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codeName="ThisWorkbook" defaultThemeVersion="124226"/>
  <mc:AlternateContent xmlns:mc="http://schemas.openxmlformats.org/markup-compatibility/2006">
    <mc:Choice Requires="x15">
      <x15ac:absPath xmlns:x15ac="http://schemas.microsoft.com/office/spreadsheetml/2010/11/ac" url="https://mhclg.sharepoint.com/sites/AnalysisandData/Shared Documents/Local Policy Analysis Division (LPA)/LG System/Payments/NNDR3 2324/Final Documents/"/>
    </mc:Choice>
  </mc:AlternateContent>
  <xr:revisionPtr revIDLastSave="663" documentId="8_{68CC943F-A45A-4315-B28C-16E67040FD78}" xr6:coauthVersionLast="47" xr6:coauthVersionMax="47" xr10:uidLastSave="{EFBB9D69-5C76-4748-8E11-00DED25FBAB7}"/>
  <bookViews>
    <workbookView xWindow="14400" yWindow="0" windowWidth="14400" windowHeight="15600" xr2:uid="{56F86ACB-396E-40E5-A74C-2E93E3B41B76}"/>
  </bookViews>
  <sheets>
    <sheet name="L&amp;SN Calculator" sheetId="167" r:id="rId1"/>
    <sheet name="Pool dropdown" sheetId="170" r:id="rId2"/>
    <sheet name="Calculator 50%" sheetId="14" state="hidden" r:id="rId3"/>
    <sheet name="SBRR" sheetId="118" r:id="rId4"/>
    <sheet name="Pools KI 2023-24" sheetId="168"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'[1]Model inputs'!#REF!</definedName>
    <definedName name="__123Graph_A" localSheetId="4" hidden="1">'[1]Model inputs'!#REF!</definedName>
    <definedName name="__123Graph_A" localSheetId="3" hidden="1">'[1]Model inputs'!#REF!</definedName>
    <definedName name="__123Graph_AALLTAX" localSheetId="0" hidden="1">'[2]Forecast data'!#REF!</definedName>
    <definedName name="__123Graph_AALLTAX" localSheetId="4" hidden="1">'[2]Forecast data'!#REF!</definedName>
    <definedName name="__123Graph_AALLTAX" localSheetId="3" hidden="1">'[2]Forecast data'!#REF!</definedName>
    <definedName name="__123Graph_ACFSINDIV" localSheetId="0" hidden="1">[3]Data!#REF!</definedName>
    <definedName name="__123Graph_ACFSINDIV" localSheetId="4" hidden="1">[4]Data!#REF!</definedName>
    <definedName name="__123Graph_ADUMMY" localSheetId="0" hidden="1">[5]weekly!#REF!</definedName>
    <definedName name="__123Graph_ADUMMY" localSheetId="4" hidden="1">[5]weekly!#REF!</definedName>
    <definedName name="__123Graph_ADUMMY" localSheetId="3" hidden="1">[5]weekly!#REF!</definedName>
    <definedName name="__123Graph_AEFF" localSheetId="0" hidden="1">'[6]T3 Page 1'!#REF!</definedName>
    <definedName name="__123Graph_AEFF" localSheetId="4" hidden="1">'[6]T3 Page 1'!#REF!</definedName>
    <definedName name="__123Graph_AEFF" localSheetId="3" hidden="1">'[6]T3 Page 1'!#REF!</definedName>
    <definedName name="__123Graph_AHOMEVAT" localSheetId="0" hidden="1">'[2]Forecast data'!#REF!</definedName>
    <definedName name="__123Graph_AHOMEVAT" localSheetId="4" hidden="1">'[2]Forecast data'!#REF!</definedName>
    <definedName name="__123Graph_AHOMEVAT" localSheetId="3" hidden="1">'[2]Forecast data'!#REF!</definedName>
    <definedName name="__123Graph_AIMPORT" localSheetId="0" hidden="1">'[2]Forecast data'!#REF!</definedName>
    <definedName name="__123Graph_AIMPORT" localSheetId="4" hidden="1">'[2]Forecast data'!#REF!</definedName>
    <definedName name="__123Graph_AIMPORT" localSheetId="3" hidden="1">'[2]Forecast data'!#REF!</definedName>
    <definedName name="__123Graph_ALBFFIN" localSheetId="0" hidden="1">'[6]FC Page 1'!#REF!</definedName>
    <definedName name="__123Graph_ALBFFIN" localSheetId="4" hidden="1">'[6]FC Page 1'!#REF!</definedName>
    <definedName name="__123Graph_ALBFFIN" localSheetId="3" hidden="1">'[6]FC Page 1'!#REF!</definedName>
    <definedName name="__123Graph_AMAIN" localSheetId="0" hidden="1">[5]weekly!#REF!</definedName>
    <definedName name="__123Graph_AMAIN" localSheetId="4" hidden="1">[5]weekly!#REF!</definedName>
    <definedName name="__123Graph_AMAIN" localSheetId="3" hidden="1">[5]weekly!#REF!</definedName>
    <definedName name="__123Graph_AMONTHLY" localSheetId="0" hidden="1">[5]weekly!#REF!</definedName>
    <definedName name="__123Graph_AMONTHLY" localSheetId="4" hidden="1">[5]weekly!#REF!</definedName>
    <definedName name="__123Graph_AMONTHLY" localSheetId="3" hidden="1">[5]weekly!#REF!</definedName>
    <definedName name="__123Graph_AMONTHLY2" localSheetId="0" hidden="1">[5]weekly!#REF!</definedName>
    <definedName name="__123Graph_AMONTHLY2" localSheetId="4" hidden="1">[5]weekly!#REF!</definedName>
    <definedName name="__123Graph_AMONTHLY2" localSheetId="3" hidden="1">[5]weekly!#REF!</definedName>
    <definedName name="__123Graph_APIC" localSheetId="0" hidden="1">'[6]T3 Page 1'!#REF!</definedName>
    <definedName name="__123Graph_APIC" localSheetId="4" hidden="1">'[6]T3 Page 1'!#REF!</definedName>
    <definedName name="__123Graph_APIC" localSheetId="3" hidden="1">'[6]T3 Page 1'!#REF!</definedName>
    <definedName name="__123Graph_ATOBREV" localSheetId="0" hidden="1">'[2]Forecast data'!#REF!</definedName>
    <definedName name="__123Graph_ATOBREV" localSheetId="4" hidden="1">'[2]Forecast data'!#REF!</definedName>
    <definedName name="__123Graph_ATOTAL" localSheetId="0" hidden="1">'[2]Forecast data'!#REF!</definedName>
    <definedName name="__123Graph_ATOTAL" localSheetId="4" hidden="1">'[2]Forecast data'!#REF!</definedName>
    <definedName name="__123Graph_B" localSheetId="0" hidden="1">'[1]Model inputs'!#REF!</definedName>
    <definedName name="__123Graph_B" localSheetId="4" hidden="1">'[1]Model inputs'!#REF!</definedName>
    <definedName name="__123Graph_B" localSheetId="3" hidden="1">'[1]Model inputs'!#REF!</definedName>
    <definedName name="__123Graph_BCFSINDIV" localSheetId="0" hidden="1">[3]Data!#REF!</definedName>
    <definedName name="__123Graph_BCFSUK" localSheetId="0" hidden="1">[3]Data!#REF!</definedName>
    <definedName name="__123Graph_BDUMMY" localSheetId="0" hidden="1">[5]weekly!#REF!</definedName>
    <definedName name="__123Graph_BDUMMY" localSheetId="4" hidden="1">[5]weekly!#REF!</definedName>
    <definedName name="__123Graph_BDUMMY" localSheetId="3" hidden="1">[5]weekly!#REF!</definedName>
    <definedName name="__123Graph_BEFF" localSheetId="0" hidden="1">'[6]T3 Page 1'!#REF!</definedName>
    <definedName name="__123Graph_BEFF" localSheetId="4" hidden="1">'[6]T3 Page 1'!#REF!</definedName>
    <definedName name="__123Graph_BEFF" localSheetId="3" hidden="1">'[6]T3 Page 1'!#REF!</definedName>
    <definedName name="__123Graph_BHOMEVAT" localSheetId="4" hidden="1">'[2]Forecast data'!#REF!</definedName>
    <definedName name="__123Graph_BIMPORT" localSheetId="4" hidden="1">'[2]Forecast data'!#REF!</definedName>
    <definedName name="__123Graph_BLBF" localSheetId="0" hidden="1">'[6]T3 Page 1'!#REF!</definedName>
    <definedName name="__123Graph_BLBF" localSheetId="3" hidden="1">'[6]T3 Page 1'!#REF!</definedName>
    <definedName name="__123Graph_BLBFFIN" localSheetId="0" hidden="1">'[6]FC Page 1'!#REF!</definedName>
    <definedName name="__123Graph_BLBFFIN" localSheetId="3" hidden="1">'[6]FC Page 1'!#REF!</definedName>
    <definedName name="__123Graph_BMAIN" localSheetId="0" hidden="1">[5]weekly!#REF!</definedName>
    <definedName name="__123Graph_BMAIN" localSheetId="4" hidden="1">[5]weekly!#REF!</definedName>
    <definedName name="__123Graph_BMAIN" localSheetId="3" hidden="1">[5]weekly!#REF!</definedName>
    <definedName name="__123Graph_BMONTHLY" localSheetId="0" hidden="1">[5]weekly!#REF!</definedName>
    <definedName name="__123Graph_BMONTHLY" localSheetId="4" hidden="1">[5]weekly!#REF!</definedName>
    <definedName name="__123Graph_BMONTHLY" localSheetId="3" hidden="1">[5]weekly!#REF!</definedName>
    <definedName name="__123Graph_BMONTHLY2" localSheetId="0" hidden="1">[5]weekly!#REF!</definedName>
    <definedName name="__123Graph_BMONTHLY2" localSheetId="4" hidden="1">[5]weekly!#REF!</definedName>
    <definedName name="__123Graph_BMONTHLY2" localSheetId="3" hidden="1">[5]weekly!#REF!</definedName>
    <definedName name="__123Graph_BPIC" localSheetId="0" hidden="1">'[6]T3 Page 1'!#REF!</definedName>
    <definedName name="__123Graph_BPIC" localSheetId="4" hidden="1">'[6]T3 Page 1'!#REF!</definedName>
    <definedName name="__123Graph_BPIC" localSheetId="3" hidden="1">'[6]T3 Page 1'!#REF!</definedName>
    <definedName name="__123Graph_BTOTAL" localSheetId="0" hidden="1">'[2]Forecast data'!#REF!</definedName>
    <definedName name="__123Graph_BTOTAL" localSheetId="4" hidden="1">'[2]Forecast data'!#REF!</definedName>
    <definedName name="__123Graph_CACT13BUD" localSheetId="0" hidden="1">'[6]FC Page 1'!#REF!</definedName>
    <definedName name="__123Graph_CACT13BUD" localSheetId="4" hidden="1">'[6]FC Page 1'!#REF!</definedName>
    <definedName name="__123Graph_CACT13BUD" localSheetId="3" hidden="1">'[6]FC Page 1'!#REF!</definedName>
    <definedName name="__123Graph_CCFSINDIV" localSheetId="0" hidden="1">[3]Data!#REF!</definedName>
    <definedName name="__123Graph_CCFSINDIV" localSheetId="4" hidden="1">[4]Data!#REF!</definedName>
    <definedName name="__123Graph_CCFSUK" localSheetId="0" hidden="1">[3]Data!#REF!</definedName>
    <definedName name="__123Graph_CEFF" localSheetId="0" hidden="1">'[6]T3 Page 1'!#REF!</definedName>
    <definedName name="__123Graph_CEFF" localSheetId="3" hidden="1">'[6]T3 Page 1'!#REF!</definedName>
    <definedName name="__123Graph_CLBF" localSheetId="0" hidden="1">'[6]T3 Page 1'!#REF!</definedName>
    <definedName name="__123Graph_CLBF" localSheetId="4" hidden="1">'[6]T3 Page 1'!#REF!</definedName>
    <definedName name="__123Graph_CLBF" localSheetId="3" hidden="1">'[6]T3 Page 1'!#REF!</definedName>
    <definedName name="__123Graph_CMONTHLY" localSheetId="0" hidden="1">[5]weekly!#REF!</definedName>
    <definedName name="__123Graph_CMONTHLY" localSheetId="4" hidden="1">[5]weekly!#REF!</definedName>
    <definedName name="__123Graph_CMONTHLY" localSheetId="3" hidden="1">[5]weekly!#REF!</definedName>
    <definedName name="__123Graph_CMONTHLY2" localSheetId="0" hidden="1">[5]weekly!#REF!</definedName>
    <definedName name="__123Graph_CMONTHLY2" localSheetId="4" hidden="1">[5]weekly!#REF!</definedName>
    <definedName name="__123Graph_CPIC" localSheetId="0" hidden="1">'[6]T3 Page 1'!#REF!</definedName>
    <definedName name="__123Graph_CPIC" localSheetId="4" hidden="1">'[6]T3 Page 1'!#REF!</definedName>
    <definedName name="__123Graph_CPIC" localSheetId="3" hidden="1">'[6]T3 Page 1'!#REF!</definedName>
    <definedName name="__123Graph_DACT13BUD" localSheetId="0" hidden="1">'[6]FC Page 1'!#REF!</definedName>
    <definedName name="__123Graph_DACT13BUD" localSheetId="3" hidden="1">'[6]FC Page 1'!#REF!</definedName>
    <definedName name="__123Graph_DCFSINDIV" localSheetId="0" hidden="1">[3]Data!#REF!</definedName>
    <definedName name="__123Graph_DCFSUK" localSheetId="0" hidden="1">[3]Data!#REF!</definedName>
    <definedName name="__123Graph_DEFF" localSheetId="0" hidden="1">'[6]T3 Page 1'!#REF!</definedName>
    <definedName name="__123Graph_DEFF" localSheetId="3" hidden="1">'[6]T3 Page 1'!#REF!</definedName>
    <definedName name="__123Graph_DEFF2" hidden="1">'[6]T3 Page 1'!#REF!</definedName>
    <definedName name="__123Graph_DLBF" localSheetId="0" hidden="1">'[6]T3 Page 1'!#REF!</definedName>
    <definedName name="__123Graph_DLBF" localSheetId="4" hidden="1">'[6]T3 Page 1'!#REF!</definedName>
    <definedName name="__123Graph_DLBF" localSheetId="3" hidden="1">'[6]T3 Page 1'!#REF!</definedName>
    <definedName name="__123Graph_DMONTHLY2" localSheetId="0" hidden="1">[5]weekly!#REF!</definedName>
    <definedName name="__123Graph_DMONTHLY2" localSheetId="4" hidden="1">[5]weekly!#REF!</definedName>
    <definedName name="__123Graph_DMONTHLY2" localSheetId="3" hidden="1">[5]weekly!#REF!</definedName>
    <definedName name="__123Graph_DPIC" localSheetId="0" hidden="1">'[6]T3 Page 1'!#REF!</definedName>
    <definedName name="__123Graph_DPIC" localSheetId="4" hidden="1">'[6]T3 Page 1'!#REF!</definedName>
    <definedName name="__123Graph_DPIC" localSheetId="3" hidden="1">'[6]T3 Page 1'!#REF!</definedName>
    <definedName name="__123Graph_EACT13BUD" localSheetId="0" hidden="1">'[6]FC Page 1'!#REF!</definedName>
    <definedName name="__123Graph_EACT13BUD" localSheetId="4" hidden="1">'[6]FC Page 1'!#REF!</definedName>
    <definedName name="__123Graph_EACT13BUD" localSheetId="3" hidden="1">'[6]FC Page 1'!#REF!</definedName>
    <definedName name="__123Graph_ECFSINDIV" localSheetId="0" hidden="1">[3]Data!#REF!</definedName>
    <definedName name="__123Graph_ECFSUK" localSheetId="0" hidden="1">[3]Data!#REF!</definedName>
    <definedName name="__123Graph_EEFF" localSheetId="0" hidden="1">'[6]T3 Page 1'!#REF!</definedName>
    <definedName name="__123Graph_EEFF" localSheetId="3" hidden="1">'[6]T3 Page 1'!#REF!</definedName>
    <definedName name="__123Graph_ELBF" localSheetId="0" hidden="1">'[6]T3 Page 1'!#REF!</definedName>
    <definedName name="__123Graph_ELBF" localSheetId="4" hidden="1">'[6]T3 Page 1'!#REF!</definedName>
    <definedName name="__123Graph_ELBF" localSheetId="3" hidden="1">'[6]T3 Page 1'!#REF!</definedName>
    <definedName name="__123Graph_EMONTHLY2" localSheetId="0" hidden="1">[5]weekly!#REF!</definedName>
    <definedName name="__123Graph_EMONTHLY2" localSheetId="4" hidden="1">[5]weekly!#REF!</definedName>
    <definedName name="__123Graph_EMONTHLY2" localSheetId="3" hidden="1">[5]weekly!#REF!</definedName>
    <definedName name="__123Graph_EPIC" localSheetId="0" hidden="1">'[6]T3 Page 1'!#REF!</definedName>
    <definedName name="__123Graph_EPIC" localSheetId="4" hidden="1">'[6]T3 Page 1'!#REF!</definedName>
    <definedName name="__123Graph_EPIC" localSheetId="3" hidden="1">'[6]T3 Page 1'!#REF!</definedName>
    <definedName name="__123Graph_FACT13BUD" localSheetId="0" hidden="1">'[6]FC Page 1'!#REF!</definedName>
    <definedName name="__123Graph_FACT13BUD" localSheetId="4" hidden="1">'[6]FC Page 1'!#REF!</definedName>
    <definedName name="__123Graph_FACT13BUD" localSheetId="3" hidden="1">'[6]FC Page 1'!#REF!</definedName>
    <definedName name="__123Graph_FCFSUK" localSheetId="0" hidden="1">[3]Data!#REF!</definedName>
    <definedName name="__123Graph_FEFF" localSheetId="0" hidden="1">'[6]T3 Page 1'!#REF!</definedName>
    <definedName name="__123Graph_FEFF" localSheetId="3" hidden="1">'[6]T3 Page 1'!#REF!</definedName>
    <definedName name="__123Graph_FLBF" localSheetId="0" hidden="1">'[6]T3 Page 1'!#REF!</definedName>
    <definedName name="__123Graph_FLBF" localSheetId="4" hidden="1">'[6]T3 Page 1'!#REF!</definedName>
    <definedName name="__123Graph_FLBF" localSheetId="3" hidden="1">'[6]T3 Page 1'!#REF!</definedName>
    <definedName name="__123Graph_FMONTHLY2" localSheetId="0" hidden="1">[5]weekly!#REF!</definedName>
    <definedName name="__123Graph_FMONTHLY2" localSheetId="4" hidden="1">[5]weekly!#REF!</definedName>
    <definedName name="__123Graph_FMONTHLY2" localSheetId="3" hidden="1">[5]weekly!#REF!</definedName>
    <definedName name="__123Graph_FPIC" localSheetId="0" hidden="1">'[6]T3 Page 1'!#REF!</definedName>
    <definedName name="__123Graph_FPIC" localSheetId="4" hidden="1">'[6]T3 Page 1'!#REF!</definedName>
    <definedName name="__123Graph_FPIC" localSheetId="3" hidden="1">'[6]T3 Page 1'!#REF!</definedName>
    <definedName name="__123Graph_X" localSheetId="0" hidden="1">'[2]Forecast data'!#REF!</definedName>
    <definedName name="__123Graph_X" localSheetId="4" hidden="1">'[2]Forecast data'!#REF!</definedName>
    <definedName name="__123Graph_X" localSheetId="3" hidden="1">'[2]Forecast data'!#REF!</definedName>
    <definedName name="__123Graph_XACTHIC" localSheetId="0" hidden="1">'[6]FC Page 1'!#REF!</definedName>
    <definedName name="__123Graph_XACTHIC" localSheetId="4" hidden="1">'[6]FC Page 1'!#REF!</definedName>
    <definedName name="__123Graph_XACTHIC" localSheetId="3" hidden="1">'[6]FC Page 1'!#REF!</definedName>
    <definedName name="__123Graph_XALLTAX" localSheetId="4" hidden="1">'[2]Forecast data'!#REF!</definedName>
    <definedName name="__123Graph_XEFF" localSheetId="0" hidden="1">'[6]T3 Page 1'!#REF!</definedName>
    <definedName name="__123Graph_XEFF" localSheetId="4" hidden="1">'[6]T3 Page 1'!#REF!</definedName>
    <definedName name="__123Graph_XEFF" localSheetId="3" hidden="1">'[6]T3 Page 1'!#REF!</definedName>
    <definedName name="__123Graph_XHOMEVAT" localSheetId="0" hidden="1">'[2]Forecast data'!#REF!</definedName>
    <definedName name="__123Graph_XHOMEVAT" localSheetId="4" hidden="1">'[2]Forecast data'!#REF!</definedName>
    <definedName name="__123Graph_XHOMEVAT" localSheetId="3" hidden="1">'[2]Forecast data'!#REF!</definedName>
    <definedName name="__123Graph_XIMPORT" localSheetId="0" hidden="1">'[2]Forecast data'!#REF!</definedName>
    <definedName name="__123Graph_XIMPORT" localSheetId="4" hidden="1">'[2]Forecast data'!#REF!</definedName>
    <definedName name="__123Graph_XIMPORT" localSheetId="3" hidden="1">'[2]Forecast data'!#REF!</definedName>
    <definedName name="__123Graph_XLBF" localSheetId="0" hidden="1">'[6]T3 Page 1'!#REF!</definedName>
    <definedName name="__123Graph_XLBF" localSheetId="4" hidden="1">'[6]T3 Page 1'!#REF!</definedName>
    <definedName name="__123Graph_XLBF" localSheetId="3" hidden="1">'[6]T3 Page 1'!#REF!</definedName>
    <definedName name="__123Graph_XMAIN" localSheetId="0" hidden="1">[5]weekly!#REF!</definedName>
    <definedName name="__123Graph_XMAIN" localSheetId="4" hidden="1">[5]weekly!#REF!</definedName>
    <definedName name="__123Graph_XMAIN" localSheetId="3" hidden="1">[5]weekly!#REF!</definedName>
    <definedName name="__123Graph_XMONTHLY" localSheetId="0" hidden="1">[5]weekly!#REF!</definedName>
    <definedName name="__123Graph_XMONTHLY" localSheetId="4" hidden="1">[5]weekly!#REF!</definedName>
    <definedName name="__123Graph_XMONTHLY" localSheetId="3" hidden="1">[5]weekly!#REF!</definedName>
    <definedName name="__123Graph_XMONTHLY2" localSheetId="0" hidden="1">[5]weekly!#REF!</definedName>
    <definedName name="__123Graph_XMONTHLY2" localSheetId="4" hidden="1">[5]weekly!#REF!</definedName>
    <definedName name="__123Graph_XMONTHLY2" localSheetId="3" hidden="1">[5]weekly!#REF!</definedName>
    <definedName name="__123Graph_XPIC" localSheetId="0" hidden="1">'[6]T3 Page 1'!#REF!</definedName>
    <definedName name="__123Graph_XPIC" localSheetId="4" hidden="1">'[6]T3 Page 1'!#REF!</definedName>
    <definedName name="__123Graph_XPIC" localSheetId="3" hidden="1">'[6]T3 Page 1'!#REF!</definedName>
    <definedName name="__123Graph_XSTAG2ALL" localSheetId="0" hidden="1">'[2]Forecast data'!#REF!</definedName>
    <definedName name="__123Graph_XSTAG2ALL" localSheetId="4" hidden="1">'[2]Forecast data'!#REF!</definedName>
    <definedName name="__123Graph_XSTAG2EC" localSheetId="0" hidden="1">'[2]Forecast data'!#REF!</definedName>
    <definedName name="__123Graph_XSTAG2EC" localSheetId="4" hidden="1">'[2]Forecast data'!#REF!</definedName>
    <definedName name="__123Graph_XTOBREV" localSheetId="0" hidden="1">'[2]Forecast data'!#REF!</definedName>
    <definedName name="__123Graph_XTOBREV" localSheetId="4" hidden="1">'[2]Forecast data'!#REF!</definedName>
    <definedName name="_AMO_UniqueIdentifier" hidden="1">"'ffa00cf8-6c1d-44ea-bc41-890a9792086d'"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localSheetId="0" hidden="1">0</definedName>
    <definedName name="_AtRisk_SimSetting_ReportsList" hidden="1">4</definedName>
    <definedName name="_AtRisk_SimSetting_ReportsList_1"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localSheetId="0" hidden="1">0</definedName>
    <definedName name="_AtRisk_SimSetting_SimNameCount" hidden="1">8</definedName>
    <definedName name="_AtRisk_SimSetting_SimNameCount_1" hidden="1">8</definedName>
    <definedName name="_AtRisk_SimSetting_SmartSensitivityAnalysisEnabled" hidden="1">TRUE</definedName>
    <definedName name="_AtRisk_SimSetting_StatisticFunctionUpdating" hidden="1">1</definedName>
    <definedName name="_AtRisk_SimSetting_StdRecalcBehavior" localSheetId="0" hidden="1">0</definedName>
    <definedName name="_AtRisk_SimSetting_StdRecalcBehavior" hidden="1">1</definedName>
    <definedName name="_AtRisk_SimSetting_StdRecalcBehavior_1" hidden="1">1</definedName>
    <definedName name="_AtRisk_SimSetting_StdRecalcWithoutRiskStatic" hidden="1">0</definedName>
    <definedName name="_AtRisk_SimSetting_StdRecalcWithoutRiskStaticPercentile" hidden="1">0.5</definedName>
    <definedName name="_Fill" localSheetId="0" hidden="1">'[2]Forecast data'!#REF!</definedName>
    <definedName name="_Fill" localSheetId="4" hidden="1">'[2]Forecast data'!#REF!</definedName>
    <definedName name="_Fill" localSheetId="3" hidden="1">'[2]Forecast data'!#REF!</definedName>
    <definedName name="_xlnm._FilterDatabase" localSheetId="2" hidden="1">'Calculator 50%'!$A$3:$O$3</definedName>
    <definedName name="_xlnm._FilterDatabase" localSheetId="0" hidden="1">#REF!</definedName>
    <definedName name="_xlnm._FilterDatabase" localSheetId="4" hidden="1">#REF!</definedName>
    <definedName name="_xlnm._FilterDatabase" localSheetId="3" hidden="1">SBRR!$A$1:$G$327</definedName>
    <definedName name="_xlnm._FilterDatabase" hidden="1">#REF!</definedName>
    <definedName name="_FilterDatabase1" localSheetId="4" hidden="1">#REF!</definedName>
    <definedName name="_FilterDatabase1" localSheetId="3" hidden="1">#REF!</definedName>
    <definedName name="_FilterDatabase1" hidden="1">#REF!</definedName>
    <definedName name="_FilterDatabase2" hidden="1">#REF!</definedName>
    <definedName name="_FliterDatabase2" localSheetId="0" hidden="1">#REF!</definedName>
    <definedName name="_FliterDatabase2" localSheetId="4" hidden="1">#REF!</definedName>
    <definedName name="_FliterDatabase2" localSheetId="3" hidden="1">#REF!</definedName>
    <definedName name="_Key1" localSheetId="0" hidden="1">#REF!</definedName>
    <definedName name="_Key1" localSheetId="4" hidden="1">#REF!</definedName>
    <definedName name="_Key1" localSheetId="3" hidden="1">#REF!</definedName>
    <definedName name="_Order1" hidden="1">255</definedName>
    <definedName name="_Order2" hidden="1">0</definedName>
    <definedName name="_Regression_Out" localSheetId="0" hidden="1">#REF!</definedName>
    <definedName name="_Regression_Out" localSheetId="4" hidden="1">#REF!</definedName>
    <definedName name="_Regression_Out" localSheetId="3" hidden="1">#REF!</definedName>
    <definedName name="_Regression_X" localSheetId="0" hidden="1">#REF!</definedName>
    <definedName name="_Regression_X" localSheetId="4" hidden="1">#REF!</definedName>
    <definedName name="_Regression_X" localSheetId="3" hidden="1">#REF!</definedName>
    <definedName name="_Regression_Y" localSheetId="0" hidden="1">#REF!</definedName>
    <definedName name="_Regression_Y" localSheetId="4" hidden="1">#REF!</definedName>
    <definedName name="_Regression_Y" localSheetId="3" hidden="1">#REF!</definedName>
    <definedName name="_Sort" localSheetId="4" hidden="1">#REF!</definedName>
    <definedName name="_Sort" hidden="1">#REF!</definedName>
    <definedName name="a" localSheetId="0" hidden="1">{#N/A,#N/A,FALSE,"TMCOMP96";#N/A,#N/A,FALSE,"MAT96";#N/A,#N/A,FALSE,"FANDA96";#N/A,#N/A,FALSE,"INTRAN96";#N/A,#N/A,FALSE,"NAA9697";#N/A,#N/A,FALSE,"ECWEBB";#N/A,#N/A,FALSE,"MFT96";#N/A,#N/A,FALSE,"CTrecon"}</definedName>
    <definedName name="a" localSheetId="4" hidden="1">{#N/A,#N/A,FALSE,"TMCOMP96";#N/A,#N/A,FALSE,"MAT96";#N/A,#N/A,FALSE,"FANDA96";#N/A,#N/A,FALSE,"INTRAN96";#N/A,#N/A,FALSE,"NAA9697";#N/A,#N/A,FALSE,"ECWEBB";#N/A,#N/A,FALSE,"MFT96";#N/A,#N/A,FALSE,"CTrecon"}</definedName>
    <definedName name="a" localSheetId="3"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localSheetId="4" hidden="1">{#N/A,#N/A,FALSE,"TMCOMP96";#N/A,#N/A,FALSE,"MAT96";#N/A,#N/A,FALSE,"FANDA96";#N/A,#N/A,FALSE,"INTRAN96";#N/A,#N/A,FALSE,"NAA9697";#N/A,#N/A,FALSE,"ECWEBB";#N/A,#N/A,FALSE,"MFT96";#N/A,#N/A,FALSE,"CTrecon"}</definedName>
    <definedName name="a_1" localSheetId="3" hidden="1">{#N/A,#N/A,FALSE,"TMCOMP96";#N/A,#N/A,FALSE,"MAT96";#N/A,#N/A,FALSE,"FANDA96";#N/A,#N/A,FALSE,"INTRAN96";#N/A,#N/A,FALSE,"NAA9697";#N/A,#N/A,FALSE,"ECWEBB";#N/A,#N/A,FALSE,"MFT96";#N/A,#N/A,FALSE,"CTrecon"}</definedName>
    <definedName name="a_1_1" localSheetId="0" hidden="1">{#N/A,#N/A,FALSE,"TMCOMP96";#N/A,#N/A,FALSE,"MAT96";#N/A,#N/A,FALSE,"FANDA96";#N/A,#N/A,FALSE,"INTRAN96";#N/A,#N/A,FALSE,"NAA9697";#N/A,#N/A,FALSE,"ECWEBB";#N/A,#N/A,FALSE,"MFT96";#N/A,#N/A,FALSE,"CTrecon"}</definedName>
    <definedName name="a_1_1" localSheetId="4" hidden="1">{#N/A,#N/A,FALSE,"TMCOMP96";#N/A,#N/A,FALSE,"MAT96";#N/A,#N/A,FALSE,"FANDA96";#N/A,#N/A,FALSE,"INTRAN96";#N/A,#N/A,FALSE,"NAA9697";#N/A,#N/A,FALSE,"ECWEBB";#N/A,#N/A,FALSE,"MFT96";#N/A,#N/A,FALSE,"CTrecon"}</definedName>
    <definedName name="a_1_1" localSheetId="3" hidden="1">{#N/A,#N/A,FALSE,"TMCOMP96";#N/A,#N/A,FALSE,"MAT96";#N/A,#N/A,FALSE,"FANDA96";#N/A,#N/A,FALSE,"INTRAN96";#N/A,#N/A,FALSE,"NAA9697";#N/A,#N/A,FALSE,"ECWEBB";#N/A,#N/A,FALSE,"MFT96";#N/A,#N/A,FALSE,"CTrecon"}</definedName>
    <definedName name="a_1_1" hidden="1">{#N/A,#N/A,FALSE,"TMCOMP96";#N/A,#N/A,FALSE,"MAT96";#N/A,#N/A,FALSE,"FANDA96";#N/A,#N/A,FALSE,"INTRAN96";#N/A,#N/A,FALSE,"NAA9697";#N/A,#N/A,FALSE,"ECWEBB";#N/A,#N/A,FALSE,"MFT96";#N/A,#N/A,FALSE,"CTrecon"}</definedName>
    <definedName name="a_1_1_1" localSheetId="0" hidden="1">{#N/A,#N/A,FALSE,"TMCOMP96";#N/A,#N/A,FALSE,"MAT96";#N/A,#N/A,FALSE,"FANDA96";#N/A,#N/A,FALSE,"INTRAN96";#N/A,#N/A,FALSE,"NAA9697";#N/A,#N/A,FALSE,"ECWEBB";#N/A,#N/A,FALSE,"MFT96";#N/A,#N/A,FALSE,"CTrecon"}</definedName>
    <definedName name="a_1_1_1" localSheetId="4" hidden="1">{#N/A,#N/A,FALSE,"TMCOMP96";#N/A,#N/A,FALSE,"MAT96";#N/A,#N/A,FALSE,"FANDA96";#N/A,#N/A,FALSE,"INTRAN96";#N/A,#N/A,FALSE,"NAA9697";#N/A,#N/A,FALSE,"ECWEBB";#N/A,#N/A,FALSE,"MFT96";#N/A,#N/A,FALSE,"CTrecon"}</definedName>
    <definedName name="a_1_1_1" hidden="1">{#N/A,#N/A,FALSE,"TMCOMP96";#N/A,#N/A,FALSE,"MAT96";#N/A,#N/A,FALSE,"FANDA96";#N/A,#N/A,FALSE,"INTRAN96";#N/A,#N/A,FALSE,"NAA9697";#N/A,#N/A,FALSE,"ECWEBB";#N/A,#N/A,FALSE,"MFT96";#N/A,#N/A,FALSE,"CTrecon"}</definedName>
    <definedName name="a_1_1_1_1" localSheetId="0" hidden="1">{#N/A,#N/A,FALSE,"TMCOMP96";#N/A,#N/A,FALSE,"MAT96";#N/A,#N/A,FALSE,"FANDA96";#N/A,#N/A,FALSE,"INTRAN96";#N/A,#N/A,FALSE,"NAA9697";#N/A,#N/A,FALSE,"ECWEBB";#N/A,#N/A,FALSE,"MFT96";#N/A,#N/A,FALSE,"CTrecon"}</definedName>
    <definedName name="a_1_1_1_1" hidden="1">{#N/A,#N/A,FALSE,"TMCOMP96";#N/A,#N/A,FALSE,"MAT96";#N/A,#N/A,FALSE,"FANDA96";#N/A,#N/A,FALSE,"INTRAN96";#N/A,#N/A,FALSE,"NAA9697";#N/A,#N/A,FALSE,"ECWEBB";#N/A,#N/A,FALSE,"MFT96";#N/A,#N/A,FALSE,"CTrecon"}</definedName>
    <definedName name="a_1_1_1_1_1" hidden="1">{#N/A,#N/A,FALSE,"TMCOMP96";#N/A,#N/A,FALSE,"MAT96";#N/A,#N/A,FALSE,"FANDA96";#N/A,#N/A,FALSE,"INTRAN96";#N/A,#N/A,FALSE,"NAA9697";#N/A,#N/A,FALSE,"ECWEBB";#N/A,#N/A,FALSE,"MFT96";#N/A,#N/A,FALSE,"CTrecon"}</definedName>
    <definedName name="a_1_1_1_1_2" hidden="1">{#N/A,#N/A,FALSE,"TMCOMP96";#N/A,#N/A,FALSE,"MAT96";#N/A,#N/A,FALSE,"FANDA96";#N/A,#N/A,FALSE,"INTRAN96";#N/A,#N/A,FALSE,"NAA9697";#N/A,#N/A,FALSE,"ECWEBB";#N/A,#N/A,FALSE,"MFT96";#N/A,#N/A,FALSE,"CTrecon"}</definedName>
    <definedName name="a_1_1_1_2" localSheetId="0" hidden="1">{#N/A,#N/A,FALSE,"TMCOMP96";#N/A,#N/A,FALSE,"MAT96";#N/A,#N/A,FALSE,"FANDA96";#N/A,#N/A,FALSE,"INTRAN96";#N/A,#N/A,FALSE,"NAA9697";#N/A,#N/A,FALSE,"ECWEBB";#N/A,#N/A,FALSE,"MFT96";#N/A,#N/A,FALSE,"CTrecon"}</definedName>
    <definedName name="a_1_1_1_2" hidden="1">{#N/A,#N/A,FALSE,"TMCOMP96";#N/A,#N/A,FALSE,"MAT96";#N/A,#N/A,FALSE,"FANDA96";#N/A,#N/A,FALSE,"INTRAN96";#N/A,#N/A,FALSE,"NAA9697";#N/A,#N/A,FALSE,"ECWEBB";#N/A,#N/A,FALSE,"MFT96";#N/A,#N/A,FALSE,"CTrecon"}</definedName>
    <definedName name="a_1_1_1_3" localSheetId="0" hidden="1">{#N/A,#N/A,FALSE,"TMCOMP96";#N/A,#N/A,FALSE,"MAT96";#N/A,#N/A,FALSE,"FANDA96";#N/A,#N/A,FALSE,"INTRAN96";#N/A,#N/A,FALSE,"NAA9697";#N/A,#N/A,FALSE,"ECWEBB";#N/A,#N/A,FALSE,"MFT96";#N/A,#N/A,FALSE,"CTrecon"}</definedName>
    <definedName name="a_1_1_1_3" hidden="1">{#N/A,#N/A,FALSE,"TMCOMP96";#N/A,#N/A,FALSE,"MAT96";#N/A,#N/A,FALSE,"FANDA96";#N/A,#N/A,FALSE,"INTRAN96";#N/A,#N/A,FALSE,"NAA9697";#N/A,#N/A,FALSE,"ECWEBB";#N/A,#N/A,FALSE,"MFT96";#N/A,#N/A,FALSE,"CTrecon"}</definedName>
    <definedName name="a_1_1_1_4" localSheetId="0" hidden="1">{#N/A,#N/A,FALSE,"TMCOMP96";#N/A,#N/A,FALSE,"MAT96";#N/A,#N/A,FALSE,"FANDA96";#N/A,#N/A,FALSE,"INTRAN96";#N/A,#N/A,FALSE,"NAA9697";#N/A,#N/A,FALSE,"ECWEBB";#N/A,#N/A,FALSE,"MFT96";#N/A,#N/A,FALSE,"CTrecon"}</definedName>
    <definedName name="a_1_1_1_4" hidden="1">{#N/A,#N/A,FALSE,"TMCOMP96";#N/A,#N/A,FALSE,"MAT96";#N/A,#N/A,FALSE,"FANDA96";#N/A,#N/A,FALSE,"INTRAN96";#N/A,#N/A,FALSE,"NAA9697";#N/A,#N/A,FALSE,"ECWEBB";#N/A,#N/A,FALSE,"MFT96";#N/A,#N/A,FALSE,"CTrecon"}</definedName>
    <definedName name="a_1_1_1_5" localSheetId="0" hidden="1">{#N/A,#N/A,FALSE,"TMCOMP96";#N/A,#N/A,FALSE,"MAT96";#N/A,#N/A,FALSE,"FANDA96";#N/A,#N/A,FALSE,"INTRAN96";#N/A,#N/A,FALSE,"NAA9697";#N/A,#N/A,FALSE,"ECWEBB";#N/A,#N/A,FALSE,"MFT96";#N/A,#N/A,FALSE,"CTrecon"}</definedName>
    <definedName name="a_1_1_1_5" hidden="1">{#N/A,#N/A,FALSE,"TMCOMP96";#N/A,#N/A,FALSE,"MAT96";#N/A,#N/A,FALSE,"FANDA96";#N/A,#N/A,FALSE,"INTRAN96";#N/A,#N/A,FALSE,"NAA9697";#N/A,#N/A,FALSE,"ECWEBB";#N/A,#N/A,FALSE,"MFT96";#N/A,#N/A,FALSE,"CTrecon"}</definedName>
    <definedName name="a_1_1_2" localSheetId="0" hidden="1">{#N/A,#N/A,FALSE,"TMCOMP96";#N/A,#N/A,FALSE,"MAT96";#N/A,#N/A,FALSE,"FANDA96";#N/A,#N/A,FALSE,"INTRAN96";#N/A,#N/A,FALSE,"NAA9697";#N/A,#N/A,FALSE,"ECWEBB";#N/A,#N/A,FALSE,"MFT96";#N/A,#N/A,FALSE,"CTrecon"}</definedName>
    <definedName name="a_1_1_2" hidden="1">{#N/A,#N/A,FALSE,"TMCOMP96";#N/A,#N/A,FALSE,"MAT96";#N/A,#N/A,FALSE,"FANDA96";#N/A,#N/A,FALSE,"INTRAN96";#N/A,#N/A,FALSE,"NAA9697";#N/A,#N/A,FALSE,"ECWEBB";#N/A,#N/A,FALSE,"MFT96";#N/A,#N/A,FALSE,"CTrecon"}</definedName>
    <definedName name="a_1_1_3" localSheetId="0" hidden="1">{#N/A,#N/A,FALSE,"TMCOMP96";#N/A,#N/A,FALSE,"MAT96";#N/A,#N/A,FALSE,"FANDA96";#N/A,#N/A,FALSE,"INTRAN96";#N/A,#N/A,FALSE,"NAA9697";#N/A,#N/A,FALSE,"ECWEBB";#N/A,#N/A,FALSE,"MFT96";#N/A,#N/A,FALSE,"CTrecon"}</definedName>
    <definedName name="a_1_1_3" hidden="1">{#N/A,#N/A,FALSE,"TMCOMP96";#N/A,#N/A,FALSE,"MAT96";#N/A,#N/A,FALSE,"FANDA96";#N/A,#N/A,FALSE,"INTRAN96";#N/A,#N/A,FALSE,"NAA9697";#N/A,#N/A,FALSE,"ECWEBB";#N/A,#N/A,FALSE,"MFT96";#N/A,#N/A,FALSE,"CTrecon"}</definedName>
    <definedName name="a_1_1_4" localSheetId="0" hidden="1">{#N/A,#N/A,FALSE,"TMCOMP96";#N/A,#N/A,FALSE,"MAT96";#N/A,#N/A,FALSE,"FANDA96";#N/A,#N/A,FALSE,"INTRAN96";#N/A,#N/A,FALSE,"NAA9697";#N/A,#N/A,FALSE,"ECWEBB";#N/A,#N/A,FALSE,"MFT96";#N/A,#N/A,FALSE,"CTrecon"}</definedName>
    <definedName name="a_1_1_4" hidden="1">{#N/A,#N/A,FALSE,"TMCOMP96";#N/A,#N/A,FALSE,"MAT96";#N/A,#N/A,FALSE,"FANDA96";#N/A,#N/A,FALSE,"INTRAN96";#N/A,#N/A,FALSE,"NAA9697";#N/A,#N/A,FALSE,"ECWEBB";#N/A,#N/A,FALSE,"MFT96";#N/A,#N/A,FALSE,"CTrecon"}</definedName>
    <definedName name="a_1_1_5" localSheetId="0" hidden="1">{#N/A,#N/A,FALSE,"TMCOMP96";#N/A,#N/A,FALSE,"MAT96";#N/A,#N/A,FALSE,"FANDA96";#N/A,#N/A,FALSE,"INTRAN96";#N/A,#N/A,FALSE,"NAA9697";#N/A,#N/A,FALSE,"ECWEBB";#N/A,#N/A,FALSE,"MFT96";#N/A,#N/A,FALSE,"CTrecon"}</definedName>
    <definedName name="a_1_1_5" hidden="1">{#N/A,#N/A,FALSE,"TMCOMP96";#N/A,#N/A,FALSE,"MAT96";#N/A,#N/A,FALSE,"FANDA96";#N/A,#N/A,FALSE,"INTRAN96";#N/A,#N/A,FALSE,"NAA9697";#N/A,#N/A,FALSE,"ECWEBB";#N/A,#N/A,FALSE,"MFT96";#N/A,#N/A,FALSE,"CTrecon"}</definedName>
    <definedName name="a_1_2" localSheetId="0" hidden="1">{#N/A,#N/A,FALSE,"TMCOMP96";#N/A,#N/A,FALSE,"MAT96";#N/A,#N/A,FALSE,"FANDA96";#N/A,#N/A,FALSE,"INTRAN96";#N/A,#N/A,FALSE,"NAA9697";#N/A,#N/A,FALSE,"ECWEBB";#N/A,#N/A,FALSE,"MFT96";#N/A,#N/A,FALSE,"CTrecon"}</definedName>
    <definedName name="a_1_2" localSheetId="4" hidden="1">{#N/A,#N/A,FALSE,"TMCOMP96";#N/A,#N/A,FALSE,"MAT96";#N/A,#N/A,FALSE,"FANDA96";#N/A,#N/A,FALSE,"INTRAN96";#N/A,#N/A,FALSE,"NAA9697";#N/A,#N/A,FALSE,"ECWEBB";#N/A,#N/A,FALSE,"MFT96";#N/A,#N/A,FALSE,"CTrecon"}</definedName>
    <definedName name="a_1_2" hidden="1">{#N/A,#N/A,FALSE,"TMCOMP96";#N/A,#N/A,FALSE,"MAT96";#N/A,#N/A,FALSE,"FANDA96";#N/A,#N/A,FALSE,"INTRAN96";#N/A,#N/A,FALSE,"NAA9697";#N/A,#N/A,FALSE,"ECWEBB";#N/A,#N/A,FALSE,"MFT96";#N/A,#N/A,FALSE,"CTrecon"}</definedName>
    <definedName name="a_1_2_1" localSheetId="0" hidden="1">{#N/A,#N/A,FALSE,"TMCOMP96";#N/A,#N/A,FALSE,"MAT96";#N/A,#N/A,FALSE,"FANDA96";#N/A,#N/A,FALSE,"INTRAN96";#N/A,#N/A,FALSE,"NAA9697";#N/A,#N/A,FALSE,"ECWEBB";#N/A,#N/A,FALSE,"MFT96";#N/A,#N/A,FALSE,"CTrecon"}</definedName>
    <definedName name="a_1_2_1" localSheetId="4" hidden="1">{#N/A,#N/A,FALSE,"TMCOMP96";#N/A,#N/A,FALSE,"MAT96";#N/A,#N/A,FALSE,"FANDA96";#N/A,#N/A,FALSE,"INTRAN96";#N/A,#N/A,FALSE,"NAA9697";#N/A,#N/A,FALSE,"ECWEBB";#N/A,#N/A,FALSE,"MFT96";#N/A,#N/A,FALSE,"CTrecon"}</definedName>
    <definedName name="a_1_2_1" hidden="1">{#N/A,#N/A,FALSE,"TMCOMP96";#N/A,#N/A,FALSE,"MAT96";#N/A,#N/A,FALSE,"FANDA96";#N/A,#N/A,FALSE,"INTRAN96";#N/A,#N/A,FALSE,"NAA9697";#N/A,#N/A,FALSE,"ECWEBB";#N/A,#N/A,FALSE,"MFT96";#N/A,#N/A,FALSE,"CTrecon"}</definedName>
    <definedName name="a_1_2_1_1" localSheetId="0" hidden="1">{#N/A,#N/A,FALSE,"TMCOMP96";#N/A,#N/A,FALSE,"MAT96";#N/A,#N/A,FALSE,"FANDA96";#N/A,#N/A,FALSE,"INTRAN96";#N/A,#N/A,FALSE,"NAA9697";#N/A,#N/A,FALSE,"ECWEBB";#N/A,#N/A,FALSE,"MFT96";#N/A,#N/A,FALSE,"CTrecon"}</definedName>
    <definedName name="a_1_2_1_1" hidden="1">{#N/A,#N/A,FALSE,"TMCOMP96";#N/A,#N/A,FALSE,"MAT96";#N/A,#N/A,FALSE,"FANDA96";#N/A,#N/A,FALSE,"INTRAN96";#N/A,#N/A,FALSE,"NAA9697";#N/A,#N/A,FALSE,"ECWEBB";#N/A,#N/A,FALSE,"MFT96";#N/A,#N/A,FALSE,"CTrecon"}</definedName>
    <definedName name="a_1_2_1_1_1" hidden="1">{#N/A,#N/A,FALSE,"TMCOMP96";#N/A,#N/A,FALSE,"MAT96";#N/A,#N/A,FALSE,"FANDA96";#N/A,#N/A,FALSE,"INTRAN96";#N/A,#N/A,FALSE,"NAA9697";#N/A,#N/A,FALSE,"ECWEBB";#N/A,#N/A,FALSE,"MFT96";#N/A,#N/A,FALSE,"CTrecon"}</definedName>
    <definedName name="a_1_2_1_1_2" hidden="1">{#N/A,#N/A,FALSE,"TMCOMP96";#N/A,#N/A,FALSE,"MAT96";#N/A,#N/A,FALSE,"FANDA96";#N/A,#N/A,FALSE,"INTRAN96";#N/A,#N/A,FALSE,"NAA9697";#N/A,#N/A,FALSE,"ECWEBB";#N/A,#N/A,FALSE,"MFT96";#N/A,#N/A,FALSE,"CTrecon"}</definedName>
    <definedName name="a_1_2_1_2" localSheetId="0" hidden="1">{#N/A,#N/A,FALSE,"TMCOMP96";#N/A,#N/A,FALSE,"MAT96";#N/A,#N/A,FALSE,"FANDA96";#N/A,#N/A,FALSE,"INTRAN96";#N/A,#N/A,FALSE,"NAA9697";#N/A,#N/A,FALSE,"ECWEBB";#N/A,#N/A,FALSE,"MFT96";#N/A,#N/A,FALSE,"CTrecon"}</definedName>
    <definedName name="a_1_2_1_2" hidden="1">{#N/A,#N/A,FALSE,"TMCOMP96";#N/A,#N/A,FALSE,"MAT96";#N/A,#N/A,FALSE,"FANDA96";#N/A,#N/A,FALSE,"INTRAN96";#N/A,#N/A,FALSE,"NAA9697";#N/A,#N/A,FALSE,"ECWEBB";#N/A,#N/A,FALSE,"MFT96";#N/A,#N/A,FALSE,"CTrecon"}</definedName>
    <definedName name="a_1_2_1_3" localSheetId="0" hidden="1">{#N/A,#N/A,FALSE,"TMCOMP96";#N/A,#N/A,FALSE,"MAT96";#N/A,#N/A,FALSE,"FANDA96";#N/A,#N/A,FALSE,"INTRAN96";#N/A,#N/A,FALSE,"NAA9697";#N/A,#N/A,FALSE,"ECWEBB";#N/A,#N/A,FALSE,"MFT96";#N/A,#N/A,FALSE,"CTrecon"}</definedName>
    <definedName name="a_1_2_1_3" hidden="1">{#N/A,#N/A,FALSE,"TMCOMP96";#N/A,#N/A,FALSE,"MAT96";#N/A,#N/A,FALSE,"FANDA96";#N/A,#N/A,FALSE,"INTRAN96";#N/A,#N/A,FALSE,"NAA9697";#N/A,#N/A,FALSE,"ECWEBB";#N/A,#N/A,FALSE,"MFT96";#N/A,#N/A,FALSE,"CTrecon"}</definedName>
    <definedName name="a_1_2_1_4" localSheetId="0" hidden="1">{#N/A,#N/A,FALSE,"TMCOMP96";#N/A,#N/A,FALSE,"MAT96";#N/A,#N/A,FALSE,"FANDA96";#N/A,#N/A,FALSE,"INTRAN96";#N/A,#N/A,FALSE,"NAA9697";#N/A,#N/A,FALSE,"ECWEBB";#N/A,#N/A,FALSE,"MFT96";#N/A,#N/A,FALSE,"CTrecon"}</definedName>
    <definedName name="a_1_2_1_4" hidden="1">{#N/A,#N/A,FALSE,"TMCOMP96";#N/A,#N/A,FALSE,"MAT96";#N/A,#N/A,FALSE,"FANDA96";#N/A,#N/A,FALSE,"INTRAN96";#N/A,#N/A,FALSE,"NAA9697";#N/A,#N/A,FALSE,"ECWEBB";#N/A,#N/A,FALSE,"MFT96";#N/A,#N/A,FALSE,"CTrecon"}</definedName>
    <definedName name="a_1_2_1_5" localSheetId="0" hidden="1">{#N/A,#N/A,FALSE,"TMCOMP96";#N/A,#N/A,FALSE,"MAT96";#N/A,#N/A,FALSE,"FANDA96";#N/A,#N/A,FALSE,"INTRAN96";#N/A,#N/A,FALSE,"NAA9697";#N/A,#N/A,FALSE,"ECWEBB";#N/A,#N/A,FALSE,"MFT96";#N/A,#N/A,FALSE,"CTrecon"}</definedName>
    <definedName name="a_1_2_1_5" hidden="1">{#N/A,#N/A,FALSE,"TMCOMP96";#N/A,#N/A,FALSE,"MAT96";#N/A,#N/A,FALSE,"FANDA96";#N/A,#N/A,FALSE,"INTRAN96";#N/A,#N/A,FALSE,"NAA9697";#N/A,#N/A,FALSE,"ECWEBB";#N/A,#N/A,FALSE,"MFT96";#N/A,#N/A,FALSE,"CTrecon"}</definedName>
    <definedName name="a_1_2_2" localSheetId="0" hidden="1">{#N/A,#N/A,FALSE,"TMCOMP96";#N/A,#N/A,FALSE,"MAT96";#N/A,#N/A,FALSE,"FANDA96";#N/A,#N/A,FALSE,"INTRAN96";#N/A,#N/A,FALSE,"NAA9697";#N/A,#N/A,FALSE,"ECWEBB";#N/A,#N/A,FALSE,"MFT96";#N/A,#N/A,FALSE,"CTrecon"}</definedName>
    <definedName name="a_1_2_2" hidden="1">{#N/A,#N/A,FALSE,"TMCOMP96";#N/A,#N/A,FALSE,"MAT96";#N/A,#N/A,FALSE,"FANDA96";#N/A,#N/A,FALSE,"INTRAN96";#N/A,#N/A,FALSE,"NAA9697";#N/A,#N/A,FALSE,"ECWEBB";#N/A,#N/A,FALSE,"MFT96";#N/A,#N/A,FALSE,"CTrecon"}</definedName>
    <definedName name="a_1_2_3" localSheetId="0" hidden="1">{#N/A,#N/A,FALSE,"TMCOMP96";#N/A,#N/A,FALSE,"MAT96";#N/A,#N/A,FALSE,"FANDA96";#N/A,#N/A,FALSE,"INTRAN96";#N/A,#N/A,FALSE,"NAA9697";#N/A,#N/A,FALSE,"ECWEBB";#N/A,#N/A,FALSE,"MFT96";#N/A,#N/A,FALSE,"CTrecon"}</definedName>
    <definedName name="a_1_2_3" hidden="1">{#N/A,#N/A,FALSE,"TMCOMP96";#N/A,#N/A,FALSE,"MAT96";#N/A,#N/A,FALSE,"FANDA96";#N/A,#N/A,FALSE,"INTRAN96";#N/A,#N/A,FALSE,"NAA9697";#N/A,#N/A,FALSE,"ECWEBB";#N/A,#N/A,FALSE,"MFT96";#N/A,#N/A,FALSE,"CTrecon"}</definedName>
    <definedName name="a_1_2_4" localSheetId="0" hidden="1">{#N/A,#N/A,FALSE,"TMCOMP96";#N/A,#N/A,FALSE,"MAT96";#N/A,#N/A,FALSE,"FANDA96";#N/A,#N/A,FALSE,"INTRAN96";#N/A,#N/A,FALSE,"NAA9697";#N/A,#N/A,FALSE,"ECWEBB";#N/A,#N/A,FALSE,"MFT96";#N/A,#N/A,FALSE,"CTrecon"}</definedName>
    <definedName name="a_1_2_4" hidden="1">{#N/A,#N/A,FALSE,"TMCOMP96";#N/A,#N/A,FALSE,"MAT96";#N/A,#N/A,FALSE,"FANDA96";#N/A,#N/A,FALSE,"INTRAN96";#N/A,#N/A,FALSE,"NAA9697";#N/A,#N/A,FALSE,"ECWEBB";#N/A,#N/A,FALSE,"MFT96";#N/A,#N/A,FALSE,"CTrecon"}</definedName>
    <definedName name="a_1_2_5" localSheetId="0" hidden="1">{#N/A,#N/A,FALSE,"TMCOMP96";#N/A,#N/A,FALSE,"MAT96";#N/A,#N/A,FALSE,"FANDA96";#N/A,#N/A,FALSE,"INTRAN96";#N/A,#N/A,FALSE,"NAA9697";#N/A,#N/A,FALSE,"ECWEBB";#N/A,#N/A,FALSE,"MFT96";#N/A,#N/A,FALSE,"CTrecon"}</definedName>
    <definedName name="a_1_2_5" hidden="1">{#N/A,#N/A,FALSE,"TMCOMP96";#N/A,#N/A,FALSE,"MAT96";#N/A,#N/A,FALSE,"FANDA96";#N/A,#N/A,FALSE,"INTRAN96";#N/A,#N/A,FALSE,"NAA9697";#N/A,#N/A,FALSE,"ECWEBB";#N/A,#N/A,FALSE,"MFT96";#N/A,#N/A,FALSE,"CTrecon"}</definedName>
    <definedName name="a_1_3" localSheetId="0" hidden="1">{#N/A,#N/A,FALSE,"TMCOMP96";#N/A,#N/A,FALSE,"MAT96";#N/A,#N/A,FALSE,"FANDA96";#N/A,#N/A,FALSE,"INTRAN96";#N/A,#N/A,FALSE,"NAA9697";#N/A,#N/A,FALSE,"ECWEBB";#N/A,#N/A,FALSE,"MFT96";#N/A,#N/A,FALSE,"CTrecon"}</definedName>
    <definedName name="a_1_3" localSheetId="4" hidden="1">{#N/A,#N/A,FALSE,"TMCOMP96";#N/A,#N/A,FALSE,"MAT96";#N/A,#N/A,FALSE,"FANDA96";#N/A,#N/A,FALSE,"INTRAN96";#N/A,#N/A,FALSE,"NAA9697";#N/A,#N/A,FALSE,"ECWEBB";#N/A,#N/A,FALSE,"MFT96";#N/A,#N/A,FALSE,"CTrecon"}</definedName>
    <definedName name="a_1_3" hidden="1">{#N/A,#N/A,FALSE,"TMCOMP96";#N/A,#N/A,FALSE,"MAT96";#N/A,#N/A,FALSE,"FANDA96";#N/A,#N/A,FALSE,"INTRAN96";#N/A,#N/A,FALSE,"NAA9697";#N/A,#N/A,FALSE,"ECWEBB";#N/A,#N/A,FALSE,"MFT96";#N/A,#N/A,FALSE,"CTrecon"}</definedName>
    <definedName name="a_1_3_1" localSheetId="0" hidden="1">{#N/A,#N/A,FALSE,"TMCOMP96";#N/A,#N/A,FALSE,"MAT96";#N/A,#N/A,FALSE,"FANDA96";#N/A,#N/A,FALSE,"INTRAN96";#N/A,#N/A,FALSE,"NAA9697";#N/A,#N/A,FALSE,"ECWEBB";#N/A,#N/A,FALSE,"MFT96";#N/A,#N/A,FALSE,"CTrecon"}</definedName>
    <definedName name="a_1_3_1" localSheetId="4" hidden="1">{#N/A,#N/A,FALSE,"TMCOMP96";#N/A,#N/A,FALSE,"MAT96";#N/A,#N/A,FALSE,"FANDA96";#N/A,#N/A,FALSE,"INTRAN96";#N/A,#N/A,FALSE,"NAA9697";#N/A,#N/A,FALSE,"ECWEBB";#N/A,#N/A,FALSE,"MFT96";#N/A,#N/A,FALSE,"CTrecon"}</definedName>
    <definedName name="a_1_3_1" hidden="1">{#N/A,#N/A,FALSE,"TMCOMP96";#N/A,#N/A,FALSE,"MAT96";#N/A,#N/A,FALSE,"FANDA96";#N/A,#N/A,FALSE,"INTRAN96";#N/A,#N/A,FALSE,"NAA9697";#N/A,#N/A,FALSE,"ECWEBB";#N/A,#N/A,FALSE,"MFT96";#N/A,#N/A,FALSE,"CTrecon"}</definedName>
    <definedName name="a_1_3_1_1" localSheetId="0" hidden="1">{#N/A,#N/A,FALSE,"TMCOMP96";#N/A,#N/A,FALSE,"MAT96";#N/A,#N/A,FALSE,"FANDA96";#N/A,#N/A,FALSE,"INTRAN96";#N/A,#N/A,FALSE,"NAA9697";#N/A,#N/A,FALSE,"ECWEBB";#N/A,#N/A,FALSE,"MFT96";#N/A,#N/A,FALSE,"CTrecon"}</definedName>
    <definedName name="a_1_3_1_1" hidden="1">{#N/A,#N/A,FALSE,"TMCOMP96";#N/A,#N/A,FALSE,"MAT96";#N/A,#N/A,FALSE,"FANDA96";#N/A,#N/A,FALSE,"INTRAN96";#N/A,#N/A,FALSE,"NAA9697";#N/A,#N/A,FALSE,"ECWEBB";#N/A,#N/A,FALSE,"MFT96";#N/A,#N/A,FALSE,"CTrecon"}</definedName>
    <definedName name="a_1_3_1_1_1" hidden="1">{#N/A,#N/A,FALSE,"TMCOMP96";#N/A,#N/A,FALSE,"MAT96";#N/A,#N/A,FALSE,"FANDA96";#N/A,#N/A,FALSE,"INTRAN96";#N/A,#N/A,FALSE,"NAA9697";#N/A,#N/A,FALSE,"ECWEBB";#N/A,#N/A,FALSE,"MFT96";#N/A,#N/A,FALSE,"CTrecon"}</definedName>
    <definedName name="a_1_3_1_1_2" hidden="1">{#N/A,#N/A,FALSE,"TMCOMP96";#N/A,#N/A,FALSE,"MAT96";#N/A,#N/A,FALSE,"FANDA96";#N/A,#N/A,FALSE,"INTRAN96";#N/A,#N/A,FALSE,"NAA9697";#N/A,#N/A,FALSE,"ECWEBB";#N/A,#N/A,FALSE,"MFT96";#N/A,#N/A,FALSE,"CTrecon"}</definedName>
    <definedName name="a_1_3_1_2" localSheetId="0" hidden="1">{#N/A,#N/A,FALSE,"TMCOMP96";#N/A,#N/A,FALSE,"MAT96";#N/A,#N/A,FALSE,"FANDA96";#N/A,#N/A,FALSE,"INTRAN96";#N/A,#N/A,FALSE,"NAA9697";#N/A,#N/A,FALSE,"ECWEBB";#N/A,#N/A,FALSE,"MFT96";#N/A,#N/A,FALSE,"CTrecon"}</definedName>
    <definedName name="a_1_3_1_2" hidden="1">{#N/A,#N/A,FALSE,"TMCOMP96";#N/A,#N/A,FALSE,"MAT96";#N/A,#N/A,FALSE,"FANDA96";#N/A,#N/A,FALSE,"INTRAN96";#N/A,#N/A,FALSE,"NAA9697";#N/A,#N/A,FALSE,"ECWEBB";#N/A,#N/A,FALSE,"MFT96";#N/A,#N/A,FALSE,"CTrecon"}</definedName>
    <definedName name="a_1_3_1_3" localSheetId="0" hidden="1">{#N/A,#N/A,FALSE,"TMCOMP96";#N/A,#N/A,FALSE,"MAT96";#N/A,#N/A,FALSE,"FANDA96";#N/A,#N/A,FALSE,"INTRAN96";#N/A,#N/A,FALSE,"NAA9697";#N/A,#N/A,FALSE,"ECWEBB";#N/A,#N/A,FALSE,"MFT96";#N/A,#N/A,FALSE,"CTrecon"}</definedName>
    <definedName name="a_1_3_1_3" hidden="1">{#N/A,#N/A,FALSE,"TMCOMP96";#N/A,#N/A,FALSE,"MAT96";#N/A,#N/A,FALSE,"FANDA96";#N/A,#N/A,FALSE,"INTRAN96";#N/A,#N/A,FALSE,"NAA9697";#N/A,#N/A,FALSE,"ECWEBB";#N/A,#N/A,FALSE,"MFT96";#N/A,#N/A,FALSE,"CTrecon"}</definedName>
    <definedName name="a_1_3_1_4" localSheetId="0" hidden="1">{#N/A,#N/A,FALSE,"TMCOMP96";#N/A,#N/A,FALSE,"MAT96";#N/A,#N/A,FALSE,"FANDA96";#N/A,#N/A,FALSE,"INTRAN96";#N/A,#N/A,FALSE,"NAA9697";#N/A,#N/A,FALSE,"ECWEBB";#N/A,#N/A,FALSE,"MFT96";#N/A,#N/A,FALSE,"CTrecon"}</definedName>
    <definedName name="a_1_3_1_4" hidden="1">{#N/A,#N/A,FALSE,"TMCOMP96";#N/A,#N/A,FALSE,"MAT96";#N/A,#N/A,FALSE,"FANDA96";#N/A,#N/A,FALSE,"INTRAN96";#N/A,#N/A,FALSE,"NAA9697";#N/A,#N/A,FALSE,"ECWEBB";#N/A,#N/A,FALSE,"MFT96";#N/A,#N/A,FALSE,"CTrecon"}</definedName>
    <definedName name="a_1_3_1_5" localSheetId="0" hidden="1">{#N/A,#N/A,FALSE,"TMCOMP96";#N/A,#N/A,FALSE,"MAT96";#N/A,#N/A,FALSE,"FANDA96";#N/A,#N/A,FALSE,"INTRAN96";#N/A,#N/A,FALSE,"NAA9697";#N/A,#N/A,FALSE,"ECWEBB";#N/A,#N/A,FALSE,"MFT96";#N/A,#N/A,FALSE,"CTrecon"}</definedName>
    <definedName name="a_1_3_1_5" hidden="1">{#N/A,#N/A,FALSE,"TMCOMP96";#N/A,#N/A,FALSE,"MAT96";#N/A,#N/A,FALSE,"FANDA96";#N/A,#N/A,FALSE,"INTRAN96";#N/A,#N/A,FALSE,"NAA9697";#N/A,#N/A,FALSE,"ECWEBB";#N/A,#N/A,FALSE,"MFT96";#N/A,#N/A,FALSE,"CTrecon"}</definedName>
    <definedName name="a_1_3_2" localSheetId="0" hidden="1">{#N/A,#N/A,FALSE,"TMCOMP96";#N/A,#N/A,FALSE,"MAT96";#N/A,#N/A,FALSE,"FANDA96";#N/A,#N/A,FALSE,"INTRAN96";#N/A,#N/A,FALSE,"NAA9697";#N/A,#N/A,FALSE,"ECWEBB";#N/A,#N/A,FALSE,"MFT96";#N/A,#N/A,FALSE,"CTrecon"}</definedName>
    <definedName name="a_1_3_2" hidden="1">{#N/A,#N/A,FALSE,"TMCOMP96";#N/A,#N/A,FALSE,"MAT96";#N/A,#N/A,FALSE,"FANDA96";#N/A,#N/A,FALSE,"INTRAN96";#N/A,#N/A,FALSE,"NAA9697";#N/A,#N/A,FALSE,"ECWEBB";#N/A,#N/A,FALSE,"MFT96";#N/A,#N/A,FALSE,"CTrecon"}</definedName>
    <definedName name="a_1_3_3" localSheetId="0" hidden="1">{#N/A,#N/A,FALSE,"TMCOMP96";#N/A,#N/A,FALSE,"MAT96";#N/A,#N/A,FALSE,"FANDA96";#N/A,#N/A,FALSE,"INTRAN96";#N/A,#N/A,FALSE,"NAA9697";#N/A,#N/A,FALSE,"ECWEBB";#N/A,#N/A,FALSE,"MFT96";#N/A,#N/A,FALSE,"CTrecon"}</definedName>
    <definedName name="a_1_3_3" hidden="1">{#N/A,#N/A,FALSE,"TMCOMP96";#N/A,#N/A,FALSE,"MAT96";#N/A,#N/A,FALSE,"FANDA96";#N/A,#N/A,FALSE,"INTRAN96";#N/A,#N/A,FALSE,"NAA9697";#N/A,#N/A,FALSE,"ECWEBB";#N/A,#N/A,FALSE,"MFT96";#N/A,#N/A,FALSE,"CTrecon"}</definedName>
    <definedName name="a_1_3_4" localSheetId="0" hidden="1">{#N/A,#N/A,FALSE,"TMCOMP96";#N/A,#N/A,FALSE,"MAT96";#N/A,#N/A,FALSE,"FANDA96";#N/A,#N/A,FALSE,"INTRAN96";#N/A,#N/A,FALSE,"NAA9697";#N/A,#N/A,FALSE,"ECWEBB";#N/A,#N/A,FALSE,"MFT96";#N/A,#N/A,FALSE,"CTrecon"}</definedName>
    <definedName name="a_1_3_4" hidden="1">{#N/A,#N/A,FALSE,"TMCOMP96";#N/A,#N/A,FALSE,"MAT96";#N/A,#N/A,FALSE,"FANDA96";#N/A,#N/A,FALSE,"INTRAN96";#N/A,#N/A,FALSE,"NAA9697";#N/A,#N/A,FALSE,"ECWEBB";#N/A,#N/A,FALSE,"MFT96";#N/A,#N/A,FALSE,"CTrecon"}</definedName>
    <definedName name="a_1_3_5" localSheetId="0" hidden="1">{#N/A,#N/A,FALSE,"TMCOMP96";#N/A,#N/A,FALSE,"MAT96";#N/A,#N/A,FALSE,"FANDA96";#N/A,#N/A,FALSE,"INTRAN96";#N/A,#N/A,FALSE,"NAA9697";#N/A,#N/A,FALSE,"ECWEBB";#N/A,#N/A,FALSE,"MFT96";#N/A,#N/A,FALSE,"CTrecon"}</definedName>
    <definedName name="a_1_3_5" hidden="1">{#N/A,#N/A,FALSE,"TMCOMP96";#N/A,#N/A,FALSE,"MAT96";#N/A,#N/A,FALSE,"FANDA96";#N/A,#N/A,FALSE,"INTRAN96";#N/A,#N/A,FALSE,"NAA9697";#N/A,#N/A,FALSE,"ECWEBB";#N/A,#N/A,FALSE,"MFT96";#N/A,#N/A,FALSE,"CTrecon"}</definedName>
    <definedName name="a_1_4" localSheetId="0" hidden="1">{#N/A,#N/A,FALSE,"TMCOMP96";#N/A,#N/A,FALSE,"MAT96";#N/A,#N/A,FALSE,"FANDA96";#N/A,#N/A,FALSE,"INTRAN96";#N/A,#N/A,FALSE,"NAA9697";#N/A,#N/A,FALSE,"ECWEBB";#N/A,#N/A,FALSE,"MFT96";#N/A,#N/A,FALSE,"CTrecon"}</definedName>
    <definedName name="a_1_4" localSheetId="4" hidden="1">{#N/A,#N/A,FALSE,"TMCOMP96";#N/A,#N/A,FALSE,"MAT96";#N/A,#N/A,FALSE,"FANDA96";#N/A,#N/A,FALSE,"INTRAN96";#N/A,#N/A,FALSE,"NAA9697";#N/A,#N/A,FALSE,"ECWEBB";#N/A,#N/A,FALSE,"MFT96";#N/A,#N/A,FALSE,"CTrecon"}</definedName>
    <definedName name="a_1_4" hidden="1">{#N/A,#N/A,FALSE,"TMCOMP96";#N/A,#N/A,FALSE,"MAT96";#N/A,#N/A,FALSE,"FANDA96";#N/A,#N/A,FALSE,"INTRAN96";#N/A,#N/A,FALSE,"NAA9697";#N/A,#N/A,FALSE,"ECWEBB";#N/A,#N/A,FALSE,"MFT96";#N/A,#N/A,FALSE,"CTrecon"}</definedName>
    <definedName name="a_1_4_1" localSheetId="0" hidden="1">{#N/A,#N/A,FALSE,"TMCOMP96";#N/A,#N/A,FALSE,"MAT96";#N/A,#N/A,FALSE,"FANDA96";#N/A,#N/A,FALSE,"INTRAN96";#N/A,#N/A,FALSE,"NAA9697";#N/A,#N/A,FALSE,"ECWEBB";#N/A,#N/A,FALSE,"MFT96";#N/A,#N/A,FALSE,"CTrecon"}</definedName>
    <definedName name="a_1_4_1" localSheetId="4" hidden="1">{#N/A,#N/A,FALSE,"TMCOMP96";#N/A,#N/A,FALSE,"MAT96";#N/A,#N/A,FALSE,"FANDA96";#N/A,#N/A,FALSE,"INTRAN96";#N/A,#N/A,FALSE,"NAA9697";#N/A,#N/A,FALSE,"ECWEBB";#N/A,#N/A,FALSE,"MFT96";#N/A,#N/A,FALSE,"CTrecon"}</definedName>
    <definedName name="a_1_4_1" hidden="1">{#N/A,#N/A,FALSE,"TMCOMP96";#N/A,#N/A,FALSE,"MAT96";#N/A,#N/A,FALSE,"FANDA96";#N/A,#N/A,FALSE,"INTRAN96";#N/A,#N/A,FALSE,"NAA9697";#N/A,#N/A,FALSE,"ECWEBB";#N/A,#N/A,FALSE,"MFT96";#N/A,#N/A,FALSE,"CTrecon"}</definedName>
    <definedName name="a_1_4_1_1" localSheetId="0" hidden="1">{#N/A,#N/A,FALSE,"TMCOMP96";#N/A,#N/A,FALSE,"MAT96";#N/A,#N/A,FALSE,"FANDA96";#N/A,#N/A,FALSE,"INTRAN96";#N/A,#N/A,FALSE,"NAA9697";#N/A,#N/A,FALSE,"ECWEBB";#N/A,#N/A,FALSE,"MFT96";#N/A,#N/A,FALSE,"CTrecon"}</definedName>
    <definedName name="a_1_4_1_1" hidden="1">{#N/A,#N/A,FALSE,"TMCOMP96";#N/A,#N/A,FALSE,"MAT96";#N/A,#N/A,FALSE,"FANDA96";#N/A,#N/A,FALSE,"INTRAN96";#N/A,#N/A,FALSE,"NAA9697";#N/A,#N/A,FALSE,"ECWEBB";#N/A,#N/A,FALSE,"MFT96";#N/A,#N/A,FALSE,"CTrecon"}</definedName>
    <definedName name="a_1_4_1_2" localSheetId="0" hidden="1">{#N/A,#N/A,FALSE,"TMCOMP96";#N/A,#N/A,FALSE,"MAT96";#N/A,#N/A,FALSE,"FANDA96";#N/A,#N/A,FALSE,"INTRAN96";#N/A,#N/A,FALSE,"NAA9697";#N/A,#N/A,FALSE,"ECWEBB";#N/A,#N/A,FALSE,"MFT96";#N/A,#N/A,FALSE,"CTrecon"}</definedName>
    <definedName name="a_1_4_1_2" hidden="1">{#N/A,#N/A,FALSE,"TMCOMP96";#N/A,#N/A,FALSE,"MAT96";#N/A,#N/A,FALSE,"FANDA96";#N/A,#N/A,FALSE,"INTRAN96";#N/A,#N/A,FALSE,"NAA9697";#N/A,#N/A,FALSE,"ECWEBB";#N/A,#N/A,FALSE,"MFT96";#N/A,#N/A,FALSE,"CTrecon"}</definedName>
    <definedName name="a_1_4_1_3" localSheetId="0" hidden="1">{#N/A,#N/A,FALSE,"TMCOMP96";#N/A,#N/A,FALSE,"MAT96";#N/A,#N/A,FALSE,"FANDA96";#N/A,#N/A,FALSE,"INTRAN96";#N/A,#N/A,FALSE,"NAA9697";#N/A,#N/A,FALSE,"ECWEBB";#N/A,#N/A,FALSE,"MFT96";#N/A,#N/A,FALSE,"CTrecon"}</definedName>
    <definedName name="a_1_4_1_3" hidden="1">{#N/A,#N/A,FALSE,"TMCOMP96";#N/A,#N/A,FALSE,"MAT96";#N/A,#N/A,FALSE,"FANDA96";#N/A,#N/A,FALSE,"INTRAN96";#N/A,#N/A,FALSE,"NAA9697";#N/A,#N/A,FALSE,"ECWEBB";#N/A,#N/A,FALSE,"MFT96";#N/A,#N/A,FALSE,"CTrecon"}</definedName>
    <definedName name="a_1_4_1_4" localSheetId="0" hidden="1">{#N/A,#N/A,FALSE,"TMCOMP96";#N/A,#N/A,FALSE,"MAT96";#N/A,#N/A,FALSE,"FANDA96";#N/A,#N/A,FALSE,"INTRAN96";#N/A,#N/A,FALSE,"NAA9697";#N/A,#N/A,FALSE,"ECWEBB";#N/A,#N/A,FALSE,"MFT96";#N/A,#N/A,FALSE,"CTrecon"}</definedName>
    <definedName name="a_1_4_1_4" hidden="1">{#N/A,#N/A,FALSE,"TMCOMP96";#N/A,#N/A,FALSE,"MAT96";#N/A,#N/A,FALSE,"FANDA96";#N/A,#N/A,FALSE,"INTRAN96";#N/A,#N/A,FALSE,"NAA9697";#N/A,#N/A,FALSE,"ECWEBB";#N/A,#N/A,FALSE,"MFT96";#N/A,#N/A,FALSE,"CTrecon"}</definedName>
    <definedName name="a_1_4_1_5" hidden="1">{#N/A,#N/A,FALSE,"TMCOMP96";#N/A,#N/A,FALSE,"MAT96";#N/A,#N/A,FALSE,"FANDA96";#N/A,#N/A,FALSE,"INTRAN96";#N/A,#N/A,FALSE,"NAA9697";#N/A,#N/A,FALSE,"ECWEBB";#N/A,#N/A,FALSE,"MFT96";#N/A,#N/A,FALSE,"CTrecon"}</definedName>
    <definedName name="a_1_4_2" localSheetId="0" hidden="1">{#N/A,#N/A,FALSE,"TMCOMP96";#N/A,#N/A,FALSE,"MAT96";#N/A,#N/A,FALSE,"FANDA96";#N/A,#N/A,FALSE,"INTRAN96";#N/A,#N/A,FALSE,"NAA9697";#N/A,#N/A,FALSE,"ECWEBB";#N/A,#N/A,FALSE,"MFT96";#N/A,#N/A,FALSE,"CTrecon"}</definedName>
    <definedName name="a_1_4_2" hidden="1">{#N/A,#N/A,FALSE,"TMCOMP96";#N/A,#N/A,FALSE,"MAT96";#N/A,#N/A,FALSE,"FANDA96";#N/A,#N/A,FALSE,"INTRAN96";#N/A,#N/A,FALSE,"NAA9697";#N/A,#N/A,FALSE,"ECWEBB";#N/A,#N/A,FALSE,"MFT96";#N/A,#N/A,FALSE,"CTrecon"}</definedName>
    <definedName name="a_1_4_3" localSheetId="0" hidden="1">{#N/A,#N/A,FALSE,"TMCOMP96";#N/A,#N/A,FALSE,"MAT96";#N/A,#N/A,FALSE,"FANDA96";#N/A,#N/A,FALSE,"INTRAN96";#N/A,#N/A,FALSE,"NAA9697";#N/A,#N/A,FALSE,"ECWEBB";#N/A,#N/A,FALSE,"MFT96";#N/A,#N/A,FALSE,"CTrecon"}</definedName>
    <definedName name="a_1_4_3" hidden="1">{#N/A,#N/A,FALSE,"TMCOMP96";#N/A,#N/A,FALSE,"MAT96";#N/A,#N/A,FALSE,"FANDA96";#N/A,#N/A,FALSE,"INTRAN96";#N/A,#N/A,FALSE,"NAA9697";#N/A,#N/A,FALSE,"ECWEBB";#N/A,#N/A,FALSE,"MFT96";#N/A,#N/A,FALSE,"CTrecon"}</definedName>
    <definedName name="a_1_4_4" localSheetId="0" hidden="1">{#N/A,#N/A,FALSE,"TMCOMP96";#N/A,#N/A,FALSE,"MAT96";#N/A,#N/A,FALSE,"FANDA96";#N/A,#N/A,FALSE,"INTRAN96";#N/A,#N/A,FALSE,"NAA9697";#N/A,#N/A,FALSE,"ECWEBB";#N/A,#N/A,FALSE,"MFT96";#N/A,#N/A,FALSE,"CTrecon"}</definedName>
    <definedName name="a_1_4_4" hidden="1">{#N/A,#N/A,FALSE,"TMCOMP96";#N/A,#N/A,FALSE,"MAT96";#N/A,#N/A,FALSE,"FANDA96";#N/A,#N/A,FALSE,"INTRAN96";#N/A,#N/A,FALSE,"NAA9697";#N/A,#N/A,FALSE,"ECWEBB";#N/A,#N/A,FALSE,"MFT96";#N/A,#N/A,FALSE,"CTrecon"}</definedName>
    <definedName name="a_1_4_5" localSheetId="0" hidden="1">{#N/A,#N/A,FALSE,"TMCOMP96";#N/A,#N/A,FALSE,"MAT96";#N/A,#N/A,FALSE,"FANDA96";#N/A,#N/A,FALSE,"INTRAN96";#N/A,#N/A,FALSE,"NAA9697";#N/A,#N/A,FALSE,"ECWEBB";#N/A,#N/A,FALSE,"MFT96";#N/A,#N/A,FALSE,"CTrecon"}</definedName>
    <definedName name="a_1_4_5" hidden="1">{#N/A,#N/A,FALSE,"TMCOMP96";#N/A,#N/A,FALSE,"MAT96";#N/A,#N/A,FALSE,"FANDA96";#N/A,#N/A,FALSE,"INTRAN96";#N/A,#N/A,FALSE,"NAA9697";#N/A,#N/A,FALSE,"ECWEBB";#N/A,#N/A,FALSE,"MFT96";#N/A,#N/A,FALSE,"CTrecon"}</definedName>
    <definedName name="a_1_5" localSheetId="0" hidden="1">{#N/A,#N/A,FALSE,"TMCOMP96";#N/A,#N/A,FALSE,"MAT96";#N/A,#N/A,FALSE,"FANDA96";#N/A,#N/A,FALSE,"INTRAN96";#N/A,#N/A,FALSE,"NAA9697";#N/A,#N/A,FALSE,"ECWEBB";#N/A,#N/A,FALSE,"MFT96";#N/A,#N/A,FALSE,"CTrecon"}</definedName>
    <definedName name="a_1_5" localSheetId="4" hidden="1">{#N/A,#N/A,FALSE,"TMCOMP96";#N/A,#N/A,FALSE,"MAT96";#N/A,#N/A,FALSE,"FANDA96";#N/A,#N/A,FALSE,"INTRAN96";#N/A,#N/A,FALSE,"NAA9697";#N/A,#N/A,FALSE,"ECWEBB";#N/A,#N/A,FALSE,"MFT96";#N/A,#N/A,FALSE,"CTrecon"}</definedName>
    <definedName name="a_1_5" hidden="1">{#N/A,#N/A,FALSE,"TMCOMP96";#N/A,#N/A,FALSE,"MAT96";#N/A,#N/A,FALSE,"FANDA96";#N/A,#N/A,FALSE,"INTRAN96";#N/A,#N/A,FALSE,"NAA9697";#N/A,#N/A,FALSE,"ECWEBB";#N/A,#N/A,FALSE,"MFT96";#N/A,#N/A,FALSE,"CTrecon"}</definedName>
    <definedName name="a_1_5_1" localSheetId="0" hidden="1">{#N/A,#N/A,FALSE,"TMCOMP96";#N/A,#N/A,FALSE,"MAT96";#N/A,#N/A,FALSE,"FANDA96";#N/A,#N/A,FALSE,"INTRAN96";#N/A,#N/A,FALSE,"NAA9697";#N/A,#N/A,FALSE,"ECWEBB";#N/A,#N/A,FALSE,"MFT96";#N/A,#N/A,FALSE,"CTrecon"}</definedName>
    <definedName name="a_1_5_1" hidden="1">{#N/A,#N/A,FALSE,"TMCOMP96";#N/A,#N/A,FALSE,"MAT96";#N/A,#N/A,FALSE,"FANDA96";#N/A,#N/A,FALSE,"INTRAN96";#N/A,#N/A,FALSE,"NAA9697";#N/A,#N/A,FALSE,"ECWEBB";#N/A,#N/A,FALSE,"MFT96";#N/A,#N/A,FALSE,"CTrecon"}</definedName>
    <definedName name="a_1_5_2" localSheetId="0" hidden="1">{#N/A,#N/A,FALSE,"TMCOMP96";#N/A,#N/A,FALSE,"MAT96";#N/A,#N/A,FALSE,"FANDA96";#N/A,#N/A,FALSE,"INTRAN96";#N/A,#N/A,FALSE,"NAA9697";#N/A,#N/A,FALSE,"ECWEBB";#N/A,#N/A,FALSE,"MFT96";#N/A,#N/A,FALSE,"CTrecon"}</definedName>
    <definedName name="a_1_5_2" hidden="1">{#N/A,#N/A,FALSE,"TMCOMP96";#N/A,#N/A,FALSE,"MAT96";#N/A,#N/A,FALSE,"FANDA96";#N/A,#N/A,FALSE,"INTRAN96";#N/A,#N/A,FALSE,"NAA9697";#N/A,#N/A,FALSE,"ECWEBB";#N/A,#N/A,FALSE,"MFT96";#N/A,#N/A,FALSE,"CTrecon"}</definedName>
    <definedName name="a_1_5_3" localSheetId="0" hidden="1">{#N/A,#N/A,FALSE,"TMCOMP96";#N/A,#N/A,FALSE,"MAT96";#N/A,#N/A,FALSE,"FANDA96";#N/A,#N/A,FALSE,"INTRAN96";#N/A,#N/A,FALSE,"NAA9697";#N/A,#N/A,FALSE,"ECWEBB";#N/A,#N/A,FALSE,"MFT96";#N/A,#N/A,FALSE,"CTrecon"}</definedName>
    <definedName name="a_1_5_3" hidden="1">{#N/A,#N/A,FALSE,"TMCOMP96";#N/A,#N/A,FALSE,"MAT96";#N/A,#N/A,FALSE,"FANDA96";#N/A,#N/A,FALSE,"INTRAN96";#N/A,#N/A,FALSE,"NAA9697";#N/A,#N/A,FALSE,"ECWEBB";#N/A,#N/A,FALSE,"MFT96";#N/A,#N/A,FALSE,"CTrecon"}</definedName>
    <definedName name="a_1_5_4" localSheetId="0" hidden="1">{#N/A,#N/A,FALSE,"TMCOMP96";#N/A,#N/A,FALSE,"MAT96";#N/A,#N/A,FALSE,"FANDA96";#N/A,#N/A,FALSE,"INTRAN96";#N/A,#N/A,FALSE,"NAA9697";#N/A,#N/A,FALSE,"ECWEBB";#N/A,#N/A,FALSE,"MFT96";#N/A,#N/A,FALSE,"CTrecon"}</definedName>
    <definedName name="a_1_5_4" hidden="1">{#N/A,#N/A,FALSE,"TMCOMP96";#N/A,#N/A,FALSE,"MAT96";#N/A,#N/A,FALSE,"FANDA96";#N/A,#N/A,FALSE,"INTRAN96";#N/A,#N/A,FALSE,"NAA9697";#N/A,#N/A,FALSE,"ECWEBB";#N/A,#N/A,FALSE,"MFT96";#N/A,#N/A,FALSE,"CTrecon"}</definedName>
    <definedName name="a_1_5_5" hidden="1">{#N/A,#N/A,FALSE,"TMCOMP96";#N/A,#N/A,FALSE,"MAT96";#N/A,#N/A,FALSE,"FANDA96";#N/A,#N/A,FALSE,"INTRAN96";#N/A,#N/A,FALSE,"NAA9697";#N/A,#N/A,FALSE,"ECWEBB";#N/A,#N/A,FALSE,"MFT96";#N/A,#N/A,FALSE,"CTrecon"}</definedName>
    <definedName name="a_2" localSheetId="0" hidden="1">{#N/A,#N/A,FALSE,"TMCOMP96";#N/A,#N/A,FALSE,"MAT96";#N/A,#N/A,FALSE,"FANDA96";#N/A,#N/A,FALSE,"INTRAN96";#N/A,#N/A,FALSE,"NAA9697";#N/A,#N/A,FALSE,"ECWEBB";#N/A,#N/A,FALSE,"MFT96";#N/A,#N/A,FALSE,"CTrecon"}</definedName>
    <definedName name="a_2" localSheetId="4" hidden="1">{#N/A,#N/A,FALSE,"TMCOMP96";#N/A,#N/A,FALSE,"MAT96";#N/A,#N/A,FALSE,"FANDA96";#N/A,#N/A,FALSE,"INTRAN96";#N/A,#N/A,FALSE,"NAA9697";#N/A,#N/A,FALSE,"ECWEBB";#N/A,#N/A,FALSE,"MFT96";#N/A,#N/A,FALSE,"CTrecon"}</definedName>
    <definedName name="a_2" localSheetId="3"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_1" localSheetId="0" hidden="1">{#N/A,#N/A,FALSE,"TMCOMP96";#N/A,#N/A,FALSE,"MAT96";#N/A,#N/A,FALSE,"FANDA96";#N/A,#N/A,FALSE,"INTRAN96";#N/A,#N/A,FALSE,"NAA9697";#N/A,#N/A,FALSE,"ECWEBB";#N/A,#N/A,FALSE,"MFT96";#N/A,#N/A,FALSE,"CTrecon"}</definedName>
    <definedName name="a_2_1" localSheetId="4" hidden="1">{#N/A,#N/A,FALSE,"TMCOMP96";#N/A,#N/A,FALSE,"MAT96";#N/A,#N/A,FALSE,"FANDA96";#N/A,#N/A,FALSE,"INTRAN96";#N/A,#N/A,FALSE,"NAA9697";#N/A,#N/A,FALSE,"ECWEBB";#N/A,#N/A,FALSE,"MFT96";#N/A,#N/A,FALSE,"CTrecon"}</definedName>
    <definedName name="a_2_1" hidden="1">{#N/A,#N/A,FALSE,"TMCOMP96";#N/A,#N/A,FALSE,"MAT96";#N/A,#N/A,FALSE,"FANDA96";#N/A,#N/A,FALSE,"INTRAN96";#N/A,#N/A,FALSE,"NAA9697";#N/A,#N/A,FALSE,"ECWEBB";#N/A,#N/A,FALSE,"MFT96";#N/A,#N/A,FALSE,"CTrecon"}</definedName>
    <definedName name="a_2_1_1" localSheetId="0" hidden="1">{#N/A,#N/A,FALSE,"TMCOMP96";#N/A,#N/A,FALSE,"MAT96";#N/A,#N/A,FALSE,"FANDA96";#N/A,#N/A,FALSE,"INTRAN96";#N/A,#N/A,FALSE,"NAA9697";#N/A,#N/A,FALSE,"ECWEBB";#N/A,#N/A,FALSE,"MFT96";#N/A,#N/A,FALSE,"CTrecon"}</definedName>
    <definedName name="a_2_1_1" hidden="1">{#N/A,#N/A,FALSE,"TMCOMP96";#N/A,#N/A,FALSE,"MAT96";#N/A,#N/A,FALSE,"FANDA96";#N/A,#N/A,FALSE,"INTRAN96";#N/A,#N/A,FALSE,"NAA9697";#N/A,#N/A,FALSE,"ECWEBB";#N/A,#N/A,FALSE,"MFT96";#N/A,#N/A,FALSE,"CTrecon"}</definedName>
    <definedName name="a_2_1_1_1" hidden="1">{#N/A,#N/A,FALSE,"TMCOMP96";#N/A,#N/A,FALSE,"MAT96";#N/A,#N/A,FALSE,"FANDA96";#N/A,#N/A,FALSE,"INTRAN96";#N/A,#N/A,FALSE,"NAA9697";#N/A,#N/A,FALSE,"ECWEBB";#N/A,#N/A,FALSE,"MFT96";#N/A,#N/A,FALSE,"CTrecon"}</definedName>
    <definedName name="a_2_1_1_2" hidden="1">{#N/A,#N/A,FALSE,"TMCOMP96";#N/A,#N/A,FALSE,"MAT96";#N/A,#N/A,FALSE,"FANDA96";#N/A,#N/A,FALSE,"INTRAN96";#N/A,#N/A,FALSE,"NAA9697";#N/A,#N/A,FALSE,"ECWEBB";#N/A,#N/A,FALSE,"MFT96";#N/A,#N/A,FALSE,"CTrecon"}</definedName>
    <definedName name="a_2_1_2" localSheetId="0" hidden="1">{#N/A,#N/A,FALSE,"TMCOMP96";#N/A,#N/A,FALSE,"MAT96";#N/A,#N/A,FALSE,"FANDA96";#N/A,#N/A,FALSE,"INTRAN96";#N/A,#N/A,FALSE,"NAA9697";#N/A,#N/A,FALSE,"ECWEBB";#N/A,#N/A,FALSE,"MFT96";#N/A,#N/A,FALSE,"CTrecon"}</definedName>
    <definedName name="a_2_1_2" hidden="1">{#N/A,#N/A,FALSE,"TMCOMP96";#N/A,#N/A,FALSE,"MAT96";#N/A,#N/A,FALSE,"FANDA96";#N/A,#N/A,FALSE,"INTRAN96";#N/A,#N/A,FALSE,"NAA9697";#N/A,#N/A,FALSE,"ECWEBB";#N/A,#N/A,FALSE,"MFT96";#N/A,#N/A,FALSE,"CTrecon"}</definedName>
    <definedName name="a_2_1_3" localSheetId="0" hidden="1">{#N/A,#N/A,FALSE,"TMCOMP96";#N/A,#N/A,FALSE,"MAT96";#N/A,#N/A,FALSE,"FANDA96";#N/A,#N/A,FALSE,"INTRAN96";#N/A,#N/A,FALSE,"NAA9697";#N/A,#N/A,FALSE,"ECWEBB";#N/A,#N/A,FALSE,"MFT96";#N/A,#N/A,FALSE,"CTrecon"}</definedName>
    <definedName name="a_2_1_3" hidden="1">{#N/A,#N/A,FALSE,"TMCOMP96";#N/A,#N/A,FALSE,"MAT96";#N/A,#N/A,FALSE,"FANDA96";#N/A,#N/A,FALSE,"INTRAN96";#N/A,#N/A,FALSE,"NAA9697";#N/A,#N/A,FALSE,"ECWEBB";#N/A,#N/A,FALSE,"MFT96";#N/A,#N/A,FALSE,"CTrecon"}</definedName>
    <definedName name="a_2_1_4" localSheetId="0" hidden="1">{#N/A,#N/A,FALSE,"TMCOMP96";#N/A,#N/A,FALSE,"MAT96";#N/A,#N/A,FALSE,"FANDA96";#N/A,#N/A,FALSE,"INTRAN96";#N/A,#N/A,FALSE,"NAA9697";#N/A,#N/A,FALSE,"ECWEBB";#N/A,#N/A,FALSE,"MFT96";#N/A,#N/A,FALSE,"CTrecon"}</definedName>
    <definedName name="a_2_1_4" hidden="1">{#N/A,#N/A,FALSE,"TMCOMP96";#N/A,#N/A,FALSE,"MAT96";#N/A,#N/A,FALSE,"FANDA96";#N/A,#N/A,FALSE,"INTRAN96";#N/A,#N/A,FALSE,"NAA9697";#N/A,#N/A,FALSE,"ECWEBB";#N/A,#N/A,FALSE,"MFT96";#N/A,#N/A,FALSE,"CTrecon"}</definedName>
    <definedName name="a_2_1_5" localSheetId="0" hidden="1">{#N/A,#N/A,FALSE,"TMCOMP96";#N/A,#N/A,FALSE,"MAT96";#N/A,#N/A,FALSE,"FANDA96";#N/A,#N/A,FALSE,"INTRAN96";#N/A,#N/A,FALSE,"NAA9697";#N/A,#N/A,FALSE,"ECWEBB";#N/A,#N/A,FALSE,"MFT96";#N/A,#N/A,FALSE,"CTrecon"}</definedName>
    <definedName name="a_2_1_5" hidden="1">{#N/A,#N/A,FALSE,"TMCOMP96";#N/A,#N/A,FALSE,"MAT96";#N/A,#N/A,FALSE,"FANDA96";#N/A,#N/A,FALSE,"INTRAN96";#N/A,#N/A,FALSE,"NAA9697";#N/A,#N/A,FALSE,"ECWEBB";#N/A,#N/A,FALSE,"MFT96";#N/A,#N/A,FALSE,"CTrecon"}</definedName>
    <definedName name="a_2_2" localSheetId="0" hidden="1">{#N/A,#N/A,FALSE,"TMCOMP96";#N/A,#N/A,FALSE,"MAT96";#N/A,#N/A,FALSE,"FANDA96";#N/A,#N/A,FALSE,"INTRAN96";#N/A,#N/A,FALSE,"NAA9697";#N/A,#N/A,FALSE,"ECWEBB";#N/A,#N/A,FALSE,"MFT96";#N/A,#N/A,FALSE,"CTrecon"}</definedName>
    <definedName name="a_2_2" hidden="1">{#N/A,#N/A,FALSE,"TMCOMP96";#N/A,#N/A,FALSE,"MAT96";#N/A,#N/A,FALSE,"FANDA96";#N/A,#N/A,FALSE,"INTRAN96";#N/A,#N/A,FALSE,"NAA9697";#N/A,#N/A,FALSE,"ECWEBB";#N/A,#N/A,FALSE,"MFT96";#N/A,#N/A,FALSE,"CTrecon"}</definedName>
    <definedName name="a_2_3" localSheetId="0" hidden="1">{#N/A,#N/A,FALSE,"TMCOMP96";#N/A,#N/A,FALSE,"MAT96";#N/A,#N/A,FALSE,"FANDA96";#N/A,#N/A,FALSE,"INTRAN96";#N/A,#N/A,FALSE,"NAA9697";#N/A,#N/A,FALSE,"ECWEBB";#N/A,#N/A,FALSE,"MFT96";#N/A,#N/A,FALSE,"CTrecon"}</definedName>
    <definedName name="a_2_3" hidden="1">{#N/A,#N/A,FALSE,"TMCOMP96";#N/A,#N/A,FALSE,"MAT96";#N/A,#N/A,FALSE,"FANDA96";#N/A,#N/A,FALSE,"INTRAN96";#N/A,#N/A,FALSE,"NAA9697";#N/A,#N/A,FALSE,"ECWEBB";#N/A,#N/A,FALSE,"MFT96";#N/A,#N/A,FALSE,"CTrecon"}</definedName>
    <definedName name="a_2_4" localSheetId="0" hidden="1">{#N/A,#N/A,FALSE,"TMCOMP96";#N/A,#N/A,FALSE,"MAT96";#N/A,#N/A,FALSE,"FANDA96";#N/A,#N/A,FALSE,"INTRAN96";#N/A,#N/A,FALSE,"NAA9697";#N/A,#N/A,FALSE,"ECWEBB";#N/A,#N/A,FALSE,"MFT96";#N/A,#N/A,FALSE,"CTrecon"}</definedName>
    <definedName name="a_2_4" hidden="1">{#N/A,#N/A,FALSE,"TMCOMP96";#N/A,#N/A,FALSE,"MAT96";#N/A,#N/A,FALSE,"FANDA96";#N/A,#N/A,FALSE,"INTRAN96";#N/A,#N/A,FALSE,"NAA9697";#N/A,#N/A,FALSE,"ECWEBB";#N/A,#N/A,FALSE,"MFT96";#N/A,#N/A,FALSE,"CTrecon"}</definedName>
    <definedName name="a_2_5" localSheetId="0" hidden="1">{#N/A,#N/A,FALSE,"TMCOMP96";#N/A,#N/A,FALSE,"MAT96";#N/A,#N/A,FALSE,"FANDA96";#N/A,#N/A,FALSE,"INTRAN96";#N/A,#N/A,FALSE,"NAA9697";#N/A,#N/A,FALSE,"ECWEBB";#N/A,#N/A,FALSE,"MFT96";#N/A,#N/A,FALSE,"CTrecon"}</definedName>
    <definedName name="a_2_5" hidden="1">{#N/A,#N/A,FALSE,"TMCOMP96";#N/A,#N/A,FALSE,"MAT96";#N/A,#N/A,FALSE,"FANDA96";#N/A,#N/A,FALSE,"INTRAN96";#N/A,#N/A,FALSE,"NAA9697";#N/A,#N/A,FALSE,"ECWEBB";#N/A,#N/A,FALSE,"MFT96";#N/A,#N/A,FALSE,"CTrecon"}</definedName>
    <definedName name="a_3" localSheetId="0" hidden="1">{#N/A,#N/A,FALSE,"TMCOMP96";#N/A,#N/A,FALSE,"MAT96";#N/A,#N/A,FALSE,"FANDA96";#N/A,#N/A,FALSE,"INTRAN96";#N/A,#N/A,FALSE,"NAA9697";#N/A,#N/A,FALSE,"ECWEBB";#N/A,#N/A,FALSE,"MFT96";#N/A,#N/A,FALSE,"CTrecon"}</definedName>
    <definedName name="a_3" localSheetId="4" hidden="1">{#N/A,#N/A,FALSE,"TMCOMP96";#N/A,#N/A,FALSE,"MAT96";#N/A,#N/A,FALSE,"FANDA96";#N/A,#N/A,FALSE,"INTRAN96";#N/A,#N/A,FALSE,"NAA9697";#N/A,#N/A,FALSE,"ECWEBB";#N/A,#N/A,FALSE,"MFT96";#N/A,#N/A,FALSE,"CTrecon"}</definedName>
    <definedName name="a_3" hidden="1">{#N/A,#N/A,FALSE,"TMCOMP96";#N/A,#N/A,FALSE,"MAT96";#N/A,#N/A,FALSE,"FANDA96";#N/A,#N/A,FALSE,"INTRAN96";#N/A,#N/A,FALSE,"NAA9697";#N/A,#N/A,FALSE,"ECWEBB";#N/A,#N/A,FALSE,"MFT96";#N/A,#N/A,FALSE,"CTrecon"}</definedName>
    <definedName name="a_3_1" localSheetId="0" hidden="1">{#N/A,#N/A,FALSE,"TMCOMP96";#N/A,#N/A,FALSE,"MAT96";#N/A,#N/A,FALSE,"FANDA96";#N/A,#N/A,FALSE,"INTRAN96";#N/A,#N/A,FALSE,"NAA9697";#N/A,#N/A,FALSE,"ECWEBB";#N/A,#N/A,FALSE,"MFT96";#N/A,#N/A,FALSE,"CTrecon"}</definedName>
    <definedName name="a_3_1" localSheetId="4" hidden="1">{#N/A,#N/A,FALSE,"TMCOMP96";#N/A,#N/A,FALSE,"MAT96";#N/A,#N/A,FALSE,"FANDA96";#N/A,#N/A,FALSE,"INTRAN96";#N/A,#N/A,FALSE,"NAA9697";#N/A,#N/A,FALSE,"ECWEBB";#N/A,#N/A,FALSE,"MFT96";#N/A,#N/A,FALSE,"CTrecon"}</definedName>
    <definedName name="a_3_1" hidden="1">{#N/A,#N/A,FALSE,"TMCOMP96";#N/A,#N/A,FALSE,"MAT96";#N/A,#N/A,FALSE,"FANDA96";#N/A,#N/A,FALSE,"INTRAN96";#N/A,#N/A,FALSE,"NAA9697";#N/A,#N/A,FALSE,"ECWEBB";#N/A,#N/A,FALSE,"MFT96";#N/A,#N/A,FALSE,"CTrecon"}</definedName>
    <definedName name="a_3_1_1" localSheetId="0" hidden="1">{#N/A,#N/A,FALSE,"TMCOMP96";#N/A,#N/A,FALSE,"MAT96";#N/A,#N/A,FALSE,"FANDA96";#N/A,#N/A,FALSE,"INTRAN96";#N/A,#N/A,FALSE,"NAA9697";#N/A,#N/A,FALSE,"ECWEBB";#N/A,#N/A,FALSE,"MFT96";#N/A,#N/A,FALSE,"CTrecon"}</definedName>
    <definedName name="a_3_1_1" hidden="1">{#N/A,#N/A,FALSE,"TMCOMP96";#N/A,#N/A,FALSE,"MAT96";#N/A,#N/A,FALSE,"FANDA96";#N/A,#N/A,FALSE,"INTRAN96";#N/A,#N/A,FALSE,"NAA9697";#N/A,#N/A,FALSE,"ECWEBB";#N/A,#N/A,FALSE,"MFT96";#N/A,#N/A,FALSE,"CTrecon"}</definedName>
    <definedName name="a_3_1_1_1" hidden="1">{#N/A,#N/A,FALSE,"TMCOMP96";#N/A,#N/A,FALSE,"MAT96";#N/A,#N/A,FALSE,"FANDA96";#N/A,#N/A,FALSE,"INTRAN96";#N/A,#N/A,FALSE,"NAA9697";#N/A,#N/A,FALSE,"ECWEBB";#N/A,#N/A,FALSE,"MFT96";#N/A,#N/A,FALSE,"CTrecon"}</definedName>
    <definedName name="a_3_1_1_2" hidden="1">{#N/A,#N/A,FALSE,"TMCOMP96";#N/A,#N/A,FALSE,"MAT96";#N/A,#N/A,FALSE,"FANDA96";#N/A,#N/A,FALSE,"INTRAN96";#N/A,#N/A,FALSE,"NAA9697";#N/A,#N/A,FALSE,"ECWEBB";#N/A,#N/A,FALSE,"MFT96";#N/A,#N/A,FALSE,"CTrecon"}</definedName>
    <definedName name="a_3_1_2" localSheetId="0" hidden="1">{#N/A,#N/A,FALSE,"TMCOMP96";#N/A,#N/A,FALSE,"MAT96";#N/A,#N/A,FALSE,"FANDA96";#N/A,#N/A,FALSE,"INTRAN96";#N/A,#N/A,FALSE,"NAA9697";#N/A,#N/A,FALSE,"ECWEBB";#N/A,#N/A,FALSE,"MFT96";#N/A,#N/A,FALSE,"CTrecon"}</definedName>
    <definedName name="a_3_1_2" hidden="1">{#N/A,#N/A,FALSE,"TMCOMP96";#N/A,#N/A,FALSE,"MAT96";#N/A,#N/A,FALSE,"FANDA96";#N/A,#N/A,FALSE,"INTRAN96";#N/A,#N/A,FALSE,"NAA9697";#N/A,#N/A,FALSE,"ECWEBB";#N/A,#N/A,FALSE,"MFT96";#N/A,#N/A,FALSE,"CTrecon"}</definedName>
    <definedName name="a_3_1_3" localSheetId="0" hidden="1">{#N/A,#N/A,FALSE,"TMCOMP96";#N/A,#N/A,FALSE,"MAT96";#N/A,#N/A,FALSE,"FANDA96";#N/A,#N/A,FALSE,"INTRAN96";#N/A,#N/A,FALSE,"NAA9697";#N/A,#N/A,FALSE,"ECWEBB";#N/A,#N/A,FALSE,"MFT96";#N/A,#N/A,FALSE,"CTrecon"}</definedName>
    <definedName name="a_3_1_3" hidden="1">{#N/A,#N/A,FALSE,"TMCOMP96";#N/A,#N/A,FALSE,"MAT96";#N/A,#N/A,FALSE,"FANDA96";#N/A,#N/A,FALSE,"INTRAN96";#N/A,#N/A,FALSE,"NAA9697";#N/A,#N/A,FALSE,"ECWEBB";#N/A,#N/A,FALSE,"MFT96";#N/A,#N/A,FALSE,"CTrecon"}</definedName>
    <definedName name="a_3_1_4" localSheetId="0" hidden="1">{#N/A,#N/A,FALSE,"TMCOMP96";#N/A,#N/A,FALSE,"MAT96";#N/A,#N/A,FALSE,"FANDA96";#N/A,#N/A,FALSE,"INTRAN96";#N/A,#N/A,FALSE,"NAA9697";#N/A,#N/A,FALSE,"ECWEBB";#N/A,#N/A,FALSE,"MFT96";#N/A,#N/A,FALSE,"CTrecon"}</definedName>
    <definedName name="a_3_1_4" hidden="1">{#N/A,#N/A,FALSE,"TMCOMP96";#N/A,#N/A,FALSE,"MAT96";#N/A,#N/A,FALSE,"FANDA96";#N/A,#N/A,FALSE,"INTRAN96";#N/A,#N/A,FALSE,"NAA9697";#N/A,#N/A,FALSE,"ECWEBB";#N/A,#N/A,FALSE,"MFT96";#N/A,#N/A,FALSE,"CTrecon"}</definedName>
    <definedName name="a_3_1_5" localSheetId="0" hidden="1">{#N/A,#N/A,FALSE,"TMCOMP96";#N/A,#N/A,FALSE,"MAT96";#N/A,#N/A,FALSE,"FANDA96";#N/A,#N/A,FALSE,"INTRAN96";#N/A,#N/A,FALSE,"NAA9697";#N/A,#N/A,FALSE,"ECWEBB";#N/A,#N/A,FALSE,"MFT96";#N/A,#N/A,FALSE,"CTrecon"}</definedName>
    <definedName name="a_3_1_5" hidden="1">{#N/A,#N/A,FALSE,"TMCOMP96";#N/A,#N/A,FALSE,"MAT96";#N/A,#N/A,FALSE,"FANDA96";#N/A,#N/A,FALSE,"INTRAN96";#N/A,#N/A,FALSE,"NAA9697";#N/A,#N/A,FALSE,"ECWEBB";#N/A,#N/A,FALSE,"MFT96";#N/A,#N/A,FALSE,"CTrecon"}</definedName>
    <definedName name="a_3_2" localSheetId="0" hidden="1">{#N/A,#N/A,FALSE,"TMCOMP96";#N/A,#N/A,FALSE,"MAT96";#N/A,#N/A,FALSE,"FANDA96";#N/A,#N/A,FALSE,"INTRAN96";#N/A,#N/A,FALSE,"NAA9697";#N/A,#N/A,FALSE,"ECWEBB";#N/A,#N/A,FALSE,"MFT96";#N/A,#N/A,FALSE,"CTrecon"}</definedName>
    <definedName name="a_3_2" hidden="1">{#N/A,#N/A,FALSE,"TMCOMP96";#N/A,#N/A,FALSE,"MAT96";#N/A,#N/A,FALSE,"FANDA96";#N/A,#N/A,FALSE,"INTRAN96";#N/A,#N/A,FALSE,"NAA9697";#N/A,#N/A,FALSE,"ECWEBB";#N/A,#N/A,FALSE,"MFT96";#N/A,#N/A,FALSE,"CTrecon"}</definedName>
    <definedName name="a_3_3" localSheetId="0" hidden="1">{#N/A,#N/A,FALSE,"TMCOMP96";#N/A,#N/A,FALSE,"MAT96";#N/A,#N/A,FALSE,"FANDA96";#N/A,#N/A,FALSE,"INTRAN96";#N/A,#N/A,FALSE,"NAA9697";#N/A,#N/A,FALSE,"ECWEBB";#N/A,#N/A,FALSE,"MFT96";#N/A,#N/A,FALSE,"CTrecon"}</definedName>
    <definedName name="a_3_3" hidden="1">{#N/A,#N/A,FALSE,"TMCOMP96";#N/A,#N/A,FALSE,"MAT96";#N/A,#N/A,FALSE,"FANDA96";#N/A,#N/A,FALSE,"INTRAN96";#N/A,#N/A,FALSE,"NAA9697";#N/A,#N/A,FALSE,"ECWEBB";#N/A,#N/A,FALSE,"MFT96";#N/A,#N/A,FALSE,"CTrecon"}</definedName>
    <definedName name="a_3_4" localSheetId="0" hidden="1">{#N/A,#N/A,FALSE,"TMCOMP96";#N/A,#N/A,FALSE,"MAT96";#N/A,#N/A,FALSE,"FANDA96";#N/A,#N/A,FALSE,"INTRAN96";#N/A,#N/A,FALSE,"NAA9697";#N/A,#N/A,FALSE,"ECWEBB";#N/A,#N/A,FALSE,"MFT96";#N/A,#N/A,FALSE,"CTrecon"}</definedName>
    <definedName name="a_3_4" hidden="1">{#N/A,#N/A,FALSE,"TMCOMP96";#N/A,#N/A,FALSE,"MAT96";#N/A,#N/A,FALSE,"FANDA96";#N/A,#N/A,FALSE,"INTRAN96";#N/A,#N/A,FALSE,"NAA9697";#N/A,#N/A,FALSE,"ECWEBB";#N/A,#N/A,FALSE,"MFT96";#N/A,#N/A,FALSE,"CTrecon"}</definedName>
    <definedName name="a_3_5" localSheetId="0" hidden="1">{#N/A,#N/A,FALSE,"TMCOMP96";#N/A,#N/A,FALSE,"MAT96";#N/A,#N/A,FALSE,"FANDA96";#N/A,#N/A,FALSE,"INTRAN96";#N/A,#N/A,FALSE,"NAA9697";#N/A,#N/A,FALSE,"ECWEBB";#N/A,#N/A,FALSE,"MFT96";#N/A,#N/A,FALSE,"CTrecon"}</definedName>
    <definedName name="a_3_5" hidden="1">{#N/A,#N/A,FALSE,"TMCOMP96";#N/A,#N/A,FALSE,"MAT96";#N/A,#N/A,FALSE,"FANDA96";#N/A,#N/A,FALSE,"INTRAN96";#N/A,#N/A,FALSE,"NAA9697";#N/A,#N/A,FALSE,"ECWEBB";#N/A,#N/A,FALSE,"MFT96";#N/A,#N/A,FALSE,"CTrecon"}</definedName>
    <definedName name="a_4" localSheetId="0" hidden="1">{#N/A,#N/A,FALSE,"TMCOMP96";#N/A,#N/A,FALSE,"MAT96";#N/A,#N/A,FALSE,"FANDA96";#N/A,#N/A,FALSE,"INTRAN96";#N/A,#N/A,FALSE,"NAA9697";#N/A,#N/A,FALSE,"ECWEBB";#N/A,#N/A,FALSE,"MFT96";#N/A,#N/A,FALSE,"CTrecon"}</definedName>
    <definedName name="a_4" localSheetId="4" hidden="1">{#N/A,#N/A,FALSE,"TMCOMP96";#N/A,#N/A,FALSE,"MAT96";#N/A,#N/A,FALSE,"FANDA96";#N/A,#N/A,FALSE,"INTRAN96";#N/A,#N/A,FALSE,"NAA9697";#N/A,#N/A,FALSE,"ECWEBB";#N/A,#N/A,FALSE,"MFT96";#N/A,#N/A,FALSE,"CTrecon"}</definedName>
    <definedName name="a_4" hidden="1">{#N/A,#N/A,FALSE,"TMCOMP96";#N/A,#N/A,FALSE,"MAT96";#N/A,#N/A,FALSE,"FANDA96";#N/A,#N/A,FALSE,"INTRAN96";#N/A,#N/A,FALSE,"NAA9697";#N/A,#N/A,FALSE,"ECWEBB";#N/A,#N/A,FALSE,"MFT96";#N/A,#N/A,FALSE,"CTrecon"}</definedName>
    <definedName name="a_4_1" localSheetId="0" hidden="1">{#N/A,#N/A,FALSE,"TMCOMP96";#N/A,#N/A,FALSE,"MAT96";#N/A,#N/A,FALSE,"FANDA96";#N/A,#N/A,FALSE,"INTRAN96";#N/A,#N/A,FALSE,"NAA9697";#N/A,#N/A,FALSE,"ECWEBB";#N/A,#N/A,FALSE,"MFT96";#N/A,#N/A,FALSE,"CTrecon"}</definedName>
    <definedName name="a_4_1" localSheetId="4" hidden="1">{#N/A,#N/A,FALSE,"TMCOMP96";#N/A,#N/A,FALSE,"MAT96";#N/A,#N/A,FALSE,"FANDA96";#N/A,#N/A,FALSE,"INTRAN96";#N/A,#N/A,FALSE,"NAA9697";#N/A,#N/A,FALSE,"ECWEBB";#N/A,#N/A,FALSE,"MFT96";#N/A,#N/A,FALSE,"CTrecon"}</definedName>
    <definedName name="a_4_1" hidden="1">{#N/A,#N/A,FALSE,"TMCOMP96";#N/A,#N/A,FALSE,"MAT96";#N/A,#N/A,FALSE,"FANDA96";#N/A,#N/A,FALSE,"INTRAN96";#N/A,#N/A,FALSE,"NAA9697";#N/A,#N/A,FALSE,"ECWEBB";#N/A,#N/A,FALSE,"MFT96";#N/A,#N/A,FALSE,"CTrecon"}</definedName>
    <definedName name="a_4_1_1" localSheetId="0" hidden="1">{#N/A,#N/A,FALSE,"TMCOMP96";#N/A,#N/A,FALSE,"MAT96";#N/A,#N/A,FALSE,"FANDA96";#N/A,#N/A,FALSE,"INTRAN96";#N/A,#N/A,FALSE,"NAA9697";#N/A,#N/A,FALSE,"ECWEBB";#N/A,#N/A,FALSE,"MFT96";#N/A,#N/A,FALSE,"CTrecon"}</definedName>
    <definedName name="a_4_1_1" hidden="1">{#N/A,#N/A,FALSE,"TMCOMP96";#N/A,#N/A,FALSE,"MAT96";#N/A,#N/A,FALSE,"FANDA96";#N/A,#N/A,FALSE,"INTRAN96";#N/A,#N/A,FALSE,"NAA9697";#N/A,#N/A,FALSE,"ECWEBB";#N/A,#N/A,FALSE,"MFT96";#N/A,#N/A,FALSE,"CTrecon"}</definedName>
    <definedName name="a_4_1_1_1" hidden="1">{#N/A,#N/A,FALSE,"TMCOMP96";#N/A,#N/A,FALSE,"MAT96";#N/A,#N/A,FALSE,"FANDA96";#N/A,#N/A,FALSE,"INTRAN96";#N/A,#N/A,FALSE,"NAA9697";#N/A,#N/A,FALSE,"ECWEBB";#N/A,#N/A,FALSE,"MFT96";#N/A,#N/A,FALSE,"CTrecon"}</definedName>
    <definedName name="a_4_1_1_2" hidden="1">{#N/A,#N/A,FALSE,"TMCOMP96";#N/A,#N/A,FALSE,"MAT96";#N/A,#N/A,FALSE,"FANDA96";#N/A,#N/A,FALSE,"INTRAN96";#N/A,#N/A,FALSE,"NAA9697";#N/A,#N/A,FALSE,"ECWEBB";#N/A,#N/A,FALSE,"MFT96";#N/A,#N/A,FALSE,"CTrecon"}</definedName>
    <definedName name="a_4_1_2" localSheetId="0" hidden="1">{#N/A,#N/A,FALSE,"TMCOMP96";#N/A,#N/A,FALSE,"MAT96";#N/A,#N/A,FALSE,"FANDA96";#N/A,#N/A,FALSE,"INTRAN96";#N/A,#N/A,FALSE,"NAA9697";#N/A,#N/A,FALSE,"ECWEBB";#N/A,#N/A,FALSE,"MFT96";#N/A,#N/A,FALSE,"CTrecon"}</definedName>
    <definedName name="a_4_1_2" hidden="1">{#N/A,#N/A,FALSE,"TMCOMP96";#N/A,#N/A,FALSE,"MAT96";#N/A,#N/A,FALSE,"FANDA96";#N/A,#N/A,FALSE,"INTRAN96";#N/A,#N/A,FALSE,"NAA9697";#N/A,#N/A,FALSE,"ECWEBB";#N/A,#N/A,FALSE,"MFT96";#N/A,#N/A,FALSE,"CTrecon"}</definedName>
    <definedName name="a_4_1_3" localSheetId="0" hidden="1">{#N/A,#N/A,FALSE,"TMCOMP96";#N/A,#N/A,FALSE,"MAT96";#N/A,#N/A,FALSE,"FANDA96";#N/A,#N/A,FALSE,"INTRAN96";#N/A,#N/A,FALSE,"NAA9697";#N/A,#N/A,FALSE,"ECWEBB";#N/A,#N/A,FALSE,"MFT96";#N/A,#N/A,FALSE,"CTrecon"}</definedName>
    <definedName name="a_4_1_3" hidden="1">{#N/A,#N/A,FALSE,"TMCOMP96";#N/A,#N/A,FALSE,"MAT96";#N/A,#N/A,FALSE,"FANDA96";#N/A,#N/A,FALSE,"INTRAN96";#N/A,#N/A,FALSE,"NAA9697";#N/A,#N/A,FALSE,"ECWEBB";#N/A,#N/A,FALSE,"MFT96";#N/A,#N/A,FALSE,"CTrecon"}</definedName>
    <definedName name="a_4_1_4" localSheetId="0" hidden="1">{#N/A,#N/A,FALSE,"TMCOMP96";#N/A,#N/A,FALSE,"MAT96";#N/A,#N/A,FALSE,"FANDA96";#N/A,#N/A,FALSE,"INTRAN96";#N/A,#N/A,FALSE,"NAA9697";#N/A,#N/A,FALSE,"ECWEBB";#N/A,#N/A,FALSE,"MFT96";#N/A,#N/A,FALSE,"CTrecon"}</definedName>
    <definedName name="a_4_1_4" hidden="1">{#N/A,#N/A,FALSE,"TMCOMP96";#N/A,#N/A,FALSE,"MAT96";#N/A,#N/A,FALSE,"FANDA96";#N/A,#N/A,FALSE,"INTRAN96";#N/A,#N/A,FALSE,"NAA9697";#N/A,#N/A,FALSE,"ECWEBB";#N/A,#N/A,FALSE,"MFT96";#N/A,#N/A,FALSE,"CTrecon"}</definedName>
    <definedName name="a_4_1_5" localSheetId="0" hidden="1">{#N/A,#N/A,FALSE,"TMCOMP96";#N/A,#N/A,FALSE,"MAT96";#N/A,#N/A,FALSE,"FANDA96";#N/A,#N/A,FALSE,"INTRAN96";#N/A,#N/A,FALSE,"NAA9697";#N/A,#N/A,FALSE,"ECWEBB";#N/A,#N/A,FALSE,"MFT96";#N/A,#N/A,FALSE,"CTrecon"}</definedName>
    <definedName name="a_4_1_5" hidden="1">{#N/A,#N/A,FALSE,"TMCOMP96";#N/A,#N/A,FALSE,"MAT96";#N/A,#N/A,FALSE,"FANDA96";#N/A,#N/A,FALSE,"INTRAN96";#N/A,#N/A,FALSE,"NAA9697";#N/A,#N/A,FALSE,"ECWEBB";#N/A,#N/A,FALSE,"MFT96";#N/A,#N/A,FALSE,"CTrecon"}</definedName>
    <definedName name="a_4_2" localSheetId="0" hidden="1">{#N/A,#N/A,FALSE,"TMCOMP96";#N/A,#N/A,FALSE,"MAT96";#N/A,#N/A,FALSE,"FANDA96";#N/A,#N/A,FALSE,"INTRAN96";#N/A,#N/A,FALSE,"NAA9697";#N/A,#N/A,FALSE,"ECWEBB";#N/A,#N/A,FALSE,"MFT96";#N/A,#N/A,FALSE,"CTrecon"}</definedName>
    <definedName name="a_4_2" hidden="1">{#N/A,#N/A,FALSE,"TMCOMP96";#N/A,#N/A,FALSE,"MAT96";#N/A,#N/A,FALSE,"FANDA96";#N/A,#N/A,FALSE,"INTRAN96";#N/A,#N/A,FALSE,"NAA9697";#N/A,#N/A,FALSE,"ECWEBB";#N/A,#N/A,FALSE,"MFT96";#N/A,#N/A,FALSE,"CTrecon"}</definedName>
    <definedName name="a_4_3" localSheetId="0" hidden="1">{#N/A,#N/A,FALSE,"TMCOMP96";#N/A,#N/A,FALSE,"MAT96";#N/A,#N/A,FALSE,"FANDA96";#N/A,#N/A,FALSE,"INTRAN96";#N/A,#N/A,FALSE,"NAA9697";#N/A,#N/A,FALSE,"ECWEBB";#N/A,#N/A,FALSE,"MFT96";#N/A,#N/A,FALSE,"CTrecon"}</definedName>
    <definedName name="a_4_3" hidden="1">{#N/A,#N/A,FALSE,"TMCOMP96";#N/A,#N/A,FALSE,"MAT96";#N/A,#N/A,FALSE,"FANDA96";#N/A,#N/A,FALSE,"INTRAN96";#N/A,#N/A,FALSE,"NAA9697";#N/A,#N/A,FALSE,"ECWEBB";#N/A,#N/A,FALSE,"MFT96";#N/A,#N/A,FALSE,"CTrecon"}</definedName>
    <definedName name="a_4_4" localSheetId="0" hidden="1">{#N/A,#N/A,FALSE,"TMCOMP96";#N/A,#N/A,FALSE,"MAT96";#N/A,#N/A,FALSE,"FANDA96";#N/A,#N/A,FALSE,"INTRAN96";#N/A,#N/A,FALSE,"NAA9697";#N/A,#N/A,FALSE,"ECWEBB";#N/A,#N/A,FALSE,"MFT96";#N/A,#N/A,FALSE,"CTrecon"}</definedName>
    <definedName name="a_4_4" hidden="1">{#N/A,#N/A,FALSE,"TMCOMP96";#N/A,#N/A,FALSE,"MAT96";#N/A,#N/A,FALSE,"FANDA96";#N/A,#N/A,FALSE,"INTRAN96";#N/A,#N/A,FALSE,"NAA9697";#N/A,#N/A,FALSE,"ECWEBB";#N/A,#N/A,FALSE,"MFT96";#N/A,#N/A,FALSE,"CTrecon"}</definedName>
    <definedName name="a_4_5" localSheetId="0" hidden="1">{#N/A,#N/A,FALSE,"TMCOMP96";#N/A,#N/A,FALSE,"MAT96";#N/A,#N/A,FALSE,"FANDA96";#N/A,#N/A,FALSE,"INTRAN96";#N/A,#N/A,FALSE,"NAA9697";#N/A,#N/A,FALSE,"ECWEBB";#N/A,#N/A,FALSE,"MFT96";#N/A,#N/A,FALSE,"CTrecon"}</definedName>
    <definedName name="a_4_5" hidden="1">{#N/A,#N/A,FALSE,"TMCOMP96";#N/A,#N/A,FALSE,"MAT96";#N/A,#N/A,FALSE,"FANDA96";#N/A,#N/A,FALSE,"INTRAN96";#N/A,#N/A,FALSE,"NAA9697";#N/A,#N/A,FALSE,"ECWEBB";#N/A,#N/A,FALSE,"MFT96";#N/A,#N/A,FALSE,"CTrecon"}</definedName>
    <definedName name="a_5" localSheetId="0" hidden="1">{#N/A,#N/A,FALSE,"TMCOMP96";#N/A,#N/A,FALSE,"MAT96";#N/A,#N/A,FALSE,"FANDA96";#N/A,#N/A,FALSE,"INTRAN96";#N/A,#N/A,FALSE,"NAA9697";#N/A,#N/A,FALSE,"ECWEBB";#N/A,#N/A,FALSE,"MFT96";#N/A,#N/A,FALSE,"CTrecon"}</definedName>
    <definedName name="a_5" localSheetId="4" hidden="1">{#N/A,#N/A,FALSE,"TMCOMP96";#N/A,#N/A,FALSE,"MAT96";#N/A,#N/A,FALSE,"FANDA96";#N/A,#N/A,FALSE,"INTRAN96";#N/A,#N/A,FALSE,"NAA9697";#N/A,#N/A,FALSE,"ECWEBB";#N/A,#N/A,FALSE,"MFT96";#N/A,#N/A,FALSE,"CTrecon"}</definedName>
    <definedName name="a_5" hidden="1">{#N/A,#N/A,FALSE,"TMCOMP96";#N/A,#N/A,FALSE,"MAT96";#N/A,#N/A,FALSE,"FANDA96";#N/A,#N/A,FALSE,"INTRAN96";#N/A,#N/A,FALSE,"NAA9697";#N/A,#N/A,FALSE,"ECWEBB";#N/A,#N/A,FALSE,"MFT96";#N/A,#N/A,FALSE,"CTrecon"}</definedName>
    <definedName name="a_5_1" localSheetId="0" hidden="1">{#N/A,#N/A,FALSE,"TMCOMP96";#N/A,#N/A,FALSE,"MAT96";#N/A,#N/A,FALSE,"FANDA96";#N/A,#N/A,FALSE,"INTRAN96";#N/A,#N/A,FALSE,"NAA9697";#N/A,#N/A,FALSE,"ECWEBB";#N/A,#N/A,FALSE,"MFT96";#N/A,#N/A,FALSE,"CTrecon"}</definedName>
    <definedName name="a_5_1" localSheetId="4" hidden="1">{#N/A,#N/A,FALSE,"TMCOMP96";#N/A,#N/A,FALSE,"MAT96";#N/A,#N/A,FALSE,"FANDA96";#N/A,#N/A,FALSE,"INTRAN96";#N/A,#N/A,FALSE,"NAA9697";#N/A,#N/A,FALSE,"ECWEBB";#N/A,#N/A,FALSE,"MFT96";#N/A,#N/A,FALSE,"CTrecon"}</definedName>
    <definedName name="a_5_1" hidden="1">{#N/A,#N/A,FALSE,"TMCOMP96";#N/A,#N/A,FALSE,"MAT96";#N/A,#N/A,FALSE,"FANDA96";#N/A,#N/A,FALSE,"INTRAN96";#N/A,#N/A,FALSE,"NAA9697";#N/A,#N/A,FALSE,"ECWEBB";#N/A,#N/A,FALSE,"MFT96";#N/A,#N/A,FALSE,"CTrecon"}</definedName>
    <definedName name="a_5_1_1" localSheetId="0" hidden="1">{#N/A,#N/A,FALSE,"TMCOMP96";#N/A,#N/A,FALSE,"MAT96";#N/A,#N/A,FALSE,"FANDA96";#N/A,#N/A,FALSE,"INTRAN96";#N/A,#N/A,FALSE,"NAA9697";#N/A,#N/A,FALSE,"ECWEBB";#N/A,#N/A,FALSE,"MFT96";#N/A,#N/A,FALSE,"CTrecon"}</definedName>
    <definedName name="a_5_1_1" hidden="1">{#N/A,#N/A,FALSE,"TMCOMP96";#N/A,#N/A,FALSE,"MAT96";#N/A,#N/A,FALSE,"FANDA96";#N/A,#N/A,FALSE,"INTRAN96";#N/A,#N/A,FALSE,"NAA9697";#N/A,#N/A,FALSE,"ECWEBB";#N/A,#N/A,FALSE,"MFT96";#N/A,#N/A,FALSE,"CTrecon"}</definedName>
    <definedName name="a_5_1_1_1" hidden="1">{#N/A,#N/A,FALSE,"TMCOMP96";#N/A,#N/A,FALSE,"MAT96";#N/A,#N/A,FALSE,"FANDA96";#N/A,#N/A,FALSE,"INTRAN96";#N/A,#N/A,FALSE,"NAA9697";#N/A,#N/A,FALSE,"ECWEBB";#N/A,#N/A,FALSE,"MFT96";#N/A,#N/A,FALSE,"CTrecon"}</definedName>
    <definedName name="a_5_1_1_2" hidden="1">{#N/A,#N/A,FALSE,"TMCOMP96";#N/A,#N/A,FALSE,"MAT96";#N/A,#N/A,FALSE,"FANDA96";#N/A,#N/A,FALSE,"INTRAN96";#N/A,#N/A,FALSE,"NAA9697";#N/A,#N/A,FALSE,"ECWEBB";#N/A,#N/A,FALSE,"MFT96";#N/A,#N/A,FALSE,"CTrecon"}</definedName>
    <definedName name="a_5_1_2" localSheetId="0" hidden="1">{#N/A,#N/A,FALSE,"TMCOMP96";#N/A,#N/A,FALSE,"MAT96";#N/A,#N/A,FALSE,"FANDA96";#N/A,#N/A,FALSE,"INTRAN96";#N/A,#N/A,FALSE,"NAA9697";#N/A,#N/A,FALSE,"ECWEBB";#N/A,#N/A,FALSE,"MFT96";#N/A,#N/A,FALSE,"CTrecon"}</definedName>
    <definedName name="a_5_1_2" hidden="1">{#N/A,#N/A,FALSE,"TMCOMP96";#N/A,#N/A,FALSE,"MAT96";#N/A,#N/A,FALSE,"FANDA96";#N/A,#N/A,FALSE,"INTRAN96";#N/A,#N/A,FALSE,"NAA9697";#N/A,#N/A,FALSE,"ECWEBB";#N/A,#N/A,FALSE,"MFT96";#N/A,#N/A,FALSE,"CTrecon"}</definedName>
    <definedName name="a_5_1_3" localSheetId="0" hidden="1">{#N/A,#N/A,FALSE,"TMCOMP96";#N/A,#N/A,FALSE,"MAT96";#N/A,#N/A,FALSE,"FANDA96";#N/A,#N/A,FALSE,"INTRAN96";#N/A,#N/A,FALSE,"NAA9697";#N/A,#N/A,FALSE,"ECWEBB";#N/A,#N/A,FALSE,"MFT96";#N/A,#N/A,FALSE,"CTrecon"}</definedName>
    <definedName name="a_5_1_3" hidden="1">{#N/A,#N/A,FALSE,"TMCOMP96";#N/A,#N/A,FALSE,"MAT96";#N/A,#N/A,FALSE,"FANDA96";#N/A,#N/A,FALSE,"INTRAN96";#N/A,#N/A,FALSE,"NAA9697";#N/A,#N/A,FALSE,"ECWEBB";#N/A,#N/A,FALSE,"MFT96";#N/A,#N/A,FALSE,"CTrecon"}</definedName>
    <definedName name="a_5_1_4" localSheetId="0" hidden="1">{#N/A,#N/A,FALSE,"TMCOMP96";#N/A,#N/A,FALSE,"MAT96";#N/A,#N/A,FALSE,"FANDA96";#N/A,#N/A,FALSE,"INTRAN96";#N/A,#N/A,FALSE,"NAA9697";#N/A,#N/A,FALSE,"ECWEBB";#N/A,#N/A,FALSE,"MFT96";#N/A,#N/A,FALSE,"CTrecon"}</definedName>
    <definedName name="a_5_1_4" hidden="1">{#N/A,#N/A,FALSE,"TMCOMP96";#N/A,#N/A,FALSE,"MAT96";#N/A,#N/A,FALSE,"FANDA96";#N/A,#N/A,FALSE,"INTRAN96";#N/A,#N/A,FALSE,"NAA9697";#N/A,#N/A,FALSE,"ECWEBB";#N/A,#N/A,FALSE,"MFT96";#N/A,#N/A,FALSE,"CTrecon"}</definedName>
    <definedName name="a_5_1_5" localSheetId="0" hidden="1">{#N/A,#N/A,FALSE,"TMCOMP96";#N/A,#N/A,FALSE,"MAT96";#N/A,#N/A,FALSE,"FANDA96";#N/A,#N/A,FALSE,"INTRAN96";#N/A,#N/A,FALSE,"NAA9697";#N/A,#N/A,FALSE,"ECWEBB";#N/A,#N/A,FALSE,"MFT96";#N/A,#N/A,FALSE,"CTrecon"}</definedName>
    <definedName name="a_5_1_5" hidden="1">{#N/A,#N/A,FALSE,"TMCOMP96";#N/A,#N/A,FALSE,"MAT96";#N/A,#N/A,FALSE,"FANDA96";#N/A,#N/A,FALSE,"INTRAN96";#N/A,#N/A,FALSE,"NAA9697";#N/A,#N/A,FALSE,"ECWEBB";#N/A,#N/A,FALSE,"MFT96";#N/A,#N/A,FALSE,"CTrecon"}</definedName>
    <definedName name="a_5_2" localSheetId="0" hidden="1">{#N/A,#N/A,FALSE,"TMCOMP96";#N/A,#N/A,FALSE,"MAT96";#N/A,#N/A,FALSE,"FANDA96";#N/A,#N/A,FALSE,"INTRAN96";#N/A,#N/A,FALSE,"NAA9697";#N/A,#N/A,FALSE,"ECWEBB";#N/A,#N/A,FALSE,"MFT96";#N/A,#N/A,FALSE,"CTrecon"}</definedName>
    <definedName name="a_5_2" hidden="1">{#N/A,#N/A,FALSE,"TMCOMP96";#N/A,#N/A,FALSE,"MAT96";#N/A,#N/A,FALSE,"FANDA96";#N/A,#N/A,FALSE,"INTRAN96";#N/A,#N/A,FALSE,"NAA9697";#N/A,#N/A,FALSE,"ECWEBB";#N/A,#N/A,FALSE,"MFT96";#N/A,#N/A,FALSE,"CTrecon"}</definedName>
    <definedName name="a_5_3" localSheetId="0" hidden="1">{#N/A,#N/A,FALSE,"TMCOMP96";#N/A,#N/A,FALSE,"MAT96";#N/A,#N/A,FALSE,"FANDA96";#N/A,#N/A,FALSE,"INTRAN96";#N/A,#N/A,FALSE,"NAA9697";#N/A,#N/A,FALSE,"ECWEBB";#N/A,#N/A,FALSE,"MFT96";#N/A,#N/A,FALSE,"CTrecon"}</definedName>
    <definedName name="a_5_3" hidden="1">{#N/A,#N/A,FALSE,"TMCOMP96";#N/A,#N/A,FALSE,"MAT96";#N/A,#N/A,FALSE,"FANDA96";#N/A,#N/A,FALSE,"INTRAN96";#N/A,#N/A,FALSE,"NAA9697";#N/A,#N/A,FALSE,"ECWEBB";#N/A,#N/A,FALSE,"MFT96";#N/A,#N/A,FALSE,"CTrecon"}</definedName>
    <definedName name="a_5_4" localSheetId="0" hidden="1">{#N/A,#N/A,FALSE,"TMCOMP96";#N/A,#N/A,FALSE,"MAT96";#N/A,#N/A,FALSE,"FANDA96";#N/A,#N/A,FALSE,"INTRAN96";#N/A,#N/A,FALSE,"NAA9697";#N/A,#N/A,FALSE,"ECWEBB";#N/A,#N/A,FALSE,"MFT96";#N/A,#N/A,FALSE,"CTrecon"}</definedName>
    <definedName name="a_5_4" hidden="1">{#N/A,#N/A,FALSE,"TMCOMP96";#N/A,#N/A,FALSE,"MAT96";#N/A,#N/A,FALSE,"FANDA96";#N/A,#N/A,FALSE,"INTRAN96";#N/A,#N/A,FALSE,"NAA9697";#N/A,#N/A,FALSE,"ECWEBB";#N/A,#N/A,FALSE,"MFT96";#N/A,#N/A,FALSE,"CTrecon"}</definedName>
    <definedName name="a_5_5" localSheetId="0" hidden="1">{#N/A,#N/A,FALSE,"TMCOMP96";#N/A,#N/A,FALSE,"MAT96";#N/A,#N/A,FALSE,"FANDA96";#N/A,#N/A,FALSE,"INTRAN96";#N/A,#N/A,FALSE,"NAA9697";#N/A,#N/A,FALSE,"ECWEBB";#N/A,#N/A,FALSE,"MFT96";#N/A,#N/A,FALSE,"CTrecon"}</definedName>
    <definedName name="a_5_5"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localSheetId="4" hidden="1">{#N/A,#N/A,FALSE,"TMCOMP96";#N/A,#N/A,FALSE,"MAT96";#N/A,#N/A,FALSE,"FANDA96";#N/A,#N/A,FALSE,"INTRAN96";#N/A,#N/A,FALSE,"NAA9697";#N/A,#N/A,FALSE,"ECWEBB";#N/A,#N/A,FALSE,"MFT96";#N/A,#N/A,FALSE,"CTrecon"}</definedName>
    <definedName name="asdas_1" localSheetId="3" hidden="1">{#N/A,#N/A,FALSE,"TMCOMP96";#N/A,#N/A,FALSE,"MAT96";#N/A,#N/A,FALSE,"FANDA96";#N/A,#N/A,FALSE,"INTRAN96";#N/A,#N/A,FALSE,"NAA9697";#N/A,#N/A,FALSE,"ECWEBB";#N/A,#N/A,FALSE,"MFT96";#N/A,#N/A,FALSE,"CTrecon"}</definedName>
    <definedName name="asdas_1_1" localSheetId="0" hidden="1">{#N/A,#N/A,FALSE,"TMCOMP96";#N/A,#N/A,FALSE,"MAT96";#N/A,#N/A,FALSE,"FANDA96";#N/A,#N/A,FALSE,"INTRAN96";#N/A,#N/A,FALSE,"NAA9697";#N/A,#N/A,FALSE,"ECWEBB";#N/A,#N/A,FALSE,"MFT96";#N/A,#N/A,FALSE,"CTrecon"}</definedName>
    <definedName name="asdas_1_1" localSheetId="4" hidden="1">{#N/A,#N/A,FALSE,"TMCOMP96";#N/A,#N/A,FALSE,"MAT96";#N/A,#N/A,FALSE,"FANDA96";#N/A,#N/A,FALSE,"INTRAN96";#N/A,#N/A,FALSE,"NAA9697";#N/A,#N/A,FALSE,"ECWEBB";#N/A,#N/A,FALSE,"MFT96";#N/A,#N/A,FALSE,"CTrecon"}</definedName>
    <definedName name="asdas_1_1" localSheetId="3" hidden="1">{#N/A,#N/A,FALSE,"TMCOMP96";#N/A,#N/A,FALSE,"MAT96";#N/A,#N/A,FALSE,"FANDA96";#N/A,#N/A,FALSE,"INTRAN96";#N/A,#N/A,FALSE,"NAA9697";#N/A,#N/A,FALSE,"ECWEBB";#N/A,#N/A,FALSE,"MFT96";#N/A,#N/A,FALSE,"CTrecon"}</definedName>
    <definedName name="asdas_1_1" hidden="1">{#N/A,#N/A,FALSE,"TMCOMP96";#N/A,#N/A,FALSE,"MAT96";#N/A,#N/A,FALSE,"FANDA96";#N/A,#N/A,FALSE,"INTRAN96";#N/A,#N/A,FALSE,"NAA9697";#N/A,#N/A,FALSE,"ECWEBB";#N/A,#N/A,FALSE,"MFT96";#N/A,#N/A,FALSE,"CTrecon"}</definedName>
    <definedName name="asdas_1_1_1" localSheetId="0" hidden="1">{#N/A,#N/A,FALSE,"TMCOMP96";#N/A,#N/A,FALSE,"MAT96";#N/A,#N/A,FALSE,"FANDA96";#N/A,#N/A,FALSE,"INTRAN96";#N/A,#N/A,FALSE,"NAA9697";#N/A,#N/A,FALSE,"ECWEBB";#N/A,#N/A,FALSE,"MFT96";#N/A,#N/A,FALSE,"CTrecon"}</definedName>
    <definedName name="asdas_1_1_1" localSheetId="4" hidden="1">{#N/A,#N/A,FALSE,"TMCOMP96";#N/A,#N/A,FALSE,"MAT96";#N/A,#N/A,FALSE,"FANDA96";#N/A,#N/A,FALSE,"INTRAN96";#N/A,#N/A,FALSE,"NAA9697";#N/A,#N/A,FALSE,"ECWEBB";#N/A,#N/A,FALSE,"MFT96";#N/A,#N/A,FALSE,"CTrecon"}</definedName>
    <definedName name="asdas_1_1_1" hidden="1">{#N/A,#N/A,FALSE,"TMCOMP96";#N/A,#N/A,FALSE,"MAT96";#N/A,#N/A,FALSE,"FANDA96";#N/A,#N/A,FALSE,"INTRAN96";#N/A,#N/A,FALSE,"NAA9697";#N/A,#N/A,FALSE,"ECWEBB";#N/A,#N/A,FALSE,"MFT96";#N/A,#N/A,FALSE,"CTrecon"}</definedName>
    <definedName name="asdas_1_1_1_1" localSheetId="0" hidden="1">{#N/A,#N/A,FALSE,"TMCOMP96";#N/A,#N/A,FALSE,"MAT96";#N/A,#N/A,FALSE,"FANDA96";#N/A,#N/A,FALSE,"INTRAN96";#N/A,#N/A,FALSE,"NAA9697";#N/A,#N/A,FALSE,"ECWEBB";#N/A,#N/A,FALSE,"MFT96";#N/A,#N/A,FALSE,"CTrecon"}</definedName>
    <definedName name="asdas_1_1_1_1" hidden="1">{#N/A,#N/A,FALSE,"TMCOMP96";#N/A,#N/A,FALSE,"MAT96";#N/A,#N/A,FALSE,"FANDA96";#N/A,#N/A,FALSE,"INTRAN96";#N/A,#N/A,FALSE,"NAA9697";#N/A,#N/A,FALSE,"ECWEBB";#N/A,#N/A,FALSE,"MFT96";#N/A,#N/A,FALSE,"CTrecon"}</definedName>
    <definedName name="asdas_1_1_1_1_1" hidden="1">{#N/A,#N/A,FALSE,"TMCOMP96";#N/A,#N/A,FALSE,"MAT96";#N/A,#N/A,FALSE,"FANDA96";#N/A,#N/A,FALSE,"INTRAN96";#N/A,#N/A,FALSE,"NAA9697";#N/A,#N/A,FALSE,"ECWEBB";#N/A,#N/A,FALSE,"MFT96";#N/A,#N/A,FALSE,"CTrecon"}</definedName>
    <definedName name="asdas_1_1_1_1_2" hidden="1">{#N/A,#N/A,FALSE,"TMCOMP96";#N/A,#N/A,FALSE,"MAT96";#N/A,#N/A,FALSE,"FANDA96";#N/A,#N/A,FALSE,"INTRAN96";#N/A,#N/A,FALSE,"NAA9697";#N/A,#N/A,FALSE,"ECWEBB";#N/A,#N/A,FALSE,"MFT96";#N/A,#N/A,FALSE,"CTrecon"}</definedName>
    <definedName name="asdas_1_1_1_2" localSheetId="0" hidden="1">{#N/A,#N/A,FALSE,"TMCOMP96";#N/A,#N/A,FALSE,"MAT96";#N/A,#N/A,FALSE,"FANDA96";#N/A,#N/A,FALSE,"INTRAN96";#N/A,#N/A,FALSE,"NAA9697";#N/A,#N/A,FALSE,"ECWEBB";#N/A,#N/A,FALSE,"MFT96";#N/A,#N/A,FALSE,"CTrecon"}</definedName>
    <definedName name="asdas_1_1_1_2" hidden="1">{#N/A,#N/A,FALSE,"TMCOMP96";#N/A,#N/A,FALSE,"MAT96";#N/A,#N/A,FALSE,"FANDA96";#N/A,#N/A,FALSE,"INTRAN96";#N/A,#N/A,FALSE,"NAA9697";#N/A,#N/A,FALSE,"ECWEBB";#N/A,#N/A,FALSE,"MFT96";#N/A,#N/A,FALSE,"CTrecon"}</definedName>
    <definedName name="asdas_1_1_1_3" localSheetId="0" hidden="1">{#N/A,#N/A,FALSE,"TMCOMP96";#N/A,#N/A,FALSE,"MAT96";#N/A,#N/A,FALSE,"FANDA96";#N/A,#N/A,FALSE,"INTRAN96";#N/A,#N/A,FALSE,"NAA9697";#N/A,#N/A,FALSE,"ECWEBB";#N/A,#N/A,FALSE,"MFT96";#N/A,#N/A,FALSE,"CTrecon"}</definedName>
    <definedName name="asdas_1_1_1_3" hidden="1">{#N/A,#N/A,FALSE,"TMCOMP96";#N/A,#N/A,FALSE,"MAT96";#N/A,#N/A,FALSE,"FANDA96";#N/A,#N/A,FALSE,"INTRAN96";#N/A,#N/A,FALSE,"NAA9697";#N/A,#N/A,FALSE,"ECWEBB";#N/A,#N/A,FALSE,"MFT96";#N/A,#N/A,FALSE,"CTrecon"}</definedName>
    <definedName name="asdas_1_1_1_4" localSheetId="0" hidden="1">{#N/A,#N/A,FALSE,"TMCOMP96";#N/A,#N/A,FALSE,"MAT96";#N/A,#N/A,FALSE,"FANDA96";#N/A,#N/A,FALSE,"INTRAN96";#N/A,#N/A,FALSE,"NAA9697";#N/A,#N/A,FALSE,"ECWEBB";#N/A,#N/A,FALSE,"MFT96";#N/A,#N/A,FALSE,"CTrecon"}</definedName>
    <definedName name="asdas_1_1_1_4" hidden="1">{#N/A,#N/A,FALSE,"TMCOMP96";#N/A,#N/A,FALSE,"MAT96";#N/A,#N/A,FALSE,"FANDA96";#N/A,#N/A,FALSE,"INTRAN96";#N/A,#N/A,FALSE,"NAA9697";#N/A,#N/A,FALSE,"ECWEBB";#N/A,#N/A,FALSE,"MFT96";#N/A,#N/A,FALSE,"CTrecon"}</definedName>
    <definedName name="asdas_1_1_1_5" localSheetId="0" hidden="1">{#N/A,#N/A,FALSE,"TMCOMP96";#N/A,#N/A,FALSE,"MAT96";#N/A,#N/A,FALSE,"FANDA96";#N/A,#N/A,FALSE,"INTRAN96";#N/A,#N/A,FALSE,"NAA9697";#N/A,#N/A,FALSE,"ECWEBB";#N/A,#N/A,FALSE,"MFT96";#N/A,#N/A,FALSE,"CTrecon"}</definedName>
    <definedName name="asdas_1_1_1_5" hidden="1">{#N/A,#N/A,FALSE,"TMCOMP96";#N/A,#N/A,FALSE,"MAT96";#N/A,#N/A,FALSE,"FANDA96";#N/A,#N/A,FALSE,"INTRAN96";#N/A,#N/A,FALSE,"NAA9697";#N/A,#N/A,FALSE,"ECWEBB";#N/A,#N/A,FALSE,"MFT96";#N/A,#N/A,FALSE,"CTrecon"}</definedName>
    <definedName name="asdas_1_1_2" localSheetId="0" hidden="1">{#N/A,#N/A,FALSE,"TMCOMP96";#N/A,#N/A,FALSE,"MAT96";#N/A,#N/A,FALSE,"FANDA96";#N/A,#N/A,FALSE,"INTRAN96";#N/A,#N/A,FALSE,"NAA9697";#N/A,#N/A,FALSE,"ECWEBB";#N/A,#N/A,FALSE,"MFT96";#N/A,#N/A,FALSE,"CTrecon"}</definedName>
    <definedName name="asdas_1_1_2" hidden="1">{#N/A,#N/A,FALSE,"TMCOMP96";#N/A,#N/A,FALSE,"MAT96";#N/A,#N/A,FALSE,"FANDA96";#N/A,#N/A,FALSE,"INTRAN96";#N/A,#N/A,FALSE,"NAA9697";#N/A,#N/A,FALSE,"ECWEBB";#N/A,#N/A,FALSE,"MFT96";#N/A,#N/A,FALSE,"CTrecon"}</definedName>
    <definedName name="asdas_1_1_3" localSheetId="0" hidden="1">{#N/A,#N/A,FALSE,"TMCOMP96";#N/A,#N/A,FALSE,"MAT96";#N/A,#N/A,FALSE,"FANDA96";#N/A,#N/A,FALSE,"INTRAN96";#N/A,#N/A,FALSE,"NAA9697";#N/A,#N/A,FALSE,"ECWEBB";#N/A,#N/A,FALSE,"MFT96";#N/A,#N/A,FALSE,"CTrecon"}</definedName>
    <definedName name="asdas_1_1_3" hidden="1">{#N/A,#N/A,FALSE,"TMCOMP96";#N/A,#N/A,FALSE,"MAT96";#N/A,#N/A,FALSE,"FANDA96";#N/A,#N/A,FALSE,"INTRAN96";#N/A,#N/A,FALSE,"NAA9697";#N/A,#N/A,FALSE,"ECWEBB";#N/A,#N/A,FALSE,"MFT96";#N/A,#N/A,FALSE,"CTrecon"}</definedName>
    <definedName name="asdas_1_1_4" localSheetId="0" hidden="1">{#N/A,#N/A,FALSE,"TMCOMP96";#N/A,#N/A,FALSE,"MAT96";#N/A,#N/A,FALSE,"FANDA96";#N/A,#N/A,FALSE,"INTRAN96";#N/A,#N/A,FALSE,"NAA9697";#N/A,#N/A,FALSE,"ECWEBB";#N/A,#N/A,FALSE,"MFT96";#N/A,#N/A,FALSE,"CTrecon"}</definedName>
    <definedName name="asdas_1_1_4" hidden="1">{#N/A,#N/A,FALSE,"TMCOMP96";#N/A,#N/A,FALSE,"MAT96";#N/A,#N/A,FALSE,"FANDA96";#N/A,#N/A,FALSE,"INTRAN96";#N/A,#N/A,FALSE,"NAA9697";#N/A,#N/A,FALSE,"ECWEBB";#N/A,#N/A,FALSE,"MFT96";#N/A,#N/A,FALSE,"CTrecon"}</definedName>
    <definedName name="asdas_1_1_5" localSheetId="0" hidden="1">{#N/A,#N/A,FALSE,"TMCOMP96";#N/A,#N/A,FALSE,"MAT96";#N/A,#N/A,FALSE,"FANDA96";#N/A,#N/A,FALSE,"INTRAN96";#N/A,#N/A,FALSE,"NAA9697";#N/A,#N/A,FALSE,"ECWEBB";#N/A,#N/A,FALSE,"MFT96";#N/A,#N/A,FALSE,"CTrecon"}</definedName>
    <definedName name="asdas_1_1_5" hidden="1">{#N/A,#N/A,FALSE,"TMCOMP96";#N/A,#N/A,FALSE,"MAT96";#N/A,#N/A,FALSE,"FANDA96";#N/A,#N/A,FALSE,"INTRAN96";#N/A,#N/A,FALSE,"NAA9697";#N/A,#N/A,FALSE,"ECWEBB";#N/A,#N/A,FALSE,"MFT96";#N/A,#N/A,FALSE,"CTrecon"}</definedName>
    <definedName name="asdas_1_2" localSheetId="0" hidden="1">{#N/A,#N/A,FALSE,"TMCOMP96";#N/A,#N/A,FALSE,"MAT96";#N/A,#N/A,FALSE,"FANDA96";#N/A,#N/A,FALSE,"INTRAN96";#N/A,#N/A,FALSE,"NAA9697";#N/A,#N/A,FALSE,"ECWEBB";#N/A,#N/A,FALSE,"MFT96";#N/A,#N/A,FALSE,"CTrecon"}</definedName>
    <definedName name="asdas_1_2" localSheetId="4" hidden="1">{#N/A,#N/A,FALSE,"TMCOMP96";#N/A,#N/A,FALSE,"MAT96";#N/A,#N/A,FALSE,"FANDA96";#N/A,#N/A,FALSE,"INTRAN96";#N/A,#N/A,FALSE,"NAA9697";#N/A,#N/A,FALSE,"ECWEBB";#N/A,#N/A,FALSE,"MFT96";#N/A,#N/A,FALSE,"CTrecon"}</definedName>
    <definedName name="asdas_1_2" hidden="1">{#N/A,#N/A,FALSE,"TMCOMP96";#N/A,#N/A,FALSE,"MAT96";#N/A,#N/A,FALSE,"FANDA96";#N/A,#N/A,FALSE,"INTRAN96";#N/A,#N/A,FALSE,"NAA9697";#N/A,#N/A,FALSE,"ECWEBB";#N/A,#N/A,FALSE,"MFT96";#N/A,#N/A,FALSE,"CTrecon"}</definedName>
    <definedName name="asdas_1_2_1" localSheetId="0" hidden="1">{#N/A,#N/A,FALSE,"TMCOMP96";#N/A,#N/A,FALSE,"MAT96";#N/A,#N/A,FALSE,"FANDA96";#N/A,#N/A,FALSE,"INTRAN96";#N/A,#N/A,FALSE,"NAA9697";#N/A,#N/A,FALSE,"ECWEBB";#N/A,#N/A,FALSE,"MFT96";#N/A,#N/A,FALSE,"CTrecon"}</definedName>
    <definedName name="asdas_1_2_1" localSheetId="4" hidden="1">{#N/A,#N/A,FALSE,"TMCOMP96";#N/A,#N/A,FALSE,"MAT96";#N/A,#N/A,FALSE,"FANDA96";#N/A,#N/A,FALSE,"INTRAN96";#N/A,#N/A,FALSE,"NAA9697";#N/A,#N/A,FALSE,"ECWEBB";#N/A,#N/A,FALSE,"MFT96";#N/A,#N/A,FALSE,"CTrecon"}</definedName>
    <definedName name="asdas_1_2_1" hidden="1">{#N/A,#N/A,FALSE,"TMCOMP96";#N/A,#N/A,FALSE,"MAT96";#N/A,#N/A,FALSE,"FANDA96";#N/A,#N/A,FALSE,"INTRAN96";#N/A,#N/A,FALSE,"NAA9697";#N/A,#N/A,FALSE,"ECWEBB";#N/A,#N/A,FALSE,"MFT96";#N/A,#N/A,FALSE,"CTrecon"}</definedName>
    <definedName name="asdas_1_2_1_1" localSheetId="0" hidden="1">{#N/A,#N/A,FALSE,"TMCOMP96";#N/A,#N/A,FALSE,"MAT96";#N/A,#N/A,FALSE,"FANDA96";#N/A,#N/A,FALSE,"INTRAN96";#N/A,#N/A,FALSE,"NAA9697";#N/A,#N/A,FALSE,"ECWEBB";#N/A,#N/A,FALSE,"MFT96";#N/A,#N/A,FALSE,"CTrecon"}</definedName>
    <definedName name="asdas_1_2_1_1" hidden="1">{#N/A,#N/A,FALSE,"TMCOMP96";#N/A,#N/A,FALSE,"MAT96";#N/A,#N/A,FALSE,"FANDA96";#N/A,#N/A,FALSE,"INTRAN96";#N/A,#N/A,FALSE,"NAA9697";#N/A,#N/A,FALSE,"ECWEBB";#N/A,#N/A,FALSE,"MFT96";#N/A,#N/A,FALSE,"CTrecon"}</definedName>
    <definedName name="asdas_1_2_1_1_1" hidden="1">{#N/A,#N/A,FALSE,"TMCOMP96";#N/A,#N/A,FALSE,"MAT96";#N/A,#N/A,FALSE,"FANDA96";#N/A,#N/A,FALSE,"INTRAN96";#N/A,#N/A,FALSE,"NAA9697";#N/A,#N/A,FALSE,"ECWEBB";#N/A,#N/A,FALSE,"MFT96";#N/A,#N/A,FALSE,"CTrecon"}</definedName>
    <definedName name="asdas_1_2_1_1_2" hidden="1">{#N/A,#N/A,FALSE,"TMCOMP96";#N/A,#N/A,FALSE,"MAT96";#N/A,#N/A,FALSE,"FANDA96";#N/A,#N/A,FALSE,"INTRAN96";#N/A,#N/A,FALSE,"NAA9697";#N/A,#N/A,FALSE,"ECWEBB";#N/A,#N/A,FALSE,"MFT96";#N/A,#N/A,FALSE,"CTrecon"}</definedName>
    <definedName name="asdas_1_2_1_2" localSheetId="0" hidden="1">{#N/A,#N/A,FALSE,"TMCOMP96";#N/A,#N/A,FALSE,"MAT96";#N/A,#N/A,FALSE,"FANDA96";#N/A,#N/A,FALSE,"INTRAN96";#N/A,#N/A,FALSE,"NAA9697";#N/A,#N/A,FALSE,"ECWEBB";#N/A,#N/A,FALSE,"MFT96";#N/A,#N/A,FALSE,"CTrecon"}</definedName>
    <definedName name="asdas_1_2_1_2" hidden="1">{#N/A,#N/A,FALSE,"TMCOMP96";#N/A,#N/A,FALSE,"MAT96";#N/A,#N/A,FALSE,"FANDA96";#N/A,#N/A,FALSE,"INTRAN96";#N/A,#N/A,FALSE,"NAA9697";#N/A,#N/A,FALSE,"ECWEBB";#N/A,#N/A,FALSE,"MFT96";#N/A,#N/A,FALSE,"CTrecon"}</definedName>
    <definedName name="asdas_1_2_1_3" localSheetId="0" hidden="1">{#N/A,#N/A,FALSE,"TMCOMP96";#N/A,#N/A,FALSE,"MAT96";#N/A,#N/A,FALSE,"FANDA96";#N/A,#N/A,FALSE,"INTRAN96";#N/A,#N/A,FALSE,"NAA9697";#N/A,#N/A,FALSE,"ECWEBB";#N/A,#N/A,FALSE,"MFT96";#N/A,#N/A,FALSE,"CTrecon"}</definedName>
    <definedName name="asdas_1_2_1_3" hidden="1">{#N/A,#N/A,FALSE,"TMCOMP96";#N/A,#N/A,FALSE,"MAT96";#N/A,#N/A,FALSE,"FANDA96";#N/A,#N/A,FALSE,"INTRAN96";#N/A,#N/A,FALSE,"NAA9697";#N/A,#N/A,FALSE,"ECWEBB";#N/A,#N/A,FALSE,"MFT96";#N/A,#N/A,FALSE,"CTrecon"}</definedName>
    <definedName name="asdas_1_2_1_4" localSheetId="0" hidden="1">{#N/A,#N/A,FALSE,"TMCOMP96";#N/A,#N/A,FALSE,"MAT96";#N/A,#N/A,FALSE,"FANDA96";#N/A,#N/A,FALSE,"INTRAN96";#N/A,#N/A,FALSE,"NAA9697";#N/A,#N/A,FALSE,"ECWEBB";#N/A,#N/A,FALSE,"MFT96";#N/A,#N/A,FALSE,"CTrecon"}</definedName>
    <definedName name="asdas_1_2_1_4" hidden="1">{#N/A,#N/A,FALSE,"TMCOMP96";#N/A,#N/A,FALSE,"MAT96";#N/A,#N/A,FALSE,"FANDA96";#N/A,#N/A,FALSE,"INTRAN96";#N/A,#N/A,FALSE,"NAA9697";#N/A,#N/A,FALSE,"ECWEBB";#N/A,#N/A,FALSE,"MFT96";#N/A,#N/A,FALSE,"CTrecon"}</definedName>
    <definedName name="asdas_1_2_1_5" localSheetId="0" hidden="1">{#N/A,#N/A,FALSE,"TMCOMP96";#N/A,#N/A,FALSE,"MAT96";#N/A,#N/A,FALSE,"FANDA96";#N/A,#N/A,FALSE,"INTRAN96";#N/A,#N/A,FALSE,"NAA9697";#N/A,#N/A,FALSE,"ECWEBB";#N/A,#N/A,FALSE,"MFT96";#N/A,#N/A,FALSE,"CTrecon"}</definedName>
    <definedName name="asdas_1_2_1_5" hidden="1">{#N/A,#N/A,FALSE,"TMCOMP96";#N/A,#N/A,FALSE,"MAT96";#N/A,#N/A,FALSE,"FANDA96";#N/A,#N/A,FALSE,"INTRAN96";#N/A,#N/A,FALSE,"NAA9697";#N/A,#N/A,FALSE,"ECWEBB";#N/A,#N/A,FALSE,"MFT96";#N/A,#N/A,FALSE,"CTrecon"}</definedName>
    <definedName name="asdas_1_2_2" localSheetId="0" hidden="1">{#N/A,#N/A,FALSE,"TMCOMP96";#N/A,#N/A,FALSE,"MAT96";#N/A,#N/A,FALSE,"FANDA96";#N/A,#N/A,FALSE,"INTRAN96";#N/A,#N/A,FALSE,"NAA9697";#N/A,#N/A,FALSE,"ECWEBB";#N/A,#N/A,FALSE,"MFT96";#N/A,#N/A,FALSE,"CTrecon"}</definedName>
    <definedName name="asdas_1_2_2" hidden="1">{#N/A,#N/A,FALSE,"TMCOMP96";#N/A,#N/A,FALSE,"MAT96";#N/A,#N/A,FALSE,"FANDA96";#N/A,#N/A,FALSE,"INTRAN96";#N/A,#N/A,FALSE,"NAA9697";#N/A,#N/A,FALSE,"ECWEBB";#N/A,#N/A,FALSE,"MFT96";#N/A,#N/A,FALSE,"CTrecon"}</definedName>
    <definedName name="asdas_1_2_3" localSheetId="0" hidden="1">{#N/A,#N/A,FALSE,"TMCOMP96";#N/A,#N/A,FALSE,"MAT96";#N/A,#N/A,FALSE,"FANDA96";#N/A,#N/A,FALSE,"INTRAN96";#N/A,#N/A,FALSE,"NAA9697";#N/A,#N/A,FALSE,"ECWEBB";#N/A,#N/A,FALSE,"MFT96";#N/A,#N/A,FALSE,"CTrecon"}</definedName>
    <definedName name="asdas_1_2_3" hidden="1">{#N/A,#N/A,FALSE,"TMCOMP96";#N/A,#N/A,FALSE,"MAT96";#N/A,#N/A,FALSE,"FANDA96";#N/A,#N/A,FALSE,"INTRAN96";#N/A,#N/A,FALSE,"NAA9697";#N/A,#N/A,FALSE,"ECWEBB";#N/A,#N/A,FALSE,"MFT96";#N/A,#N/A,FALSE,"CTrecon"}</definedName>
    <definedName name="asdas_1_2_4" localSheetId="0" hidden="1">{#N/A,#N/A,FALSE,"TMCOMP96";#N/A,#N/A,FALSE,"MAT96";#N/A,#N/A,FALSE,"FANDA96";#N/A,#N/A,FALSE,"INTRAN96";#N/A,#N/A,FALSE,"NAA9697";#N/A,#N/A,FALSE,"ECWEBB";#N/A,#N/A,FALSE,"MFT96";#N/A,#N/A,FALSE,"CTrecon"}</definedName>
    <definedName name="asdas_1_2_4" hidden="1">{#N/A,#N/A,FALSE,"TMCOMP96";#N/A,#N/A,FALSE,"MAT96";#N/A,#N/A,FALSE,"FANDA96";#N/A,#N/A,FALSE,"INTRAN96";#N/A,#N/A,FALSE,"NAA9697";#N/A,#N/A,FALSE,"ECWEBB";#N/A,#N/A,FALSE,"MFT96";#N/A,#N/A,FALSE,"CTrecon"}</definedName>
    <definedName name="asdas_1_2_5" localSheetId="0" hidden="1">{#N/A,#N/A,FALSE,"TMCOMP96";#N/A,#N/A,FALSE,"MAT96";#N/A,#N/A,FALSE,"FANDA96";#N/A,#N/A,FALSE,"INTRAN96";#N/A,#N/A,FALSE,"NAA9697";#N/A,#N/A,FALSE,"ECWEBB";#N/A,#N/A,FALSE,"MFT96";#N/A,#N/A,FALSE,"CTrecon"}</definedName>
    <definedName name="asdas_1_2_5" hidden="1">{#N/A,#N/A,FALSE,"TMCOMP96";#N/A,#N/A,FALSE,"MAT96";#N/A,#N/A,FALSE,"FANDA96";#N/A,#N/A,FALSE,"INTRAN96";#N/A,#N/A,FALSE,"NAA9697";#N/A,#N/A,FALSE,"ECWEBB";#N/A,#N/A,FALSE,"MFT96";#N/A,#N/A,FALSE,"CTrecon"}</definedName>
    <definedName name="asdas_1_3" localSheetId="0" hidden="1">{#N/A,#N/A,FALSE,"TMCOMP96";#N/A,#N/A,FALSE,"MAT96";#N/A,#N/A,FALSE,"FANDA96";#N/A,#N/A,FALSE,"INTRAN96";#N/A,#N/A,FALSE,"NAA9697";#N/A,#N/A,FALSE,"ECWEBB";#N/A,#N/A,FALSE,"MFT96";#N/A,#N/A,FALSE,"CTrecon"}</definedName>
    <definedName name="asdas_1_3" localSheetId="4" hidden="1">{#N/A,#N/A,FALSE,"TMCOMP96";#N/A,#N/A,FALSE,"MAT96";#N/A,#N/A,FALSE,"FANDA96";#N/A,#N/A,FALSE,"INTRAN96";#N/A,#N/A,FALSE,"NAA9697";#N/A,#N/A,FALSE,"ECWEBB";#N/A,#N/A,FALSE,"MFT96";#N/A,#N/A,FALSE,"CTrecon"}</definedName>
    <definedName name="asdas_1_3" hidden="1">{#N/A,#N/A,FALSE,"TMCOMP96";#N/A,#N/A,FALSE,"MAT96";#N/A,#N/A,FALSE,"FANDA96";#N/A,#N/A,FALSE,"INTRAN96";#N/A,#N/A,FALSE,"NAA9697";#N/A,#N/A,FALSE,"ECWEBB";#N/A,#N/A,FALSE,"MFT96";#N/A,#N/A,FALSE,"CTrecon"}</definedName>
    <definedName name="asdas_1_3_1" localSheetId="0" hidden="1">{#N/A,#N/A,FALSE,"TMCOMP96";#N/A,#N/A,FALSE,"MAT96";#N/A,#N/A,FALSE,"FANDA96";#N/A,#N/A,FALSE,"INTRAN96";#N/A,#N/A,FALSE,"NAA9697";#N/A,#N/A,FALSE,"ECWEBB";#N/A,#N/A,FALSE,"MFT96";#N/A,#N/A,FALSE,"CTrecon"}</definedName>
    <definedName name="asdas_1_3_1" localSheetId="4" hidden="1">{#N/A,#N/A,FALSE,"TMCOMP96";#N/A,#N/A,FALSE,"MAT96";#N/A,#N/A,FALSE,"FANDA96";#N/A,#N/A,FALSE,"INTRAN96";#N/A,#N/A,FALSE,"NAA9697";#N/A,#N/A,FALSE,"ECWEBB";#N/A,#N/A,FALSE,"MFT96";#N/A,#N/A,FALSE,"CTrecon"}</definedName>
    <definedName name="asdas_1_3_1" hidden="1">{#N/A,#N/A,FALSE,"TMCOMP96";#N/A,#N/A,FALSE,"MAT96";#N/A,#N/A,FALSE,"FANDA96";#N/A,#N/A,FALSE,"INTRAN96";#N/A,#N/A,FALSE,"NAA9697";#N/A,#N/A,FALSE,"ECWEBB";#N/A,#N/A,FALSE,"MFT96";#N/A,#N/A,FALSE,"CTrecon"}</definedName>
    <definedName name="asdas_1_3_1_1" localSheetId="0" hidden="1">{#N/A,#N/A,FALSE,"TMCOMP96";#N/A,#N/A,FALSE,"MAT96";#N/A,#N/A,FALSE,"FANDA96";#N/A,#N/A,FALSE,"INTRAN96";#N/A,#N/A,FALSE,"NAA9697";#N/A,#N/A,FALSE,"ECWEBB";#N/A,#N/A,FALSE,"MFT96";#N/A,#N/A,FALSE,"CTrecon"}</definedName>
    <definedName name="asdas_1_3_1_1" hidden="1">{#N/A,#N/A,FALSE,"TMCOMP96";#N/A,#N/A,FALSE,"MAT96";#N/A,#N/A,FALSE,"FANDA96";#N/A,#N/A,FALSE,"INTRAN96";#N/A,#N/A,FALSE,"NAA9697";#N/A,#N/A,FALSE,"ECWEBB";#N/A,#N/A,FALSE,"MFT96";#N/A,#N/A,FALSE,"CTrecon"}</definedName>
    <definedName name="asdas_1_3_1_1_1" hidden="1">{#N/A,#N/A,FALSE,"TMCOMP96";#N/A,#N/A,FALSE,"MAT96";#N/A,#N/A,FALSE,"FANDA96";#N/A,#N/A,FALSE,"INTRAN96";#N/A,#N/A,FALSE,"NAA9697";#N/A,#N/A,FALSE,"ECWEBB";#N/A,#N/A,FALSE,"MFT96";#N/A,#N/A,FALSE,"CTrecon"}</definedName>
    <definedName name="asdas_1_3_1_1_2" hidden="1">{#N/A,#N/A,FALSE,"TMCOMP96";#N/A,#N/A,FALSE,"MAT96";#N/A,#N/A,FALSE,"FANDA96";#N/A,#N/A,FALSE,"INTRAN96";#N/A,#N/A,FALSE,"NAA9697";#N/A,#N/A,FALSE,"ECWEBB";#N/A,#N/A,FALSE,"MFT96";#N/A,#N/A,FALSE,"CTrecon"}</definedName>
    <definedName name="asdas_1_3_1_2" localSheetId="0" hidden="1">{#N/A,#N/A,FALSE,"TMCOMP96";#N/A,#N/A,FALSE,"MAT96";#N/A,#N/A,FALSE,"FANDA96";#N/A,#N/A,FALSE,"INTRAN96";#N/A,#N/A,FALSE,"NAA9697";#N/A,#N/A,FALSE,"ECWEBB";#N/A,#N/A,FALSE,"MFT96";#N/A,#N/A,FALSE,"CTrecon"}</definedName>
    <definedName name="asdas_1_3_1_2" hidden="1">{#N/A,#N/A,FALSE,"TMCOMP96";#N/A,#N/A,FALSE,"MAT96";#N/A,#N/A,FALSE,"FANDA96";#N/A,#N/A,FALSE,"INTRAN96";#N/A,#N/A,FALSE,"NAA9697";#N/A,#N/A,FALSE,"ECWEBB";#N/A,#N/A,FALSE,"MFT96";#N/A,#N/A,FALSE,"CTrecon"}</definedName>
    <definedName name="asdas_1_3_1_3" localSheetId="0" hidden="1">{#N/A,#N/A,FALSE,"TMCOMP96";#N/A,#N/A,FALSE,"MAT96";#N/A,#N/A,FALSE,"FANDA96";#N/A,#N/A,FALSE,"INTRAN96";#N/A,#N/A,FALSE,"NAA9697";#N/A,#N/A,FALSE,"ECWEBB";#N/A,#N/A,FALSE,"MFT96";#N/A,#N/A,FALSE,"CTrecon"}</definedName>
    <definedName name="asdas_1_3_1_3" hidden="1">{#N/A,#N/A,FALSE,"TMCOMP96";#N/A,#N/A,FALSE,"MAT96";#N/A,#N/A,FALSE,"FANDA96";#N/A,#N/A,FALSE,"INTRAN96";#N/A,#N/A,FALSE,"NAA9697";#N/A,#N/A,FALSE,"ECWEBB";#N/A,#N/A,FALSE,"MFT96";#N/A,#N/A,FALSE,"CTrecon"}</definedName>
    <definedName name="asdas_1_3_1_4" localSheetId="0" hidden="1">{#N/A,#N/A,FALSE,"TMCOMP96";#N/A,#N/A,FALSE,"MAT96";#N/A,#N/A,FALSE,"FANDA96";#N/A,#N/A,FALSE,"INTRAN96";#N/A,#N/A,FALSE,"NAA9697";#N/A,#N/A,FALSE,"ECWEBB";#N/A,#N/A,FALSE,"MFT96";#N/A,#N/A,FALSE,"CTrecon"}</definedName>
    <definedName name="asdas_1_3_1_4" hidden="1">{#N/A,#N/A,FALSE,"TMCOMP96";#N/A,#N/A,FALSE,"MAT96";#N/A,#N/A,FALSE,"FANDA96";#N/A,#N/A,FALSE,"INTRAN96";#N/A,#N/A,FALSE,"NAA9697";#N/A,#N/A,FALSE,"ECWEBB";#N/A,#N/A,FALSE,"MFT96";#N/A,#N/A,FALSE,"CTrecon"}</definedName>
    <definedName name="asdas_1_3_1_5" localSheetId="0" hidden="1">{#N/A,#N/A,FALSE,"TMCOMP96";#N/A,#N/A,FALSE,"MAT96";#N/A,#N/A,FALSE,"FANDA96";#N/A,#N/A,FALSE,"INTRAN96";#N/A,#N/A,FALSE,"NAA9697";#N/A,#N/A,FALSE,"ECWEBB";#N/A,#N/A,FALSE,"MFT96";#N/A,#N/A,FALSE,"CTrecon"}</definedName>
    <definedName name="asdas_1_3_1_5" hidden="1">{#N/A,#N/A,FALSE,"TMCOMP96";#N/A,#N/A,FALSE,"MAT96";#N/A,#N/A,FALSE,"FANDA96";#N/A,#N/A,FALSE,"INTRAN96";#N/A,#N/A,FALSE,"NAA9697";#N/A,#N/A,FALSE,"ECWEBB";#N/A,#N/A,FALSE,"MFT96";#N/A,#N/A,FALSE,"CTrecon"}</definedName>
    <definedName name="asdas_1_3_2" localSheetId="0" hidden="1">{#N/A,#N/A,FALSE,"TMCOMP96";#N/A,#N/A,FALSE,"MAT96";#N/A,#N/A,FALSE,"FANDA96";#N/A,#N/A,FALSE,"INTRAN96";#N/A,#N/A,FALSE,"NAA9697";#N/A,#N/A,FALSE,"ECWEBB";#N/A,#N/A,FALSE,"MFT96";#N/A,#N/A,FALSE,"CTrecon"}</definedName>
    <definedName name="asdas_1_3_2" hidden="1">{#N/A,#N/A,FALSE,"TMCOMP96";#N/A,#N/A,FALSE,"MAT96";#N/A,#N/A,FALSE,"FANDA96";#N/A,#N/A,FALSE,"INTRAN96";#N/A,#N/A,FALSE,"NAA9697";#N/A,#N/A,FALSE,"ECWEBB";#N/A,#N/A,FALSE,"MFT96";#N/A,#N/A,FALSE,"CTrecon"}</definedName>
    <definedName name="asdas_1_3_3" localSheetId="0" hidden="1">{#N/A,#N/A,FALSE,"TMCOMP96";#N/A,#N/A,FALSE,"MAT96";#N/A,#N/A,FALSE,"FANDA96";#N/A,#N/A,FALSE,"INTRAN96";#N/A,#N/A,FALSE,"NAA9697";#N/A,#N/A,FALSE,"ECWEBB";#N/A,#N/A,FALSE,"MFT96";#N/A,#N/A,FALSE,"CTrecon"}</definedName>
    <definedName name="asdas_1_3_3" hidden="1">{#N/A,#N/A,FALSE,"TMCOMP96";#N/A,#N/A,FALSE,"MAT96";#N/A,#N/A,FALSE,"FANDA96";#N/A,#N/A,FALSE,"INTRAN96";#N/A,#N/A,FALSE,"NAA9697";#N/A,#N/A,FALSE,"ECWEBB";#N/A,#N/A,FALSE,"MFT96";#N/A,#N/A,FALSE,"CTrecon"}</definedName>
    <definedName name="asdas_1_3_4" localSheetId="0" hidden="1">{#N/A,#N/A,FALSE,"TMCOMP96";#N/A,#N/A,FALSE,"MAT96";#N/A,#N/A,FALSE,"FANDA96";#N/A,#N/A,FALSE,"INTRAN96";#N/A,#N/A,FALSE,"NAA9697";#N/A,#N/A,FALSE,"ECWEBB";#N/A,#N/A,FALSE,"MFT96";#N/A,#N/A,FALSE,"CTrecon"}</definedName>
    <definedName name="asdas_1_3_4" hidden="1">{#N/A,#N/A,FALSE,"TMCOMP96";#N/A,#N/A,FALSE,"MAT96";#N/A,#N/A,FALSE,"FANDA96";#N/A,#N/A,FALSE,"INTRAN96";#N/A,#N/A,FALSE,"NAA9697";#N/A,#N/A,FALSE,"ECWEBB";#N/A,#N/A,FALSE,"MFT96";#N/A,#N/A,FALSE,"CTrecon"}</definedName>
    <definedName name="asdas_1_3_5" localSheetId="0" hidden="1">{#N/A,#N/A,FALSE,"TMCOMP96";#N/A,#N/A,FALSE,"MAT96";#N/A,#N/A,FALSE,"FANDA96";#N/A,#N/A,FALSE,"INTRAN96";#N/A,#N/A,FALSE,"NAA9697";#N/A,#N/A,FALSE,"ECWEBB";#N/A,#N/A,FALSE,"MFT96";#N/A,#N/A,FALSE,"CTrecon"}</definedName>
    <definedName name="asdas_1_3_5" hidden="1">{#N/A,#N/A,FALSE,"TMCOMP96";#N/A,#N/A,FALSE,"MAT96";#N/A,#N/A,FALSE,"FANDA96";#N/A,#N/A,FALSE,"INTRAN96";#N/A,#N/A,FALSE,"NAA9697";#N/A,#N/A,FALSE,"ECWEBB";#N/A,#N/A,FALSE,"MFT96";#N/A,#N/A,FALSE,"CTrecon"}</definedName>
    <definedName name="asdas_1_4" localSheetId="0" hidden="1">{#N/A,#N/A,FALSE,"TMCOMP96";#N/A,#N/A,FALSE,"MAT96";#N/A,#N/A,FALSE,"FANDA96";#N/A,#N/A,FALSE,"INTRAN96";#N/A,#N/A,FALSE,"NAA9697";#N/A,#N/A,FALSE,"ECWEBB";#N/A,#N/A,FALSE,"MFT96";#N/A,#N/A,FALSE,"CTrecon"}</definedName>
    <definedName name="asdas_1_4" localSheetId="4" hidden="1">{#N/A,#N/A,FALSE,"TMCOMP96";#N/A,#N/A,FALSE,"MAT96";#N/A,#N/A,FALSE,"FANDA96";#N/A,#N/A,FALSE,"INTRAN96";#N/A,#N/A,FALSE,"NAA9697";#N/A,#N/A,FALSE,"ECWEBB";#N/A,#N/A,FALSE,"MFT96";#N/A,#N/A,FALSE,"CTrecon"}</definedName>
    <definedName name="asdas_1_4" hidden="1">{#N/A,#N/A,FALSE,"TMCOMP96";#N/A,#N/A,FALSE,"MAT96";#N/A,#N/A,FALSE,"FANDA96";#N/A,#N/A,FALSE,"INTRAN96";#N/A,#N/A,FALSE,"NAA9697";#N/A,#N/A,FALSE,"ECWEBB";#N/A,#N/A,FALSE,"MFT96";#N/A,#N/A,FALSE,"CTrecon"}</definedName>
    <definedName name="asdas_1_4_1" localSheetId="0" hidden="1">{#N/A,#N/A,FALSE,"TMCOMP96";#N/A,#N/A,FALSE,"MAT96";#N/A,#N/A,FALSE,"FANDA96";#N/A,#N/A,FALSE,"INTRAN96";#N/A,#N/A,FALSE,"NAA9697";#N/A,#N/A,FALSE,"ECWEBB";#N/A,#N/A,FALSE,"MFT96";#N/A,#N/A,FALSE,"CTrecon"}</definedName>
    <definedName name="asdas_1_4_1" localSheetId="4" hidden="1">{#N/A,#N/A,FALSE,"TMCOMP96";#N/A,#N/A,FALSE,"MAT96";#N/A,#N/A,FALSE,"FANDA96";#N/A,#N/A,FALSE,"INTRAN96";#N/A,#N/A,FALSE,"NAA9697";#N/A,#N/A,FALSE,"ECWEBB";#N/A,#N/A,FALSE,"MFT96";#N/A,#N/A,FALSE,"CTrecon"}</definedName>
    <definedName name="asdas_1_4_1" hidden="1">{#N/A,#N/A,FALSE,"TMCOMP96";#N/A,#N/A,FALSE,"MAT96";#N/A,#N/A,FALSE,"FANDA96";#N/A,#N/A,FALSE,"INTRAN96";#N/A,#N/A,FALSE,"NAA9697";#N/A,#N/A,FALSE,"ECWEBB";#N/A,#N/A,FALSE,"MFT96";#N/A,#N/A,FALSE,"CTrecon"}</definedName>
    <definedName name="asdas_1_4_1_1" localSheetId="0" hidden="1">{#N/A,#N/A,FALSE,"TMCOMP96";#N/A,#N/A,FALSE,"MAT96";#N/A,#N/A,FALSE,"FANDA96";#N/A,#N/A,FALSE,"INTRAN96";#N/A,#N/A,FALSE,"NAA9697";#N/A,#N/A,FALSE,"ECWEBB";#N/A,#N/A,FALSE,"MFT96";#N/A,#N/A,FALSE,"CTrecon"}</definedName>
    <definedName name="asdas_1_4_1_1" hidden="1">{#N/A,#N/A,FALSE,"TMCOMP96";#N/A,#N/A,FALSE,"MAT96";#N/A,#N/A,FALSE,"FANDA96";#N/A,#N/A,FALSE,"INTRAN96";#N/A,#N/A,FALSE,"NAA9697";#N/A,#N/A,FALSE,"ECWEBB";#N/A,#N/A,FALSE,"MFT96";#N/A,#N/A,FALSE,"CTrecon"}</definedName>
    <definedName name="asdas_1_4_1_2" localSheetId="0" hidden="1">{#N/A,#N/A,FALSE,"TMCOMP96";#N/A,#N/A,FALSE,"MAT96";#N/A,#N/A,FALSE,"FANDA96";#N/A,#N/A,FALSE,"INTRAN96";#N/A,#N/A,FALSE,"NAA9697";#N/A,#N/A,FALSE,"ECWEBB";#N/A,#N/A,FALSE,"MFT96";#N/A,#N/A,FALSE,"CTrecon"}</definedName>
    <definedName name="asdas_1_4_1_2" hidden="1">{#N/A,#N/A,FALSE,"TMCOMP96";#N/A,#N/A,FALSE,"MAT96";#N/A,#N/A,FALSE,"FANDA96";#N/A,#N/A,FALSE,"INTRAN96";#N/A,#N/A,FALSE,"NAA9697";#N/A,#N/A,FALSE,"ECWEBB";#N/A,#N/A,FALSE,"MFT96";#N/A,#N/A,FALSE,"CTrecon"}</definedName>
    <definedName name="asdas_1_4_1_3" localSheetId="0" hidden="1">{#N/A,#N/A,FALSE,"TMCOMP96";#N/A,#N/A,FALSE,"MAT96";#N/A,#N/A,FALSE,"FANDA96";#N/A,#N/A,FALSE,"INTRAN96";#N/A,#N/A,FALSE,"NAA9697";#N/A,#N/A,FALSE,"ECWEBB";#N/A,#N/A,FALSE,"MFT96";#N/A,#N/A,FALSE,"CTrecon"}</definedName>
    <definedName name="asdas_1_4_1_3" hidden="1">{#N/A,#N/A,FALSE,"TMCOMP96";#N/A,#N/A,FALSE,"MAT96";#N/A,#N/A,FALSE,"FANDA96";#N/A,#N/A,FALSE,"INTRAN96";#N/A,#N/A,FALSE,"NAA9697";#N/A,#N/A,FALSE,"ECWEBB";#N/A,#N/A,FALSE,"MFT96";#N/A,#N/A,FALSE,"CTrecon"}</definedName>
    <definedName name="asdas_1_4_1_4" localSheetId="0" hidden="1">{#N/A,#N/A,FALSE,"TMCOMP96";#N/A,#N/A,FALSE,"MAT96";#N/A,#N/A,FALSE,"FANDA96";#N/A,#N/A,FALSE,"INTRAN96";#N/A,#N/A,FALSE,"NAA9697";#N/A,#N/A,FALSE,"ECWEBB";#N/A,#N/A,FALSE,"MFT96";#N/A,#N/A,FALSE,"CTrecon"}</definedName>
    <definedName name="asdas_1_4_1_4" hidden="1">{#N/A,#N/A,FALSE,"TMCOMP96";#N/A,#N/A,FALSE,"MAT96";#N/A,#N/A,FALSE,"FANDA96";#N/A,#N/A,FALSE,"INTRAN96";#N/A,#N/A,FALSE,"NAA9697";#N/A,#N/A,FALSE,"ECWEBB";#N/A,#N/A,FALSE,"MFT96";#N/A,#N/A,FALSE,"CTrecon"}</definedName>
    <definedName name="asdas_1_4_1_5" hidden="1">{#N/A,#N/A,FALSE,"TMCOMP96";#N/A,#N/A,FALSE,"MAT96";#N/A,#N/A,FALSE,"FANDA96";#N/A,#N/A,FALSE,"INTRAN96";#N/A,#N/A,FALSE,"NAA9697";#N/A,#N/A,FALSE,"ECWEBB";#N/A,#N/A,FALSE,"MFT96";#N/A,#N/A,FALSE,"CTrecon"}</definedName>
    <definedName name="asdas_1_4_2" localSheetId="0" hidden="1">{#N/A,#N/A,FALSE,"TMCOMP96";#N/A,#N/A,FALSE,"MAT96";#N/A,#N/A,FALSE,"FANDA96";#N/A,#N/A,FALSE,"INTRAN96";#N/A,#N/A,FALSE,"NAA9697";#N/A,#N/A,FALSE,"ECWEBB";#N/A,#N/A,FALSE,"MFT96";#N/A,#N/A,FALSE,"CTrecon"}</definedName>
    <definedName name="asdas_1_4_2" hidden="1">{#N/A,#N/A,FALSE,"TMCOMP96";#N/A,#N/A,FALSE,"MAT96";#N/A,#N/A,FALSE,"FANDA96";#N/A,#N/A,FALSE,"INTRAN96";#N/A,#N/A,FALSE,"NAA9697";#N/A,#N/A,FALSE,"ECWEBB";#N/A,#N/A,FALSE,"MFT96";#N/A,#N/A,FALSE,"CTrecon"}</definedName>
    <definedName name="asdas_1_4_3" localSheetId="0" hidden="1">{#N/A,#N/A,FALSE,"TMCOMP96";#N/A,#N/A,FALSE,"MAT96";#N/A,#N/A,FALSE,"FANDA96";#N/A,#N/A,FALSE,"INTRAN96";#N/A,#N/A,FALSE,"NAA9697";#N/A,#N/A,FALSE,"ECWEBB";#N/A,#N/A,FALSE,"MFT96";#N/A,#N/A,FALSE,"CTrecon"}</definedName>
    <definedName name="asdas_1_4_3" hidden="1">{#N/A,#N/A,FALSE,"TMCOMP96";#N/A,#N/A,FALSE,"MAT96";#N/A,#N/A,FALSE,"FANDA96";#N/A,#N/A,FALSE,"INTRAN96";#N/A,#N/A,FALSE,"NAA9697";#N/A,#N/A,FALSE,"ECWEBB";#N/A,#N/A,FALSE,"MFT96";#N/A,#N/A,FALSE,"CTrecon"}</definedName>
    <definedName name="asdas_1_4_4" localSheetId="0" hidden="1">{#N/A,#N/A,FALSE,"TMCOMP96";#N/A,#N/A,FALSE,"MAT96";#N/A,#N/A,FALSE,"FANDA96";#N/A,#N/A,FALSE,"INTRAN96";#N/A,#N/A,FALSE,"NAA9697";#N/A,#N/A,FALSE,"ECWEBB";#N/A,#N/A,FALSE,"MFT96";#N/A,#N/A,FALSE,"CTrecon"}</definedName>
    <definedName name="asdas_1_4_4" hidden="1">{#N/A,#N/A,FALSE,"TMCOMP96";#N/A,#N/A,FALSE,"MAT96";#N/A,#N/A,FALSE,"FANDA96";#N/A,#N/A,FALSE,"INTRAN96";#N/A,#N/A,FALSE,"NAA9697";#N/A,#N/A,FALSE,"ECWEBB";#N/A,#N/A,FALSE,"MFT96";#N/A,#N/A,FALSE,"CTrecon"}</definedName>
    <definedName name="asdas_1_4_5" localSheetId="0" hidden="1">{#N/A,#N/A,FALSE,"TMCOMP96";#N/A,#N/A,FALSE,"MAT96";#N/A,#N/A,FALSE,"FANDA96";#N/A,#N/A,FALSE,"INTRAN96";#N/A,#N/A,FALSE,"NAA9697";#N/A,#N/A,FALSE,"ECWEBB";#N/A,#N/A,FALSE,"MFT96";#N/A,#N/A,FALSE,"CTrecon"}</definedName>
    <definedName name="asdas_1_4_5" hidden="1">{#N/A,#N/A,FALSE,"TMCOMP96";#N/A,#N/A,FALSE,"MAT96";#N/A,#N/A,FALSE,"FANDA96";#N/A,#N/A,FALSE,"INTRAN96";#N/A,#N/A,FALSE,"NAA9697";#N/A,#N/A,FALSE,"ECWEBB";#N/A,#N/A,FALSE,"MFT96";#N/A,#N/A,FALSE,"CTrecon"}</definedName>
    <definedName name="asdas_1_5" localSheetId="0" hidden="1">{#N/A,#N/A,FALSE,"TMCOMP96";#N/A,#N/A,FALSE,"MAT96";#N/A,#N/A,FALSE,"FANDA96";#N/A,#N/A,FALSE,"INTRAN96";#N/A,#N/A,FALSE,"NAA9697";#N/A,#N/A,FALSE,"ECWEBB";#N/A,#N/A,FALSE,"MFT96";#N/A,#N/A,FALSE,"CTrecon"}</definedName>
    <definedName name="asdas_1_5" localSheetId="4" hidden="1">{#N/A,#N/A,FALSE,"TMCOMP96";#N/A,#N/A,FALSE,"MAT96";#N/A,#N/A,FALSE,"FANDA96";#N/A,#N/A,FALSE,"INTRAN96";#N/A,#N/A,FALSE,"NAA9697";#N/A,#N/A,FALSE,"ECWEBB";#N/A,#N/A,FALSE,"MFT96";#N/A,#N/A,FALSE,"CTrecon"}</definedName>
    <definedName name="asdas_1_5" hidden="1">{#N/A,#N/A,FALSE,"TMCOMP96";#N/A,#N/A,FALSE,"MAT96";#N/A,#N/A,FALSE,"FANDA96";#N/A,#N/A,FALSE,"INTRAN96";#N/A,#N/A,FALSE,"NAA9697";#N/A,#N/A,FALSE,"ECWEBB";#N/A,#N/A,FALSE,"MFT96";#N/A,#N/A,FALSE,"CTrecon"}</definedName>
    <definedName name="asdas_1_5_1" localSheetId="0" hidden="1">{#N/A,#N/A,FALSE,"TMCOMP96";#N/A,#N/A,FALSE,"MAT96";#N/A,#N/A,FALSE,"FANDA96";#N/A,#N/A,FALSE,"INTRAN96";#N/A,#N/A,FALSE,"NAA9697";#N/A,#N/A,FALSE,"ECWEBB";#N/A,#N/A,FALSE,"MFT96";#N/A,#N/A,FALSE,"CTrecon"}</definedName>
    <definedName name="asdas_1_5_1" hidden="1">{#N/A,#N/A,FALSE,"TMCOMP96";#N/A,#N/A,FALSE,"MAT96";#N/A,#N/A,FALSE,"FANDA96";#N/A,#N/A,FALSE,"INTRAN96";#N/A,#N/A,FALSE,"NAA9697";#N/A,#N/A,FALSE,"ECWEBB";#N/A,#N/A,FALSE,"MFT96";#N/A,#N/A,FALSE,"CTrecon"}</definedName>
    <definedName name="asdas_1_5_2" localSheetId="0" hidden="1">{#N/A,#N/A,FALSE,"TMCOMP96";#N/A,#N/A,FALSE,"MAT96";#N/A,#N/A,FALSE,"FANDA96";#N/A,#N/A,FALSE,"INTRAN96";#N/A,#N/A,FALSE,"NAA9697";#N/A,#N/A,FALSE,"ECWEBB";#N/A,#N/A,FALSE,"MFT96";#N/A,#N/A,FALSE,"CTrecon"}</definedName>
    <definedName name="asdas_1_5_2" hidden="1">{#N/A,#N/A,FALSE,"TMCOMP96";#N/A,#N/A,FALSE,"MAT96";#N/A,#N/A,FALSE,"FANDA96";#N/A,#N/A,FALSE,"INTRAN96";#N/A,#N/A,FALSE,"NAA9697";#N/A,#N/A,FALSE,"ECWEBB";#N/A,#N/A,FALSE,"MFT96";#N/A,#N/A,FALSE,"CTrecon"}</definedName>
    <definedName name="asdas_1_5_3" localSheetId="0" hidden="1">{#N/A,#N/A,FALSE,"TMCOMP96";#N/A,#N/A,FALSE,"MAT96";#N/A,#N/A,FALSE,"FANDA96";#N/A,#N/A,FALSE,"INTRAN96";#N/A,#N/A,FALSE,"NAA9697";#N/A,#N/A,FALSE,"ECWEBB";#N/A,#N/A,FALSE,"MFT96";#N/A,#N/A,FALSE,"CTrecon"}</definedName>
    <definedName name="asdas_1_5_3" hidden="1">{#N/A,#N/A,FALSE,"TMCOMP96";#N/A,#N/A,FALSE,"MAT96";#N/A,#N/A,FALSE,"FANDA96";#N/A,#N/A,FALSE,"INTRAN96";#N/A,#N/A,FALSE,"NAA9697";#N/A,#N/A,FALSE,"ECWEBB";#N/A,#N/A,FALSE,"MFT96";#N/A,#N/A,FALSE,"CTrecon"}</definedName>
    <definedName name="asdas_1_5_4" localSheetId="0" hidden="1">{#N/A,#N/A,FALSE,"TMCOMP96";#N/A,#N/A,FALSE,"MAT96";#N/A,#N/A,FALSE,"FANDA96";#N/A,#N/A,FALSE,"INTRAN96";#N/A,#N/A,FALSE,"NAA9697";#N/A,#N/A,FALSE,"ECWEBB";#N/A,#N/A,FALSE,"MFT96";#N/A,#N/A,FALSE,"CTrecon"}</definedName>
    <definedName name="asdas_1_5_4" hidden="1">{#N/A,#N/A,FALSE,"TMCOMP96";#N/A,#N/A,FALSE,"MAT96";#N/A,#N/A,FALSE,"FANDA96";#N/A,#N/A,FALSE,"INTRAN96";#N/A,#N/A,FALSE,"NAA9697";#N/A,#N/A,FALSE,"ECWEBB";#N/A,#N/A,FALSE,"MFT96";#N/A,#N/A,FALSE,"CTrecon"}</definedName>
    <definedName name="asdas_1_5_5" hidden="1">{#N/A,#N/A,FALSE,"TMCOMP96";#N/A,#N/A,FALSE,"MAT96";#N/A,#N/A,FALSE,"FANDA96";#N/A,#N/A,FALSE,"INTRAN96";#N/A,#N/A,FALSE,"NAA9697";#N/A,#N/A,FALSE,"ECWEBB";#N/A,#N/A,FALSE,"MFT96";#N/A,#N/A,FALSE,"CTrecon"}</definedName>
    <definedName name="asdas_2" localSheetId="0" hidden="1">{#N/A,#N/A,FALSE,"TMCOMP96";#N/A,#N/A,FALSE,"MAT96";#N/A,#N/A,FALSE,"FANDA96";#N/A,#N/A,FALSE,"INTRAN96";#N/A,#N/A,FALSE,"NAA9697";#N/A,#N/A,FALSE,"ECWEBB";#N/A,#N/A,FALSE,"MFT96";#N/A,#N/A,FALSE,"CTrecon"}</definedName>
    <definedName name="asdas_2" localSheetId="4" hidden="1">{#N/A,#N/A,FALSE,"TMCOMP96";#N/A,#N/A,FALSE,"MAT96";#N/A,#N/A,FALSE,"FANDA96";#N/A,#N/A,FALSE,"INTRAN96";#N/A,#N/A,FALSE,"NAA9697";#N/A,#N/A,FALSE,"ECWEBB";#N/A,#N/A,FALSE,"MFT96";#N/A,#N/A,FALSE,"CTrecon"}</definedName>
    <definedName name="asdas_2" localSheetId="3"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1" localSheetId="0" hidden="1">{#N/A,#N/A,FALSE,"TMCOMP96";#N/A,#N/A,FALSE,"MAT96";#N/A,#N/A,FALSE,"FANDA96";#N/A,#N/A,FALSE,"INTRAN96";#N/A,#N/A,FALSE,"NAA9697";#N/A,#N/A,FALSE,"ECWEBB";#N/A,#N/A,FALSE,"MFT96";#N/A,#N/A,FALSE,"CTrecon"}</definedName>
    <definedName name="asdas_2_1" localSheetId="4" hidden="1">{#N/A,#N/A,FALSE,"TMCOMP96";#N/A,#N/A,FALSE,"MAT96";#N/A,#N/A,FALSE,"FANDA96";#N/A,#N/A,FALSE,"INTRAN96";#N/A,#N/A,FALSE,"NAA9697";#N/A,#N/A,FALSE,"ECWEBB";#N/A,#N/A,FALSE,"MFT96";#N/A,#N/A,FALSE,"CTrecon"}</definedName>
    <definedName name="asdas_2_1" hidden="1">{#N/A,#N/A,FALSE,"TMCOMP96";#N/A,#N/A,FALSE,"MAT96";#N/A,#N/A,FALSE,"FANDA96";#N/A,#N/A,FALSE,"INTRAN96";#N/A,#N/A,FALSE,"NAA9697";#N/A,#N/A,FALSE,"ECWEBB";#N/A,#N/A,FALSE,"MFT96";#N/A,#N/A,FALSE,"CTrecon"}</definedName>
    <definedName name="asdas_2_1_1" localSheetId="0" hidden="1">{#N/A,#N/A,FALSE,"TMCOMP96";#N/A,#N/A,FALSE,"MAT96";#N/A,#N/A,FALSE,"FANDA96";#N/A,#N/A,FALSE,"INTRAN96";#N/A,#N/A,FALSE,"NAA9697";#N/A,#N/A,FALSE,"ECWEBB";#N/A,#N/A,FALSE,"MFT96";#N/A,#N/A,FALSE,"CTrecon"}</definedName>
    <definedName name="asdas_2_1_1" hidden="1">{#N/A,#N/A,FALSE,"TMCOMP96";#N/A,#N/A,FALSE,"MAT96";#N/A,#N/A,FALSE,"FANDA96";#N/A,#N/A,FALSE,"INTRAN96";#N/A,#N/A,FALSE,"NAA9697";#N/A,#N/A,FALSE,"ECWEBB";#N/A,#N/A,FALSE,"MFT96";#N/A,#N/A,FALSE,"CTrecon"}</definedName>
    <definedName name="asdas_2_1_1_1" hidden="1">{#N/A,#N/A,FALSE,"TMCOMP96";#N/A,#N/A,FALSE,"MAT96";#N/A,#N/A,FALSE,"FANDA96";#N/A,#N/A,FALSE,"INTRAN96";#N/A,#N/A,FALSE,"NAA9697";#N/A,#N/A,FALSE,"ECWEBB";#N/A,#N/A,FALSE,"MFT96";#N/A,#N/A,FALSE,"CTrecon"}</definedName>
    <definedName name="asdas_2_1_1_2" hidden="1">{#N/A,#N/A,FALSE,"TMCOMP96";#N/A,#N/A,FALSE,"MAT96";#N/A,#N/A,FALSE,"FANDA96";#N/A,#N/A,FALSE,"INTRAN96";#N/A,#N/A,FALSE,"NAA9697";#N/A,#N/A,FALSE,"ECWEBB";#N/A,#N/A,FALSE,"MFT96";#N/A,#N/A,FALSE,"CTrecon"}</definedName>
    <definedName name="asdas_2_1_2" localSheetId="0" hidden="1">{#N/A,#N/A,FALSE,"TMCOMP96";#N/A,#N/A,FALSE,"MAT96";#N/A,#N/A,FALSE,"FANDA96";#N/A,#N/A,FALSE,"INTRAN96";#N/A,#N/A,FALSE,"NAA9697";#N/A,#N/A,FALSE,"ECWEBB";#N/A,#N/A,FALSE,"MFT96";#N/A,#N/A,FALSE,"CTrecon"}</definedName>
    <definedName name="asdas_2_1_2" hidden="1">{#N/A,#N/A,FALSE,"TMCOMP96";#N/A,#N/A,FALSE,"MAT96";#N/A,#N/A,FALSE,"FANDA96";#N/A,#N/A,FALSE,"INTRAN96";#N/A,#N/A,FALSE,"NAA9697";#N/A,#N/A,FALSE,"ECWEBB";#N/A,#N/A,FALSE,"MFT96";#N/A,#N/A,FALSE,"CTrecon"}</definedName>
    <definedName name="asdas_2_1_3" localSheetId="0" hidden="1">{#N/A,#N/A,FALSE,"TMCOMP96";#N/A,#N/A,FALSE,"MAT96";#N/A,#N/A,FALSE,"FANDA96";#N/A,#N/A,FALSE,"INTRAN96";#N/A,#N/A,FALSE,"NAA9697";#N/A,#N/A,FALSE,"ECWEBB";#N/A,#N/A,FALSE,"MFT96";#N/A,#N/A,FALSE,"CTrecon"}</definedName>
    <definedName name="asdas_2_1_3" hidden="1">{#N/A,#N/A,FALSE,"TMCOMP96";#N/A,#N/A,FALSE,"MAT96";#N/A,#N/A,FALSE,"FANDA96";#N/A,#N/A,FALSE,"INTRAN96";#N/A,#N/A,FALSE,"NAA9697";#N/A,#N/A,FALSE,"ECWEBB";#N/A,#N/A,FALSE,"MFT96";#N/A,#N/A,FALSE,"CTrecon"}</definedName>
    <definedName name="asdas_2_1_4" localSheetId="0" hidden="1">{#N/A,#N/A,FALSE,"TMCOMP96";#N/A,#N/A,FALSE,"MAT96";#N/A,#N/A,FALSE,"FANDA96";#N/A,#N/A,FALSE,"INTRAN96";#N/A,#N/A,FALSE,"NAA9697";#N/A,#N/A,FALSE,"ECWEBB";#N/A,#N/A,FALSE,"MFT96";#N/A,#N/A,FALSE,"CTrecon"}</definedName>
    <definedName name="asdas_2_1_4" hidden="1">{#N/A,#N/A,FALSE,"TMCOMP96";#N/A,#N/A,FALSE,"MAT96";#N/A,#N/A,FALSE,"FANDA96";#N/A,#N/A,FALSE,"INTRAN96";#N/A,#N/A,FALSE,"NAA9697";#N/A,#N/A,FALSE,"ECWEBB";#N/A,#N/A,FALSE,"MFT96";#N/A,#N/A,FALSE,"CTrecon"}</definedName>
    <definedName name="asdas_2_1_5" localSheetId="0" hidden="1">{#N/A,#N/A,FALSE,"TMCOMP96";#N/A,#N/A,FALSE,"MAT96";#N/A,#N/A,FALSE,"FANDA96";#N/A,#N/A,FALSE,"INTRAN96";#N/A,#N/A,FALSE,"NAA9697";#N/A,#N/A,FALSE,"ECWEBB";#N/A,#N/A,FALSE,"MFT96";#N/A,#N/A,FALSE,"CTrecon"}</definedName>
    <definedName name="asdas_2_1_5" hidden="1">{#N/A,#N/A,FALSE,"TMCOMP96";#N/A,#N/A,FALSE,"MAT96";#N/A,#N/A,FALSE,"FANDA96";#N/A,#N/A,FALSE,"INTRAN96";#N/A,#N/A,FALSE,"NAA9697";#N/A,#N/A,FALSE,"ECWEBB";#N/A,#N/A,FALSE,"MFT96";#N/A,#N/A,FALSE,"CTrecon"}</definedName>
    <definedName name="asdas_2_2" localSheetId="0" hidden="1">{#N/A,#N/A,FALSE,"TMCOMP96";#N/A,#N/A,FALSE,"MAT96";#N/A,#N/A,FALSE,"FANDA96";#N/A,#N/A,FALSE,"INTRAN96";#N/A,#N/A,FALSE,"NAA9697";#N/A,#N/A,FALSE,"ECWEBB";#N/A,#N/A,FALSE,"MFT96";#N/A,#N/A,FALSE,"CTrecon"}</definedName>
    <definedName name="asdas_2_2" hidden="1">{#N/A,#N/A,FALSE,"TMCOMP96";#N/A,#N/A,FALSE,"MAT96";#N/A,#N/A,FALSE,"FANDA96";#N/A,#N/A,FALSE,"INTRAN96";#N/A,#N/A,FALSE,"NAA9697";#N/A,#N/A,FALSE,"ECWEBB";#N/A,#N/A,FALSE,"MFT96";#N/A,#N/A,FALSE,"CTrecon"}</definedName>
    <definedName name="asdas_2_3" localSheetId="0" hidden="1">{#N/A,#N/A,FALSE,"TMCOMP96";#N/A,#N/A,FALSE,"MAT96";#N/A,#N/A,FALSE,"FANDA96";#N/A,#N/A,FALSE,"INTRAN96";#N/A,#N/A,FALSE,"NAA9697";#N/A,#N/A,FALSE,"ECWEBB";#N/A,#N/A,FALSE,"MFT96";#N/A,#N/A,FALSE,"CTrecon"}</definedName>
    <definedName name="asdas_2_3" hidden="1">{#N/A,#N/A,FALSE,"TMCOMP96";#N/A,#N/A,FALSE,"MAT96";#N/A,#N/A,FALSE,"FANDA96";#N/A,#N/A,FALSE,"INTRAN96";#N/A,#N/A,FALSE,"NAA9697";#N/A,#N/A,FALSE,"ECWEBB";#N/A,#N/A,FALSE,"MFT96";#N/A,#N/A,FALSE,"CTrecon"}</definedName>
    <definedName name="asdas_2_4" localSheetId="0" hidden="1">{#N/A,#N/A,FALSE,"TMCOMP96";#N/A,#N/A,FALSE,"MAT96";#N/A,#N/A,FALSE,"FANDA96";#N/A,#N/A,FALSE,"INTRAN96";#N/A,#N/A,FALSE,"NAA9697";#N/A,#N/A,FALSE,"ECWEBB";#N/A,#N/A,FALSE,"MFT96";#N/A,#N/A,FALSE,"CTrecon"}</definedName>
    <definedName name="asdas_2_4" hidden="1">{#N/A,#N/A,FALSE,"TMCOMP96";#N/A,#N/A,FALSE,"MAT96";#N/A,#N/A,FALSE,"FANDA96";#N/A,#N/A,FALSE,"INTRAN96";#N/A,#N/A,FALSE,"NAA9697";#N/A,#N/A,FALSE,"ECWEBB";#N/A,#N/A,FALSE,"MFT96";#N/A,#N/A,FALSE,"CTrecon"}</definedName>
    <definedName name="asdas_2_5" localSheetId="0" hidden="1">{#N/A,#N/A,FALSE,"TMCOMP96";#N/A,#N/A,FALSE,"MAT96";#N/A,#N/A,FALSE,"FANDA96";#N/A,#N/A,FALSE,"INTRAN96";#N/A,#N/A,FALSE,"NAA9697";#N/A,#N/A,FALSE,"ECWEBB";#N/A,#N/A,FALSE,"MFT96";#N/A,#N/A,FALSE,"CTrecon"}</definedName>
    <definedName name="asdas_2_5" hidden="1">{#N/A,#N/A,FALSE,"TMCOMP96";#N/A,#N/A,FALSE,"MAT96";#N/A,#N/A,FALSE,"FANDA96";#N/A,#N/A,FALSE,"INTRAN96";#N/A,#N/A,FALSE,"NAA9697";#N/A,#N/A,FALSE,"ECWEBB";#N/A,#N/A,FALSE,"MFT96";#N/A,#N/A,FALSE,"CTrecon"}</definedName>
    <definedName name="asdas_3" localSheetId="0" hidden="1">{#N/A,#N/A,FALSE,"TMCOMP96";#N/A,#N/A,FALSE,"MAT96";#N/A,#N/A,FALSE,"FANDA96";#N/A,#N/A,FALSE,"INTRAN96";#N/A,#N/A,FALSE,"NAA9697";#N/A,#N/A,FALSE,"ECWEBB";#N/A,#N/A,FALSE,"MFT96";#N/A,#N/A,FALSE,"CTrecon"}</definedName>
    <definedName name="asdas_3" localSheetId="4" hidden="1">{#N/A,#N/A,FALSE,"TMCOMP96";#N/A,#N/A,FALSE,"MAT96";#N/A,#N/A,FALSE,"FANDA96";#N/A,#N/A,FALSE,"INTRAN96";#N/A,#N/A,FALSE,"NAA9697";#N/A,#N/A,FALSE,"ECWEBB";#N/A,#N/A,FALSE,"MFT96";#N/A,#N/A,FALSE,"CTrecon"}</definedName>
    <definedName name="asdas_3" hidden="1">{#N/A,#N/A,FALSE,"TMCOMP96";#N/A,#N/A,FALSE,"MAT96";#N/A,#N/A,FALSE,"FANDA96";#N/A,#N/A,FALSE,"INTRAN96";#N/A,#N/A,FALSE,"NAA9697";#N/A,#N/A,FALSE,"ECWEBB";#N/A,#N/A,FALSE,"MFT96";#N/A,#N/A,FALSE,"CTrecon"}</definedName>
    <definedName name="asdas_3_1" localSheetId="0" hidden="1">{#N/A,#N/A,FALSE,"TMCOMP96";#N/A,#N/A,FALSE,"MAT96";#N/A,#N/A,FALSE,"FANDA96";#N/A,#N/A,FALSE,"INTRAN96";#N/A,#N/A,FALSE,"NAA9697";#N/A,#N/A,FALSE,"ECWEBB";#N/A,#N/A,FALSE,"MFT96";#N/A,#N/A,FALSE,"CTrecon"}</definedName>
    <definedName name="asdas_3_1" localSheetId="4" hidden="1">{#N/A,#N/A,FALSE,"TMCOMP96";#N/A,#N/A,FALSE,"MAT96";#N/A,#N/A,FALSE,"FANDA96";#N/A,#N/A,FALSE,"INTRAN96";#N/A,#N/A,FALSE,"NAA9697";#N/A,#N/A,FALSE,"ECWEBB";#N/A,#N/A,FALSE,"MFT96";#N/A,#N/A,FALSE,"CTrecon"}</definedName>
    <definedName name="asdas_3_1" hidden="1">{#N/A,#N/A,FALSE,"TMCOMP96";#N/A,#N/A,FALSE,"MAT96";#N/A,#N/A,FALSE,"FANDA96";#N/A,#N/A,FALSE,"INTRAN96";#N/A,#N/A,FALSE,"NAA9697";#N/A,#N/A,FALSE,"ECWEBB";#N/A,#N/A,FALSE,"MFT96";#N/A,#N/A,FALSE,"CTrecon"}</definedName>
    <definedName name="asdas_3_1_1" localSheetId="0" hidden="1">{#N/A,#N/A,FALSE,"TMCOMP96";#N/A,#N/A,FALSE,"MAT96";#N/A,#N/A,FALSE,"FANDA96";#N/A,#N/A,FALSE,"INTRAN96";#N/A,#N/A,FALSE,"NAA9697";#N/A,#N/A,FALSE,"ECWEBB";#N/A,#N/A,FALSE,"MFT96";#N/A,#N/A,FALSE,"CTrecon"}</definedName>
    <definedName name="asdas_3_1_1" hidden="1">{#N/A,#N/A,FALSE,"TMCOMP96";#N/A,#N/A,FALSE,"MAT96";#N/A,#N/A,FALSE,"FANDA96";#N/A,#N/A,FALSE,"INTRAN96";#N/A,#N/A,FALSE,"NAA9697";#N/A,#N/A,FALSE,"ECWEBB";#N/A,#N/A,FALSE,"MFT96";#N/A,#N/A,FALSE,"CTrecon"}</definedName>
    <definedName name="asdas_3_1_1_1" hidden="1">{#N/A,#N/A,FALSE,"TMCOMP96";#N/A,#N/A,FALSE,"MAT96";#N/A,#N/A,FALSE,"FANDA96";#N/A,#N/A,FALSE,"INTRAN96";#N/A,#N/A,FALSE,"NAA9697";#N/A,#N/A,FALSE,"ECWEBB";#N/A,#N/A,FALSE,"MFT96";#N/A,#N/A,FALSE,"CTrecon"}</definedName>
    <definedName name="asdas_3_1_1_2" hidden="1">{#N/A,#N/A,FALSE,"TMCOMP96";#N/A,#N/A,FALSE,"MAT96";#N/A,#N/A,FALSE,"FANDA96";#N/A,#N/A,FALSE,"INTRAN96";#N/A,#N/A,FALSE,"NAA9697";#N/A,#N/A,FALSE,"ECWEBB";#N/A,#N/A,FALSE,"MFT96";#N/A,#N/A,FALSE,"CTrecon"}</definedName>
    <definedName name="asdas_3_1_2" localSheetId="0" hidden="1">{#N/A,#N/A,FALSE,"TMCOMP96";#N/A,#N/A,FALSE,"MAT96";#N/A,#N/A,FALSE,"FANDA96";#N/A,#N/A,FALSE,"INTRAN96";#N/A,#N/A,FALSE,"NAA9697";#N/A,#N/A,FALSE,"ECWEBB";#N/A,#N/A,FALSE,"MFT96";#N/A,#N/A,FALSE,"CTrecon"}</definedName>
    <definedName name="asdas_3_1_2" hidden="1">{#N/A,#N/A,FALSE,"TMCOMP96";#N/A,#N/A,FALSE,"MAT96";#N/A,#N/A,FALSE,"FANDA96";#N/A,#N/A,FALSE,"INTRAN96";#N/A,#N/A,FALSE,"NAA9697";#N/A,#N/A,FALSE,"ECWEBB";#N/A,#N/A,FALSE,"MFT96";#N/A,#N/A,FALSE,"CTrecon"}</definedName>
    <definedName name="asdas_3_1_3" localSheetId="0" hidden="1">{#N/A,#N/A,FALSE,"TMCOMP96";#N/A,#N/A,FALSE,"MAT96";#N/A,#N/A,FALSE,"FANDA96";#N/A,#N/A,FALSE,"INTRAN96";#N/A,#N/A,FALSE,"NAA9697";#N/A,#N/A,FALSE,"ECWEBB";#N/A,#N/A,FALSE,"MFT96";#N/A,#N/A,FALSE,"CTrecon"}</definedName>
    <definedName name="asdas_3_1_3" hidden="1">{#N/A,#N/A,FALSE,"TMCOMP96";#N/A,#N/A,FALSE,"MAT96";#N/A,#N/A,FALSE,"FANDA96";#N/A,#N/A,FALSE,"INTRAN96";#N/A,#N/A,FALSE,"NAA9697";#N/A,#N/A,FALSE,"ECWEBB";#N/A,#N/A,FALSE,"MFT96";#N/A,#N/A,FALSE,"CTrecon"}</definedName>
    <definedName name="asdas_3_1_4" localSheetId="0" hidden="1">{#N/A,#N/A,FALSE,"TMCOMP96";#N/A,#N/A,FALSE,"MAT96";#N/A,#N/A,FALSE,"FANDA96";#N/A,#N/A,FALSE,"INTRAN96";#N/A,#N/A,FALSE,"NAA9697";#N/A,#N/A,FALSE,"ECWEBB";#N/A,#N/A,FALSE,"MFT96";#N/A,#N/A,FALSE,"CTrecon"}</definedName>
    <definedName name="asdas_3_1_4" hidden="1">{#N/A,#N/A,FALSE,"TMCOMP96";#N/A,#N/A,FALSE,"MAT96";#N/A,#N/A,FALSE,"FANDA96";#N/A,#N/A,FALSE,"INTRAN96";#N/A,#N/A,FALSE,"NAA9697";#N/A,#N/A,FALSE,"ECWEBB";#N/A,#N/A,FALSE,"MFT96";#N/A,#N/A,FALSE,"CTrecon"}</definedName>
    <definedName name="asdas_3_1_5" localSheetId="0" hidden="1">{#N/A,#N/A,FALSE,"TMCOMP96";#N/A,#N/A,FALSE,"MAT96";#N/A,#N/A,FALSE,"FANDA96";#N/A,#N/A,FALSE,"INTRAN96";#N/A,#N/A,FALSE,"NAA9697";#N/A,#N/A,FALSE,"ECWEBB";#N/A,#N/A,FALSE,"MFT96";#N/A,#N/A,FALSE,"CTrecon"}</definedName>
    <definedName name="asdas_3_1_5" hidden="1">{#N/A,#N/A,FALSE,"TMCOMP96";#N/A,#N/A,FALSE,"MAT96";#N/A,#N/A,FALSE,"FANDA96";#N/A,#N/A,FALSE,"INTRAN96";#N/A,#N/A,FALSE,"NAA9697";#N/A,#N/A,FALSE,"ECWEBB";#N/A,#N/A,FALSE,"MFT96";#N/A,#N/A,FALSE,"CTrecon"}</definedName>
    <definedName name="asdas_3_2" localSheetId="0" hidden="1">{#N/A,#N/A,FALSE,"TMCOMP96";#N/A,#N/A,FALSE,"MAT96";#N/A,#N/A,FALSE,"FANDA96";#N/A,#N/A,FALSE,"INTRAN96";#N/A,#N/A,FALSE,"NAA9697";#N/A,#N/A,FALSE,"ECWEBB";#N/A,#N/A,FALSE,"MFT96";#N/A,#N/A,FALSE,"CTrecon"}</definedName>
    <definedName name="asdas_3_2" hidden="1">{#N/A,#N/A,FALSE,"TMCOMP96";#N/A,#N/A,FALSE,"MAT96";#N/A,#N/A,FALSE,"FANDA96";#N/A,#N/A,FALSE,"INTRAN96";#N/A,#N/A,FALSE,"NAA9697";#N/A,#N/A,FALSE,"ECWEBB";#N/A,#N/A,FALSE,"MFT96";#N/A,#N/A,FALSE,"CTrecon"}</definedName>
    <definedName name="asdas_3_3" localSheetId="0" hidden="1">{#N/A,#N/A,FALSE,"TMCOMP96";#N/A,#N/A,FALSE,"MAT96";#N/A,#N/A,FALSE,"FANDA96";#N/A,#N/A,FALSE,"INTRAN96";#N/A,#N/A,FALSE,"NAA9697";#N/A,#N/A,FALSE,"ECWEBB";#N/A,#N/A,FALSE,"MFT96";#N/A,#N/A,FALSE,"CTrecon"}</definedName>
    <definedName name="asdas_3_3" hidden="1">{#N/A,#N/A,FALSE,"TMCOMP96";#N/A,#N/A,FALSE,"MAT96";#N/A,#N/A,FALSE,"FANDA96";#N/A,#N/A,FALSE,"INTRAN96";#N/A,#N/A,FALSE,"NAA9697";#N/A,#N/A,FALSE,"ECWEBB";#N/A,#N/A,FALSE,"MFT96";#N/A,#N/A,FALSE,"CTrecon"}</definedName>
    <definedName name="asdas_3_4" localSheetId="0" hidden="1">{#N/A,#N/A,FALSE,"TMCOMP96";#N/A,#N/A,FALSE,"MAT96";#N/A,#N/A,FALSE,"FANDA96";#N/A,#N/A,FALSE,"INTRAN96";#N/A,#N/A,FALSE,"NAA9697";#N/A,#N/A,FALSE,"ECWEBB";#N/A,#N/A,FALSE,"MFT96";#N/A,#N/A,FALSE,"CTrecon"}</definedName>
    <definedName name="asdas_3_4" hidden="1">{#N/A,#N/A,FALSE,"TMCOMP96";#N/A,#N/A,FALSE,"MAT96";#N/A,#N/A,FALSE,"FANDA96";#N/A,#N/A,FALSE,"INTRAN96";#N/A,#N/A,FALSE,"NAA9697";#N/A,#N/A,FALSE,"ECWEBB";#N/A,#N/A,FALSE,"MFT96";#N/A,#N/A,FALSE,"CTrecon"}</definedName>
    <definedName name="asdas_3_5" localSheetId="0" hidden="1">{#N/A,#N/A,FALSE,"TMCOMP96";#N/A,#N/A,FALSE,"MAT96";#N/A,#N/A,FALSE,"FANDA96";#N/A,#N/A,FALSE,"INTRAN96";#N/A,#N/A,FALSE,"NAA9697";#N/A,#N/A,FALSE,"ECWEBB";#N/A,#N/A,FALSE,"MFT96";#N/A,#N/A,FALSE,"CTrecon"}</definedName>
    <definedName name="asdas_3_5" hidden="1">{#N/A,#N/A,FALSE,"TMCOMP96";#N/A,#N/A,FALSE,"MAT96";#N/A,#N/A,FALSE,"FANDA96";#N/A,#N/A,FALSE,"INTRAN96";#N/A,#N/A,FALSE,"NAA9697";#N/A,#N/A,FALSE,"ECWEBB";#N/A,#N/A,FALSE,"MFT96";#N/A,#N/A,FALSE,"CTrecon"}</definedName>
    <definedName name="asdas_4" localSheetId="0" hidden="1">{#N/A,#N/A,FALSE,"TMCOMP96";#N/A,#N/A,FALSE,"MAT96";#N/A,#N/A,FALSE,"FANDA96";#N/A,#N/A,FALSE,"INTRAN96";#N/A,#N/A,FALSE,"NAA9697";#N/A,#N/A,FALSE,"ECWEBB";#N/A,#N/A,FALSE,"MFT96";#N/A,#N/A,FALSE,"CTrecon"}</definedName>
    <definedName name="asdas_4" localSheetId="4" hidden="1">{#N/A,#N/A,FALSE,"TMCOMP96";#N/A,#N/A,FALSE,"MAT96";#N/A,#N/A,FALSE,"FANDA96";#N/A,#N/A,FALSE,"INTRAN96";#N/A,#N/A,FALSE,"NAA9697";#N/A,#N/A,FALSE,"ECWEBB";#N/A,#N/A,FALSE,"MFT96";#N/A,#N/A,FALSE,"CTrecon"}</definedName>
    <definedName name="asdas_4" hidden="1">{#N/A,#N/A,FALSE,"TMCOMP96";#N/A,#N/A,FALSE,"MAT96";#N/A,#N/A,FALSE,"FANDA96";#N/A,#N/A,FALSE,"INTRAN96";#N/A,#N/A,FALSE,"NAA9697";#N/A,#N/A,FALSE,"ECWEBB";#N/A,#N/A,FALSE,"MFT96";#N/A,#N/A,FALSE,"CTrecon"}</definedName>
    <definedName name="asdas_4_1" localSheetId="0" hidden="1">{#N/A,#N/A,FALSE,"TMCOMP96";#N/A,#N/A,FALSE,"MAT96";#N/A,#N/A,FALSE,"FANDA96";#N/A,#N/A,FALSE,"INTRAN96";#N/A,#N/A,FALSE,"NAA9697";#N/A,#N/A,FALSE,"ECWEBB";#N/A,#N/A,FALSE,"MFT96";#N/A,#N/A,FALSE,"CTrecon"}</definedName>
    <definedName name="asdas_4_1" localSheetId="4" hidden="1">{#N/A,#N/A,FALSE,"TMCOMP96";#N/A,#N/A,FALSE,"MAT96";#N/A,#N/A,FALSE,"FANDA96";#N/A,#N/A,FALSE,"INTRAN96";#N/A,#N/A,FALSE,"NAA9697";#N/A,#N/A,FALSE,"ECWEBB";#N/A,#N/A,FALSE,"MFT96";#N/A,#N/A,FALSE,"CTrecon"}</definedName>
    <definedName name="asdas_4_1" hidden="1">{#N/A,#N/A,FALSE,"TMCOMP96";#N/A,#N/A,FALSE,"MAT96";#N/A,#N/A,FALSE,"FANDA96";#N/A,#N/A,FALSE,"INTRAN96";#N/A,#N/A,FALSE,"NAA9697";#N/A,#N/A,FALSE,"ECWEBB";#N/A,#N/A,FALSE,"MFT96";#N/A,#N/A,FALSE,"CTrecon"}</definedName>
    <definedName name="asdas_4_1_1" localSheetId="0" hidden="1">{#N/A,#N/A,FALSE,"TMCOMP96";#N/A,#N/A,FALSE,"MAT96";#N/A,#N/A,FALSE,"FANDA96";#N/A,#N/A,FALSE,"INTRAN96";#N/A,#N/A,FALSE,"NAA9697";#N/A,#N/A,FALSE,"ECWEBB";#N/A,#N/A,FALSE,"MFT96";#N/A,#N/A,FALSE,"CTrecon"}</definedName>
    <definedName name="asdas_4_1_1" hidden="1">{#N/A,#N/A,FALSE,"TMCOMP96";#N/A,#N/A,FALSE,"MAT96";#N/A,#N/A,FALSE,"FANDA96";#N/A,#N/A,FALSE,"INTRAN96";#N/A,#N/A,FALSE,"NAA9697";#N/A,#N/A,FALSE,"ECWEBB";#N/A,#N/A,FALSE,"MFT96";#N/A,#N/A,FALSE,"CTrecon"}</definedName>
    <definedName name="asdas_4_1_1_1" hidden="1">{#N/A,#N/A,FALSE,"TMCOMP96";#N/A,#N/A,FALSE,"MAT96";#N/A,#N/A,FALSE,"FANDA96";#N/A,#N/A,FALSE,"INTRAN96";#N/A,#N/A,FALSE,"NAA9697";#N/A,#N/A,FALSE,"ECWEBB";#N/A,#N/A,FALSE,"MFT96";#N/A,#N/A,FALSE,"CTrecon"}</definedName>
    <definedName name="asdas_4_1_1_2" hidden="1">{#N/A,#N/A,FALSE,"TMCOMP96";#N/A,#N/A,FALSE,"MAT96";#N/A,#N/A,FALSE,"FANDA96";#N/A,#N/A,FALSE,"INTRAN96";#N/A,#N/A,FALSE,"NAA9697";#N/A,#N/A,FALSE,"ECWEBB";#N/A,#N/A,FALSE,"MFT96";#N/A,#N/A,FALSE,"CTrecon"}</definedName>
    <definedName name="asdas_4_1_2" localSheetId="0" hidden="1">{#N/A,#N/A,FALSE,"TMCOMP96";#N/A,#N/A,FALSE,"MAT96";#N/A,#N/A,FALSE,"FANDA96";#N/A,#N/A,FALSE,"INTRAN96";#N/A,#N/A,FALSE,"NAA9697";#N/A,#N/A,FALSE,"ECWEBB";#N/A,#N/A,FALSE,"MFT96";#N/A,#N/A,FALSE,"CTrecon"}</definedName>
    <definedName name="asdas_4_1_2" hidden="1">{#N/A,#N/A,FALSE,"TMCOMP96";#N/A,#N/A,FALSE,"MAT96";#N/A,#N/A,FALSE,"FANDA96";#N/A,#N/A,FALSE,"INTRAN96";#N/A,#N/A,FALSE,"NAA9697";#N/A,#N/A,FALSE,"ECWEBB";#N/A,#N/A,FALSE,"MFT96";#N/A,#N/A,FALSE,"CTrecon"}</definedName>
    <definedName name="asdas_4_1_3" localSheetId="0" hidden="1">{#N/A,#N/A,FALSE,"TMCOMP96";#N/A,#N/A,FALSE,"MAT96";#N/A,#N/A,FALSE,"FANDA96";#N/A,#N/A,FALSE,"INTRAN96";#N/A,#N/A,FALSE,"NAA9697";#N/A,#N/A,FALSE,"ECWEBB";#N/A,#N/A,FALSE,"MFT96";#N/A,#N/A,FALSE,"CTrecon"}</definedName>
    <definedName name="asdas_4_1_3" hidden="1">{#N/A,#N/A,FALSE,"TMCOMP96";#N/A,#N/A,FALSE,"MAT96";#N/A,#N/A,FALSE,"FANDA96";#N/A,#N/A,FALSE,"INTRAN96";#N/A,#N/A,FALSE,"NAA9697";#N/A,#N/A,FALSE,"ECWEBB";#N/A,#N/A,FALSE,"MFT96";#N/A,#N/A,FALSE,"CTrecon"}</definedName>
    <definedName name="asdas_4_1_4" localSheetId="0" hidden="1">{#N/A,#N/A,FALSE,"TMCOMP96";#N/A,#N/A,FALSE,"MAT96";#N/A,#N/A,FALSE,"FANDA96";#N/A,#N/A,FALSE,"INTRAN96";#N/A,#N/A,FALSE,"NAA9697";#N/A,#N/A,FALSE,"ECWEBB";#N/A,#N/A,FALSE,"MFT96";#N/A,#N/A,FALSE,"CTrecon"}</definedName>
    <definedName name="asdas_4_1_4" hidden="1">{#N/A,#N/A,FALSE,"TMCOMP96";#N/A,#N/A,FALSE,"MAT96";#N/A,#N/A,FALSE,"FANDA96";#N/A,#N/A,FALSE,"INTRAN96";#N/A,#N/A,FALSE,"NAA9697";#N/A,#N/A,FALSE,"ECWEBB";#N/A,#N/A,FALSE,"MFT96";#N/A,#N/A,FALSE,"CTrecon"}</definedName>
    <definedName name="asdas_4_1_5" localSheetId="0" hidden="1">{#N/A,#N/A,FALSE,"TMCOMP96";#N/A,#N/A,FALSE,"MAT96";#N/A,#N/A,FALSE,"FANDA96";#N/A,#N/A,FALSE,"INTRAN96";#N/A,#N/A,FALSE,"NAA9697";#N/A,#N/A,FALSE,"ECWEBB";#N/A,#N/A,FALSE,"MFT96";#N/A,#N/A,FALSE,"CTrecon"}</definedName>
    <definedName name="asdas_4_1_5" hidden="1">{#N/A,#N/A,FALSE,"TMCOMP96";#N/A,#N/A,FALSE,"MAT96";#N/A,#N/A,FALSE,"FANDA96";#N/A,#N/A,FALSE,"INTRAN96";#N/A,#N/A,FALSE,"NAA9697";#N/A,#N/A,FALSE,"ECWEBB";#N/A,#N/A,FALSE,"MFT96";#N/A,#N/A,FALSE,"CTrecon"}</definedName>
    <definedName name="asdas_4_2" localSheetId="0" hidden="1">{#N/A,#N/A,FALSE,"TMCOMP96";#N/A,#N/A,FALSE,"MAT96";#N/A,#N/A,FALSE,"FANDA96";#N/A,#N/A,FALSE,"INTRAN96";#N/A,#N/A,FALSE,"NAA9697";#N/A,#N/A,FALSE,"ECWEBB";#N/A,#N/A,FALSE,"MFT96";#N/A,#N/A,FALSE,"CTrecon"}</definedName>
    <definedName name="asdas_4_2" hidden="1">{#N/A,#N/A,FALSE,"TMCOMP96";#N/A,#N/A,FALSE,"MAT96";#N/A,#N/A,FALSE,"FANDA96";#N/A,#N/A,FALSE,"INTRAN96";#N/A,#N/A,FALSE,"NAA9697";#N/A,#N/A,FALSE,"ECWEBB";#N/A,#N/A,FALSE,"MFT96";#N/A,#N/A,FALSE,"CTrecon"}</definedName>
    <definedName name="asdas_4_3" localSheetId="0" hidden="1">{#N/A,#N/A,FALSE,"TMCOMP96";#N/A,#N/A,FALSE,"MAT96";#N/A,#N/A,FALSE,"FANDA96";#N/A,#N/A,FALSE,"INTRAN96";#N/A,#N/A,FALSE,"NAA9697";#N/A,#N/A,FALSE,"ECWEBB";#N/A,#N/A,FALSE,"MFT96";#N/A,#N/A,FALSE,"CTrecon"}</definedName>
    <definedName name="asdas_4_3" hidden="1">{#N/A,#N/A,FALSE,"TMCOMP96";#N/A,#N/A,FALSE,"MAT96";#N/A,#N/A,FALSE,"FANDA96";#N/A,#N/A,FALSE,"INTRAN96";#N/A,#N/A,FALSE,"NAA9697";#N/A,#N/A,FALSE,"ECWEBB";#N/A,#N/A,FALSE,"MFT96";#N/A,#N/A,FALSE,"CTrecon"}</definedName>
    <definedName name="asdas_4_4" localSheetId="0" hidden="1">{#N/A,#N/A,FALSE,"TMCOMP96";#N/A,#N/A,FALSE,"MAT96";#N/A,#N/A,FALSE,"FANDA96";#N/A,#N/A,FALSE,"INTRAN96";#N/A,#N/A,FALSE,"NAA9697";#N/A,#N/A,FALSE,"ECWEBB";#N/A,#N/A,FALSE,"MFT96";#N/A,#N/A,FALSE,"CTrecon"}</definedName>
    <definedName name="asdas_4_4" hidden="1">{#N/A,#N/A,FALSE,"TMCOMP96";#N/A,#N/A,FALSE,"MAT96";#N/A,#N/A,FALSE,"FANDA96";#N/A,#N/A,FALSE,"INTRAN96";#N/A,#N/A,FALSE,"NAA9697";#N/A,#N/A,FALSE,"ECWEBB";#N/A,#N/A,FALSE,"MFT96";#N/A,#N/A,FALSE,"CTrecon"}</definedName>
    <definedName name="asdas_4_5" localSheetId="0" hidden="1">{#N/A,#N/A,FALSE,"TMCOMP96";#N/A,#N/A,FALSE,"MAT96";#N/A,#N/A,FALSE,"FANDA96";#N/A,#N/A,FALSE,"INTRAN96";#N/A,#N/A,FALSE,"NAA9697";#N/A,#N/A,FALSE,"ECWEBB";#N/A,#N/A,FALSE,"MFT96";#N/A,#N/A,FALSE,"CTrecon"}</definedName>
    <definedName name="asdas_4_5" hidden="1">{#N/A,#N/A,FALSE,"TMCOMP96";#N/A,#N/A,FALSE,"MAT96";#N/A,#N/A,FALSE,"FANDA96";#N/A,#N/A,FALSE,"INTRAN96";#N/A,#N/A,FALSE,"NAA9697";#N/A,#N/A,FALSE,"ECWEBB";#N/A,#N/A,FALSE,"MFT96";#N/A,#N/A,FALSE,"CTrecon"}</definedName>
    <definedName name="asdas_5" localSheetId="0" hidden="1">{#N/A,#N/A,FALSE,"TMCOMP96";#N/A,#N/A,FALSE,"MAT96";#N/A,#N/A,FALSE,"FANDA96";#N/A,#N/A,FALSE,"INTRAN96";#N/A,#N/A,FALSE,"NAA9697";#N/A,#N/A,FALSE,"ECWEBB";#N/A,#N/A,FALSE,"MFT96";#N/A,#N/A,FALSE,"CTrecon"}</definedName>
    <definedName name="asdas_5" localSheetId="4" hidden="1">{#N/A,#N/A,FALSE,"TMCOMP96";#N/A,#N/A,FALSE,"MAT96";#N/A,#N/A,FALSE,"FANDA96";#N/A,#N/A,FALSE,"INTRAN96";#N/A,#N/A,FALSE,"NAA9697";#N/A,#N/A,FALSE,"ECWEBB";#N/A,#N/A,FALSE,"MFT96";#N/A,#N/A,FALSE,"CTrecon"}</definedName>
    <definedName name="asdas_5" hidden="1">{#N/A,#N/A,FALSE,"TMCOMP96";#N/A,#N/A,FALSE,"MAT96";#N/A,#N/A,FALSE,"FANDA96";#N/A,#N/A,FALSE,"INTRAN96";#N/A,#N/A,FALSE,"NAA9697";#N/A,#N/A,FALSE,"ECWEBB";#N/A,#N/A,FALSE,"MFT96";#N/A,#N/A,FALSE,"CTrecon"}</definedName>
    <definedName name="asdas_5_1" localSheetId="0" hidden="1">{#N/A,#N/A,FALSE,"TMCOMP96";#N/A,#N/A,FALSE,"MAT96";#N/A,#N/A,FALSE,"FANDA96";#N/A,#N/A,FALSE,"INTRAN96";#N/A,#N/A,FALSE,"NAA9697";#N/A,#N/A,FALSE,"ECWEBB";#N/A,#N/A,FALSE,"MFT96";#N/A,#N/A,FALSE,"CTrecon"}</definedName>
    <definedName name="asdas_5_1" localSheetId="4" hidden="1">{#N/A,#N/A,FALSE,"TMCOMP96";#N/A,#N/A,FALSE,"MAT96";#N/A,#N/A,FALSE,"FANDA96";#N/A,#N/A,FALSE,"INTRAN96";#N/A,#N/A,FALSE,"NAA9697";#N/A,#N/A,FALSE,"ECWEBB";#N/A,#N/A,FALSE,"MFT96";#N/A,#N/A,FALSE,"CTrecon"}</definedName>
    <definedName name="asdas_5_1" hidden="1">{#N/A,#N/A,FALSE,"TMCOMP96";#N/A,#N/A,FALSE,"MAT96";#N/A,#N/A,FALSE,"FANDA96";#N/A,#N/A,FALSE,"INTRAN96";#N/A,#N/A,FALSE,"NAA9697";#N/A,#N/A,FALSE,"ECWEBB";#N/A,#N/A,FALSE,"MFT96";#N/A,#N/A,FALSE,"CTrecon"}</definedName>
    <definedName name="asdas_5_1_1" localSheetId="0" hidden="1">{#N/A,#N/A,FALSE,"TMCOMP96";#N/A,#N/A,FALSE,"MAT96";#N/A,#N/A,FALSE,"FANDA96";#N/A,#N/A,FALSE,"INTRAN96";#N/A,#N/A,FALSE,"NAA9697";#N/A,#N/A,FALSE,"ECWEBB";#N/A,#N/A,FALSE,"MFT96";#N/A,#N/A,FALSE,"CTrecon"}</definedName>
    <definedName name="asdas_5_1_1" hidden="1">{#N/A,#N/A,FALSE,"TMCOMP96";#N/A,#N/A,FALSE,"MAT96";#N/A,#N/A,FALSE,"FANDA96";#N/A,#N/A,FALSE,"INTRAN96";#N/A,#N/A,FALSE,"NAA9697";#N/A,#N/A,FALSE,"ECWEBB";#N/A,#N/A,FALSE,"MFT96";#N/A,#N/A,FALSE,"CTrecon"}</definedName>
    <definedName name="asdas_5_1_1_1" hidden="1">{#N/A,#N/A,FALSE,"TMCOMP96";#N/A,#N/A,FALSE,"MAT96";#N/A,#N/A,FALSE,"FANDA96";#N/A,#N/A,FALSE,"INTRAN96";#N/A,#N/A,FALSE,"NAA9697";#N/A,#N/A,FALSE,"ECWEBB";#N/A,#N/A,FALSE,"MFT96";#N/A,#N/A,FALSE,"CTrecon"}</definedName>
    <definedName name="asdas_5_1_1_2" hidden="1">{#N/A,#N/A,FALSE,"TMCOMP96";#N/A,#N/A,FALSE,"MAT96";#N/A,#N/A,FALSE,"FANDA96";#N/A,#N/A,FALSE,"INTRAN96";#N/A,#N/A,FALSE,"NAA9697";#N/A,#N/A,FALSE,"ECWEBB";#N/A,#N/A,FALSE,"MFT96";#N/A,#N/A,FALSE,"CTrecon"}</definedName>
    <definedName name="asdas_5_1_2" localSheetId="0" hidden="1">{#N/A,#N/A,FALSE,"TMCOMP96";#N/A,#N/A,FALSE,"MAT96";#N/A,#N/A,FALSE,"FANDA96";#N/A,#N/A,FALSE,"INTRAN96";#N/A,#N/A,FALSE,"NAA9697";#N/A,#N/A,FALSE,"ECWEBB";#N/A,#N/A,FALSE,"MFT96";#N/A,#N/A,FALSE,"CTrecon"}</definedName>
    <definedName name="asdas_5_1_2" hidden="1">{#N/A,#N/A,FALSE,"TMCOMP96";#N/A,#N/A,FALSE,"MAT96";#N/A,#N/A,FALSE,"FANDA96";#N/A,#N/A,FALSE,"INTRAN96";#N/A,#N/A,FALSE,"NAA9697";#N/A,#N/A,FALSE,"ECWEBB";#N/A,#N/A,FALSE,"MFT96";#N/A,#N/A,FALSE,"CTrecon"}</definedName>
    <definedName name="asdas_5_1_3" localSheetId="0" hidden="1">{#N/A,#N/A,FALSE,"TMCOMP96";#N/A,#N/A,FALSE,"MAT96";#N/A,#N/A,FALSE,"FANDA96";#N/A,#N/A,FALSE,"INTRAN96";#N/A,#N/A,FALSE,"NAA9697";#N/A,#N/A,FALSE,"ECWEBB";#N/A,#N/A,FALSE,"MFT96";#N/A,#N/A,FALSE,"CTrecon"}</definedName>
    <definedName name="asdas_5_1_3" hidden="1">{#N/A,#N/A,FALSE,"TMCOMP96";#N/A,#N/A,FALSE,"MAT96";#N/A,#N/A,FALSE,"FANDA96";#N/A,#N/A,FALSE,"INTRAN96";#N/A,#N/A,FALSE,"NAA9697";#N/A,#N/A,FALSE,"ECWEBB";#N/A,#N/A,FALSE,"MFT96";#N/A,#N/A,FALSE,"CTrecon"}</definedName>
    <definedName name="asdas_5_1_4" localSheetId="0" hidden="1">{#N/A,#N/A,FALSE,"TMCOMP96";#N/A,#N/A,FALSE,"MAT96";#N/A,#N/A,FALSE,"FANDA96";#N/A,#N/A,FALSE,"INTRAN96";#N/A,#N/A,FALSE,"NAA9697";#N/A,#N/A,FALSE,"ECWEBB";#N/A,#N/A,FALSE,"MFT96";#N/A,#N/A,FALSE,"CTrecon"}</definedName>
    <definedName name="asdas_5_1_4" hidden="1">{#N/A,#N/A,FALSE,"TMCOMP96";#N/A,#N/A,FALSE,"MAT96";#N/A,#N/A,FALSE,"FANDA96";#N/A,#N/A,FALSE,"INTRAN96";#N/A,#N/A,FALSE,"NAA9697";#N/A,#N/A,FALSE,"ECWEBB";#N/A,#N/A,FALSE,"MFT96";#N/A,#N/A,FALSE,"CTrecon"}</definedName>
    <definedName name="asdas_5_1_5" localSheetId="0" hidden="1">{#N/A,#N/A,FALSE,"TMCOMP96";#N/A,#N/A,FALSE,"MAT96";#N/A,#N/A,FALSE,"FANDA96";#N/A,#N/A,FALSE,"INTRAN96";#N/A,#N/A,FALSE,"NAA9697";#N/A,#N/A,FALSE,"ECWEBB";#N/A,#N/A,FALSE,"MFT96";#N/A,#N/A,FALSE,"CTrecon"}</definedName>
    <definedName name="asdas_5_1_5" hidden="1">{#N/A,#N/A,FALSE,"TMCOMP96";#N/A,#N/A,FALSE,"MAT96";#N/A,#N/A,FALSE,"FANDA96";#N/A,#N/A,FALSE,"INTRAN96";#N/A,#N/A,FALSE,"NAA9697";#N/A,#N/A,FALSE,"ECWEBB";#N/A,#N/A,FALSE,"MFT96";#N/A,#N/A,FALSE,"CTrecon"}</definedName>
    <definedName name="asdas_5_2" localSheetId="0" hidden="1">{#N/A,#N/A,FALSE,"TMCOMP96";#N/A,#N/A,FALSE,"MAT96";#N/A,#N/A,FALSE,"FANDA96";#N/A,#N/A,FALSE,"INTRAN96";#N/A,#N/A,FALSE,"NAA9697";#N/A,#N/A,FALSE,"ECWEBB";#N/A,#N/A,FALSE,"MFT96";#N/A,#N/A,FALSE,"CTrecon"}</definedName>
    <definedName name="asdas_5_2" hidden="1">{#N/A,#N/A,FALSE,"TMCOMP96";#N/A,#N/A,FALSE,"MAT96";#N/A,#N/A,FALSE,"FANDA96";#N/A,#N/A,FALSE,"INTRAN96";#N/A,#N/A,FALSE,"NAA9697";#N/A,#N/A,FALSE,"ECWEBB";#N/A,#N/A,FALSE,"MFT96";#N/A,#N/A,FALSE,"CTrecon"}</definedName>
    <definedName name="asdas_5_3" localSheetId="0" hidden="1">{#N/A,#N/A,FALSE,"TMCOMP96";#N/A,#N/A,FALSE,"MAT96";#N/A,#N/A,FALSE,"FANDA96";#N/A,#N/A,FALSE,"INTRAN96";#N/A,#N/A,FALSE,"NAA9697";#N/A,#N/A,FALSE,"ECWEBB";#N/A,#N/A,FALSE,"MFT96";#N/A,#N/A,FALSE,"CTrecon"}</definedName>
    <definedName name="asdas_5_3" hidden="1">{#N/A,#N/A,FALSE,"TMCOMP96";#N/A,#N/A,FALSE,"MAT96";#N/A,#N/A,FALSE,"FANDA96";#N/A,#N/A,FALSE,"INTRAN96";#N/A,#N/A,FALSE,"NAA9697";#N/A,#N/A,FALSE,"ECWEBB";#N/A,#N/A,FALSE,"MFT96";#N/A,#N/A,FALSE,"CTrecon"}</definedName>
    <definedName name="asdas_5_4" localSheetId="0" hidden="1">{#N/A,#N/A,FALSE,"TMCOMP96";#N/A,#N/A,FALSE,"MAT96";#N/A,#N/A,FALSE,"FANDA96";#N/A,#N/A,FALSE,"INTRAN96";#N/A,#N/A,FALSE,"NAA9697";#N/A,#N/A,FALSE,"ECWEBB";#N/A,#N/A,FALSE,"MFT96";#N/A,#N/A,FALSE,"CTrecon"}</definedName>
    <definedName name="asdas_5_4" hidden="1">{#N/A,#N/A,FALSE,"TMCOMP96";#N/A,#N/A,FALSE,"MAT96";#N/A,#N/A,FALSE,"FANDA96";#N/A,#N/A,FALSE,"INTRAN96";#N/A,#N/A,FALSE,"NAA9697";#N/A,#N/A,FALSE,"ECWEBB";#N/A,#N/A,FALSE,"MFT96";#N/A,#N/A,FALSE,"CTrecon"}</definedName>
    <definedName name="asdas_5_5" localSheetId="0" hidden="1">{#N/A,#N/A,FALSE,"TMCOMP96";#N/A,#N/A,FALSE,"MAT96";#N/A,#N/A,FALSE,"FANDA96";#N/A,#N/A,FALSE,"INTRAN96";#N/A,#N/A,FALSE,"NAA9697";#N/A,#N/A,FALSE,"ECWEBB";#N/A,#N/A,FALSE,"MFT96";#N/A,#N/A,FALSE,"CTrecon"}</definedName>
    <definedName name="asdas_5_5"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localSheetId="4" hidden="1">{#N/A,#N/A,FALSE,"TMCOMP96";#N/A,#N/A,FALSE,"MAT96";#N/A,#N/A,FALSE,"FANDA96";#N/A,#N/A,FALSE,"INTRAN96";#N/A,#N/A,FALSE,"NAA9697";#N/A,#N/A,FALSE,"ECWEBB";#N/A,#N/A,FALSE,"MFT96";#N/A,#N/A,FALSE,"CTrecon"}</definedName>
    <definedName name="asdas17aug" localSheetId="3" hidden="1">{#N/A,#N/A,FALSE,"TMCOMP96";#N/A,#N/A,FALSE,"MAT96";#N/A,#N/A,FALSE,"FANDA96";#N/A,#N/A,FALSE,"INTRAN96";#N/A,#N/A,FALSE,"NAA9697";#N/A,#N/A,FALSE,"ECWEBB";#N/A,#N/A,FALSE,"MFT96";#N/A,#N/A,FALSE,"CTrecon"}</definedName>
    <definedName name="asdas17aug_1" localSheetId="0" hidden="1">{#N/A,#N/A,FALSE,"TMCOMP96";#N/A,#N/A,FALSE,"MAT96";#N/A,#N/A,FALSE,"FANDA96";#N/A,#N/A,FALSE,"INTRAN96";#N/A,#N/A,FALSE,"NAA9697";#N/A,#N/A,FALSE,"ECWEBB";#N/A,#N/A,FALSE,"MFT96";#N/A,#N/A,FALSE,"CTrecon"}</definedName>
    <definedName name="asdas17aug_1" localSheetId="4" hidden="1">{#N/A,#N/A,FALSE,"TMCOMP96";#N/A,#N/A,FALSE,"MAT96";#N/A,#N/A,FALSE,"FANDA96";#N/A,#N/A,FALSE,"INTRAN96";#N/A,#N/A,FALSE,"NAA9697";#N/A,#N/A,FALSE,"ECWEBB";#N/A,#N/A,FALSE,"MFT96";#N/A,#N/A,FALSE,"CTrecon"}</definedName>
    <definedName name="asdas17aug_1" localSheetId="3" hidden="1">{#N/A,#N/A,FALSE,"TMCOMP96";#N/A,#N/A,FALSE,"MAT96";#N/A,#N/A,FALSE,"FANDA96";#N/A,#N/A,FALSE,"INTRAN96";#N/A,#N/A,FALSE,"NAA9697";#N/A,#N/A,FALSE,"ECWEBB";#N/A,#N/A,FALSE,"MFT96";#N/A,#N/A,FALSE,"CTrecon"}</definedName>
    <definedName name="asdas17aug_1_1" localSheetId="0" hidden="1">{#N/A,#N/A,FALSE,"TMCOMP96";#N/A,#N/A,FALSE,"MAT96";#N/A,#N/A,FALSE,"FANDA96";#N/A,#N/A,FALSE,"INTRAN96";#N/A,#N/A,FALSE,"NAA9697";#N/A,#N/A,FALSE,"ECWEBB";#N/A,#N/A,FALSE,"MFT96";#N/A,#N/A,FALSE,"CTrecon"}</definedName>
    <definedName name="asdas17aug_1_1" localSheetId="4" hidden="1">{#N/A,#N/A,FALSE,"TMCOMP96";#N/A,#N/A,FALSE,"MAT96";#N/A,#N/A,FALSE,"FANDA96";#N/A,#N/A,FALSE,"INTRAN96";#N/A,#N/A,FALSE,"NAA9697";#N/A,#N/A,FALSE,"ECWEBB";#N/A,#N/A,FALSE,"MFT96";#N/A,#N/A,FALSE,"CTrecon"}</definedName>
    <definedName name="asdas17aug_1_1" hidden="1">{#N/A,#N/A,FALSE,"TMCOMP96";#N/A,#N/A,FALSE,"MAT96";#N/A,#N/A,FALSE,"FANDA96";#N/A,#N/A,FALSE,"INTRAN96";#N/A,#N/A,FALSE,"NAA9697";#N/A,#N/A,FALSE,"ECWEBB";#N/A,#N/A,FALSE,"MFT96";#N/A,#N/A,FALSE,"CTrecon"}</definedName>
    <definedName name="asdas17aug_1_1_1" localSheetId="0" hidden="1">{#N/A,#N/A,FALSE,"TMCOMP96";#N/A,#N/A,FALSE,"MAT96";#N/A,#N/A,FALSE,"FANDA96";#N/A,#N/A,FALSE,"INTRAN96";#N/A,#N/A,FALSE,"NAA9697";#N/A,#N/A,FALSE,"ECWEBB";#N/A,#N/A,FALSE,"MFT96";#N/A,#N/A,FALSE,"CTrecon"}</definedName>
    <definedName name="asdas17aug_1_1_1" localSheetId="4" hidden="1">{#N/A,#N/A,FALSE,"TMCOMP96";#N/A,#N/A,FALSE,"MAT96";#N/A,#N/A,FALSE,"FANDA96";#N/A,#N/A,FALSE,"INTRAN96";#N/A,#N/A,FALSE,"NAA9697";#N/A,#N/A,FALSE,"ECWEBB";#N/A,#N/A,FALSE,"MFT96";#N/A,#N/A,FALSE,"CTrecon"}</definedName>
    <definedName name="asdas17aug_1_1_1" hidden="1">{#N/A,#N/A,FALSE,"TMCOMP96";#N/A,#N/A,FALSE,"MAT96";#N/A,#N/A,FALSE,"FANDA96";#N/A,#N/A,FALSE,"INTRAN96";#N/A,#N/A,FALSE,"NAA9697";#N/A,#N/A,FALSE,"ECWEBB";#N/A,#N/A,FALSE,"MFT96";#N/A,#N/A,FALSE,"CTrecon"}</definedName>
    <definedName name="asdas17aug_1_1_1_1" localSheetId="0" hidden="1">{#N/A,#N/A,FALSE,"TMCOMP96";#N/A,#N/A,FALSE,"MAT96";#N/A,#N/A,FALSE,"FANDA96";#N/A,#N/A,FALSE,"INTRAN96";#N/A,#N/A,FALSE,"NAA9697";#N/A,#N/A,FALSE,"ECWEBB";#N/A,#N/A,FALSE,"MFT96";#N/A,#N/A,FALSE,"CTrecon"}</definedName>
    <definedName name="asdas17aug_1_1_1_1" hidden="1">{#N/A,#N/A,FALSE,"TMCOMP96";#N/A,#N/A,FALSE,"MAT96";#N/A,#N/A,FALSE,"FANDA96";#N/A,#N/A,FALSE,"INTRAN96";#N/A,#N/A,FALSE,"NAA9697";#N/A,#N/A,FALSE,"ECWEBB";#N/A,#N/A,FALSE,"MFT96";#N/A,#N/A,FALSE,"CTrecon"}</definedName>
    <definedName name="asdas17aug_1_1_1_1_1" hidden="1">{#N/A,#N/A,FALSE,"TMCOMP96";#N/A,#N/A,FALSE,"MAT96";#N/A,#N/A,FALSE,"FANDA96";#N/A,#N/A,FALSE,"INTRAN96";#N/A,#N/A,FALSE,"NAA9697";#N/A,#N/A,FALSE,"ECWEBB";#N/A,#N/A,FALSE,"MFT96";#N/A,#N/A,FALSE,"CTrecon"}</definedName>
    <definedName name="asdas17aug_1_1_1_1_2" hidden="1">{#N/A,#N/A,FALSE,"TMCOMP96";#N/A,#N/A,FALSE,"MAT96";#N/A,#N/A,FALSE,"FANDA96";#N/A,#N/A,FALSE,"INTRAN96";#N/A,#N/A,FALSE,"NAA9697";#N/A,#N/A,FALSE,"ECWEBB";#N/A,#N/A,FALSE,"MFT96";#N/A,#N/A,FALSE,"CTrecon"}</definedName>
    <definedName name="asdas17aug_1_1_1_2" localSheetId="0" hidden="1">{#N/A,#N/A,FALSE,"TMCOMP96";#N/A,#N/A,FALSE,"MAT96";#N/A,#N/A,FALSE,"FANDA96";#N/A,#N/A,FALSE,"INTRAN96";#N/A,#N/A,FALSE,"NAA9697";#N/A,#N/A,FALSE,"ECWEBB";#N/A,#N/A,FALSE,"MFT96";#N/A,#N/A,FALSE,"CTrecon"}</definedName>
    <definedName name="asdas17aug_1_1_1_2" hidden="1">{#N/A,#N/A,FALSE,"TMCOMP96";#N/A,#N/A,FALSE,"MAT96";#N/A,#N/A,FALSE,"FANDA96";#N/A,#N/A,FALSE,"INTRAN96";#N/A,#N/A,FALSE,"NAA9697";#N/A,#N/A,FALSE,"ECWEBB";#N/A,#N/A,FALSE,"MFT96";#N/A,#N/A,FALSE,"CTrecon"}</definedName>
    <definedName name="asdas17aug_1_1_1_3" localSheetId="0" hidden="1">{#N/A,#N/A,FALSE,"TMCOMP96";#N/A,#N/A,FALSE,"MAT96";#N/A,#N/A,FALSE,"FANDA96";#N/A,#N/A,FALSE,"INTRAN96";#N/A,#N/A,FALSE,"NAA9697";#N/A,#N/A,FALSE,"ECWEBB";#N/A,#N/A,FALSE,"MFT96";#N/A,#N/A,FALSE,"CTrecon"}</definedName>
    <definedName name="asdas17aug_1_1_1_3" hidden="1">{#N/A,#N/A,FALSE,"TMCOMP96";#N/A,#N/A,FALSE,"MAT96";#N/A,#N/A,FALSE,"FANDA96";#N/A,#N/A,FALSE,"INTRAN96";#N/A,#N/A,FALSE,"NAA9697";#N/A,#N/A,FALSE,"ECWEBB";#N/A,#N/A,FALSE,"MFT96";#N/A,#N/A,FALSE,"CTrecon"}</definedName>
    <definedName name="asdas17aug_1_1_1_4" localSheetId="0" hidden="1">{#N/A,#N/A,FALSE,"TMCOMP96";#N/A,#N/A,FALSE,"MAT96";#N/A,#N/A,FALSE,"FANDA96";#N/A,#N/A,FALSE,"INTRAN96";#N/A,#N/A,FALSE,"NAA9697";#N/A,#N/A,FALSE,"ECWEBB";#N/A,#N/A,FALSE,"MFT96";#N/A,#N/A,FALSE,"CTrecon"}</definedName>
    <definedName name="asdas17aug_1_1_1_4" hidden="1">{#N/A,#N/A,FALSE,"TMCOMP96";#N/A,#N/A,FALSE,"MAT96";#N/A,#N/A,FALSE,"FANDA96";#N/A,#N/A,FALSE,"INTRAN96";#N/A,#N/A,FALSE,"NAA9697";#N/A,#N/A,FALSE,"ECWEBB";#N/A,#N/A,FALSE,"MFT96";#N/A,#N/A,FALSE,"CTrecon"}</definedName>
    <definedName name="asdas17aug_1_1_1_5" localSheetId="0" hidden="1">{#N/A,#N/A,FALSE,"TMCOMP96";#N/A,#N/A,FALSE,"MAT96";#N/A,#N/A,FALSE,"FANDA96";#N/A,#N/A,FALSE,"INTRAN96";#N/A,#N/A,FALSE,"NAA9697";#N/A,#N/A,FALSE,"ECWEBB";#N/A,#N/A,FALSE,"MFT96";#N/A,#N/A,FALSE,"CTrecon"}</definedName>
    <definedName name="asdas17aug_1_1_1_5" hidden="1">{#N/A,#N/A,FALSE,"TMCOMP96";#N/A,#N/A,FALSE,"MAT96";#N/A,#N/A,FALSE,"FANDA96";#N/A,#N/A,FALSE,"INTRAN96";#N/A,#N/A,FALSE,"NAA9697";#N/A,#N/A,FALSE,"ECWEBB";#N/A,#N/A,FALSE,"MFT96";#N/A,#N/A,FALSE,"CTrecon"}</definedName>
    <definedName name="asdas17aug_1_1_2" localSheetId="0" hidden="1">{#N/A,#N/A,FALSE,"TMCOMP96";#N/A,#N/A,FALSE,"MAT96";#N/A,#N/A,FALSE,"FANDA96";#N/A,#N/A,FALSE,"INTRAN96";#N/A,#N/A,FALSE,"NAA9697";#N/A,#N/A,FALSE,"ECWEBB";#N/A,#N/A,FALSE,"MFT96";#N/A,#N/A,FALSE,"CTrecon"}</definedName>
    <definedName name="asdas17aug_1_1_2" hidden="1">{#N/A,#N/A,FALSE,"TMCOMP96";#N/A,#N/A,FALSE,"MAT96";#N/A,#N/A,FALSE,"FANDA96";#N/A,#N/A,FALSE,"INTRAN96";#N/A,#N/A,FALSE,"NAA9697";#N/A,#N/A,FALSE,"ECWEBB";#N/A,#N/A,FALSE,"MFT96";#N/A,#N/A,FALSE,"CTrecon"}</definedName>
    <definedName name="asdas17aug_1_1_3" localSheetId="0" hidden="1">{#N/A,#N/A,FALSE,"TMCOMP96";#N/A,#N/A,FALSE,"MAT96";#N/A,#N/A,FALSE,"FANDA96";#N/A,#N/A,FALSE,"INTRAN96";#N/A,#N/A,FALSE,"NAA9697";#N/A,#N/A,FALSE,"ECWEBB";#N/A,#N/A,FALSE,"MFT96";#N/A,#N/A,FALSE,"CTrecon"}</definedName>
    <definedName name="asdas17aug_1_1_3" hidden="1">{#N/A,#N/A,FALSE,"TMCOMP96";#N/A,#N/A,FALSE,"MAT96";#N/A,#N/A,FALSE,"FANDA96";#N/A,#N/A,FALSE,"INTRAN96";#N/A,#N/A,FALSE,"NAA9697";#N/A,#N/A,FALSE,"ECWEBB";#N/A,#N/A,FALSE,"MFT96";#N/A,#N/A,FALSE,"CTrecon"}</definedName>
    <definedName name="asdas17aug_1_1_4" localSheetId="0" hidden="1">{#N/A,#N/A,FALSE,"TMCOMP96";#N/A,#N/A,FALSE,"MAT96";#N/A,#N/A,FALSE,"FANDA96";#N/A,#N/A,FALSE,"INTRAN96";#N/A,#N/A,FALSE,"NAA9697";#N/A,#N/A,FALSE,"ECWEBB";#N/A,#N/A,FALSE,"MFT96";#N/A,#N/A,FALSE,"CTrecon"}</definedName>
    <definedName name="asdas17aug_1_1_4" hidden="1">{#N/A,#N/A,FALSE,"TMCOMP96";#N/A,#N/A,FALSE,"MAT96";#N/A,#N/A,FALSE,"FANDA96";#N/A,#N/A,FALSE,"INTRAN96";#N/A,#N/A,FALSE,"NAA9697";#N/A,#N/A,FALSE,"ECWEBB";#N/A,#N/A,FALSE,"MFT96";#N/A,#N/A,FALSE,"CTrecon"}</definedName>
    <definedName name="asdas17aug_1_1_5" localSheetId="0" hidden="1">{#N/A,#N/A,FALSE,"TMCOMP96";#N/A,#N/A,FALSE,"MAT96";#N/A,#N/A,FALSE,"FANDA96";#N/A,#N/A,FALSE,"INTRAN96";#N/A,#N/A,FALSE,"NAA9697";#N/A,#N/A,FALSE,"ECWEBB";#N/A,#N/A,FALSE,"MFT96";#N/A,#N/A,FALSE,"CTrecon"}</definedName>
    <definedName name="asdas17aug_1_1_5" hidden="1">{#N/A,#N/A,FALSE,"TMCOMP96";#N/A,#N/A,FALSE,"MAT96";#N/A,#N/A,FALSE,"FANDA96";#N/A,#N/A,FALSE,"INTRAN96";#N/A,#N/A,FALSE,"NAA9697";#N/A,#N/A,FALSE,"ECWEBB";#N/A,#N/A,FALSE,"MFT96";#N/A,#N/A,FALSE,"CTrecon"}</definedName>
    <definedName name="asdas17aug_1_2" localSheetId="0" hidden="1">{#N/A,#N/A,FALSE,"TMCOMP96";#N/A,#N/A,FALSE,"MAT96";#N/A,#N/A,FALSE,"FANDA96";#N/A,#N/A,FALSE,"INTRAN96";#N/A,#N/A,FALSE,"NAA9697";#N/A,#N/A,FALSE,"ECWEBB";#N/A,#N/A,FALSE,"MFT96";#N/A,#N/A,FALSE,"CTrecon"}</definedName>
    <definedName name="asdas17aug_1_2" localSheetId="4" hidden="1">{#N/A,#N/A,FALSE,"TMCOMP96";#N/A,#N/A,FALSE,"MAT96";#N/A,#N/A,FALSE,"FANDA96";#N/A,#N/A,FALSE,"INTRAN96";#N/A,#N/A,FALSE,"NAA9697";#N/A,#N/A,FALSE,"ECWEBB";#N/A,#N/A,FALSE,"MFT96";#N/A,#N/A,FALSE,"CTrecon"}</definedName>
    <definedName name="asdas17aug_1_2" hidden="1">{#N/A,#N/A,FALSE,"TMCOMP96";#N/A,#N/A,FALSE,"MAT96";#N/A,#N/A,FALSE,"FANDA96";#N/A,#N/A,FALSE,"INTRAN96";#N/A,#N/A,FALSE,"NAA9697";#N/A,#N/A,FALSE,"ECWEBB";#N/A,#N/A,FALSE,"MFT96";#N/A,#N/A,FALSE,"CTrecon"}</definedName>
    <definedName name="asdas17aug_1_2_1" localSheetId="0" hidden="1">{#N/A,#N/A,FALSE,"TMCOMP96";#N/A,#N/A,FALSE,"MAT96";#N/A,#N/A,FALSE,"FANDA96";#N/A,#N/A,FALSE,"INTRAN96";#N/A,#N/A,FALSE,"NAA9697";#N/A,#N/A,FALSE,"ECWEBB";#N/A,#N/A,FALSE,"MFT96";#N/A,#N/A,FALSE,"CTrecon"}</definedName>
    <definedName name="asdas17aug_1_2_1" localSheetId="4" hidden="1">{#N/A,#N/A,FALSE,"TMCOMP96";#N/A,#N/A,FALSE,"MAT96";#N/A,#N/A,FALSE,"FANDA96";#N/A,#N/A,FALSE,"INTRAN96";#N/A,#N/A,FALSE,"NAA9697";#N/A,#N/A,FALSE,"ECWEBB";#N/A,#N/A,FALSE,"MFT96";#N/A,#N/A,FALSE,"CTrecon"}</definedName>
    <definedName name="asdas17aug_1_2_1" hidden="1">{#N/A,#N/A,FALSE,"TMCOMP96";#N/A,#N/A,FALSE,"MAT96";#N/A,#N/A,FALSE,"FANDA96";#N/A,#N/A,FALSE,"INTRAN96";#N/A,#N/A,FALSE,"NAA9697";#N/A,#N/A,FALSE,"ECWEBB";#N/A,#N/A,FALSE,"MFT96";#N/A,#N/A,FALSE,"CTrecon"}</definedName>
    <definedName name="asdas17aug_1_2_1_1" localSheetId="0" hidden="1">{#N/A,#N/A,FALSE,"TMCOMP96";#N/A,#N/A,FALSE,"MAT96";#N/A,#N/A,FALSE,"FANDA96";#N/A,#N/A,FALSE,"INTRAN96";#N/A,#N/A,FALSE,"NAA9697";#N/A,#N/A,FALSE,"ECWEBB";#N/A,#N/A,FALSE,"MFT96";#N/A,#N/A,FALSE,"CTrecon"}</definedName>
    <definedName name="asdas17aug_1_2_1_1" hidden="1">{#N/A,#N/A,FALSE,"TMCOMP96";#N/A,#N/A,FALSE,"MAT96";#N/A,#N/A,FALSE,"FANDA96";#N/A,#N/A,FALSE,"INTRAN96";#N/A,#N/A,FALSE,"NAA9697";#N/A,#N/A,FALSE,"ECWEBB";#N/A,#N/A,FALSE,"MFT96";#N/A,#N/A,FALSE,"CTrecon"}</definedName>
    <definedName name="asdas17aug_1_2_1_1_1" hidden="1">{#N/A,#N/A,FALSE,"TMCOMP96";#N/A,#N/A,FALSE,"MAT96";#N/A,#N/A,FALSE,"FANDA96";#N/A,#N/A,FALSE,"INTRAN96";#N/A,#N/A,FALSE,"NAA9697";#N/A,#N/A,FALSE,"ECWEBB";#N/A,#N/A,FALSE,"MFT96";#N/A,#N/A,FALSE,"CTrecon"}</definedName>
    <definedName name="asdas17aug_1_2_1_1_2" hidden="1">{#N/A,#N/A,FALSE,"TMCOMP96";#N/A,#N/A,FALSE,"MAT96";#N/A,#N/A,FALSE,"FANDA96";#N/A,#N/A,FALSE,"INTRAN96";#N/A,#N/A,FALSE,"NAA9697";#N/A,#N/A,FALSE,"ECWEBB";#N/A,#N/A,FALSE,"MFT96";#N/A,#N/A,FALSE,"CTrecon"}</definedName>
    <definedName name="asdas17aug_1_2_1_2" localSheetId="0" hidden="1">{#N/A,#N/A,FALSE,"TMCOMP96";#N/A,#N/A,FALSE,"MAT96";#N/A,#N/A,FALSE,"FANDA96";#N/A,#N/A,FALSE,"INTRAN96";#N/A,#N/A,FALSE,"NAA9697";#N/A,#N/A,FALSE,"ECWEBB";#N/A,#N/A,FALSE,"MFT96";#N/A,#N/A,FALSE,"CTrecon"}</definedName>
    <definedName name="asdas17aug_1_2_1_2" hidden="1">{#N/A,#N/A,FALSE,"TMCOMP96";#N/A,#N/A,FALSE,"MAT96";#N/A,#N/A,FALSE,"FANDA96";#N/A,#N/A,FALSE,"INTRAN96";#N/A,#N/A,FALSE,"NAA9697";#N/A,#N/A,FALSE,"ECWEBB";#N/A,#N/A,FALSE,"MFT96";#N/A,#N/A,FALSE,"CTrecon"}</definedName>
    <definedName name="asdas17aug_1_2_1_3" localSheetId="0" hidden="1">{#N/A,#N/A,FALSE,"TMCOMP96";#N/A,#N/A,FALSE,"MAT96";#N/A,#N/A,FALSE,"FANDA96";#N/A,#N/A,FALSE,"INTRAN96";#N/A,#N/A,FALSE,"NAA9697";#N/A,#N/A,FALSE,"ECWEBB";#N/A,#N/A,FALSE,"MFT96";#N/A,#N/A,FALSE,"CTrecon"}</definedName>
    <definedName name="asdas17aug_1_2_1_3" hidden="1">{#N/A,#N/A,FALSE,"TMCOMP96";#N/A,#N/A,FALSE,"MAT96";#N/A,#N/A,FALSE,"FANDA96";#N/A,#N/A,FALSE,"INTRAN96";#N/A,#N/A,FALSE,"NAA9697";#N/A,#N/A,FALSE,"ECWEBB";#N/A,#N/A,FALSE,"MFT96";#N/A,#N/A,FALSE,"CTrecon"}</definedName>
    <definedName name="asdas17aug_1_2_1_4" localSheetId="0" hidden="1">{#N/A,#N/A,FALSE,"TMCOMP96";#N/A,#N/A,FALSE,"MAT96";#N/A,#N/A,FALSE,"FANDA96";#N/A,#N/A,FALSE,"INTRAN96";#N/A,#N/A,FALSE,"NAA9697";#N/A,#N/A,FALSE,"ECWEBB";#N/A,#N/A,FALSE,"MFT96";#N/A,#N/A,FALSE,"CTrecon"}</definedName>
    <definedName name="asdas17aug_1_2_1_4" hidden="1">{#N/A,#N/A,FALSE,"TMCOMP96";#N/A,#N/A,FALSE,"MAT96";#N/A,#N/A,FALSE,"FANDA96";#N/A,#N/A,FALSE,"INTRAN96";#N/A,#N/A,FALSE,"NAA9697";#N/A,#N/A,FALSE,"ECWEBB";#N/A,#N/A,FALSE,"MFT96";#N/A,#N/A,FALSE,"CTrecon"}</definedName>
    <definedName name="asdas17aug_1_2_1_5" localSheetId="0" hidden="1">{#N/A,#N/A,FALSE,"TMCOMP96";#N/A,#N/A,FALSE,"MAT96";#N/A,#N/A,FALSE,"FANDA96";#N/A,#N/A,FALSE,"INTRAN96";#N/A,#N/A,FALSE,"NAA9697";#N/A,#N/A,FALSE,"ECWEBB";#N/A,#N/A,FALSE,"MFT96";#N/A,#N/A,FALSE,"CTrecon"}</definedName>
    <definedName name="asdas17aug_1_2_1_5" hidden="1">{#N/A,#N/A,FALSE,"TMCOMP96";#N/A,#N/A,FALSE,"MAT96";#N/A,#N/A,FALSE,"FANDA96";#N/A,#N/A,FALSE,"INTRAN96";#N/A,#N/A,FALSE,"NAA9697";#N/A,#N/A,FALSE,"ECWEBB";#N/A,#N/A,FALSE,"MFT96";#N/A,#N/A,FALSE,"CTrecon"}</definedName>
    <definedName name="asdas17aug_1_2_2" localSheetId="0" hidden="1">{#N/A,#N/A,FALSE,"TMCOMP96";#N/A,#N/A,FALSE,"MAT96";#N/A,#N/A,FALSE,"FANDA96";#N/A,#N/A,FALSE,"INTRAN96";#N/A,#N/A,FALSE,"NAA9697";#N/A,#N/A,FALSE,"ECWEBB";#N/A,#N/A,FALSE,"MFT96";#N/A,#N/A,FALSE,"CTrecon"}</definedName>
    <definedName name="asdas17aug_1_2_2" hidden="1">{#N/A,#N/A,FALSE,"TMCOMP96";#N/A,#N/A,FALSE,"MAT96";#N/A,#N/A,FALSE,"FANDA96";#N/A,#N/A,FALSE,"INTRAN96";#N/A,#N/A,FALSE,"NAA9697";#N/A,#N/A,FALSE,"ECWEBB";#N/A,#N/A,FALSE,"MFT96";#N/A,#N/A,FALSE,"CTrecon"}</definedName>
    <definedName name="asdas17aug_1_2_3" localSheetId="0" hidden="1">{#N/A,#N/A,FALSE,"TMCOMP96";#N/A,#N/A,FALSE,"MAT96";#N/A,#N/A,FALSE,"FANDA96";#N/A,#N/A,FALSE,"INTRAN96";#N/A,#N/A,FALSE,"NAA9697";#N/A,#N/A,FALSE,"ECWEBB";#N/A,#N/A,FALSE,"MFT96";#N/A,#N/A,FALSE,"CTrecon"}</definedName>
    <definedName name="asdas17aug_1_2_3" hidden="1">{#N/A,#N/A,FALSE,"TMCOMP96";#N/A,#N/A,FALSE,"MAT96";#N/A,#N/A,FALSE,"FANDA96";#N/A,#N/A,FALSE,"INTRAN96";#N/A,#N/A,FALSE,"NAA9697";#N/A,#N/A,FALSE,"ECWEBB";#N/A,#N/A,FALSE,"MFT96";#N/A,#N/A,FALSE,"CTrecon"}</definedName>
    <definedName name="asdas17aug_1_2_4" localSheetId="0" hidden="1">{#N/A,#N/A,FALSE,"TMCOMP96";#N/A,#N/A,FALSE,"MAT96";#N/A,#N/A,FALSE,"FANDA96";#N/A,#N/A,FALSE,"INTRAN96";#N/A,#N/A,FALSE,"NAA9697";#N/A,#N/A,FALSE,"ECWEBB";#N/A,#N/A,FALSE,"MFT96";#N/A,#N/A,FALSE,"CTrecon"}</definedName>
    <definedName name="asdas17aug_1_2_4" hidden="1">{#N/A,#N/A,FALSE,"TMCOMP96";#N/A,#N/A,FALSE,"MAT96";#N/A,#N/A,FALSE,"FANDA96";#N/A,#N/A,FALSE,"INTRAN96";#N/A,#N/A,FALSE,"NAA9697";#N/A,#N/A,FALSE,"ECWEBB";#N/A,#N/A,FALSE,"MFT96";#N/A,#N/A,FALSE,"CTrecon"}</definedName>
    <definedName name="asdas17aug_1_2_5" localSheetId="0" hidden="1">{#N/A,#N/A,FALSE,"TMCOMP96";#N/A,#N/A,FALSE,"MAT96";#N/A,#N/A,FALSE,"FANDA96";#N/A,#N/A,FALSE,"INTRAN96";#N/A,#N/A,FALSE,"NAA9697";#N/A,#N/A,FALSE,"ECWEBB";#N/A,#N/A,FALSE,"MFT96";#N/A,#N/A,FALSE,"CTrecon"}</definedName>
    <definedName name="asdas17aug_1_2_5" hidden="1">{#N/A,#N/A,FALSE,"TMCOMP96";#N/A,#N/A,FALSE,"MAT96";#N/A,#N/A,FALSE,"FANDA96";#N/A,#N/A,FALSE,"INTRAN96";#N/A,#N/A,FALSE,"NAA9697";#N/A,#N/A,FALSE,"ECWEBB";#N/A,#N/A,FALSE,"MFT96";#N/A,#N/A,FALSE,"CTrecon"}</definedName>
    <definedName name="asdas17aug_1_3" localSheetId="0" hidden="1">{#N/A,#N/A,FALSE,"TMCOMP96";#N/A,#N/A,FALSE,"MAT96";#N/A,#N/A,FALSE,"FANDA96";#N/A,#N/A,FALSE,"INTRAN96";#N/A,#N/A,FALSE,"NAA9697";#N/A,#N/A,FALSE,"ECWEBB";#N/A,#N/A,FALSE,"MFT96";#N/A,#N/A,FALSE,"CTrecon"}</definedName>
    <definedName name="asdas17aug_1_3" localSheetId="4" hidden="1">{#N/A,#N/A,FALSE,"TMCOMP96";#N/A,#N/A,FALSE,"MAT96";#N/A,#N/A,FALSE,"FANDA96";#N/A,#N/A,FALSE,"INTRAN96";#N/A,#N/A,FALSE,"NAA9697";#N/A,#N/A,FALSE,"ECWEBB";#N/A,#N/A,FALSE,"MFT96";#N/A,#N/A,FALSE,"CTrecon"}</definedName>
    <definedName name="asdas17aug_1_3" hidden="1">{#N/A,#N/A,FALSE,"TMCOMP96";#N/A,#N/A,FALSE,"MAT96";#N/A,#N/A,FALSE,"FANDA96";#N/A,#N/A,FALSE,"INTRAN96";#N/A,#N/A,FALSE,"NAA9697";#N/A,#N/A,FALSE,"ECWEBB";#N/A,#N/A,FALSE,"MFT96";#N/A,#N/A,FALSE,"CTrecon"}</definedName>
    <definedName name="asdas17aug_1_3_1" localSheetId="0" hidden="1">{#N/A,#N/A,FALSE,"TMCOMP96";#N/A,#N/A,FALSE,"MAT96";#N/A,#N/A,FALSE,"FANDA96";#N/A,#N/A,FALSE,"INTRAN96";#N/A,#N/A,FALSE,"NAA9697";#N/A,#N/A,FALSE,"ECWEBB";#N/A,#N/A,FALSE,"MFT96";#N/A,#N/A,FALSE,"CTrecon"}</definedName>
    <definedName name="asdas17aug_1_3_1" localSheetId="4" hidden="1">{#N/A,#N/A,FALSE,"TMCOMP96";#N/A,#N/A,FALSE,"MAT96";#N/A,#N/A,FALSE,"FANDA96";#N/A,#N/A,FALSE,"INTRAN96";#N/A,#N/A,FALSE,"NAA9697";#N/A,#N/A,FALSE,"ECWEBB";#N/A,#N/A,FALSE,"MFT96";#N/A,#N/A,FALSE,"CTrecon"}</definedName>
    <definedName name="asdas17aug_1_3_1" hidden="1">{#N/A,#N/A,FALSE,"TMCOMP96";#N/A,#N/A,FALSE,"MAT96";#N/A,#N/A,FALSE,"FANDA96";#N/A,#N/A,FALSE,"INTRAN96";#N/A,#N/A,FALSE,"NAA9697";#N/A,#N/A,FALSE,"ECWEBB";#N/A,#N/A,FALSE,"MFT96";#N/A,#N/A,FALSE,"CTrecon"}</definedName>
    <definedName name="asdas17aug_1_3_1_1" localSheetId="0" hidden="1">{#N/A,#N/A,FALSE,"TMCOMP96";#N/A,#N/A,FALSE,"MAT96";#N/A,#N/A,FALSE,"FANDA96";#N/A,#N/A,FALSE,"INTRAN96";#N/A,#N/A,FALSE,"NAA9697";#N/A,#N/A,FALSE,"ECWEBB";#N/A,#N/A,FALSE,"MFT96";#N/A,#N/A,FALSE,"CTrecon"}</definedName>
    <definedName name="asdas17aug_1_3_1_1" hidden="1">{#N/A,#N/A,FALSE,"TMCOMP96";#N/A,#N/A,FALSE,"MAT96";#N/A,#N/A,FALSE,"FANDA96";#N/A,#N/A,FALSE,"INTRAN96";#N/A,#N/A,FALSE,"NAA9697";#N/A,#N/A,FALSE,"ECWEBB";#N/A,#N/A,FALSE,"MFT96";#N/A,#N/A,FALSE,"CTrecon"}</definedName>
    <definedName name="asdas17aug_1_3_1_1_1" hidden="1">{#N/A,#N/A,FALSE,"TMCOMP96";#N/A,#N/A,FALSE,"MAT96";#N/A,#N/A,FALSE,"FANDA96";#N/A,#N/A,FALSE,"INTRAN96";#N/A,#N/A,FALSE,"NAA9697";#N/A,#N/A,FALSE,"ECWEBB";#N/A,#N/A,FALSE,"MFT96";#N/A,#N/A,FALSE,"CTrecon"}</definedName>
    <definedName name="asdas17aug_1_3_1_1_2" hidden="1">{#N/A,#N/A,FALSE,"TMCOMP96";#N/A,#N/A,FALSE,"MAT96";#N/A,#N/A,FALSE,"FANDA96";#N/A,#N/A,FALSE,"INTRAN96";#N/A,#N/A,FALSE,"NAA9697";#N/A,#N/A,FALSE,"ECWEBB";#N/A,#N/A,FALSE,"MFT96";#N/A,#N/A,FALSE,"CTrecon"}</definedName>
    <definedName name="asdas17aug_1_3_1_2" localSheetId="0" hidden="1">{#N/A,#N/A,FALSE,"TMCOMP96";#N/A,#N/A,FALSE,"MAT96";#N/A,#N/A,FALSE,"FANDA96";#N/A,#N/A,FALSE,"INTRAN96";#N/A,#N/A,FALSE,"NAA9697";#N/A,#N/A,FALSE,"ECWEBB";#N/A,#N/A,FALSE,"MFT96";#N/A,#N/A,FALSE,"CTrecon"}</definedName>
    <definedName name="asdas17aug_1_3_1_2" hidden="1">{#N/A,#N/A,FALSE,"TMCOMP96";#N/A,#N/A,FALSE,"MAT96";#N/A,#N/A,FALSE,"FANDA96";#N/A,#N/A,FALSE,"INTRAN96";#N/A,#N/A,FALSE,"NAA9697";#N/A,#N/A,FALSE,"ECWEBB";#N/A,#N/A,FALSE,"MFT96";#N/A,#N/A,FALSE,"CTrecon"}</definedName>
    <definedName name="asdas17aug_1_3_1_3" localSheetId="0" hidden="1">{#N/A,#N/A,FALSE,"TMCOMP96";#N/A,#N/A,FALSE,"MAT96";#N/A,#N/A,FALSE,"FANDA96";#N/A,#N/A,FALSE,"INTRAN96";#N/A,#N/A,FALSE,"NAA9697";#N/A,#N/A,FALSE,"ECWEBB";#N/A,#N/A,FALSE,"MFT96";#N/A,#N/A,FALSE,"CTrecon"}</definedName>
    <definedName name="asdas17aug_1_3_1_3" hidden="1">{#N/A,#N/A,FALSE,"TMCOMP96";#N/A,#N/A,FALSE,"MAT96";#N/A,#N/A,FALSE,"FANDA96";#N/A,#N/A,FALSE,"INTRAN96";#N/A,#N/A,FALSE,"NAA9697";#N/A,#N/A,FALSE,"ECWEBB";#N/A,#N/A,FALSE,"MFT96";#N/A,#N/A,FALSE,"CTrecon"}</definedName>
    <definedName name="asdas17aug_1_3_1_4" localSheetId="0" hidden="1">{#N/A,#N/A,FALSE,"TMCOMP96";#N/A,#N/A,FALSE,"MAT96";#N/A,#N/A,FALSE,"FANDA96";#N/A,#N/A,FALSE,"INTRAN96";#N/A,#N/A,FALSE,"NAA9697";#N/A,#N/A,FALSE,"ECWEBB";#N/A,#N/A,FALSE,"MFT96";#N/A,#N/A,FALSE,"CTrecon"}</definedName>
    <definedName name="asdas17aug_1_3_1_4" hidden="1">{#N/A,#N/A,FALSE,"TMCOMP96";#N/A,#N/A,FALSE,"MAT96";#N/A,#N/A,FALSE,"FANDA96";#N/A,#N/A,FALSE,"INTRAN96";#N/A,#N/A,FALSE,"NAA9697";#N/A,#N/A,FALSE,"ECWEBB";#N/A,#N/A,FALSE,"MFT96";#N/A,#N/A,FALSE,"CTrecon"}</definedName>
    <definedName name="asdas17aug_1_3_1_5" localSheetId="0" hidden="1">{#N/A,#N/A,FALSE,"TMCOMP96";#N/A,#N/A,FALSE,"MAT96";#N/A,#N/A,FALSE,"FANDA96";#N/A,#N/A,FALSE,"INTRAN96";#N/A,#N/A,FALSE,"NAA9697";#N/A,#N/A,FALSE,"ECWEBB";#N/A,#N/A,FALSE,"MFT96";#N/A,#N/A,FALSE,"CTrecon"}</definedName>
    <definedName name="asdas17aug_1_3_1_5" hidden="1">{#N/A,#N/A,FALSE,"TMCOMP96";#N/A,#N/A,FALSE,"MAT96";#N/A,#N/A,FALSE,"FANDA96";#N/A,#N/A,FALSE,"INTRAN96";#N/A,#N/A,FALSE,"NAA9697";#N/A,#N/A,FALSE,"ECWEBB";#N/A,#N/A,FALSE,"MFT96";#N/A,#N/A,FALSE,"CTrecon"}</definedName>
    <definedName name="asdas17aug_1_3_2" localSheetId="0" hidden="1">{#N/A,#N/A,FALSE,"TMCOMP96";#N/A,#N/A,FALSE,"MAT96";#N/A,#N/A,FALSE,"FANDA96";#N/A,#N/A,FALSE,"INTRAN96";#N/A,#N/A,FALSE,"NAA9697";#N/A,#N/A,FALSE,"ECWEBB";#N/A,#N/A,FALSE,"MFT96";#N/A,#N/A,FALSE,"CTrecon"}</definedName>
    <definedName name="asdas17aug_1_3_2" hidden="1">{#N/A,#N/A,FALSE,"TMCOMP96";#N/A,#N/A,FALSE,"MAT96";#N/A,#N/A,FALSE,"FANDA96";#N/A,#N/A,FALSE,"INTRAN96";#N/A,#N/A,FALSE,"NAA9697";#N/A,#N/A,FALSE,"ECWEBB";#N/A,#N/A,FALSE,"MFT96";#N/A,#N/A,FALSE,"CTrecon"}</definedName>
    <definedName name="asdas17aug_1_3_3" localSheetId="0" hidden="1">{#N/A,#N/A,FALSE,"TMCOMP96";#N/A,#N/A,FALSE,"MAT96";#N/A,#N/A,FALSE,"FANDA96";#N/A,#N/A,FALSE,"INTRAN96";#N/A,#N/A,FALSE,"NAA9697";#N/A,#N/A,FALSE,"ECWEBB";#N/A,#N/A,FALSE,"MFT96";#N/A,#N/A,FALSE,"CTrecon"}</definedName>
    <definedName name="asdas17aug_1_3_3" hidden="1">{#N/A,#N/A,FALSE,"TMCOMP96";#N/A,#N/A,FALSE,"MAT96";#N/A,#N/A,FALSE,"FANDA96";#N/A,#N/A,FALSE,"INTRAN96";#N/A,#N/A,FALSE,"NAA9697";#N/A,#N/A,FALSE,"ECWEBB";#N/A,#N/A,FALSE,"MFT96";#N/A,#N/A,FALSE,"CTrecon"}</definedName>
    <definedName name="asdas17aug_1_3_4" localSheetId="0" hidden="1">{#N/A,#N/A,FALSE,"TMCOMP96";#N/A,#N/A,FALSE,"MAT96";#N/A,#N/A,FALSE,"FANDA96";#N/A,#N/A,FALSE,"INTRAN96";#N/A,#N/A,FALSE,"NAA9697";#N/A,#N/A,FALSE,"ECWEBB";#N/A,#N/A,FALSE,"MFT96";#N/A,#N/A,FALSE,"CTrecon"}</definedName>
    <definedName name="asdas17aug_1_3_4" hidden="1">{#N/A,#N/A,FALSE,"TMCOMP96";#N/A,#N/A,FALSE,"MAT96";#N/A,#N/A,FALSE,"FANDA96";#N/A,#N/A,FALSE,"INTRAN96";#N/A,#N/A,FALSE,"NAA9697";#N/A,#N/A,FALSE,"ECWEBB";#N/A,#N/A,FALSE,"MFT96";#N/A,#N/A,FALSE,"CTrecon"}</definedName>
    <definedName name="asdas17aug_1_3_5" localSheetId="0" hidden="1">{#N/A,#N/A,FALSE,"TMCOMP96";#N/A,#N/A,FALSE,"MAT96";#N/A,#N/A,FALSE,"FANDA96";#N/A,#N/A,FALSE,"INTRAN96";#N/A,#N/A,FALSE,"NAA9697";#N/A,#N/A,FALSE,"ECWEBB";#N/A,#N/A,FALSE,"MFT96";#N/A,#N/A,FALSE,"CTrecon"}</definedName>
    <definedName name="asdas17aug_1_3_5" hidden="1">{#N/A,#N/A,FALSE,"TMCOMP96";#N/A,#N/A,FALSE,"MAT96";#N/A,#N/A,FALSE,"FANDA96";#N/A,#N/A,FALSE,"INTRAN96";#N/A,#N/A,FALSE,"NAA9697";#N/A,#N/A,FALSE,"ECWEBB";#N/A,#N/A,FALSE,"MFT96";#N/A,#N/A,FALSE,"CTrecon"}</definedName>
    <definedName name="asdas17aug_1_4" localSheetId="0" hidden="1">{#N/A,#N/A,FALSE,"TMCOMP96";#N/A,#N/A,FALSE,"MAT96";#N/A,#N/A,FALSE,"FANDA96";#N/A,#N/A,FALSE,"INTRAN96";#N/A,#N/A,FALSE,"NAA9697";#N/A,#N/A,FALSE,"ECWEBB";#N/A,#N/A,FALSE,"MFT96";#N/A,#N/A,FALSE,"CTrecon"}</definedName>
    <definedName name="asdas17aug_1_4" localSheetId="4" hidden="1">{#N/A,#N/A,FALSE,"TMCOMP96";#N/A,#N/A,FALSE,"MAT96";#N/A,#N/A,FALSE,"FANDA96";#N/A,#N/A,FALSE,"INTRAN96";#N/A,#N/A,FALSE,"NAA9697";#N/A,#N/A,FALSE,"ECWEBB";#N/A,#N/A,FALSE,"MFT96";#N/A,#N/A,FALSE,"CTrecon"}</definedName>
    <definedName name="asdas17aug_1_4" hidden="1">{#N/A,#N/A,FALSE,"TMCOMP96";#N/A,#N/A,FALSE,"MAT96";#N/A,#N/A,FALSE,"FANDA96";#N/A,#N/A,FALSE,"INTRAN96";#N/A,#N/A,FALSE,"NAA9697";#N/A,#N/A,FALSE,"ECWEBB";#N/A,#N/A,FALSE,"MFT96";#N/A,#N/A,FALSE,"CTrecon"}</definedName>
    <definedName name="asdas17aug_1_4_1" localSheetId="0" hidden="1">{#N/A,#N/A,FALSE,"TMCOMP96";#N/A,#N/A,FALSE,"MAT96";#N/A,#N/A,FALSE,"FANDA96";#N/A,#N/A,FALSE,"INTRAN96";#N/A,#N/A,FALSE,"NAA9697";#N/A,#N/A,FALSE,"ECWEBB";#N/A,#N/A,FALSE,"MFT96";#N/A,#N/A,FALSE,"CTrecon"}</definedName>
    <definedName name="asdas17aug_1_4_1" localSheetId="4" hidden="1">{#N/A,#N/A,FALSE,"TMCOMP96";#N/A,#N/A,FALSE,"MAT96";#N/A,#N/A,FALSE,"FANDA96";#N/A,#N/A,FALSE,"INTRAN96";#N/A,#N/A,FALSE,"NAA9697";#N/A,#N/A,FALSE,"ECWEBB";#N/A,#N/A,FALSE,"MFT96";#N/A,#N/A,FALSE,"CTrecon"}</definedName>
    <definedName name="asdas17aug_1_4_1" hidden="1">{#N/A,#N/A,FALSE,"TMCOMP96";#N/A,#N/A,FALSE,"MAT96";#N/A,#N/A,FALSE,"FANDA96";#N/A,#N/A,FALSE,"INTRAN96";#N/A,#N/A,FALSE,"NAA9697";#N/A,#N/A,FALSE,"ECWEBB";#N/A,#N/A,FALSE,"MFT96";#N/A,#N/A,FALSE,"CTrecon"}</definedName>
    <definedName name="asdas17aug_1_4_1_1" localSheetId="0" hidden="1">{#N/A,#N/A,FALSE,"TMCOMP96";#N/A,#N/A,FALSE,"MAT96";#N/A,#N/A,FALSE,"FANDA96";#N/A,#N/A,FALSE,"INTRAN96";#N/A,#N/A,FALSE,"NAA9697";#N/A,#N/A,FALSE,"ECWEBB";#N/A,#N/A,FALSE,"MFT96";#N/A,#N/A,FALSE,"CTrecon"}</definedName>
    <definedName name="asdas17aug_1_4_1_1" hidden="1">{#N/A,#N/A,FALSE,"TMCOMP96";#N/A,#N/A,FALSE,"MAT96";#N/A,#N/A,FALSE,"FANDA96";#N/A,#N/A,FALSE,"INTRAN96";#N/A,#N/A,FALSE,"NAA9697";#N/A,#N/A,FALSE,"ECWEBB";#N/A,#N/A,FALSE,"MFT96";#N/A,#N/A,FALSE,"CTrecon"}</definedName>
    <definedName name="asdas17aug_1_4_1_2" localSheetId="0" hidden="1">{#N/A,#N/A,FALSE,"TMCOMP96";#N/A,#N/A,FALSE,"MAT96";#N/A,#N/A,FALSE,"FANDA96";#N/A,#N/A,FALSE,"INTRAN96";#N/A,#N/A,FALSE,"NAA9697";#N/A,#N/A,FALSE,"ECWEBB";#N/A,#N/A,FALSE,"MFT96";#N/A,#N/A,FALSE,"CTrecon"}</definedName>
    <definedName name="asdas17aug_1_4_1_2" hidden="1">{#N/A,#N/A,FALSE,"TMCOMP96";#N/A,#N/A,FALSE,"MAT96";#N/A,#N/A,FALSE,"FANDA96";#N/A,#N/A,FALSE,"INTRAN96";#N/A,#N/A,FALSE,"NAA9697";#N/A,#N/A,FALSE,"ECWEBB";#N/A,#N/A,FALSE,"MFT96";#N/A,#N/A,FALSE,"CTrecon"}</definedName>
    <definedName name="asdas17aug_1_4_1_3" localSheetId="0" hidden="1">{#N/A,#N/A,FALSE,"TMCOMP96";#N/A,#N/A,FALSE,"MAT96";#N/A,#N/A,FALSE,"FANDA96";#N/A,#N/A,FALSE,"INTRAN96";#N/A,#N/A,FALSE,"NAA9697";#N/A,#N/A,FALSE,"ECWEBB";#N/A,#N/A,FALSE,"MFT96";#N/A,#N/A,FALSE,"CTrecon"}</definedName>
    <definedName name="asdas17aug_1_4_1_3" hidden="1">{#N/A,#N/A,FALSE,"TMCOMP96";#N/A,#N/A,FALSE,"MAT96";#N/A,#N/A,FALSE,"FANDA96";#N/A,#N/A,FALSE,"INTRAN96";#N/A,#N/A,FALSE,"NAA9697";#N/A,#N/A,FALSE,"ECWEBB";#N/A,#N/A,FALSE,"MFT96";#N/A,#N/A,FALSE,"CTrecon"}</definedName>
    <definedName name="asdas17aug_1_4_1_4" localSheetId="0" hidden="1">{#N/A,#N/A,FALSE,"TMCOMP96";#N/A,#N/A,FALSE,"MAT96";#N/A,#N/A,FALSE,"FANDA96";#N/A,#N/A,FALSE,"INTRAN96";#N/A,#N/A,FALSE,"NAA9697";#N/A,#N/A,FALSE,"ECWEBB";#N/A,#N/A,FALSE,"MFT96";#N/A,#N/A,FALSE,"CTrecon"}</definedName>
    <definedName name="asdas17aug_1_4_1_4" hidden="1">{#N/A,#N/A,FALSE,"TMCOMP96";#N/A,#N/A,FALSE,"MAT96";#N/A,#N/A,FALSE,"FANDA96";#N/A,#N/A,FALSE,"INTRAN96";#N/A,#N/A,FALSE,"NAA9697";#N/A,#N/A,FALSE,"ECWEBB";#N/A,#N/A,FALSE,"MFT96";#N/A,#N/A,FALSE,"CTrecon"}</definedName>
    <definedName name="asdas17aug_1_4_1_5" hidden="1">{#N/A,#N/A,FALSE,"TMCOMP96";#N/A,#N/A,FALSE,"MAT96";#N/A,#N/A,FALSE,"FANDA96";#N/A,#N/A,FALSE,"INTRAN96";#N/A,#N/A,FALSE,"NAA9697";#N/A,#N/A,FALSE,"ECWEBB";#N/A,#N/A,FALSE,"MFT96";#N/A,#N/A,FALSE,"CTrecon"}</definedName>
    <definedName name="asdas17aug_1_4_2" localSheetId="0" hidden="1">{#N/A,#N/A,FALSE,"TMCOMP96";#N/A,#N/A,FALSE,"MAT96";#N/A,#N/A,FALSE,"FANDA96";#N/A,#N/A,FALSE,"INTRAN96";#N/A,#N/A,FALSE,"NAA9697";#N/A,#N/A,FALSE,"ECWEBB";#N/A,#N/A,FALSE,"MFT96";#N/A,#N/A,FALSE,"CTrecon"}</definedName>
    <definedName name="asdas17aug_1_4_2" hidden="1">{#N/A,#N/A,FALSE,"TMCOMP96";#N/A,#N/A,FALSE,"MAT96";#N/A,#N/A,FALSE,"FANDA96";#N/A,#N/A,FALSE,"INTRAN96";#N/A,#N/A,FALSE,"NAA9697";#N/A,#N/A,FALSE,"ECWEBB";#N/A,#N/A,FALSE,"MFT96";#N/A,#N/A,FALSE,"CTrecon"}</definedName>
    <definedName name="asdas17aug_1_4_3" localSheetId="0" hidden="1">{#N/A,#N/A,FALSE,"TMCOMP96";#N/A,#N/A,FALSE,"MAT96";#N/A,#N/A,FALSE,"FANDA96";#N/A,#N/A,FALSE,"INTRAN96";#N/A,#N/A,FALSE,"NAA9697";#N/A,#N/A,FALSE,"ECWEBB";#N/A,#N/A,FALSE,"MFT96";#N/A,#N/A,FALSE,"CTrecon"}</definedName>
    <definedName name="asdas17aug_1_4_3" hidden="1">{#N/A,#N/A,FALSE,"TMCOMP96";#N/A,#N/A,FALSE,"MAT96";#N/A,#N/A,FALSE,"FANDA96";#N/A,#N/A,FALSE,"INTRAN96";#N/A,#N/A,FALSE,"NAA9697";#N/A,#N/A,FALSE,"ECWEBB";#N/A,#N/A,FALSE,"MFT96";#N/A,#N/A,FALSE,"CTrecon"}</definedName>
    <definedName name="asdas17aug_1_4_4" localSheetId="0" hidden="1">{#N/A,#N/A,FALSE,"TMCOMP96";#N/A,#N/A,FALSE,"MAT96";#N/A,#N/A,FALSE,"FANDA96";#N/A,#N/A,FALSE,"INTRAN96";#N/A,#N/A,FALSE,"NAA9697";#N/A,#N/A,FALSE,"ECWEBB";#N/A,#N/A,FALSE,"MFT96";#N/A,#N/A,FALSE,"CTrecon"}</definedName>
    <definedName name="asdas17aug_1_4_4" hidden="1">{#N/A,#N/A,FALSE,"TMCOMP96";#N/A,#N/A,FALSE,"MAT96";#N/A,#N/A,FALSE,"FANDA96";#N/A,#N/A,FALSE,"INTRAN96";#N/A,#N/A,FALSE,"NAA9697";#N/A,#N/A,FALSE,"ECWEBB";#N/A,#N/A,FALSE,"MFT96";#N/A,#N/A,FALSE,"CTrecon"}</definedName>
    <definedName name="asdas17aug_1_4_5" localSheetId="0" hidden="1">{#N/A,#N/A,FALSE,"TMCOMP96";#N/A,#N/A,FALSE,"MAT96";#N/A,#N/A,FALSE,"FANDA96";#N/A,#N/A,FALSE,"INTRAN96";#N/A,#N/A,FALSE,"NAA9697";#N/A,#N/A,FALSE,"ECWEBB";#N/A,#N/A,FALSE,"MFT96";#N/A,#N/A,FALSE,"CTrecon"}</definedName>
    <definedName name="asdas17aug_1_4_5" hidden="1">{#N/A,#N/A,FALSE,"TMCOMP96";#N/A,#N/A,FALSE,"MAT96";#N/A,#N/A,FALSE,"FANDA96";#N/A,#N/A,FALSE,"INTRAN96";#N/A,#N/A,FALSE,"NAA9697";#N/A,#N/A,FALSE,"ECWEBB";#N/A,#N/A,FALSE,"MFT96";#N/A,#N/A,FALSE,"CTrecon"}</definedName>
    <definedName name="asdas17aug_1_5" localSheetId="0" hidden="1">{#N/A,#N/A,FALSE,"TMCOMP96";#N/A,#N/A,FALSE,"MAT96";#N/A,#N/A,FALSE,"FANDA96";#N/A,#N/A,FALSE,"INTRAN96";#N/A,#N/A,FALSE,"NAA9697";#N/A,#N/A,FALSE,"ECWEBB";#N/A,#N/A,FALSE,"MFT96";#N/A,#N/A,FALSE,"CTrecon"}</definedName>
    <definedName name="asdas17aug_1_5" localSheetId="4" hidden="1">{#N/A,#N/A,FALSE,"TMCOMP96";#N/A,#N/A,FALSE,"MAT96";#N/A,#N/A,FALSE,"FANDA96";#N/A,#N/A,FALSE,"INTRAN96";#N/A,#N/A,FALSE,"NAA9697";#N/A,#N/A,FALSE,"ECWEBB";#N/A,#N/A,FALSE,"MFT96";#N/A,#N/A,FALSE,"CTrecon"}</definedName>
    <definedName name="asdas17aug_1_5" hidden="1">{#N/A,#N/A,FALSE,"TMCOMP96";#N/A,#N/A,FALSE,"MAT96";#N/A,#N/A,FALSE,"FANDA96";#N/A,#N/A,FALSE,"INTRAN96";#N/A,#N/A,FALSE,"NAA9697";#N/A,#N/A,FALSE,"ECWEBB";#N/A,#N/A,FALSE,"MFT96";#N/A,#N/A,FALSE,"CTrecon"}</definedName>
    <definedName name="asdas17aug_1_5_1" localSheetId="0" hidden="1">{#N/A,#N/A,FALSE,"TMCOMP96";#N/A,#N/A,FALSE,"MAT96";#N/A,#N/A,FALSE,"FANDA96";#N/A,#N/A,FALSE,"INTRAN96";#N/A,#N/A,FALSE,"NAA9697";#N/A,#N/A,FALSE,"ECWEBB";#N/A,#N/A,FALSE,"MFT96";#N/A,#N/A,FALSE,"CTrecon"}</definedName>
    <definedName name="asdas17aug_1_5_1" hidden="1">{#N/A,#N/A,FALSE,"TMCOMP96";#N/A,#N/A,FALSE,"MAT96";#N/A,#N/A,FALSE,"FANDA96";#N/A,#N/A,FALSE,"INTRAN96";#N/A,#N/A,FALSE,"NAA9697";#N/A,#N/A,FALSE,"ECWEBB";#N/A,#N/A,FALSE,"MFT96";#N/A,#N/A,FALSE,"CTrecon"}</definedName>
    <definedName name="asdas17aug_1_5_2" localSheetId="0" hidden="1">{#N/A,#N/A,FALSE,"TMCOMP96";#N/A,#N/A,FALSE,"MAT96";#N/A,#N/A,FALSE,"FANDA96";#N/A,#N/A,FALSE,"INTRAN96";#N/A,#N/A,FALSE,"NAA9697";#N/A,#N/A,FALSE,"ECWEBB";#N/A,#N/A,FALSE,"MFT96";#N/A,#N/A,FALSE,"CTrecon"}</definedName>
    <definedName name="asdas17aug_1_5_2" hidden="1">{#N/A,#N/A,FALSE,"TMCOMP96";#N/A,#N/A,FALSE,"MAT96";#N/A,#N/A,FALSE,"FANDA96";#N/A,#N/A,FALSE,"INTRAN96";#N/A,#N/A,FALSE,"NAA9697";#N/A,#N/A,FALSE,"ECWEBB";#N/A,#N/A,FALSE,"MFT96";#N/A,#N/A,FALSE,"CTrecon"}</definedName>
    <definedName name="asdas17aug_1_5_3" localSheetId="0" hidden="1">{#N/A,#N/A,FALSE,"TMCOMP96";#N/A,#N/A,FALSE,"MAT96";#N/A,#N/A,FALSE,"FANDA96";#N/A,#N/A,FALSE,"INTRAN96";#N/A,#N/A,FALSE,"NAA9697";#N/A,#N/A,FALSE,"ECWEBB";#N/A,#N/A,FALSE,"MFT96";#N/A,#N/A,FALSE,"CTrecon"}</definedName>
    <definedName name="asdas17aug_1_5_3" hidden="1">{#N/A,#N/A,FALSE,"TMCOMP96";#N/A,#N/A,FALSE,"MAT96";#N/A,#N/A,FALSE,"FANDA96";#N/A,#N/A,FALSE,"INTRAN96";#N/A,#N/A,FALSE,"NAA9697";#N/A,#N/A,FALSE,"ECWEBB";#N/A,#N/A,FALSE,"MFT96";#N/A,#N/A,FALSE,"CTrecon"}</definedName>
    <definedName name="asdas17aug_1_5_4" localSheetId="0" hidden="1">{#N/A,#N/A,FALSE,"TMCOMP96";#N/A,#N/A,FALSE,"MAT96";#N/A,#N/A,FALSE,"FANDA96";#N/A,#N/A,FALSE,"INTRAN96";#N/A,#N/A,FALSE,"NAA9697";#N/A,#N/A,FALSE,"ECWEBB";#N/A,#N/A,FALSE,"MFT96";#N/A,#N/A,FALSE,"CTrecon"}</definedName>
    <definedName name="asdas17aug_1_5_4" hidden="1">{#N/A,#N/A,FALSE,"TMCOMP96";#N/A,#N/A,FALSE,"MAT96";#N/A,#N/A,FALSE,"FANDA96";#N/A,#N/A,FALSE,"INTRAN96";#N/A,#N/A,FALSE,"NAA9697";#N/A,#N/A,FALSE,"ECWEBB";#N/A,#N/A,FALSE,"MFT96";#N/A,#N/A,FALSE,"CTrecon"}</definedName>
    <definedName name="asdas17aug_1_5_5" hidden="1">{#N/A,#N/A,FALSE,"TMCOMP96";#N/A,#N/A,FALSE,"MAT96";#N/A,#N/A,FALSE,"FANDA96";#N/A,#N/A,FALSE,"INTRAN96";#N/A,#N/A,FALSE,"NAA9697";#N/A,#N/A,FALSE,"ECWEBB";#N/A,#N/A,FALSE,"MFT96";#N/A,#N/A,FALSE,"CTrecon"}</definedName>
    <definedName name="asdas17aug_2" localSheetId="0" hidden="1">{#N/A,#N/A,FALSE,"TMCOMP96";#N/A,#N/A,FALSE,"MAT96";#N/A,#N/A,FALSE,"FANDA96";#N/A,#N/A,FALSE,"INTRAN96";#N/A,#N/A,FALSE,"NAA9697";#N/A,#N/A,FALSE,"ECWEBB";#N/A,#N/A,FALSE,"MFT96";#N/A,#N/A,FALSE,"CTrecon"}</definedName>
    <definedName name="asdas17aug_2" localSheetId="4" hidden="1">{#N/A,#N/A,FALSE,"TMCOMP96";#N/A,#N/A,FALSE,"MAT96";#N/A,#N/A,FALSE,"FANDA96";#N/A,#N/A,FALSE,"INTRAN96";#N/A,#N/A,FALSE,"NAA9697";#N/A,#N/A,FALSE,"ECWEBB";#N/A,#N/A,FALSE,"MFT96";#N/A,#N/A,FALSE,"CTrecon"}</definedName>
    <definedName name="asdas17aug_2" localSheetId="3" hidden="1">{#N/A,#N/A,FALSE,"TMCOMP96";#N/A,#N/A,FALSE,"MAT96";#N/A,#N/A,FALSE,"FANDA96";#N/A,#N/A,FALSE,"INTRAN96";#N/A,#N/A,FALSE,"NAA9697";#N/A,#N/A,FALSE,"ECWEBB";#N/A,#N/A,FALSE,"MFT96";#N/A,#N/A,FALSE,"CTrecon"}</definedName>
    <definedName name="asdas17aug_2" hidden="1">{#N/A,#N/A,FALSE,"TMCOMP96";#N/A,#N/A,FALSE,"MAT96";#N/A,#N/A,FALSE,"FANDA96";#N/A,#N/A,FALSE,"INTRAN96";#N/A,#N/A,FALSE,"NAA9697";#N/A,#N/A,FALSE,"ECWEBB";#N/A,#N/A,FALSE,"MFT96";#N/A,#N/A,FALSE,"CTrecon"}</definedName>
    <definedName name="asdas17aug_2_1" localSheetId="0" hidden="1">{#N/A,#N/A,FALSE,"TMCOMP96";#N/A,#N/A,FALSE,"MAT96";#N/A,#N/A,FALSE,"FANDA96";#N/A,#N/A,FALSE,"INTRAN96";#N/A,#N/A,FALSE,"NAA9697";#N/A,#N/A,FALSE,"ECWEBB";#N/A,#N/A,FALSE,"MFT96";#N/A,#N/A,FALSE,"CTrecon"}</definedName>
    <definedName name="asdas17aug_2_1" localSheetId="4" hidden="1">{#N/A,#N/A,FALSE,"TMCOMP96";#N/A,#N/A,FALSE,"MAT96";#N/A,#N/A,FALSE,"FANDA96";#N/A,#N/A,FALSE,"INTRAN96";#N/A,#N/A,FALSE,"NAA9697";#N/A,#N/A,FALSE,"ECWEBB";#N/A,#N/A,FALSE,"MFT96";#N/A,#N/A,FALSE,"CTrecon"}</definedName>
    <definedName name="asdas17aug_2_1" hidden="1">{#N/A,#N/A,FALSE,"TMCOMP96";#N/A,#N/A,FALSE,"MAT96";#N/A,#N/A,FALSE,"FANDA96";#N/A,#N/A,FALSE,"INTRAN96";#N/A,#N/A,FALSE,"NAA9697";#N/A,#N/A,FALSE,"ECWEBB";#N/A,#N/A,FALSE,"MFT96";#N/A,#N/A,FALSE,"CTrecon"}</definedName>
    <definedName name="asdas17aug_2_1_1" localSheetId="0" hidden="1">{#N/A,#N/A,FALSE,"TMCOMP96";#N/A,#N/A,FALSE,"MAT96";#N/A,#N/A,FALSE,"FANDA96";#N/A,#N/A,FALSE,"INTRAN96";#N/A,#N/A,FALSE,"NAA9697";#N/A,#N/A,FALSE,"ECWEBB";#N/A,#N/A,FALSE,"MFT96";#N/A,#N/A,FALSE,"CTrecon"}</definedName>
    <definedName name="asdas17aug_2_1_1" hidden="1">{#N/A,#N/A,FALSE,"TMCOMP96";#N/A,#N/A,FALSE,"MAT96";#N/A,#N/A,FALSE,"FANDA96";#N/A,#N/A,FALSE,"INTRAN96";#N/A,#N/A,FALSE,"NAA9697";#N/A,#N/A,FALSE,"ECWEBB";#N/A,#N/A,FALSE,"MFT96";#N/A,#N/A,FALSE,"CTrecon"}</definedName>
    <definedName name="asdas17aug_2_1_1_1" hidden="1">{#N/A,#N/A,FALSE,"TMCOMP96";#N/A,#N/A,FALSE,"MAT96";#N/A,#N/A,FALSE,"FANDA96";#N/A,#N/A,FALSE,"INTRAN96";#N/A,#N/A,FALSE,"NAA9697";#N/A,#N/A,FALSE,"ECWEBB";#N/A,#N/A,FALSE,"MFT96";#N/A,#N/A,FALSE,"CTrecon"}</definedName>
    <definedName name="asdas17aug_2_1_1_2" hidden="1">{#N/A,#N/A,FALSE,"TMCOMP96";#N/A,#N/A,FALSE,"MAT96";#N/A,#N/A,FALSE,"FANDA96";#N/A,#N/A,FALSE,"INTRAN96";#N/A,#N/A,FALSE,"NAA9697";#N/A,#N/A,FALSE,"ECWEBB";#N/A,#N/A,FALSE,"MFT96";#N/A,#N/A,FALSE,"CTrecon"}</definedName>
    <definedName name="asdas17aug_2_1_2" localSheetId="0" hidden="1">{#N/A,#N/A,FALSE,"TMCOMP96";#N/A,#N/A,FALSE,"MAT96";#N/A,#N/A,FALSE,"FANDA96";#N/A,#N/A,FALSE,"INTRAN96";#N/A,#N/A,FALSE,"NAA9697";#N/A,#N/A,FALSE,"ECWEBB";#N/A,#N/A,FALSE,"MFT96";#N/A,#N/A,FALSE,"CTrecon"}</definedName>
    <definedName name="asdas17aug_2_1_2" hidden="1">{#N/A,#N/A,FALSE,"TMCOMP96";#N/A,#N/A,FALSE,"MAT96";#N/A,#N/A,FALSE,"FANDA96";#N/A,#N/A,FALSE,"INTRAN96";#N/A,#N/A,FALSE,"NAA9697";#N/A,#N/A,FALSE,"ECWEBB";#N/A,#N/A,FALSE,"MFT96";#N/A,#N/A,FALSE,"CTrecon"}</definedName>
    <definedName name="asdas17aug_2_1_3" localSheetId="0" hidden="1">{#N/A,#N/A,FALSE,"TMCOMP96";#N/A,#N/A,FALSE,"MAT96";#N/A,#N/A,FALSE,"FANDA96";#N/A,#N/A,FALSE,"INTRAN96";#N/A,#N/A,FALSE,"NAA9697";#N/A,#N/A,FALSE,"ECWEBB";#N/A,#N/A,FALSE,"MFT96";#N/A,#N/A,FALSE,"CTrecon"}</definedName>
    <definedName name="asdas17aug_2_1_3" hidden="1">{#N/A,#N/A,FALSE,"TMCOMP96";#N/A,#N/A,FALSE,"MAT96";#N/A,#N/A,FALSE,"FANDA96";#N/A,#N/A,FALSE,"INTRAN96";#N/A,#N/A,FALSE,"NAA9697";#N/A,#N/A,FALSE,"ECWEBB";#N/A,#N/A,FALSE,"MFT96";#N/A,#N/A,FALSE,"CTrecon"}</definedName>
    <definedName name="asdas17aug_2_1_4" localSheetId="0" hidden="1">{#N/A,#N/A,FALSE,"TMCOMP96";#N/A,#N/A,FALSE,"MAT96";#N/A,#N/A,FALSE,"FANDA96";#N/A,#N/A,FALSE,"INTRAN96";#N/A,#N/A,FALSE,"NAA9697";#N/A,#N/A,FALSE,"ECWEBB";#N/A,#N/A,FALSE,"MFT96";#N/A,#N/A,FALSE,"CTrecon"}</definedName>
    <definedName name="asdas17aug_2_1_4" hidden="1">{#N/A,#N/A,FALSE,"TMCOMP96";#N/A,#N/A,FALSE,"MAT96";#N/A,#N/A,FALSE,"FANDA96";#N/A,#N/A,FALSE,"INTRAN96";#N/A,#N/A,FALSE,"NAA9697";#N/A,#N/A,FALSE,"ECWEBB";#N/A,#N/A,FALSE,"MFT96";#N/A,#N/A,FALSE,"CTrecon"}</definedName>
    <definedName name="asdas17aug_2_1_5" localSheetId="0" hidden="1">{#N/A,#N/A,FALSE,"TMCOMP96";#N/A,#N/A,FALSE,"MAT96";#N/A,#N/A,FALSE,"FANDA96";#N/A,#N/A,FALSE,"INTRAN96";#N/A,#N/A,FALSE,"NAA9697";#N/A,#N/A,FALSE,"ECWEBB";#N/A,#N/A,FALSE,"MFT96";#N/A,#N/A,FALSE,"CTrecon"}</definedName>
    <definedName name="asdas17aug_2_1_5" hidden="1">{#N/A,#N/A,FALSE,"TMCOMP96";#N/A,#N/A,FALSE,"MAT96";#N/A,#N/A,FALSE,"FANDA96";#N/A,#N/A,FALSE,"INTRAN96";#N/A,#N/A,FALSE,"NAA9697";#N/A,#N/A,FALSE,"ECWEBB";#N/A,#N/A,FALSE,"MFT96";#N/A,#N/A,FALSE,"CTrecon"}</definedName>
    <definedName name="asdas17aug_2_2" localSheetId="0" hidden="1">{#N/A,#N/A,FALSE,"TMCOMP96";#N/A,#N/A,FALSE,"MAT96";#N/A,#N/A,FALSE,"FANDA96";#N/A,#N/A,FALSE,"INTRAN96";#N/A,#N/A,FALSE,"NAA9697";#N/A,#N/A,FALSE,"ECWEBB";#N/A,#N/A,FALSE,"MFT96";#N/A,#N/A,FALSE,"CTrecon"}</definedName>
    <definedName name="asdas17aug_2_2" hidden="1">{#N/A,#N/A,FALSE,"TMCOMP96";#N/A,#N/A,FALSE,"MAT96";#N/A,#N/A,FALSE,"FANDA96";#N/A,#N/A,FALSE,"INTRAN96";#N/A,#N/A,FALSE,"NAA9697";#N/A,#N/A,FALSE,"ECWEBB";#N/A,#N/A,FALSE,"MFT96";#N/A,#N/A,FALSE,"CTrecon"}</definedName>
    <definedName name="asdas17aug_2_3" localSheetId="0" hidden="1">{#N/A,#N/A,FALSE,"TMCOMP96";#N/A,#N/A,FALSE,"MAT96";#N/A,#N/A,FALSE,"FANDA96";#N/A,#N/A,FALSE,"INTRAN96";#N/A,#N/A,FALSE,"NAA9697";#N/A,#N/A,FALSE,"ECWEBB";#N/A,#N/A,FALSE,"MFT96";#N/A,#N/A,FALSE,"CTrecon"}</definedName>
    <definedName name="asdas17aug_2_3" hidden="1">{#N/A,#N/A,FALSE,"TMCOMP96";#N/A,#N/A,FALSE,"MAT96";#N/A,#N/A,FALSE,"FANDA96";#N/A,#N/A,FALSE,"INTRAN96";#N/A,#N/A,FALSE,"NAA9697";#N/A,#N/A,FALSE,"ECWEBB";#N/A,#N/A,FALSE,"MFT96";#N/A,#N/A,FALSE,"CTrecon"}</definedName>
    <definedName name="asdas17aug_2_4" localSheetId="0" hidden="1">{#N/A,#N/A,FALSE,"TMCOMP96";#N/A,#N/A,FALSE,"MAT96";#N/A,#N/A,FALSE,"FANDA96";#N/A,#N/A,FALSE,"INTRAN96";#N/A,#N/A,FALSE,"NAA9697";#N/A,#N/A,FALSE,"ECWEBB";#N/A,#N/A,FALSE,"MFT96";#N/A,#N/A,FALSE,"CTrecon"}</definedName>
    <definedName name="asdas17aug_2_4" hidden="1">{#N/A,#N/A,FALSE,"TMCOMP96";#N/A,#N/A,FALSE,"MAT96";#N/A,#N/A,FALSE,"FANDA96";#N/A,#N/A,FALSE,"INTRAN96";#N/A,#N/A,FALSE,"NAA9697";#N/A,#N/A,FALSE,"ECWEBB";#N/A,#N/A,FALSE,"MFT96";#N/A,#N/A,FALSE,"CTrecon"}</definedName>
    <definedName name="asdas17aug_2_5" localSheetId="0" hidden="1">{#N/A,#N/A,FALSE,"TMCOMP96";#N/A,#N/A,FALSE,"MAT96";#N/A,#N/A,FALSE,"FANDA96";#N/A,#N/A,FALSE,"INTRAN96";#N/A,#N/A,FALSE,"NAA9697";#N/A,#N/A,FALSE,"ECWEBB";#N/A,#N/A,FALSE,"MFT96";#N/A,#N/A,FALSE,"CTrecon"}</definedName>
    <definedName name="asdas17aug_2_5" hidden="1">{#N/A,#N/A,FALSE,"TMCOMP96";#N/A,#N/A,FALSE,"MAT96";#N/A,#N/A,FALSE,"FANDA96";#N/A,#N/A,FALSE,"INTRAN96";#N/A,#N/A,FALSE,"NAA9697";#N/A,#N/A,FALSE,"ECWEBB";#N/A,#N/A,FALSE,"MFT96";#N/A,#N/A,FALSE,"CTrecon"}</definedName>
    <definedName name="asdas17aug_3" localSheetId="0" hidden="1">{#N/A,#N/A,FALSE,"TMCOMP96";#N/A,#N/A,FALSE,"MAT96";#N/A,#N/A,FALSE,"FANDA96";#N/A,#N/A,FALSE,"INTRAN96";#N/A,#N/A,FALSE,"NAA9697";#N/A,#N/A,FALSE,"ECWEBB";#N/A,#N/A,FALSE,"MFT96";#N/A,#N/A,FALSE,"CTrecon"}</definedName>
    <definedName name="asdas17aug_3" localSheetId="4" hidden="1">{#N/A,#N/A,FALSE,"TMCOMP96";#N/A,#N/A,FALSE,"MAT96";#N/A,#N/A,FALSE,"FANDA96";#N/A,#N/A,FALSE,"INTRAN96";#N/A,#N/A,FALSE,"NAA9697";#N/A,#N/A,FALSE,"ECWEBB";#N/A,#N/A,FALSE,"MFT96";#N/A,#N/A,FALSE,"CTrecon"}</definedName>
    <definedName name="asdas17aug_3" hidden="1">{#N/A,#N/A,FALSE,"TMCOMP96";#N/A,#N/A,FALSE,"MAT96";#N/A,#N/A,FALSE,"FANDA96";#N/A,#N/A,FALSE,"INTRAN96";#N/A,#N/A,FALSE,"NAA9697";#N/A,#N/A,FALSE,"ECWEBB";#N/A,#N/A,FALSE,"MFT96";#N/A,#N/A,FALSE,"CTrecon"}</definedName>
    <definedName name="asdas17aug_3_1" localSheetId="0" hidden="1">{#N/A,#N/A,FALSE,"TMCOMP96";#N/A,#N/A,FALSE,"MAT96";#N/A,#N/A,FALSE,"FANDA96";#N/A,#N/A,FALSE,"INTRAN96";#N/A,#N/A,FALSE,"NAA9697";#N/A,#N/A,FALSE,"ECWEBB";#N/A,#N/A,FALSE,"MFT96";#N/A,#N/A,FALSE,"CTrecon"}</definedName>
    <definedName name="asdas17aug_3_1" localSheetId="4" hidden="1">{#N/A,#N/A,FALSE,"TMCOMP96";#N/A,#N/A,FALSE,"MAT96";#N/A,#N/A,FALSE,"FANDA96";#N/A,#N/A,FALSE,"INTRAN96";#N/A,#N/A,FALSE,"NAA9697";#N/A,#N/A,FALSE,"ECWEBB";#N/A,#N/A,FALSE,"MFT96";#N/A,#N/A,FALSE,"CTrecon"}</definedName>
    <definedName name="asdas17aug_3_1" hidden="1">{#N/A,#N/A,FALSE,"TMCOMP96";#N/A,#N/A,FALSE,"MAT96";#N/A,#N/A,FALSE,"FANDA96";#N/A,#N/A,FALSE,"INTRAN96";#N/A,#N/A,FALSE,"NAA9697";#N/A,#N/A,FALSE,"ECWEBB";#N/A,#N/A,FALSE,"MFT96";#N/A,#N/A,FALSE,"CTrecon"}</definedName>
    <definedName name="asdas17aug_3_1_1" localSheetId="0" hidden="1">{#N/A,#N/A,FALSE,"TMCOMP96";#N/A,#N/A,FALSE,"MAT96";#N/A,#N/A,FALSE,"FANDA96";#N/A,#N/A,FALSE,"INTRAN96";#N/A,#N/A,FALSE,"NAA9697";#N/A,#N/A,FALSE,"ECWEBB";#N/A,#N/A,FALSE,"MFT96";#N/A,#N/A,FALSE,"CTrecon"}</definedName>
    <definedName name="asdas17aug_3_1_1" hidden="1">{#N/A,#N/A,FALSE,"TMCOMP96";#N/A,#N/A,FALSE,"MAT96";#N/A,#N/A,FALSE,"FANDA96";#N/A,#N/A,FALSE,"INTRAN96";#N/A,#N/A,FALSE,"NAA9697";#N/A,#N/A,FALSE,"ECWEBB";#N/A,#N/A,FALSE,"MFT96";#N/A,#N/A,FALSE,"CTrecon"}</definedName>
    <definedName name="asdas17aug_3_1_1_1" hidden="1">{#N/A,#N/A,FALSE,"TMCOMP96";#N/A,#N/A,FALSE,"MAT96";#N/A,#N/A,FALSE,"FANDA96";#N/A,#N/A,FALSE,"INTRAN96";#N/A,#N/A,FALSE,"NAA9697";#N/A,#N/A,FALSE,"ECWEBB";#N/A,#N/A,FALSE,"MFT96";#N/A,#N/A,FALSE,"CTrecon"}</definedName>
    <definedName name="asdas17aug_3_1_1_2" hidden="1">{#N/A,#N/A,FALSE,"TMCOMP96";#N/A,#N/A,FALSE,"MAT96";#N/A,#N/A,FALSE,"FANDA96";#N/A,#N/A,FALSE,"INTRAN96";#N/A,#N/A,FALSE,"NAA9697";#N/A,#N/A,FALSE,"ECWEBB";#N/A,#N/A,FALSE,"MFT96";#N/A,#N/A,FALSE,"CTrecon"}</definedName>
    <definedName name="asdas17aug_3_1_2" localSheetId="0" hidden="1">{#N/A,#N/A,FALSE,"TMCOMP96";#N/A,#N/A,FALSE,"MAT96";#N/A,#N/A,FALSE,"FANDA96";#N/A,#N/A,FALSE,"INTRAN96";#N/A,#N/A,FALSE,"NAA9697";#N/A,#N/A,FALSE,"ECWEBB";#N/A,#N/A,FALSE,"MFT96";#N/A,#N/A,FALSE,"CTrecon"}</definedName>
    <definedName name="asdas17aug_3_1_2" hidden="1">{#N/A,#N/A,FALSE,"TMCOMP96";#N/A,#N/A,FALSE,"MAT96";#N/A,#N/A,FALSE,"FANDA96";#N/A,#N/A,FALSE,"INTRAN96";#N/A,#N/A,FALSE,"NAA9697";#N/A,#N/A,FALSE,"ECWEBB";#N/A,#N/A,FALSE,"MFT96";#N/A,#N/A,FALSE,"CTrecon"}</definedName>
    <definedName name="asdas17aug_3_1_3" localSheetId="0" hidden="1">{#N/A,#N/A,FALSE,"TMCOMP96";#N/A,#N/A,FALSE,"MAT96";#N/A,#N/A,FALSE,"FANDA96";#N/A,#N/A,FALSE,"INTRAN96";#N/A,#N/A,FALSE,"NAA9697";#N/A,#N/A,FALSE,"ECWEBB";#N/A,#N/A,FALSE,"MFT96";#N/A,#N/A,FALSE,"CTrecon"}</definedName>
    <definedName name="asdas17aug_3_1_3" hidden="1">{#N/A,#N/A,FALSE,"TMCOMP96";#N/A,#N/A,FALSE,"MAT96";#N/A,#N/A,FALSE,"FANDA96";#N/A,#N/A,FALSE,"INTRAN96";#N/A,#N/A,FALSE,"NAA9697";#N/A,#N/A,FALSE,"ECWEBB";#N/A,#N/A,FALSE,"MFT96";#N/A,#N/A,FALSE,"CTrecon"}</definedName>
    <definedName name="asdas17aug_3_1_4" localSheetId="0" hidden="1">{#N/A,#N/A,FALSE,"TMCOMP96";#N/A,#N/A,FALSE,"MAT96";#N/A,#N/A,FALSE,"FANDA96";#N/A,#N/A,FALSE,"INTRAN96";#N/A,#N/A,FALSE,"NAA9697";#N/A,#N/A,FALSE,"ECWEBB";#N/A,#N/A,FALSE,"MFT96";#N/A,#N/A,FALSE,"CTrecon"}</definedName>
    <definedName name="asdas17aug_3_1_4" hidden="1">{#N/A,#N/A,FALSE,"TMCOMP96";#N/A,#N/A,FALSE,"MAT96";#N/A,#N/A,FALSE,"FANDA96";#N/A,#N/A,FALSE,"INTRAN96";#N/A,#N/A,FALSE,"NAA9697";#N/A,#N/A,FALSE,"ECWEBB";#N/A,#N/A,FALSE,"MFT96";#N/A,#N/A,FALSE,"CTrecon"}</definedName>
    <definedName name="asdas17aug_3_1_5" localSheetId="0" hidden="1">{#N/A,#N/A,FALSE,"TMCOMP96";#N/A,#N/A,FALSE,"MAT96";#N/A,#N/A,FALSE,"FANDA96";#N/A,#N/A,FALSE,"INTRAN96";#N/A,#N/A,FALSE,"NAA9697";#N/A,#N/A,FALSE,"ECWEBB";#N/A,#N/A,FALSE,"MFT96";#N/A,#N/A,FALSE,"CTrecon"}</definedName>
    <definedName name="asdas17aug_3_1_5" hidden="1">{#N/A,#N/A,FALSE,"TMCOMP96";#N/A,#N/A,FALSE,"MAT96";#N/A,#N/A,FALSE,"FANDA96";#N/A,#N/A,FALSE,"INTRAN96";#N/A,#N/A,FALSE,"NAA9697";#N/A,#N/A,FALSE,"ECWEBB";#N/A,#N/A,FALSE,"MFT96";#N/A,#N/A,FALSE,"CTrecon"}</definedName>
    <definedName name="asdas17aug_3_2" localSheetId="0" hidden="1">{#N/A,#N/A,FALSE,"TMCOMP96";#N/A,#N/A,FALSE,"MAT96";#N/A,#N/A,FALSE,"FANDA96";#N/A,#N/A,FALSE,"INTRAN96";#N/A,#N/A,FALSE,"NAA9697";#N/A,#N/A,FALSE,"ECWEBB";#N/A,#N/A,FALSE,"MFT96";#N/A,#N/A,FALSE,"CTrecon"}</definedName>
    <definedName name="asdas17aug_3_2" hidden="1">{#N/A,#N/A,FALSE,"TMCOMP96";#N/A,#N/A,FALSE,"MAT96";#N/A,#N/A,FALSE,"FANDA96";#N/A,#N/A,FALSE,"INTRAN96";#N/A,#N/A,FALSE,"NAA9697";#N/A,#N/A,FALSE,"ECWEBB";#N/A,#N/A,FALSE,"MFT96";#N/A,#N/A,FALSE,"CTrecon"}</definedName>
    <definedName name="asdas17aug_3_3" localSheetId="0" hidden="1">{#N/A,#N/A,FALSE,"TMCOMP96";#N/A,#N/A,FALSE,"MAT96";#N/A,#N/A,FALSE,"FANDA96";#N/A,#N/A,FALSE,"INTRAN96";#N/A,#N/A,FALSE,"NAA9697";#N/A,#N/A,FALSE,"ECWEBB";#N/A,#N/A,FALSE,"MFT96";#N/A,#N/A,FALSE,"CTrecon"}</definedName>
    <definedName name="asdas17aug_3_3" hidden="1">{#N/A,#N/A,FALSE,"TMCOMP96";#N/A,#N/A,FALSE,"MAT96";#N/A,#N/A,FALSE,"FANDA96";#N/A,#N/A,FALSE,"INTRAN96";#N/A,#N/A,FALSE,"NAA9697";#N/A,#N/A,FALSE,"ECWEBB";#N/A,#N/A,FALSE,"MFT96";#N/A,#N/A,FALSE,"CTrecon"}</definedName>
    <definedName name="asdas17aug_3_4" localSheetId="0" hidden="1">{#N/A,#N/A,FALSE,"TMCOMP96";#N/A,#N/A,FALSE,"MAT96";#N/A,#N/A,FALSE,"FANDA96";#N/A,#N/A,FALSE,"INTRAN96";#N/A,#N/A,FALSE,"NAA9697";#N/A,#N/A,FALSE,"ECWEBB";#N/A,#N/A,FALSE,"MFT96";#N/A,#N/A,FALSE,"CTrecon"}</definedName>
    <definedName name="asdas17aug_3_4" hidden="1">{#N/A,#N/A,FALSE,"TMCOMP96";#N/A,#N/A,FALSE,"MAT96";#N/A,#N/A,FALSE,"FANDA96";#N/A,#N/A,FALSE,"INTRAN96";#N/A,#N/A,FALSE,"NAA9697";#N/A,#N/A,FALSE,"ECWEBB";#N/A,#N/A,FALSE,"MFT96";#N/A,#N/A,FALSE,"CTrecon"}</definedName>
    <definedName name="asdas17aug_3_5" localSheetId="0" hidden="1">{#N/A,#N/A,FALSE,"TMCOMP96";#N/A,#N/A,FALSE,"MAT96";#N/A,#N/A,FALSE,"FANDA96";#N/A,#N/A,FALSE,"INTRAN96";#N/A,#N/A,FALSE,"NAA9697";#N/A,#N/A,FALSE,"ECWEBB";#N/A,#N/A,FALSE,"MFT96";#N/A,#N/A,FALSE,"CTrecon"}</definedName>
    <definedName name="asdas17aug_3_5" hidden="1">{#N/A,#N/A,FALSE,"TMCOMP96";#N/A,#N/A,FALSE,"MAT96";#N/A,#N/A,FALSE,"FANDA96";#N/A,#N/A,FALSE,"INTRAN96";#N/A,#N/A,FALSE,"NAA9697";#N/A,#N/A,FALSE,"ECWEBB";#N/A,#N/A,FALSE,"MFT96";#N/A,#N/A,FALSE,"CTrecon"}</definedName>
    <definedName name="asdas17aug_4" localSheetId="0" hidden="1">{#N/A,#N/A,FALSE,"TMCOMP96";#N/A,#N/A,FALSE,"MAT96";#N/A,#N/A,FALSE,"FANDA96";#N/A,#N/A,FALSE,"INTRAN96";#N/A,#N/A,FALSE,"NAA9697";#N/A,#N/A,FALSE,"ECWEBB";#N/A,#N/A,FALSE,"MFT96";#N/A,#N/A,FALSE,"CTrecon"}</definedName>
    <definedName name="asdas17aug_4" localSheetId="4" hidden="1">{#N/A,#N/A,FALSE,"TMCOMP96";#N/A,#N/A,FALSE,"MAT96";#N/A,#N/A,FALSE,"FANDA96";#N/A,#N/A,FALSE,"INTRAN96";#N/A,#N/A,FALSE,"NAA9697";#N/A,#N/A,FALSE,"ECWEBB";#N/A,#N/A,FALSE,"MFT96";#N/A,#N/A,FALSE,"CTrecon"}</definedName>
    <definedName name="asdas17aug_4" hidden="1">{#N/A,#N/A,FALSE,"TMCOMP96";#N/A,#N/A,FALSE,"MAT96";#N/A,#N/A,FALSE,"FANDA96";#N/A,#N/A,FALSE,"INTRAN96";#N/A,#N/A,FALSE,"NAA9697";#N/A,#N/A,FALSE,"ECWEBB";#N/A,#N/A,FALSE,"MFT96";#N/A,#N/A,FALSE,"CTrecon"}</definedName>
    <definedName name="asdas17aug_4_1" localSheetId="0" hidden="1">{#N/A,#N/A,FALSE,"TMCOMP96";#N/A,#N/A,FALSE,"MAT96";#N/A,#N/A,FALSE,"FANDA96";#N/A,#N/A,FALSE,"INTRAN96";#N/A,#N/A,FALSE,"NAA9697";#N/A,#N/A,FALSE,"ECWEBB";#N/A,#N/A,FALSE,"MFT96";#N/A,#N/A,FALSE,"CTrecon"}</definedName>
    <definedName name="asdas17aug_4_1" localSheetId="4" hidden="1">{#N/A,#N/A,FALSE,"TMCOMP96";#N/A,#N/A,FALSE,"MAT96";#N/A,#N/A,FALSE,"FANDA96";#N/A,#N/A,FALSE,"INTRAN96";#N/A,#N/A,FALSE,"NAA9697";#N/A,#N/A,FALSE,"ECWEBB";#N/A,#N/A,FALSE,"MFT96";#N/A,#N/A,FALSE,"CTrecon"}</definedName>
    <definedName name="asdas17aug_4_1" hidden="1">{#N/A,#N/A,FALSE,"TMCOMP96";#N/A,#N/A,FALSE,"MAT96";#N/A,#N/A,FALSE,"FANDA96";#N/A,#N/A,FALSE,"INTRAN96";#N/A,#N/A,FALSE,"NAA9697";#N/A,#N/A,FALSE,"ECWEBB";#N/A,#N/A,FALSE,"MFT96";#N/A,#N/A,FALSE,"CTrecon"}</definedName>
    <definedName name="asdas17aug_4_1_1" localSheetId="0" hidden="1">{#N/A,#N/A,FALSE,"TMCOMP96";#N/A,#N/A,FALSE,"MAT96";#N/A,#N/A,FALSE,"FANDA96";#N/A,#N/A,FALSE,"INTRAN96";#N/A,#N/A,FALSE,"NAA9697";#N/A,#N/A,FALSE,"ECWEBB";#N/A,#N/A,FALSE,"MFT96";#N/A,#N/A,FALSE,"CTrecon"}</definedName>
    <definedName name="asdas17aug_4_1_1" hidden="1">{#N/A,#N/A,FALSE,"TMCOMP96";#N/A,#N/A,FALSE,"MAT96";#N/A,#N/A,FALSE,"FANDA96";#N/A,#N/A,FALSE,"INTRAN96";#N/A,#N/A,FALSE,"NAA9697";#N/A,#N/A,FALSE,"ECWEBB";#N/A,#N/A,FALSE,"MFT96";#N/A,#N/A,FALSE,"CTrecon"}</definedName>
    <definedName name="asdas17aug_4_1_1_1" hidden="1">{#N/A,#N/A,FALSE,"TMCOMP96";#N/A,#N/A,FALSE,"MAT96";#N/A,#N/A,FALSE,"FANDA96";#N/A,#N/A,FALSE,"INTRAN96";#N/A,#N/A,FALSE,"NAA9697";#N/A,#N/A,FALSE,"ECWEBB";#N/A,#N/A,FALSE,"MFT96";#N/A,#N/A,FALSE,"CTrecon"}</definedName>
    <definedName name="asdas17aug_4_1_1_2" hidden="1">{#N/A,#N/A,FALSE,"TMCOMP96";#N/A,#N/A,FALSE,"MAT96";#N/A,#N/A,FALSE,"FANDA96";#N/A,#N/A,FALSE,"INTRAN96";#N/A,#N/A,FALSE,"NAA9697";#N/A,#N/A,FALSE,"ECWEBB";#N/A,#N/A,FALSE,"MFT96";#N/A,#N/A,FALSE,"CTrecon"}</definedName>
    <definedName name="asdas17aug_4_1_2" localSheetId="0" hidden="1">{#N/A,#N/A,FALSE,"TMCOMP96";#N/A,#N/A,FALSE,"MAT96";#N/A,#N/A,FALSE,"FANDA96";#N/A,#N/A,FALSE,"INTRAN96";#N/A,#N/A,FALSE,"NAA9697";#N/A,#N/A,FALSE,"ECWEBB";#N/A,#N/A,FALSE,"MFT96";#N/A,#N/A,FALSE,"CTrecon"}</definedName>
    <definedName name="asdas17aug_4_1_2" hidden="1">{#N/A,#N/A,FALSE,"TMCOMP96";#N/A,#N/A,FALSE,"MAT96";#N/A,#N/A,FALSE,"FANDA96";#N/A,#N/A,FALSE,"INTRAN96";#N/A,#N/A,FALSE,"NAA9697";#N/A,#N/A,FALSE,"ECWEBB";#N/A,#N/A,FALSE,"MFT96";#N/A,#N/A,FALSE,"CTrecon"}</definedName>
    <definedName name="asdas17aug_4_1_3" localSheetId="0" hidden="1">{#N/A,#N/A,FALSE,"TMCOMP96";#N/A,#N/A,FALSE,"MAT96";#N/A,#N/A,FALSE,"FANDA96";#N/A,#N/A,FALSE,"INTRAN96";#N/A,#N/A,FALSE,"NAA9697";#N/A,#N/A,FALSE,"ECWEBB";#N/A,#N/A,FALSE,"MFT96";#N/A,#N/A,FALSE,"CTrecon"}</definedName>
    <definedName name="asdas17aug_4_1_3" hidden="1">{#N/A,#N/A,FALSE,"TMCOMP96";#N/A,#N/A,FALSE,"MAT96";#N/A,#N/A,FALSE,"FANDA96";#N/A,#N/A,FALSE,"INTRAN96";#N/A,#N/A,FALSE,"NAA9697";#N/A,#N/A,FALSE,"ECWEBB";#N/A,#N/A,FALSE,"MFT96";#N/A,#N/A,FALSE,"CTrecon"}</definedName>
    <definedName name="asdas17aug_4_1_4" localSheetId="0" hidden="1">{#N/A,#N/A,FALSE,"TMCOMP96";#N/A,#N/A,FALSE,"MAT96";#N/A,#N/A,FALSE,"FANDA96";#N/A,#N/A,FALSE,"INTRAN96";#N/A,#N/A,FALSE,"NAA9697";#N/A,#N/A,FALSE,"ECWEBB";#N/A,#N/A,FALSE,"MFT96";#N/A,#N/A,FALSE,"CTrecon"}</definedName>
    <definedName name="asdas17aug_4_1_4" hidden="1">{#N/A,#N/A,FALSE,"TMCOMP96";#N/A,#N/A,FALSE,"MAT96";#N/A,#N/A,FALSE,"FANDA96";#N/A,#N/A,FALSE,"INTRAN96";#N/A,#N/A,FALSE,"NAA9697";#N/A,#N/A,FALSE,"ECWEBB";#N/A,#N/A,FALSE,"MFT96";#N/A,#N/A,FALSE,"CTrecon"}</definedName>
    <definedName name="asdas17aug_4_1_5" localSheetId="0" hidden="1">{#N/A,#N/A,FALSE,"TMCOMP96";#N/A,#N/A,FALSE,"MAT96";#N/A,#N/A,FALSE,"FANDA96";#N/A,#N/A,FALSE,"INTRAN96";#N/A,#N/A,FALSE,"NAA9697";#N/A,#N/A,FALSE,"ECWEBB";#N/A,#N/A,FALSE,"MFT96";#N/A,#N/A,FALSE,"CTrecon"}</definedName>
    <definedName name="asdas17aug_4_1_5" hidden="1">{#N/A,#N/A,FALSE,"TMCOMP96";#N/A,#N/A,FALSE,"MAT96";#N/A,#N/A,FALSE,"FANDA96";#N/A,#N/A,FALSE,"INTRAN96";#N/A,#N/A,FALSE,"NAA9697";#N/A,#N/A,FALSE,"ECWEBB";#N/A,#N/A,FALSE,"MFT96";#N/A,#N/A,FALSE,"CTrecon"}</definedName>
    <definedName name="asdas17aug_4_2" localSheetId="0" hidden="1">{#N/A,#N/A,FALSE,"TMCOMP96";#N/A,#N/A,FALSE,"MAT96";#N/A,#N/A,FALSE,"FANDA96";#N/A,#N/A,FALSE,"INTRAN96";#N/A,#N/A,FALSE,"NAA9697";#N/A,#N/A,FALSE,"ECWEBB";#N/A,#N/A,FALSE,"MFT96";#N/A,#N/A,FALSE,"CTrecon"}</definedName>
    <definedName name="asdas17aug_4_2" hidden="1">{#N/A,#N/A,FALSE,"TMCOMP96";#N/A,#N/A,FALSE,"MAT96";#N/A,#N/A,FALSE,"FANDA96";#N/A,#N/A,FALSE,"INTRAN96";#N/A,#N/A,FALSE,"NAA9697";#N/A,#N/A,FALSE,"ECWEBB";#N/A,#N/A,FALSE,"MFT96";#N/A,#N/A,FALSE,"CTrecon"}</definedName>
    <definedName name="asdas17aug_4_3" localSheetId="0" hidden="1">{#N/A,#N/A,FALSE,"TMCOMP96";#N/A,#N/A,FALSE,"MAT96";#N/A,#N/A,FALSE,"FANDA96";#N/A,#N/A,FALSE,"INTRAN96";#N/A,#N/A,FALSE,"NAA9697";#N/A,#N/A,FALSE,"ECWEBB";#N/A,#N/A,FALSE,"MFT96";#N/A,#N/A,FALSE,"CTrecon"}</definedName>
    <definedName name="asdas17aug_4_3" hidden="1">{#N/A,#N/A,FALSE,"TMCOMP96";#N/A,#N/A,FALSE,"MAT96";#N/A,#N/A,FALSE,"FANDA96";#N/A,#N/A,FALSE,"INTRAN96";#N/A,#N/A,FALSE,"NAA9697";#N/A,#N/A,FALSE,"ECWEBB";#N/A,#N/A,FALSE,"MFT96";#N/A,#N/A,FALSE,"CTrecon"}</definedName>
    <definedName name="asdas17aug_4_4" localSheetId="0" hidden="1">{#N/A,#N/A,FALSE,"TMCOMP96";#N/A,#N/A,FALSE,"MAT96";#N/A,#N/A,FALSE,"FANDA96";#N/A,#N/A,FALSE,"INTRAN96";#N/A,#N/A,FALSE,"NAA9697";#N/A,#N/A,FALSE,"ECWEBB";#N/A,#N/A,FALSE,"MFT96";#N/A,#N/A,FALSE,"CTrecon"}</definedName>
    <definedName name="asdas17aug_4_4" hidden="1">{#N/A,#N/A,FALSE,"TMCOMP96";#N/A,#N/A,FALSE,"MAT96";#N/A,#N/A,FALSE,"FANDA96";#N/A,#N/A,FALSE,"INTRAN96";#N/A,#N/A,FALSE,"NAA9697";#N/A,#N/A,FALSE,"ECWEBB";#N/A,#N/A,FALSE,"MFT96";#N/A,#N/A,FALSE,"CTrecon"}</definedName>
    <definedName name="asdas17aug_4_5" localSheetId="0" hidden="1">{#N/A,#N/A,FALSE,"TMCOMP96";#N/A,#N/A,FALSE,"MAT96";#N/A,#N/A,FALSE,"FANDA96";#N/A,#N/A,FALSE,"INTRAN96";#N/A,#N/A,FALSE,"NAA9697";#N/A,#N/A,FALSE,"ECWEBB";#N/A,#N/A,FALSE,"MFT96";#N/A,#N/A,FALSE,"CTrecon"}</definedName>
    <definedName name="asdas17aug_4_5" hidden="1">{#N/A,#N/A,FALSE,"TMCOMP96";#N/A,#N/A,FALSE,"MAT96";#N/A,#N/A,FALSE,"FANDA96";#N/A,#N/A,FALSE,"INTRAN96";#N/A,#N/A,FALSE,"NAA9697";#N/A,#N/A,FALSE,"ECWEBB";#N/A,#N/A,FALSE,"MFT96";#N/A,#N/A,FALSE,"CTrecon"}</definedName>
    <definedName name="asdas17aug_5" localSheetId="0" hidden="1">{#N/A,#N/A,FALSE,"TMCOMP96";#N/A,#N/A,FALSE,"MAT96";#N/A,#N/A,FALSE,"FANDA96";#N/A,#N/A,FALSE,"INTRAN96";#N/A,#N/A,FALSE,"NAA9697";#N/A,#N/A,FALSE,"ECWEBB";#N/A,#N/A,FALSE,"MFT96";#N/A,#N/A,FALSE,"CTrecon"}</definedName>
    <definedName name="asdas17aug_5" localSheetId="4" hidden="1">{#N/A,#N/A,FALSE,"TMCOMP96";#N/A,#N/A,FALSE,"MAT96";#N/A,#N/A,FALSE,"FANDA96";#N/A,#N/A,FALSE,"INTRAN96";#N/A,#N/A,FALSE,"NAA9697";#N/A,#N/A,FALSE,"ECWEBB";#N/A,#N/A,FALSE,"MFT96";#N/A,#N/A,FALSE,"CTrecon"}</definedName>
    <definedName name="asdas17aug_5" hidden="1">{#N/A,#N/A,FALSE,"TMCOMP96";#N/A,#N/A,FALSE,"MAT96";#N/A,#N/A,FALSE,"FANDA96";#N/A,#N/A,FALSE,"INTRAN96";#N/A,#N/A,FALSE,"NAA9697";#N/A,#N/A,FALSE,"ECWEBB";#N/A,#N/A,FALSE,"MFT96";#N/A,#N/A,FALSE,"CTrecon"}</definedName>
    <definedName name="asdas17aug_5_1" localSheetId="0" hidden="1">{#N/A,#N/A,FALSE,"TMCOMP96";#N/A,#N/A,FALSE,"MAT96";#N/A,#N/A,FALSE,"FANDA96";#N/A,#N/A,FALSE,"INTRAN96";#N/A,#N/A,FALSE,"NAA9697";#N/A,#N/A,FALSE,"ECWEBB";#N/A,#N/A,FALSE,"MFT96";#N/A,#N/A,FALSE,"CTrecon"}</definedName>
    <definedName name="asdas17aug_5_1" localSheetId="4" hidden="1">{#N/A,#N/A,FALSE,"TMCOMP96";#N/A,#N/A,FALSE,"MAT96";#N/A,#N/A,FALSE,"FANDA96";#N/A,#N/A,FALSE,"INTRAN96";#N/A,#N/A,FALSE,"NAA9697";#N/A,#N/A,FALSE,"ECWEBB";#N/A,#N/A,FALSE,"MFT96";#N/A,#N/A,FALSE,"CTrecon"}</definedName>
    <definedName name="asdas17aug_5_1" hidden="1">{#N/A,#N/A,FALSE,"TMCOMP96";#N/A,#N/A,FALSE,"MAT96";#N/A,#N/A,FALSE,"FANDA96";#N/A,#N/A,FALSE,"INTRAN96";#N/A,#N/A,FALSE,"NAA9697";#N/A,#N/A,FALSE,"ECWEBB";#N/A,#N/A,FALSE,"MFT96";#N/A,#N/A,FALSE,"CTrecon"}</definedName>
    <definedName name="asdas17aug_5_1_1" localSheetId="0" hidden="1">{#N/A,#N/A,FALSE,"TMCOMP96";#N/A,#N/A,FALSE,"MAT96";#N/A,#N/A,FALSE,"FANDA96";#N/A,#N/A,FALSE,"INTRAN96";#N/A,#N/A,FALSE,"NAA9697";#N/A,#N/A,FALSE,"ECWEBB";#N/A,#N/A,FALSE,"MFT96";#N/A,#N/A,FALSE,"CTrecon"}</definedName>
    <definedName name="asdas17aug_5_1_1" hidden="1">{#N/A,#N/A,FALSE,"TMCOMP96";#N/A,#N/A,FALSE,"MAT96";#N/A,#N/A,FALSE,"FANDA96";#N/A,#N/A,FALSE,"INTRAN96";#N/A,#N/A,FALSE,"NAA9697";#N/A,#N/A,FALSE,"ECWEBB";#N/A,#N/A,FALSE,"MFT96";#N/A,#N/A,FALSE,"CTrecon"}</definedName>
    <definedName name="asdas17aug_5_1_1_1" hidden="1">{#N/A,#N/A,FALSE,"TMCOMP96";#N/A,#N/A,FALSE,"MAT96";#N/A,#N/A,FALSE,"FANDA96";#N/A,#N/A,FALSE,"INTRAN96";#N/A,#N/A,FALSE,"NAA9697";#N/A,#N/A,FALSE,"ECWEBB";#N/A,#N/A,FALSE,"MFT96";#N/A,#N/A,FALSE,"CTrecon"}</definedName>
    <definedName name="asdas17aug_5_1_1_2" hidden="1">{#N/A,#N/A,FALSE,"TMCOMP96";#N/A,#N/A,FALSE,"MAT96";#N/A,#N/A,FALSE,"FANDA96";#N/A,#N/A,FALSE,"INTRAN96";#N/A,#N/A,FALSE,"NAA9697";#N/A,#N/A,FALSE,"ECWEBB";#N/A,#N/A,FALSE,"MFT96";#N/A,#N/A,FALSE,"CTrecon"}</definedName>
    <definedName name="asdas17aug_5_1_2" localSheetId="0" hidden="1">{#N/A,#N/A,FALSE,"TMCOMP96";#N/A,#N/A,FALSE,"MAT96";#N/A,#N/A,FALSE,"FANDA96";#N/A,#N/A,FALSE,"INTRAN96";#N/A,#N/A,FALSE,"NAA9697";#N/A,#N/A,FALSE,"ECWEBB";#N/A,#N/A,FALSE,"MFT96";#N/A,#N/A,FALSE,"CTrecon"}</definedName>
    <definedName name="asdas17aug_5_1_2" hidden="1">{#N/A,#N/A,FALSE,"TMCOMP96";#N/A,#N/A,FALSE,"MAT96";#N/A,#N/A,FALSE,"FANDA96";#N/A,#N/A,FALSE,"INTRAN96";#N/A,#N/A,FALSE,"NAA9697";#N/A,#N/A,FALSE,"ECWEBB";#N/A,#N/A,FALSE,"MFT96";#N/A,#N/A,FALSE,"CTrecon"}</definedName>
    <definedName name="asdas17aug_5_1_3" localSheetId="0" hidden="1">{#N/A,#N/A,FALSE,"TMCOMP96";#N/A,#N/A,FALSE,"MAT96";#N/A,#N/A,FALSE,"FANDA96";#N/A,#N/A,FALSE,"INTRAN96";#N/A,#N/A,FALSE,"NAA9697";#N/A,#N/A,FALSE,"ECWEBB";#N/A,#N/A,FALSE,"MFT96";#N/A,#N/A,FALSE,"CTrecon"}</definedName>
    <definedName name="asdas17aug_5_1_3" hidden="1">{#N/A,#N/A,FALSE,"TMCOMP96";#N/A,#N/A,FALSE,"MAT96";#N/A,#N/A,FALSE,"FANDA96";#N/A,#N/A,FALSE,"INTRAN96";#N/A,#N/A,FALSE,"NAA9697";#N/A,#N/A,FALSE,"ECWEBB";#N/A,#N/A,FALSE,"MFT96";#N/A,#N/A,FALSE,"CTrecon"}</definedName>
    <definedName name="asdas17aug_5_1_4" localSheetId="0" hidden="1">{#N/A,#N/A,FALSE,"TMCOMP96";#N/A,#N/A,FALSE,"MAT96";#N/A,#N/A,FALSE,"FANDA96";#N/A,#N/A,FALSE,"INTRAN96";#N/A,#N/A,FALSE,"NAA9697";#N/A,#N/A,FALSE,"ECWEBB";#N/A,#N/A,FALSE,"MFT96";#N/A,#N/A,FALSE,"CTrecon"}</definedName>
    <definedName name="asdas17aug_5_1_4" hidden="1">{#N/A,#N/A,FALSE,"TMCOMP96";#N/A,#N/A,FALSE,"MAT96";#N/A,#N/A,FALSE,"FANDA96";#N/A,#N/A,FALSE,"INTRAN96";#N/A,#N/A,FALSE,"NAA9697";#N/A,#N/A,FALSE,"ECWEBB";#N/A,#N/A,FALSE,"MFT96";#N/A,#N/A,FALSE,"CTrecon"}</definedName>
    <definedName name="asdas17aug_5_1_5" localSheetId="0" hidden="1">{#N/A,#N/A,FALSE,"TMCOMP96";#N/A,#N/A,FALSE,"MAT96";#N/A,#N/A,FALSE,"FANDA96";#N/A,#N/A,FALSE,"INTRAN96";#N/A,#N/A,FALSE,"NAA9697";#N/A,#N/A,FALSE,"ECWEBB";#N/A,#N/A,FALSE,"MFT96";#N/A,#N/A,FALSE,"CTrecon"}</definedName>
    <definedName name="asdas17aug_5_1_5" hidden="1">{#N/A,#N/A,FALSE,"TMCOMP96";#N/A,#N/A,FALSE,"MAT96";#N/A,#N/A,FALSE,"FANDA96";#N/A,#N/A,FALSE,"INTRAN96";#N/A,#N/A,FALSE,"NAA9697";#N/A,#N/A,FALSE,"ECWEBB";#N/A,#N/A,FALSE,"MFT96";#N/A,#N/A,FALSE,"CTrecon"}</definedName>
    <definedName name="asdas17aug_5_2" localSheetId="0" hidden="1">{#N/A,#N/A,FALSE,"TMCOMP96";#N/A,#N/A,FALSE,"MAT96";#N/A,#N/A,FALSE,"FANDA96";#N/A,#N/A,FALSE,"INTRAN96";#N/A,#N/A,FALSE,"NAA9697";#N/A,#N/A,FALSE,"ECWEBB";#N/A,#N/A,FALSE,"MFT96";#N/A,#N/A,FALSE,"CTrecon"}</definedName>
    <definedName name="asdas17aug_5_2" hidden="1">{#N/A,#N/A,FALSE,"TMCOMP96";#N/A,#N/A,FALSE,"MAT96";#N/A,#N/A,FALSE,"FANDA96";#N/A,#N/A,FALSE,"INTRAN96";#N/A,#N/A,FALSE,"NAA9697";#N/A,#N/A,FALSE,"ECWEBB";#N/A,#N/A,FALSE,"MFT96";#N/A,#N/A,FALSE,"CTrecon"}</definedName>
    <definedName name="asdas17aug_5_3" localSheetId="0" hidden="1">{#N/A,#N/A,FALSE,"TMCOMP96";#N/A,#N/A,FALSE,"MAT96";#N/A,#N/A,FALSE,"FANDA96";#N/A,#N/A,FALSE,"INTRAN96";#N/A,#N/A,FALSE,"NAA9697";#N/A,#N/A,FALSE,"ECWEBB";#N/A,#N/A,FALSE,"MFT96";#N/A,#N/A,FALSE,"CTrecon"}</definedName>
    <definedName name="asdas17aug_5_3" hidden="1">{#N/A,#N/A,FALSE,"TMCOMP96";#N/A,#N/A,FALSE,"MAT96";#N/A,#N/A,FALSE,"FANDA96";#N/A,#N/A,FALSE,"INTRAN96";#N/A,#N/A,FALSE,"NAA9697";#N/A,#N/A,FALSE,"ECWEBB";#N/A,#N/A,FALSE,"MFT96";#N/A,#N/A,FALSE,"CTrecon"}</definedName>
    <definedName name="asdas17aug_5_4" localSheetId="0" hidden="1">{#N/A,#N/A,FALSE,"TMCOMP96";#N/A,#N/A,FALSE,"MAT96";#N/A,#N/A,FALSE,"FANDA96";#N/A,#N/A,FALSE,"INTRAN96";#N/A,#N/A,FALSE,"NAA9697";#N/A,#N/A,FALSE,"ECWEBB";#N/A,#N/A,FALSE,"MFT96";#N/A,#N/A,FALSE,"CTrecon"}</definedName>
    <definedName name="asdas17aug_5_4" hidden="1">{#N/A,#N/A,FALSE,"TMCOMP96";#N/A,#N/A,FALSE,"MAT96";#N/A,#N/A,FALSE,"FANDA96";#N/A,#N/A,FALSE,"INTRAN96";#N/A,#N/A,FALSE,"NAA9697";#N/A,#N/A,FALSE,"ECWEBB";#N/A,#N/A,FALSE,"MFT96";#N/A,#N/A,FALSE,"CTrecon"}</definedName>
    <definedName name="asdas17aug_5_5" localSheetId="0" hidden="1">{#N/A,#N/A,FALSE,"TMCOMP96";#N/A,#N/A,FALSE,"MAT96";#N/A,#N/A,FALSE,"FANDA96";#N/A,#N/A,FALSE,"INTRAN96";#N/A,#N/A,FALSE,"NAA9697";#N/A,#N/A,FALSE,"ECWEBB";#N/A,#N/A,FALSE,"MFT96";#N/A,#N/A,FALSE,"CTrecon"}</definedName>
    <definedName name="asdas17aug_5_5"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_1" localSheetId="0" hidden="1">{#N/A,#N/A,FALSE,"TMCOMP96";#N/A,#N/A,FALSE,"MAT96";#N/A,#N/A,FALSE,"FANDA96";#N/A,#N/A,FALSE,"INTRAN96";#N/A,#N/A,FALSE,"NAA9697";#N/A,#N/A,FALSE,"ECWEBB";#N/A,#N/A,FALSE,"MFT96";#N/A,#N/A,FALSE,"CTrecon"}</definedName>
    <definedName name="ASDASFD_1" localSheetId="4" hidden="1">{#N/A,#N/A,FALSE,"TMCOMP96";#N/A,#N/A,FALSE,"MAT96";#N/A,#N/A,FALSE,"FANDA96";#N/A,#N/A,FALSE,"INTRAN96";#N/A,#N/A,FALSE,"NAA9697";#N/A,#N/A,FALSE,"ECWEBB";#N/A,#N/A,FALSE,"MFT96";#N/A,#N/A,FALSE,"CTrecon"}</definedName>
    <definedName name="ASDASFD_1" localSheetId="3" hidden="1">{#N/A,#N/A,FALSE,"TMCOMP96";#N/A,#N/A,FALSE,"MAT96";#N/A,#N/A,FALSE,"FANDA96";#N/A,#N/A,FALSE,"INTRAN96";#N/A,#N/A,FALSE,"NAA9697";#N/A,#N/A,FALSE,"ECWEBB";#N/A,#N/A,FALSE,"MFT96";#N/A,#N/A,FALSE,"CTrecon"}</definedName>
    <definedName name="ASDASFD_1_1" localSheetId="0" hidden="1">{#N/A,#N/A,FALSE,"TMCOMP96";#N/A,#N/A,FALSE,"MAT96";#N/A,#N/A,FALSE,"FANDA96";#N/A,#N/A,FALSE,"INTRAN96";#N/A,#N/A,FALSE,"NAA9697";#N/A,#N/A,FALSE,"ECWEBB";#N/A,#N/A,FALSE,"MFT96";#N/A,#N/A,FALSE,"CTrecon"}</definedName>
    <definedName name="ASDASFD_1_1" localSheetId="4" hidden="1">{#N/A,#N/A,FALSE,"TMCOMP96";#N/A,#N/A,FALSE,"MAT96";#N/A,#N/A,FALSE,"FANDA96";#N/A,#N/A,FALSE,"INTRAN96";#N/A,#N/A,FALSE,"NAA9697";#N/A,#N/A,FALSE,"ECWEBB";#N/A,#N/A,FALSE,"MFT96";#N/A,#N/A,FALSE,"CTrecon"}</definedName>
    <definedName name="ASDASFD_1_1" hidden="1">{#N/A,#N/A,FALSE,"TMCOMP96";#N/A,#N/A,FALSE,"MAT96";#N/A,#N/A,FALSE,"FANDA96";#N/A,#N/A,FALSE,"INTRAN96";#N/A,#N/A,FALSE,"NAA9697";#N/A,#N/A,FALSE,"ECWEBB";#N/A,#N/A,FALSE,"MFT96";#N/A,#N/A,FALSE,"CTrecon"}</definedName>
    <definedName name="ASDASFD_1_1_1" localSheetId="0" hidden="1">{#N/A,#N/A,FALSE,"TMCOMP96";#N/A,#N/A,FALSE,"MAT96";#N/A,#N/A,FALSE,"FANDA96";#N/A,#N/A,FALSE,"INTRAN96";#N/A,#N/A,FALSE,"NAA9697";#N/A,#N/A,FALSE,"ECWEBB";#N/A,#N/A,FALSE,"MFT96";#N/A,#N/A,FALSE,"CTrecon"}</definedName>
    <definedName name="ASDASFD_1_1_1" localSheetId="4" hidden="1">{#N/A,#N/A,FALSE,"TMCOMP96";#N/A,#N/A,FALSE,"MAT96";#N/A,#N/A,FALSE,"FANDA96";#N/A,#N/A,FALSE,"INTRAN96";#N/A,#N/A,FALSE,"NAA9697";#N/A,#N/A,FALSE,"ECWEBB";#N/A,#N/A,FALSE,"MFT96";#N/A,#N/A,FALSE,"CTrecon"}</definedName>
    <definedName name="ASDASFD_1_1_1" hidden="1">{#N/A,#N/A,FALSE,"TMCOMP96";#N/A,#N/A,FALSE,"MAT96";#N/A,#N/A,FALSE,"FANDA96";#N/A,#N/A,FALSE,"INTRAN96";#N/A,#N/A,FALSE,"NAA9697";#N/A,#N/A,FALSE,"ECWEBB";#N/A,#N/A,FALSE,"MFT96";#N/A,#N/A,FALSE,"CTrecon"}</definedName>
    <definedName name="ASDASFD_1_1_1_1" localSheetId="0" hidden="1">{#N/A,#N/A,FALSE,"TMCOMP96";#N/A,#N/A,FALSE,"MAT96";#N/A,#N/A,FALSE,"FANDA96";#N/A,#N/A,FALSE,"INTRAN96";#N/A,#N/A,FALSE,"NAA9697";#N/A,#N/A,FALSE,"ECWEBB";#N/A,#N/A,FALSE,"MFT96";#N/A,#N/A,FALSE,"CTrecon"}</definedName>
    <definedName name="ASDASFD_1_1_1_1" hidden="1">{#N/A,#N/A,FALSE,"TMCOMP96";#N/A,#N/A,FALSE,"MAT96";#N/A,#N/A,FALSE,"FANDA96";#N/A,#N/A,FALSE,"INTRAN96";#N/A,#N/A,FALSE,"NAA9697";#N/A,#N/A,FALSE,"ECWEBB";#N/A,#N/A,FALSE,"MFT96";#N/A,#N/A,FALSE,"CTrecon"}</definedName>
    <definedName name="ASDASFD_1_1_1_1_1" hidden="1">{#N/A,#N/A,FALSE,"TMCOMP96";#N/A,#N/A,FALSE,"MAT96";#N/A,#N/A,FALSE,"FANDA96";#N/A,#N/A,FALSE,"INTRAN96";#N/A,#N/A,FALSE,"NAA9697";#N/A,#N/A,FALSE,"ECWEBB";#N/A,#N/A,FALSE,"MFT96";#N/A,#N/A,FALSE,"CTrecon"}</definedName>
    <definedName name="ASDASFD_1_1_1_1_2" hidden="1">{#N/A,#N/A,FALSE,"TMCOMP96";#N/A,#N/A,FALSE,"MAT96";#N/A,#N/A,FALSE,"FANDA96";#N/A,#N/A,FALSE,"INTRAN96";#N/A,#N/A,FALSE,"NAA9697";#N/A,#N/A,FALSE,"ECWEBB";#N/A,#N/A,FALSE,"MFT96";#N/A,#N/A,FALSE,"CTrecon"}</definedName>
    <definedName name="ASDASFD_1_1_1_2" localSheetId="0" hidden="1">{#N/A,#N/A,FALSE,"TMCOMP96";#N/A,#N/A,FALSE,"MAT96";#N/A,#N/A,FALSE,"FANDA96";#N/A,#N/A,FALSE,"INTRAN96";#N/A,#N/A,FALSE,"NAA9697";#N/A,#N/A,FALSE,"ECWEBB";#N/A,#N/A,FALSE,"MFT96";#N/A,#N/A,FALSE,"CTrecon"}</definedName>
    <definedName name="ASDASFD_1_1_1_2" hidden="1">{#N/A,#N/A,FALSE,"TMCOMP96";#N/A,#N/A,FALSE,"MAT96";#N/A,#N/A,FALSE,"FANDA96";#N/A,#N/A,FALSE,"INTRAN96";#N/A,#N/A,FALSE,"NAA9697";#N/A,#N/A,FALSE,"ECWEBB";#N/A,#N/A,FALSE,"MFT96";#N/A,#N/A,FALSE,"CTrecon"}</definedName>
    <definedName name="ASDASFD_1_1_1_3" localSheetId="0" hidden="1">{#N/A,#N/A,FALSE,"TMCOMP96";#N/A,#N/A,FALSE,"MAT96";#N/A,#N/A,FALSE,"FANDA96";#N/A,#N/A,FALSE,"INTRAN96";#N/A,#N/A,FALSE,"NAA9697";#N/A,#N/A,FALSE,"ECWEBB";#N/A,#N/A,FALSE,"MFT96";#N/A,#N/A,FALSE,"CTrecon"}</definedName>
    <definedName name="ASDASFD_1_1_1_3" hidden="1">{#N/A,#N/A,FALSE,"TMCOMP96";#N/A,#N/A,FALSE,"MAT96";#N/A,#N/A,FALSE,"FANDA96";#N/A,#N/A,FALSE,"INTRAN96";#N/A,#N/A,FALSE,"NAA9697";#N/A,#N/A,FALSE,"ECWEBB";#N/A,#N/A,FALSE,"MFT96";#N/A,#N/A,FALSE,"CTrecon"}</definedName>
    <definedName name="ASDASFD_1_1_1_4" localSheetId="0" hidden="1">{#N/A,#N/A,FALSE,"TMCOMP96";#N/A,#N/A,FALSE,"MAT96";#N/A,#N/A,FALSE,"FANDA96";#N/A,#N/A,FALSE,"INTRAN96";#N/A,#N/A,FALSE,"NAA9697";#N/A,#N/A,FALSE,"ECWEBB";#N/A,#N/A,FALSE,"MFT96";#N/A,#N/A,FALSE,"CTrecon"}</definedName>
    <definedName name="ASDASFD_1_1_1_4" hidden="1">{#N/A,#N/A,FALSE,"TMCOMP96";#N/A,#N/A,FALSE,"MAT96";#N/A,#N/A,FALSE,"FANDA96";#N/A,#N/A,FALSE,"INTRAN96";#N/A,#N/A,FALSE,"NAA9697";#N/A,#N/A,FALSE,"ECWEBB";#N/A,#N/A,FALSE,"MFT96";#N/A,#N/A,FALSE,"CTrecon"}</definedName>
    <definedName name="ASDASFD_1_1_1_5" localSheetId="0" hidden="1">{#N/A,#N/A,FALSE,"TMCOMP96";#N/A,#N/A,FALSE,"MAT96";#N/A,#N/A,FALSE,"FANDA96";#N/A,#N/A,FALSE,"INTRAN96";#N/A,#N/A,FALSE,"NAA9697";#N/A,#N/A,FALSE,"ECWEBB";#N/A,#N/A,FALSE,"MFT96";#N/A,#N/A,FALSE,"CTrecon"}</definedName>
    <definedName name="ASDASFD_1_1_1_5" hidden="1">{#N/A,#N/A,FALSE,"TMCOMP96";#N/A,#N/A,FALSE,"MAT96";#N/A,#N/A,FALSE,"FANDA96";#N/A,#N/A,FALSE,"INTRAN96";#N/A,#N/A,FALSE,"NAA9697";#N/A,#N/A,FALSE,"ECWEBB";#N/A,#N/A,FALSE,"MFT96";#N/A,#N/A,FALSE,"CTrecon"}</definedName>
    <definedName name="ASDASFD_1_1_2" localSheetId="0" hidden="1">{#N/A,#N/A,FALSE,"TMCOMP96";#N/A,#N/A,FALSE,"MAT96";#N/A,#N/A,FALSE,"FANDA96";#N/A,#N/A,FALSE,"INTRAN96";#N/A,#N/A,FALSE,"NAA9697";#N/A,#N/A,FALSE,"ECWEBB";#N/A,#N/A,FALSE,"MFT96";#N/A,#N/A,FALSE,"CTrecon"}</definedName>
    <definedName name="ASDASFD_1_1_2" hidden="1">{#N/A,#N/A,FALSE,"TMCOMP96";#N/A,#N/A,FALSE,"MAT96";#N/A,#N/A,FALSE,"FANDA96";#N/A,#N/A,FALSE,"INTRAN96";#N/A,#N/A,FALSE,"NAA9697";#N/A,#N/A,FALSE,"ECWEBB";#N/A,#N/A,FALSE,"MFT96";#N/A,#N/A,FALSE,"CTrecon"}</definedName>
    <definedName name="ASDASFD_1_1_3" localSheetId="0" hidden="1">{#N/A,#N/A,FALSE,"TMCOMP96";#N/A,#N/A,FALSE,"MAT96";#N/A,#N/A,FALSE,"FANDA96";#N/A,#N/A,FALSE,"INTRAN96";#N/A,#N/A,FALSE,"NAA9697";#N/A,#N/A,FALSE,"ECWEBB";#N/A,#N/A,FALSE,"MFT96";#N/A,#N/A,FALSE,"CTrecon"}</definedName>
    <definedName name="ASDASFD_1_1_3" hidden="1">{#N/A,#N/A,FALSE,"TMCOMP96";#N/A,#N/A,FALSE,"MAT96";#N/A,#N/A,FALSE,"FANDA96";#N/A,#N/A,FALSE,"INTRAN96";#N/A,#N/A,FALSE,"NAA9697";#N/A,#N/A,FALSE,"ECWEBB";#N/A,#N/A,FALSE,"MFT96";#N/A,#N/A,FALSE,"CTrecon"}</definedName>
    <definedName name="ASDASFD_1_1_4" localSheetId="0" hidden="1">{#N/A,#N/A,FALSE,"TMCOMP96";#N/A,#N/A,FALSE,"MAT96";#N/A,#N/A,FALSE,"FANDA96";#N/A,#N/A,FALSE,"INTRAN96";#N/A,#N/A,FALSE,"NAA9697";#N/A,#N/A,FALSE,"ECWEBB";#N/A,#N/A,FALSE,"MFT96";#N/A,#N/A,FALSE,"CTrecon"}</definedName>
    <definedName name="ASDASFD_1_1_4" hidden="1">{#N/A,#N/A,FALSE,"TMCOMP96";#N/A,#N/A,FALSE,"MAT96";#N/A,#N/A,FALSE,"FANDA96";#N/A,#N/A,FALSE,"INTRAN96";#N/A,#N/A,FALSE,"NAA9697";#N/A,#N/A,FALSE,"ECWEBB";#N/A,#N/A,FALSE,"MFT96";#N/A,#N/A,FALSE,"CTrecon"}</definedName>
    <definedName name="ASDASFD_1_1_5" localSheetId="0" hidden="1">{#N/A,#N/A,FALSE,"TMCOMP96";#N/A,#N/A,FALSE,"MAT96";#N/A,#N/A,FALSE,"FANDA96";#N/A,#N/A,FALSE,"INTRAN96";#N/A,#N/A,FALSE,"NAA9697";#N/A,#N/A,FALSE,"ECWEBB";#N/A,#N/A,FALSE,"MFT96";#N/A,#N/A,FALSE,"CTrecon"}</definedName>
    <definedName name="ASDASFD_1_1_5" hidden="1">{#N/A,#N/A,FALSE,"TMCOMP96";#N/A,#N/A,FALSE,"MAT96";#N/A,#N/A,FALSE,"FANDA96";#N/A,#N/A,FALSE,"INTRAN96";#N/A,#N/A,FALSE,"NAA9697";#N/A,#N/A,FALSE,"ECWEBB";#N/A,#N/A,FALSE,"MFT96";#N/A,#N/A,FALSE,"CTrecon"}</definedName>
    <definedName name="ASDASFD_1_2" localSheetId="0" hidden="1">{#N/A,#N/A,FALSE,"TMCOMP96";#N/A,#N/A,FALSE,"MAT96";#N/A,#N/A,FALSE,"FANDA96";#N/A,#N/A,FALSE,"INTRAN96";#N/A,#N/A,FALSE,"NAA9697";#N/A,#N/A,FALSE,"ECWEBB";#N/A,#N/A,FALSE,"MFT96";#N/A,#N/A,FALSE,"CTrecon"}</definedName>
    <definedName name="ASDASFD_1_2" localSheetId="4" hidden="1">{#N/A,#N/A,FALSE,"TMCOMP96";#N/A,#N/A,FALSE,"MAT96";#N/A,#N/A,FALSE,"FANDA96";#N/A,#N/A,FALSE,"INTRAN96";#N/A,#N/A,FALSE,"NAA9697";#N/A,#N/A,FALSE,"ECWEBB";#N/A,#N/A,FALSE,"MFT96";#N/A,#N/A,FALSE,"CTrecon"}</definedName>
    <definedName name="ASDASFD_1_2" hidden="1">{#N/A,#N/A,FALSE,"TMCOMP96";#N/A,#N/A,FALSE,"MAT96";#N/A,#N/A,FALSE,"FANDA96";#N/A,#N/A,FALSE,"INTRAN96";#N/A,#N/A,FALSE,"NAA9697";#N/A,#N/A,FALSE,"ECWEBB";#N/A,#N/A,FALSE,"MFT96";#N/A,#N/A,FALSE,"CTrecon"}</definedName>
    <definedName name="ASDASFD_1_2_1" localSheetId="0" hidden="1">{#N/A,#N/A,FALSE,"TMCOMP96";#N/A,#N/A,FALSE,"MAT96";#N/A,#N/A,FALSE,"FANDA96";#N/A,#N/A,FALSE,"INTRAN96";#N/A,#N/A,FALSE,"NAA9697";#N/A,#N/A,FALSE,"ECWEBB";#N/A,#N/A,FALSE,"MFT96";#N/A,#N/A,FALSE,"CTrecon"}</definedName>
    <definedName name="ASDASFD_1_2_1" localSheetId="4" hidden="1">{#N/A,#N/A,FALSE,"TMCOMP96";#N/A,#N/A,FALSE,"MAT96";#N/A,#N/A,FALSE,"FANDA96";#N/A,#N/A,FALSE,"INTRAN96";#N/A,#N/A,FALSE,"NAA9697";#N/A,#N/A,FALSE,"ECWEBB";#N/A,#N/A,FALSE,"MFT96";#N/A,#N/A,FALSE,"CTrecon"}</definedName>
    <definedName name="ASDASFD_1_2_1" hidden="1">{#N/A,#N/A,FALSE,"TMCOMP96";#N/A,#N/A,FALSE,"MAT96";#N/A,#N/A,FALSE,"FANDA96";#N/A,#N/A,FALSE,"INTRAN96";#N/A,#N/A,FALSE,"NAA9697";#N/A,#N/A,FALSE,"ECWEBB";#N/A,#N/A,FALSE,"MFT96";#N/A,#N/A,FALSE,"CTrecon"}</definedName>
    <definedName name="ASDASFD_1_2_1_1" localSheetId="0" hidden="1">{#N/A,#N/A,FALSE,"TMCOMP96";#N/A,#N/A,FALSE,"MAT96";#N/A,#N/A,FALSE,"FANDA96";#N/A,#N/A,FALSE,"INTRAN96";#N/A,#N/A,FALSE,"NAA9697";#N/A,#N/A,FALSE,"ECWEBB";#N/A,#N/A,FALSE,"MFT96";#N/A,#N/A,FALSE,"CTrecon"}</definedName>
    <definedName name="ASDASFD_1_2_1_1" hidden="1">{#N/A,#N/A,FALSE,"TMCOMP96";#N/A,#N/A,FALSE,"MAT96";#N/A,#N/A,FALSE,"FANDA96";#N/A,#N/A,FALSE,"INTRAN96";#N/A,#N/A,FALSE,"NAA9697";#N/A,#N/A,FALSE,"ECWEBB";#N/A,#N/A,FALSE,"MFT96";#N/A,#N/A,FALSE,"CTrecon"}</definedName>
    <definedName name="ASDASFD_1_2_1_1_1" hidden="1">{#N/A,#N/A,FALSE,"TMCOMP96";#N/A,#N/A,FALSE,"MAT96";#N/A,#N/A,FALSE,"FANDA96";#N/A,#N/A,FALSE,"INTRAN96";#N/A,#N/A,FALSE,"NAA9697";#N/A,#N/A,FALSE,"ECWEBB";#N/A,#N/A,FALSE,"MFT96";#N/A,#N/A,FALSE,"CTrecon"}</definedName>
    <definedName name="ASDASFD_1_2_1_1_2" hidden="1">{#N/A,#N/A,FALSE,"TMCOMP96";#N/A,#N/A,FALSE,"MAT96";#N/A,#N/A,FALSE,"FANDA96";#N/A,#N/A,FALSE,"INTRAN96";#N/A,#N/A,FALSE,"NAA9697";#N/A,#N/A,FALSE,"ECWEBB";#N/A,#N/A,FALSE,"MFT96";#N/A,#N/A,FALSE,"CTrecon"}</definedName>
    <definedName name="ASDASFD_1_2_1_2" localSheetId="0" hidden="1">{#N/A,#N/A,FALSE,"TMCOMP96";#N/A,#N/A,FALSE,"MAT96";#N/A,#N/A,FALSE,"FANDA96";#N/A,#N/A,FALSE,"INTRAN96";#N/A,#N/A,FALSE,"NAA9697";#N/A,#N/A,FALSE,"ECWEBB";#N/A,#N/A,FALSE,"MFT96";#N/A,#N/A,FALSE,"CTrecon"}</definedName>
    <definedName name="ASDASFD_1_2_1_2" hidden="1">{#N/A,#N/A,FALSE,"TMCOMP96";#N/A,#N/A,FALSE,"MAT96";#N/A,#N/A,FALSE,"FANDA96";#N/A,#N/A,FALSE,"INTRAN96";#N/A,#N/A,FALSE,"NAA9697";#N/A,#N/A,FALSE,"ECWEBB";#N/A,#N/A,FALSE,"MFT96";#N/A,#N/A,FALSE,"CTrecon"}</definedName>
    <definedName name="ASDASFD_1_2_1_3" localSheetId="0" hidden="1">{#N/A,#N/A,FALSE,"TMCOMP96";#N/A,#N/A,FALSE,"MAT96";#N/A,#N/A,FALSE,"FANDA96";#N/A,#N/A,FALSE,"INTRAN96";#N/A,#N/A,FALSE,"NAA9697";#N/A,#N/A,FALSE,"ECWEBB";#N/A,#N/A,FALSE,"MFT96";#N/A,#N/A,FALSE,"CTrecon"}</definedName>
    <definedName name="ASDASFD_1_2_1_3" hidden="1">{#N/A,#N/A,FALSE,"TMCOMP96";#N/A,#N/A,FALSE,"MAT96";#N/A,#N/A,FALSE,"FANDA96";#N/A,#N/A,FALSE,"INTRAN96";#N/A,#N/A,FALSE,"NAA9697";#N/A,#N/A,FALSE,"ECWEBB";#N/A,#N/A,FALSE,"MFT96";#N/A,#N/A,FALSE,"CTrecon"}</definedName>
    <definedName name="ASDASFD_1_2_1_4" localSheetId="0" hidden="1">{#N/A,#N/A,FALSE,"TMCOMP96";#N/A,#N/A,FALSE,"MAT96";#N/A,#N/A,FALSE,"FANDA96";#N/A,#N/A,FALSE,"INTRAN96";#N/A,#N/A,FALSE,"NAA9697";#N/A,#N/A,FALSE,"ECWEBB";#N/A,#N/A,FALSE,"MFT96";#N/A,#N/A,FALSE,"CTrecon"}</definedName>
    <definedName name="ASDASFD_1_2_1_4" hidden="1">{#N/A,#N/A,FALSE,"TMCOMP96";#N/A,#N/A,FALSE,"MAT96";#N/A,#N/A,FALSE,"FANDA96";#N/A,#N/A,FALSE,"INTRAN96";#N/A,#N/A,FALSE,"NAA9697";#N/A,#N/A,FALSE,"ECWEBB";#N/A,#N/A,FALSE,"MFT96";#N/A,#N/A,FALSE,"CTrecon"}</definedName>
    <definedName name="ASDASFD_1_2_1_5" localSheetId="0" hidden="1">{#N/A,#N/A,FALSE,"TMCOMP96";#N/A,#N/A,FALSE,"MAT96";#N/A,#N/A,FALSE,"FANDA96";#N/A,#N/A,FALSE,"INTRAN96";#N/A,#N/A,FALSE,"NAA9697";#N/A,#N/A,FALSE,"ECWEBB";#N/A,#N/A,FALSE,"MFT96";#N/A,#N/A,FALSE,"CTrecon"}</definedName>
    <definedName name="ASDASFD_1_2_1_5" hidden="1">{#N/A,#N/A,FALSE,"TMCOMP96";#N/A,#N/A,FALSE,"MAT96";#N/A,#N/A,FALSE,"FANDA96";#N/A,#N/A,FALSE,"INTRAN96";#N/A,#N/A,FALSE,"NAA9697";#N/A,#N/A,FALSE,"ECWEBB";#N/A,#N/A,FALSE,"MFT96";#N/A,#N/A,FALSE,"CTrecon"}</definedName>
    <definedName name="ASDASFD_1_2_2" localSheetId="0" hidden="1">{#N/A,#N/A,FALSE,"TMCOMP96";#N/A,#N/A,FALSE,"MAT96";#N/A,#N/A,FALSE,"FANDA96";#N/A,#N/A,FALSE,"INTRAN96";#N/A,#N/A,FALSE,"NAA9697";#N/A,#N/A,FALSE,"ECWEBB";#N/A,#N/A,FALSE,"MFT96";#N/A,#N/A,FALSE,"CTrecon"}</definedName>
    <definedName name="ASDASFD_1_2_2" hidden="1">{#N/A,#N/A,FALSE,"TMCOMP96";#N/A,#N/A,FALSE,"MAT96";#N/A,#N/A,FALSE,"FANDA96";#N/A,#N/A,FALSE,"INTRAN96";#N/A,#N/A,FALSE,"NAA9697";#N/A,#N/A,FALSE,"ECWEBB";#N/A,#N/A,FALSE,"MFT96";#N/A,#N/A,FALSE,"CTrecon"}</definedName>
    <definedName name="ASDASFD_1_2_3" localSheetId="0" hidden="1">{#N/A,#N/A,FALSE,"TMCOMP96";#N/A,#N/A,FALSE,"MAT96";#N/A,#N/A,FALSE,"FANDA96";#N/A,#N/A,FALSE,"INTRAN96";#N/A,#N/A,FALSE,"NAA9697";#N/A,#N/A,FALSE,"ECWEBB";#N/A,#N/A,FALSE,"MFT96";#N/A,#N/A,FALSE,"CTrecon"}</definedName>
    <definedName name="ASDASFD_1_2_3" hidden="1">{#N/A,#N/A,FALSE,"TMCOMP96";#N/A,#N/A,FALSE,"MAT96";#N/A,#N/A,FALSE,"FANDA96";#N/A,#N/A,FALSE,"INTRAN96";#N/A,#N/A,FALSE,"NAA9697";#N/A,#N/A,FALSE,"ECWEBB";#N/A,#N/A,FALSE,"MFT96";#N/A,#N/A,FALSE,"CTrecon"}</definedName>
    <definedName name="ASDASFD_1_2_4" localSheetId="0" hidden="1">{#N/A,#N/A,FALSE,"TMCOMP96";#N/A,#N/A,FALSE,"MAT96";#N/A,#N/A,FALSE,"FANDA96";#N/A,#N/A,FALSE,"INTRAN96";#N/A,#N/A,FALSE,"NAA9697";#N/A,#N/A,FALSE,"ECWEBB";#N/A,#N/A,FALSE,"MFT96";#N/A,#N/A,FALSE,"CTrecon"}</definedName>
    <definedName name="ASDASFD_1_2_4" hidden="1">{#N/A,#N/A,FALSE,"TMCOMP96";#N/A,#N/A,FALSE,"MAT96";#N/A,#N/A,FALSE,"FANDA96";#N/A,#N/A,FALSE,"INTRAN96";#N/A,#N/A,FALSE,"NAA9697";#N/A,#N/A,FALSE,"ECWEBB";#N/A,#N/A,FALSE,"MFT96";#N/A,#N/A,FALSE,"CTrecon"}</definedName>
    <definedName name="ASDASFD_1_2_5" localSheetId="0" hidden="1">{#N/A,#N/A,FALSE,"TMCOMP96";#N/A,#N/A,FALSE,"MAT96";#N/A,#N/A,FALSE,"FANDA96";#N/A,#N/A,FALSE,"INTRAN96";#N/A,#N/A,FALSE,"NAA9697";#N/A,#N/A,FALSE,"ECWEBB";#N/A,#N/A,FALSE,"MFT96";#N/A,#N/A,FALSE,"CTrecon"}</definedName>
    <definedName name="ASDASFD_1_2_5" hidden="1">{#N/A,#N/A,FALSE,"TMCOMP96";#N/A,#N/A,FALSE,"MAT96";#N/A,#N/A,FALSE,"FANDA96";#N/A,#N/A,FALSE,"INTRAN96";#N/A,#N/A,FALSE,"NAA9697";#N/A,#N/A,FALSE,"ECWEBB";#N/A,#N/A,FALSE,"MFT96";#N/A,#N/A,FALSE,"CTrecon"}</definedName>
    <definedName name="ASDASFD_1_3" localSheetId="0" hidden="1">{#N/A,#N/A,FALSE,"TMCOMP96";#N/A,#N/A,FALSE,"MAT96";#N/A,#N/A,FALSE,"FANDA96";#N/A,#N/A,FALSE,"INTRAN96";#N/A,#N/A,FALSE,"NAA9697";#N/A,#N/A,FALSE,"ECWEBB";#N/A,#N/A,FALSE,"MFT96";#N/A,#N/A,FALSE,"CTrecon"}</definedName>
    <definedName name="ASDASFD_1_3" localSheetId="4" hidden="1">{#N/A,#N/A,FALSE,"TMCOMP96";#N/A,#N/A,FALSE,"MAT96";#N/A,#N/A,FALSE,"FANDA96";#N/A,#N/A,FALSE,"INTRAN96";#N/A,#N/A,FALSE,"NAA9697";#N/A,#N/A,FALSE,"ECWEBB";#N/A,#N/A,FALSE,"MFT96";#N/A,#N/A,FALSE,"CTrecon"}</definedName>
    <definedName name="ASDASFD_1_3" hidden="1">{#N/A,#N/A,FALSE,"TMCOMP96";#N/A,#N/A,FALSE,"MAT96";#N/A,#N/A,FALSE,"FANDA96";#N/A,#N/A,FALSE,"INTRAN96";#N/A,#N/A,FALSE,"NAA9697";#N/A,#N/A,FALSE,"ECWEBB";#N/A,#N/A,FALSE,"MFT96";#N/A,#N/A,FALSE,"CTrecon"}</definedName>
    <definedName name="ASDASFD_1_3_1" localSheetId="0" hidden="1">{#N/A,#N/A,FALSE,"TMCOMP96";#N/A,#N/A,FALSE,"MAT96";#N/A,#N/A,FALSE,"FANDA96";#N/A,#N/A,FALSE,"INTRAN96";#N/A,#N/A,FALSE,"NAA9697";#N/A,#N/A,FALSE,"ECWEBB";#N/A,#N/A,FALSE,"MFT96";#N/A,#N/A,FALSE,"CTrecon"}</definedName>
    <definedName name="ASDASFD_1_3_1" localSheetId="4" hidden="1">{#N/A,#N/A,FALSE,"TMCOMP96";#N/A,#N/A,FALSE,"MAT96";#N/A,#N/A,FALSE,"FANDA96";#N/A,#N/A,FALSE,"INTRAN96";#N/A,#N/A,FALSE,"NAA9697";#N/A,#N/A,FALSE,"ECWEBB";#N/A,#N/A,FALSE,"MFT96";#N/A,#N/A,FALSE,"CTrecon"}</definedName>
    <definedName name="ASDASFD_1_3_1" hidden="1">{#N/A,#N/A,FALSE,"TMCOMP96";#N/A,#N/A,FALSE,"MAT96";#N/A,#N/A,FALSE,"FANDA96";#N/A,#N/A,FALSE,"INTRAN96";#N/A,#N/A,FALSE,"NAA9697";#N/A,#N/A,FALSE,"ECWEBB";#N/A,#N/A,FALSE,"MFT96";#N/A,#N/A,FALSE,"CTrecon"}</definedName>
    <definedName name="ASDASFD_1_3_1_1" localSheetId="0" hidden="1">{#N/A,#N/A,FALSE,"TMCOMP96";#N/A,#N/A,FALSE,"MAT96";#N/A,#N/A,FALSE,"FANDA96";#N/A,#N/A,FALSE,"INTRAN96";#N/A,#N/A,FALSE,"NAA9697";#N/A,#N/A,FALSE,"ECWEBB";#N/A,#N/A,FALSE,"MFT96";#N/A,#N/A,FALSE,"CTrecon"}</definedName>
    <definedName name="ASDASFD_1_3_1_1" hidden="1">{#N/A,#N/A,FALSE,"TMCOMP96";#N/A,#N/A,FALSE,"MAT96";#N/A,#N/A,FALSE,"FANDA96";#N/A,#N/A,FALSE,"INTRAN96";#N/A,#N/A,FALSE,"NAA9697";#N/A,#N/A,FALSE,"ECWEBB";#N/A,#N/A,FALSE,"MFT96";#N/A,#N/A,FALSE,"CTrecon"}</definedName>
    <definedName name="ASDASFD_1_3_1_1_1" hidden="1">{#N/A,#N/A,FALSE,"TMCOMP96";#N/A,#N/A,FALSE,"MAT96";#N/A,#N/A,FALSE,"FANDA96";#N/A,#N/A,FALSE,"INTRAN96";#N/A,#N/A,FALSE,"NAA9697";#N/A,#N/A,FALSE,"ECWEBB";#N/A,#N/A,FALSE,"MFT96";#N/A,#N/A,FALSE,"CTrecon"}</definedName>
    <definedName name="ASDASFD_1_3_1_1_2" hidden="1">{#N/A,#N/A,FALSE,"TMCOMP96";#N/A,#N/A,FALSE,"MAT96";#N/A,#N/A,FALSE,"FANDA96";#N/A,#N/A,FALSE,"INTRAN96";#N/A,#N/A,FALSE,"NAA9697";#N/A,#N/A,FALSE,"ECWEBB";#N/A,#N/A,FALSE,"MFT96";#N/A,#N/A,FALSE,"CTrecon"}</definedName>
    <definedName name="ASDASFD_1_3_1_2" localSheetId="0" hidden="1">{#N/A,#N/A,FALSE,"TMCOMP96";#N/A,#N/A,FALSE,"MAT96";#N/A,#N/A,FALSE,"FANDA96";#N/A,#N/A,FALSE,"INTRAN96";#N/A,#N/A,FALSE,"NAA9697";#N/A,#N/A,FALSE,"ECWEBB";#N/A,#N/A,FALSE,"MFT96";#N/A,#N/A,FALSE,"CTrecon"}</definedName>
    <definedName name="ASDASFD_1_3_1_2" hidden="1">{#N/A,#N/A,FALSE,"TMCOMP96";#N/A,#N/A,FALSE,"MAT96";#N/A,#N/A,FALSE,"FANDA96";#N/A,#N/A,FALSE,"INTRAN96";#N/A,#N/A,FALSE,"NAA9697";#N/A,#N/A,FALSE,"ECWEBB";#N/A,#N/A,FALSE,"MFT96";#N/A,#N/A,FALSE,"CTrecon"}</definedName>
    <definedName name="ASDASFD_1_3_1_3" localSheetId="0" hidden="1">{#N/A,#N/A,FALSE,"TMCOMP96";#N/A,#N/A,FALSE,"MAT96";#N/A,#N/A,FALSE,"FANDA96";#N/A,#N/A,FALSE,"INTRAN96";#N/A,#N/A,FALSE,"NAA9697";#N/A,#N/A,FALSE,"ECWEBB";#N/A,#N/A,FALSE,"MFT96";#N/A,#N/A,FALSE,"CTrecon"}</definedName>
    <definedName name="ASDASFD_1_3_1_3" hidden="1">{#N/A,#N/A,FALSE,"TMCOMP96";#N/A,#N/A,FALSE,"MAT96";#N/A,#N/A,FALSE,"FANDA96";#N/A,#N/A,FALSE,"INTRAN96";#N/A,#N/A,FALSE,"NAA9697";#N/A,#N/A,FALSE,"ECWEBB";#N/A,#N/A,FALSE,"MFT96";#N/A,#N/A,FALSE,"CTrecon"}</definedName>
    <definedName name="ASDASFD_1_3_1_4" localSheetId="0" hidden="1">{#N/A,#N/A,FALSE,"TMCOMP96";#N/A,#N/A,FALSE,"MAT96";#N/A,#N/A,FALSE,"FANDA96";#N/A,#N/A,FALSE,"INTRAN96";#N/A,#N/A,FALSE,"NAA9697";#N/A,#N/A,FALSE,"ECWEBB";#N/A,#N/A,FALSE,"MFT96";#N/A,#N/A,FALSE,"CTrecon"}</definedName>
    <definedName name="ASDASFD_1_3_1_4" hidden="1">{#N/A,#N/A,FALSE,"TMCOMP96";#N/A,#N/A,FALSE,"MAT96";#N/A,#N/A,FALSE,"FANDA96";#N/A,#N/A,FALSE,"INTRAN96";#N/A,#N/A,FALSE,"NAA9697";#N/A,#N/A,FALSE,"ECWEBB";#N/A,#N/A,FALSE,"MFT96";#N/A,#N/A,FALSE,"CTrecon"}</definedName>
    <definedName name="ASDASFD_1_3_1_5" localSheetId="0" hidden="1">{#N/A,#N/A,FALSE,"TMCOMP96";#N/A,#N/A,FALSE,"MAT96";#N/A,#N/A,FALSE,"FANDA96";#N/A,#N/A,FALSE,"INTRAN96";#N/A,#N/A,FALSE,"NAA9697";#N/A,#N/A,FALSE,"ECWEBB";#N/A,#N/A,FALSE,"MFT96";#N/A,#N/A,FALSE,"CTrecon"}</definedName>
    <definedName name="ASDASFD_1_3_1_5" hidden="1">{#N/A,#N/A,FALSE,"TMCOMP96";#N/A,#N/A,FALSE,"MAT96";#N/A,#N/A,FALSE,"FANDA96";#N/A,#N/A,FALSE,"INTRAN96";#N/A,#N/A,FALSE,"NAA9697";#N/A,#N/A,FALSE,"ECWEBB";#N/A,#N/A,FALSE,"MFT96";#N/A,#N/A,FALSE,"CTrecon"}</definedName>
    <definedName name="ASDASFD_1_3_2" localSheetId="0" hidden="1">{#N/A,#N/A,FALSE,"TMCOMP96";#N/A,#N/A,FALSE,"MAT96";#N/A,#N/A,FALSE,"FANDA96";#N/A,#N/A,FALSE,"INTRAN96";#N/A,#N/A,FALSE,"NAA9697";#N/A,#N/A,FALSE,"ECWEBB";#N/A,#N/A,FALSE,"MFT96";#N/A,#N/A,FALSE,"CTrecon"}</definedName>
    <definedName name="ASDASFD_1_3_2" hidden="1">{#N/A,#N/A,FALSE,"TMCOMP96";#N/A,#N/A,FALSE,"MAT96";#N/A,#N/A,FALSE,"FANDA96";#N/A,#N/A,FALSE,"INTRAN96";#N/A,#N/A,FALSE,"NAA9697";#N/A,#N/A,FALSE,"ECWEBB";#N/A,#N/A,FALSE,"MFT96";#N/A,#N/A,FALSE,"CTrecon"}</definedName>
    <definedName name="ASDASFD_1_3_3" localSheetId="0" hidden="1">{#N/A,#N/A,FALSE,"TMCOMP96";#N/A,#N/A,FALSE,"MAT96";#N/A,#N/A,FALSE,"FANDA96";#N/A,#N/A,FALSE,"INTRAN96";#N/A,#N/A,FALSE,"NAA9697";#N/A,#N/A,FALSE,"ECWEBB";#N/A,#N/A,FALSE,"MFT96";#N/A,#N/A,FALSE,"CTrecon"}</definedName>
    <definedName name="ASDASFD_1_3_3" hidden="1">{#N/A,#N/A,FALSE,"TMCOMP96";#N/A,#N/A,FALSE,"MAT96";#N/A,#N/A,FALSE,"FANDA96";#N/A,#N/A,FALSE,"INTRAN96";#N/A,#N/A,FALSE,"NAA9697";#N/A,#N/A,FALSE,"ECWEBB";#N/A,#N/A,FALSE,"MFT96";#N/A,#N/A,FALSE,"CTrecon"}</definedName>
    <definedName name="ASDASFD_1_3_4" localSheetId="0" hidden="1">{#N/A,#N/A,FALSE,"TMCOMP96";#N/A,#N/A,FALSE,"MAT96";#N/A,#N/A,FALSE,"FANDA96";#N/A,#N/A,FALSE,"INTRAN96";#N/A,#N/A,FALSE,"NAA9697";#N/A,#N/A,FALSE,"ECWEBB";#N/A,#N/A,FALSE,"MFT96";#N/A,#N/A,FALSE,"CTrecon"}</definedName>
    <definedName name="ASDASFD_1_3_4" hidden="1">{#N/A,#N/A,FALSE,"TMCOMP96";#N/A,#N/A,FALSE,"MAT96";#N/A,#N/A,FALSE,"FANDA96";#N/A,#N/A,FALSE,"INTRAN96";#N/A,#N/A,FALSE,"NAA9697";#N/A,#N/A,FALSE,"ECWEBB";#N/A,#N/A,FALSE,"MFT96";#N/A,#N/A,FALSE,"CTrecon"}</definedName>
    <definedName name="ASDASFD_1_3_5" localSheetId="0" hidden="1">{#N/A,#N/A,FALSE,"TMCOMP96";#N/A,#N/A,FALSE,"MAT96";#N/A,#N/A,FALSE,"FANDA96";#N/A,#N/A,FALSE,"INTRAN96";#N/A,#N/A,FALSE,"NAA9697";#N/A,#N/A,FALSE,"ECWEBB";#N/A,#N/A,FALSE,"MFT96";#N/A,#N/A,FALSE,"CTrecon"}</definedName>
    <definedName name="ASDASFD_1_3_5" hidden="1">{#N/A,#N/A,FALSE,"TMCOMP96";#N/A,#N/A,FALSE,"MAT96";#N/A,#N/A,FALSE,"FANDA96";#N/A,#N/A,FALSE,"INTRAN96";#N/A,#N/A,FALSE,"NAA9697";#N/A,#N/A,FALSE,"ECWEBB";#N/A,#N/A,FALSE,"MFT96";#N/A,#N/A,FALSE,"CTrecon"}</definedName>
    <definedName name="ASDASFD_1_4" localSheetId="0" hidden="1">{#N/A,#N/A,FALSE,"TMCOMP96";#N/A,#N/A,FALSE,"MAT96";#N/A,#N/A,FALSE,"FANDA96";#N/A,#N/A,FALSE,"INTRAN96";#N/A,#N/A,FALSE,"NAA9697";#N/A,#N/A,FALSE,"ECWEBB";#N/A,#N/A,FALSE,"MFT96";#N/A,#N/A,FALSE,"CTrecon"}</definedName>
    <definedName name="ASDASFD_1_4" localSheetId="4" hidden="1">{#N/A,#N/A,FALSE,"TMCOMP96";#N/A,#N/A,FALSE,"MAT96";#N/A,#N/A,FALSE,"FANDA96";#N/A,#N/A,FALSE,"INTRAN96";#N/A,#N/A,FALSE,"NAA9697";#N/A,#N/A,FALSE,"ECWEBB";#N/A,#N/A,FALSE,"MFT96";#N/A,#N/A,FALSE,"CTrecon"}</definedName>
    <definedName name="ASDASFD_1_4" hidden="1">{#N/A,#N/A,FALSE,"TMCOMP96";#N/A,#N/A,FALSE,"MAT96";#N/A,#N/A,FALSE,"FANDA96";#N/A,#N/A,FALSE,"INTRAN96";#N/A,#N/A,FALSE,"NAA9697";#N/A,#N/A,FALSE,"ECWEBB";#N/A,#N/A,FALSE,"MFT96";#N/A,#N/A,FALSE,"CTrecon"}</definedName>
    <definedName name="ASDASFD_1_4_1" localSheetId="0" hidden="1">{#N/A,#N/A,FALSE,"TMCOMP96";#N/A,#N/A,FALSE,"MAT96";#N/A,#N/A,FALSE,"FANDA96";#N/A,#N/A,FALSE,"INTRAN96";#N/A,#N/A,FALSE,"NAA9697";#N/A,#N/A,FALSE,"ECWEBB";#N/A,#N/A,FALSE,"MFT96";#N/A,#N/A,FALSE,"CTrecon"}</definedName>
    <definedName name="ASDASFD_1_4_1" localSheetId="4" hidden="1">{#N/A,#N/A,FALSE,"TMCOMP96";#N/A,#N/A,FALSE,"MAT96";#N/A,#N/A,FALSE,"FANDA96";#N/A,#N/A,FALSE,"INTRAN96";#N/A,#N/A,FALSE,"NAA9697";#N/A,#N/A,FALSE,"ECWEBB";#N/A,#N/A,FALSE,"MFT96";#N/A,#N/A,FALSE,"CTrecon"}</definedName>
    <definedName name="ASDASFD_1_4_1" hidden="1">{#N/A,#N/A,FALSE,"TMCOMP96";#N/A,#N/A,FALSE,"MAT96";#N/A,#N/A,FALSE,"FANDA96";#N/A,#N/A,FALSE,"INTRAN96";#N/A,#N/A,FALSE,"NAA9697";#N/A,#N/A,FALSE,"ECWEBB";#N/A,#N/A,FALSE,"MFT96";#N/A,#N/A,FALSE,"CTrecon"}</definedName>
    <definedName name="ASDASFD_1_4_1_1" localSheetId="0" hidden="1">{#N/A,#N/A,FALSE,"TMCOMP96";#N/A,#N/A,FALSE,"MAT96";#N/A,#N/A,FALSE,"FANDA96";#N/A,#N/A,FALSE,"INTRAN96";#N/A,#N/A,FALSE,"NAA9697";#N/A,#N/A,FALSE,"ECWEBB";#N/A,#N/A,FALSE,"MFT96";#N/A,#N/A,FALSE,"CTrecon"}</definedName>
    <definedName name="ASDASFD_1_4_1_1" hidden="1">{#N/A,#N/A,FALSE,"TMCOMP96";#N/A,#N/A,FALSE,"MAT96";#N/A,#N/A,FALSE,"FANDA96";#N/A,#N/A,FALSE,"INTRAN96";#N/A,#N/A,FALSE,"NAA9697";#N/A,#N/A,FALSE,"ECWEBB";#N/A,#N/A,FALSE,"MFT96";#N/A,#N/A,FALSE,"CTrecon"}</definedName>
    <definedName name="ASDASFD_1_4_1_2" localSheetId="0" hidden="1">{#N/A,#N/A,FALSE,"TMCOMP96";#N/A,#N/A,FALSE,"MAT96";#N/A,#N/A,FALSE,"FANDA96";#N/A,#N/A,FALSE,"INTRAN96";#N/A,#N/A,FALSE,"NAA9697";#N/A,#N/A,FALSE,"ECWEBB";#N/A,#N/A,FALSE,"MFT96";#N/A,#N/A,FALSE,"CTrecon"}</definedName>
    <definedName name="ASDASFD_1_4_1_2" hidden="1">{#N/A,#N/A,FALSE,"TMCOMP96";#N/A,#N/A,FALSE,"MAT96";#N/A,#N/A,FALSE,"FANDA96";#N/A,#N/A,FALSE,"INTRAN96";#N/A,#N/A,FALSE,"NAA9697";#N/A,#N/A,FALSE,"ECWEBB";#N/A,#N/A,FALSE,"MFT96";#N/A,#N/A,FALSE,"CTrecon"}</definedName>
    <definedName name="ASDASFD_1_4_1_3" localSheetId="0" hidden="1">{#N/A,#N/A,FALSE,"TMCOMP96";#N/A,#N/A,FALSE,"MAT96";#N/A,#N/A,FALSE,"FANDA96";#N/A,#N/A,FALSE,"INTRAN96";#N/A,#N/A,FALSE,"NAA9697";#N/A,#N/A,FALSE,"ECWEBB";#N/A,#N/A,FALSE,"MFT96";#N/A,#N/A,FALSE,"CTrecon"}</definedName>
    <definedName name="ASDASFD_1_4_1_3" hidden="1">{#N/A,#N/A,FALSE,"TMCOMP96";#N/A,#N/A,FALSE,"MAT96";#N/A,#N/A,FALSE,"FANDA96";#N/A,#N/A,FALSE,"INTRAN96";#N/A,#N/A,FALSE,"NAA9697";#N/A,#N/A,FALSE,"ECWEBB";#N/A,#N/A,FALSE,"MFT96";#N/A,#N/A,FALSE,"CTrecon"}</definedName>
    <definedName name="ASDASFD_1_4_1_4" localSheetId="0" hidden="1">{#N/A,#N/A,FALSE,"TMCOMP96";#N/A,#N/A,FALSE,"MAT96";#N/A,#N/A,FALSE,"FANDA96";#N/A,#N/A,FALSE,"INTRAN96";#N/A,#N/A,FALSE,"NAA9697";#N/A,#N/A,FALSE,"ECWEBB";#N/A,#N/A,FALSE,"MFT96";#N/A,#N/A,FALSE,"CTrecon"}</definedName>
    <definedName name="ASDASFD_1_4_1_4" hidden="1">{#N/A,#N/A,FALSE,"TMCOMP96";#N/A,#N/A,FALSE,"MAT96";#N/A,#N/A,FALSE,"FANDA96";#N/A,#N/A,FALSE,"INTRAN96";#N/A,#N/A,FALSE,"NAA9697";#N/A,#N/A,FALSE,"ECWEBB";#N/A,#N/A,FALSE,"MFT96";#N/A,#N/A,FALSE,"CTrecon"}</definedName>
    <definedName name="ASDASFD_1_4_1_5" hidden="1">{#N/A,#N/A,FALSE,"TMCOMP96";#N/A,#N/A,FALSE,"MAT96";#N/A,#N/A,FALSE,"FANDA96";#N/A,#N/A,FALSE,"INTRAN96";#N/A,#N/A,FALSE,"NAA9697";#N/A,#N/A,FALSE,"ECWEBB";#N/A,#N/A,FALSE,"MFT96";#N/A,#N/A,FALSE,"CTrecon"}</definedName>
    <definedName name="ASDASFD_1_4_2" localSheetId="0" hidden="1">{#N/A,#N/A,FALSE,"TMCOMP96";#N/A,#N/A,FALSE,"MAT96";#N/A,#N/A,FALSE,"FANDA96";#N/A,#N/A,FALSE,"INTRAN96";#N/A,#N/A,FALSE,"NAA9697";#N/A,#N/A,FALSE,"ECWEBB";#N/A,#N/A,FALSE,"MFT96";#N/A,#N/A,FALSE,"CTrecon"}</definedName>
    <definedName name="ASDASFD_1_4_2" hidden="1">{#N/A,#N/A,FALSE,"TMCOMP96";#N/A,#N/A,FALSE,"MAT96";#N/A,#N/A,FALSE,"FANDA96";#N/A,#N/A,FALSE,"INTRAN96";#N/A,#N/A,FALSE,"NAA9697";#N/A,#N/A,FALSE,"ECWEBB";#N/A,#N/A,FALSE,"MFT96";#N/A,#N/A,FALSE,"CTrecon"}</definedName>
    <definedName name="ASDASFD_1_4_3" localSheetId="0" hidden="1">{#N/A,#N/A,FALSE,"TMCOMP96";#N/A,#N/A,FALSE,"MAT96";#N/A,#N/A,FALSE,"FANDA96";#N/A,#N/A,FALSE,"INTRAN96";#N/A,#N/A,FALSE,"NAA9697";#N/A,#N/A,FALSE,"ECWEBB";#N/A,#N/A,FALSE,"MFT96";#N/A,#N/A,FALSE,"CTrecon"}</definedName>
    <definedName name="ASDASFD_1_4_3" hidden="1">{#N/A,#N/A,FALSE,"TMCOMP96";#N/A,#N/A,FALSE,"MAT96";#N/A,#N/A,FALSE,"FANDA96";#N/A,#N/A,FALSE,"INTRAN96";#N/A,#N/A,FALSE,"NAA9697";#N/A,#N/A,FALSE,"ECWEBB";#N/A,#N/A,FALSE,"MFT96";#N/A,#N/A,FALSE,"CTrecon"}</definedName>
    <definedName name="ASDASFD_1_4_4" localSheetId="0" hidden="1">{#N/A,#N/A,FALSE,"TMCOMP96";#N/A,#N/A,FALSE,"MAT96";#N/A,#N/A,FALSE,"FANDA96";#N/A,#N/A,FALSE,"INTRAN96";#N/A,#N/A,FALSE,"NAA9697";#N/A,#N/A,FALSE,"ECWEBB";#N/A,#N/A,FALSE,"MFT96";#N/A,#N/A,FALSE,"CTrecon"}</definedName>
    <definedName name="ASDASFD_1_4_4" hidden="1">{#N/A,#N/A,FALSE,"TMCOMP96";#N/A,#N/A,FALSE,"MAT96";#N/A,#N/A,FALSE,"FANDA96";#N/A,#N/A,FALSE,"INTRAN96";#N/A,#N/A,FALSE,"NAA9697";#N/A,#N/A,FALSE,"ECWEBB";#N/A,#N/A,FALSE,"MFT96";#N/A,#N/A,FALSE,"CTrecon"}</definedName>
    <definedName name="ASDASFD_1_4_5" localSheetId="0" hidden="1">{#N/A,#N/A,FALSE,"TMCOMP96";#N/A,#N/A,FALSE,"MAT96";#N/A,#N/A,FALSE,"FANDA96";#N/A,#N/A,FALSE,"INTRAN96";#N/A,#N/A,FALSE,"NAA9697";#N/A,#N/A,FALSE,"ECWEBB";#N/A,#N/A,FALSE,"MFT96";#N/A,#N/A,FALSE,"CTrecon"}</definedName>
    <definedName name="ASDASFD_1_4_5" hidden="1">{#N/A,#N/A,FALSE,"TMCOMP96";#N/A,#N/A,FALSE,"MAT96";#N/A,#N/A,FALSE,"FANDA96";#N/A,#N/A,FALSE,"INTRAN96";#N/A,#N/A,FALSE,"NAA9697";#N/A,#N/A,FALSE,"ECWEBB";#N/A,#N/A,FALSE,"MFT96";#N/A,#N/A,FALSE,"CTrecon"}</definedName>
    <definedName name="ASDASFD_1_5" localSheetId="0" hidden="1">{#N/A,#N/A,FALSE,"TMCOMP96";#N/A,#N/A,FALSE,"MAT96";#N/A,#N/A,FALSE,"FANDA96";#N/A,#N/A,FALSE,"INTRAN96";#N/A,#N/A,FALSE,"NAA9697";#N/A,#N/A,FALSE,"ECWEBB";#N/A,#N/A,FALSE,"MFT96";#N/A,#N/A,FALSE,"CTrecon"}</definedName>
    <definedName name="ASDASFD_1_5" localSheetId="4" hidden="1">{#N/A,#N/A,FALSE,"TMCOMP96";#N/A,#N/A,FALSE,"MAT96";#N/A,#N/A,FALSE,"FANDA96";#N/A,#N/A,FALSE,"INTRAN96";#N/A,#N/A,FALSE,"NAA9697";#N/A,#N/A,FALSE,"ECWEBB";#N/A,#N/A,FALSE,"MFT96";#N/A,#N/A,FALSE,"CTrecon"}</definedName>
    <definedName name="ASDASFD_1_5" hidden="1">{#N/A,#N/A,FALSE,"TMCOMP96";#N/A,#N/A,FALSE,"MAT96";#N/A,#N/A,FALSE,"FANDA96";#N/A,#N/A,FALSE,"INTRAN96";#N/A,#N/A,FALSE,"NAA9697";#N/A,#N/A,FALSE,"ECWEBB";#N/A,#N/A,FALSE,"MFT96";#N/A,#N/A,FALSE,"CTrecon"}</definedName>
    <definedName name="ASDASFD_1_5_1" localSheetId="0" hidden="1">{#N/A,#N/A,FALSE,"TMCOMP96";#N/A,#N/A,FALSE,"MAT96";#N/A,#N/A,FALSE,"FANDA96";#N/A,#N/A,FALSE,"INTRAN96";#N/A,#N/A,FALSE,"NAA9697";#N/A,#N/A,FALSE,"ECWEBB";#N/A,#N/A,FALSE,"MFT96";#N/A,#N/A,FALSE,"CTrecon"}</definedName>
    <definedName name="ASDASFD_1_5_1" hidden="1">{#N/A,#N/A,FALSE,"TMCOMP96";#N/A,#N/A,FALSE,"MAT96";#N/A,#N/A,FALSE,"FANDA96";#N/A,#N/A,FALSE,"INTRAN96";#N/A,#N/A,FALSE,"NAA9697";#N/A,#N/A,FALSE,"ECWEBB";#N/A,#N/A,FALSE,"MFT96";#N/A,#N/A,FALSE,"CTrecon"}</definedName>
    <definedName name="ASDASFD_1_5_2" localSheetId="0" hidden="1">{#N/A,#N/A,FALSE,"TMCOMP96";#N/A,#N/A,FALSE,"MAT96";#N/A,#N/A,FALSE,"FANDA96";#N/A,#N/A,FALSE,"INTRAN96";#N/A,#N/A,FALSE,"NAA9697";#N/A,#N/A,FALSE,"ECWEBB";#N/A,#N/A,FALSE,"MFT96";#N/A,#N/A,FALSE,"CTrecon"}</definedName>
    <definedName name="ASDASFD_1_5_2" hidden="1">{#N/A,#N/A,FALSE,"TMCOMP96";#N/A,#N/A,FALSE,"MAT96";#N/A,#N/A,FALSE,"FANDA96";#N/A,#N/A,FALSE,"INTRAN96";#N/A,#N/A,FALSE,"NAA9697";#N/A,#N/A,FALSE,"ECWEBB";#N/A,#N/A,FALSE,"MFT96";#N/A,#N/A,FALSE,"CTrecon"}</definedName>
    <definedName name="ASDASFD_1_5_3" localSheetId="0" hidden="1">{#N/A,#N/A,FALSE,"TMCOMP96";#N/A,#N/A,FALSE,"MAT96";#N/A,#N/A,FALSE,"FANDA96";#N/A,#N/A,FALSE,"INTRAN96";#N/A,#N/A,FALSE,"NAA9697";#N/A,#N/A,FALSE,"ECWEBB";#N/A,#N/A,FALSE,"MFT96";#N/A,#N/A,FALSE,"CTrecon"}</definedName>
    <definedName name="ASDASFD_1_5_3" hidden="1">{#N/A,#N/A,FALSE,"TMCOMP96";#N/A,#N/A,FALSE,"MAT96";#N/A,#N/A,FALSE,"FANDA96";#N/A,#N/A,FALSE,"INTRAN96";#N/A,#N/A,FALSE,"NAA9697";#N/A,#N/A,FALSE,"ECWEBB";#N/A,#N/A,FALSE,"MFT96";#N/A,#N/A,FALSE,"CTrecon"}</definedName>
    <definedName name="ASDASFD_1_5_4" localSheetId="0" hidden="1">{#N/A,#N/A,FALSE,"TMCOMP96";#N/A,#N/A,FALSE,"MAT96";#N/A,#N/A,FALSE,"FANDA96";#N/A,#N/A,FALSE,"INTRAN96";#N/A,#N/A,FALSE,"NAA9697";#N/A,#N/A,FALSE,"ECWEBB";#N/A,#N/A,FALSE,"MFT96";#N/A,#N/A,FALSE,"CTrecon"}</definedName>
    <definedName name="ASDASFD_1_5_4" hidden="1">{#N/A,#N/A,FALSE,"TMCOMP96";#N/A,#N/A,FALSE,"MAT96";#N/A,#N/A,FALSE,"FANDA96";#N/A,#N/A,FALSE,"INTRAN96";#N/A,#N/A,FALSE,"NAA9697";#N/A,#N/A,FALSE,"ECWEBB";#N/A,#N/A,FALSE,"MFT96";#N/A,#N/A,FALSE,"CTrecon"}</definedName>
    <definedName name="ASDASFD_1_5_5" hidden="1">{#N/A,#N/A,FALSE,"TMCOMP96";#N/A,#N/A,FALSE,"MAT96";#N/A,#N/A,FALSE,"FANDA96";#N/A,#N/A,FALSE,"INTRAN96";#N/A,#N/A,FALSE,"NAA9697";#N/A,#N/A,FALSE,"ECWEBB";#N/A,#N/A,FALSE,"MFT96";#N/A,#N/A,FALSE,"CTrecon"}</definedName>
    <definedName name="ASDASFD_2" localSheetId="0" hidden="1">{#N/A,#N/A,FALSE,"TMCOMP96";#N/A,#N/A,FALSE,"MAT96";#N/A,#N/A,FALSE,"FANDA96";#N/A,#N/A,FALSE,"INTRAN96";#N/A,#N/A,FALSE,"NAA9697";#N/A,#N/A,FALSE,"ECWEBB";#N/A,#N/A,FALSE,"MFT96";#N/A,#N/A,FALSE,"CTrecon"}</definedName>
    <definedName name="ASDASFD_2" localSheetId="4" hidden="1">{#N/A,#N/A,FALSE,"TMCOMP96";#N/A,#N/A,FALSE,"MAT96";#N/A,#N/A,FALSE,"FANDA96";#N/A,#N/A,FALSE,"INTRAN96";#N/A,#N/A,FALSE,"NAA9697";#N/A,#N/A,FALSE,"ECWEBB";#N/A,#N/A,FALSE,"MFT96";#N/A,#N/A,FALSE,"CTrecon"}</definedName>
    <definedName name="ASDASFD_2" localSheetId="3" hidden="1">{#N/A,#N/A,FALSE,"TMCOMP96";#N/A,#N/A,FALSE,"MAT96";#N/A,#N/A,FALSE,"FANDA96";#N/A,#N/A,FALSE,"INTRAN96";#N/A,#N/A,FALSE,"NAA9697";#N/A,#N/A,FALSE,"ECWEBB";#N/A,#N/A,FALSE,"MFT96";#N/A,#N/A,FALSE,"CTrecon"}</definedName>
    <definedName name="ASDASFD_2" hidden="1">{#N/A,#N/A,FALSE,"TMCOMP96";#N/A,#N/A,FALSE,"MAT96";#N/A,#N/A,FALSE,"FANDA96";#N/A,#N/A,FALSE,"INTRAN96";#N/A,#N/A,FALSE,"NAA9697";#N/A,#N/A,FALSE,"ECWEBB";#N/A,#N/A,FALSE,"MFT96";#N/A,#N/A,FALSE,"CTrecon"}</definedName>
    <definedName name="ASDASFD_2_1" localSheetId="0" hidden="1">{#N/A,#N/A,FALSE,"TMCOMP96";#N/A,#N/A,FALSE,"MAT96";#N/A,#N/A,FALSE,"FANDA96";#N/A,#N/A,FALSE,"INTRAN96";#N/A,#N/A,FALSE,"NAA9697";#N/A,#N/A,FALSE,"ECWEBB";#N/A,#N/A,FALSE,"MFT96";#N/A,#N/A,FALSE,"CTrecon"}</definedName>
    <definedName name="ASDASFD_2_1" localSheetId="4" hidden="1">{#N/A,#N/A,FALSE,"TMCOMP96";#N/A,#N/A,FALSE,"MAT96";#N/A,#N/A,FALSE,"FANDA96";#N/A,#N/A,FALSE,"INTRAN96";#N/A,#N/A,FALSE,"NAA9697";#N/A,#N/A,FALSE,"ECWEBB";#N/A,#N/A,FALSE,"MFT96";#N/A,#N/A,FALSE,"CTrecon"}</definedName>
    <definedName name="ASDASFD_2_1" hidden="1">{#N/A,#N/A,FALSE,"TMCOMP96";#N/A,#N/A,FALSE,"MAT96";#N/A,#N/A,FALSE,"FANDA96";#N/A,#N/A,FALSE,"INTRAN96";#N/A,#N/A,FALSE,"NAA9697";#N/A,#N/A,FALSE,"ECWEBB";#N/A,#N/A,FALSE,"MFT96";#N/A,#N/A,FALSE,"CTrecon"}</definedName>
    <definedName name="ASDASFD_2_1_1" localSheetId="0" hidden="1">{#N/A,#N/A,FALSE,"TMCOMP96";#N/A,#N/A,FALSE,"MAT96";#N/A,#N/A,FALSE,"FANDA96";#N/A,#N/A,FALSE,"INTRAN96";#N/A,#N/A,FALSE,"NAA9697";#N/A,#N/A,FALSE,"ECWEBB";#N/A,#N/A,FALSE,"MFT96";#N/A,#N/A,FALSE,"CTrecon"}</definedName>
    <definedName name="ASDASFD_2_1_1" hidden="1">{#N/A,#N/A,FALSE,"TMCOMP96";#N/A,#N/A,FALSE,"MAT96";#N/A,#N/A,FALSE,"FANDA96";#N/A,#N/A,FALSE,"INTRAN96";#N/A,#N/A,FALSE,"NAA9697";#N/A,#N/A,FALSE,"ECWEBB";#N/A,#N/A,FALSE,"MFT96";#N/A,#N/A,FALSE,"CTrecon"}</definedName>
    <definedName name="ASDASFD_2_1_1_1" hidden="1">{#N/A,#N/A,FALSE,"TMCOMP96";#N/A,#N/A,FALSE,"MAT96";#N/A,#N/A,FALSE,"FANDA96";#N/A,#N/A,FALSE,"INTRAN96";#N/A,#N/A,FALSE,"NAA9697";#N/A,#N/A,FALSE,"ECWEBB";#N/A,#N/A,FALSE,"MFT96";#N/A,#N/A,FALSE,"CTrecon"}</definedName>
    <definedName name="ASDASFD_2_1_1_2" hidden="1">{#N/A,#N/A,FALSE,"TMCOMP96";#N/A,#N/A,FALSE,"MAT96";#N/A,#N/A,FALSE,"FANDA96";#N/A,#N/A,FALSE,"INTRAN96";#N/A,#N/A,FALSE,"NAA9697";#N/A,#N/A,FALSE,"ECWEBB";#N/A,#N/A,FALSE,"MFT96";#N/A,#N/A,FALSE,"CTrecon"}</definedName>
    <definedName name="ASDASFD_2_1_2" localSheetId="0" hidden="1">{#N/A,#N/A,FALSE,"TMCOMP96";#N/A,#N/A,FALSE,"MAT96";#N/A,#N/A,FALSE,"FANDA96";#N/A,#N/A,FALSE,"INTRAN96";#N/A,#N/A,FALSE,"NAA9697";#N/A,#N/A,FALSE,"ECWEBB";#N/A,#N/A,FALSE,"MFT96";#N/A,#N/A,FALSE,"CTrecon"}</definedName>
    <definedName name="ASDASFD_2_1_2" hidden="1">{#N/A,#N/A,FALSE,"TMCOMP96";#N/A,#N/A,FALSE,"MAT96";#N/A,#N/A,FALSE,"FANDA96";#N/A,#N/A,FALSE,"INTRAN96";#N/A,#N/A,FALSE,"NAA9697";#N/A,#N/A,FALSE,"ECWEBB";#N/A,#N/A,FALSE,"MFT96";#N/A,#N/A,FALSE,"CTrecon"}</definedName>
    <definedName name="ASDASFD_2_1_3" localSheetId="0" hidden="1">{#N/A,#N/A,FALSE,"TMCOMP96";#N/A,#N/A,FALSE,"MAT96";#N/A,#N/A,FALSE,"FANDA96";#N/A,#N/A,FALSE,"INTRAN96";#N/A,#N/A,FALSE,"NAA9697";#N/A,#N/A,FALSE,"ECWEBB";#N/A,#N/A,FALSE,"MFT96";#N/A,#N/A,FALSE,"CTrecon"}</definedName>
    <definedName name="ASDASFD_2_1_3" hidden="1">{#N/A,#N/A,FALSE,"TMCOMP96";#N/A,#N/A,FALSE,"MAT96";#N/A,#N/A,FALSE,"FANDA96";#N/A,#N/A,FALSE,"INTRAN96";#N/A,#N/A,FALSE,"NAA9697";#N/A,#N/A,FALSE,"ECWEBB";#N/A,#N/A,FALSE,"MFT96";#N/A,#N/A,FALSE,"CTrecon"}</definedName>
    <definedName name="ASDASFD_2_1_4" localSheetId="0" hidden="1">{#N/A,#N/A,FALSE,"TMCOMP96";#N/A,#N/A,FALSE,"MAT96";#N/A,#N/A,FALSE,"FANDA96";#N/A,#N/A,FALSE,"INTRAN96";#N/A,#N/A,FALSE,"NAA9697";#N/A,#N/A,FALSE,"ECWEBB";#N/A,#N/A,FALSE,"MFT96";#N/A,#N/A,FALSE,"CTrecon"}</definedName>
    <definedName name="ASDASFD_2_1_4" hidden="1">{#N/A,#N/A,FALSE,"TMCOMP96";#N/A,#N/A,FALSE,"MAT96";#N/A,#N/A,FALSE,"FANDA96";#N/A,#N/A,FALSE,"INTRAN96";#N/A,#N/A,FALSE,"NAA9697";#N/A,#N/A,FALSE,"ECWEBB";#N/A,#N/A,FALSE,"MFT96";#N/A,#N/A,FALSE,"CTrecon"}</definedName>
    <definedName name="ASDASFD_2_1_5" localSheetId="0" hidden="1">{#N/A,#N/A,FALSE,"TMCOMP96";#N/A,#N/A,FALSE,"MAT96";#N/A,#N/A,FALSE,"FANDA96";#N/A,#N/A,FALSE,"INTRAN96";#N/A,#N/A,FALSE,"NAA9697";#N/A,#N/A,FALSE,"ECWEBB";#N/A,#N/A,FALSE,"MFT96";#N/A,#N/A,FALSE,"CTrecon"}</definedName>
    <definedName name="ASDASFD_2_1_5" hidden="1">{#N/A,#N/A,FALSE,"TMCOMP96";#N/A,#N/A,FALSE,"MAT96";#N/A,#N/A,FALSE,"FANDA96";#N/A,#N/A,FALSE,"INTRAN96";#N/A,#N/A,FALSE,"NAA9697";#N/A,#N/A,FALSE,"ECWEBB";#N/A,#N/A,FALSE,"MFT96";#N/A,#N/A,FALSE,"CTrecon"}</definedName>
    <definedName name="ASDASFD_2_2" localSheetId="0" hidden="1">{#N/A,#N/A,FALSE,"TMCOMP96";#N/A,#N/A,FALSE,"MAT96";#N/A,#N/A,FALSE,"FANDA96";#N/A,#N/A,FALSE,"INTRAN96";#N/A,#N/A,FALSE,"NAA9697";#N/A,#N/A,FALSE,"ECWEBB";#N/A,#N/A,FALSE,"MFT96";#N/A,#N/A,FALSE,"CTrecon"}</definedName>
    <definedName name="ASDASFD_2_2" hidden="1">{#N/A,#N/A,FALSE,"TMCOMP96";#N/A,#N/A,FALSE,"MAT96";#N/A,#N/A,FALSE,"FANDA96";#N/A,#N/A,FALSE,"INTRAN96";#N/A,#N/A,FALSE,"NAA9697";#N/A,#N/A,FALSE,"ECWEBB";#N/A,#N/A,FALSE,"MFT96";#N/A,#N/A,FALSE,"CTrecon"}</definedName>
    <definedName name="ASDASFD_2_3" localSheetId="0" hidden="1">{#N/A,#N/A,FALSE,"TMCOMP96";#N/A,#N/A,FALSE,"MAT96";#N/A,#N/A,FALSE,"FANDA96";#N/A,#N/A,FALSE,"INTRAN96";#N/A,#N/A,FALSE,"NAA9697";#N/A,#N/A,FALSE,"ECWEBB";#N/A,#N/A,FALSE,"MFT96";#N/A,#N/A,FALSE,"CTrecon"}</definedName>
    <definedName name="ASDASFD_2_3" hidden="1">{#N/A,#N/A,FALSE,"TMCOMP96";#N/A,#N/A,FALSE,"MAT96";#N/A,#N/A,FALSE,"FANDA96";#N/A,#N/A,FALSE,"INTRAN96";#N/A,#N/A,FALSE,"NAA9697";#N/A,#N/A,FALSE,"ECWEBB";#N/A,#N/A,FALSE,"MFT96";#N/A,#N/A,FALSE,"CTrecon"}</definedName>
    <definedName name="ASDASFD_2_4" localSheetId="0" hidden="1">{#N/A,#N/A,FALSE,"TMCOMP96";#N/A,#N/A,FALSE,"MAT96";#N/A,#N/A,FALSE,"FANDA96";#N/A,#N/A,FALSE,"INTRAN96";#N/A,#N/A,FALSE,"NAA9697";#N/A,#N/A,FALSE,"ECWEBB";#N/A,#N/A,FALSE,"MFT96";#N/A,#N/A,FALSE,"CTrecon"}</definedName>
    <definedName name="ASDASFD_2_4" hidden="1">{#N/A,#N/A,FALSE,"TMCOMP96";#N/A,#N/A,FALSE,"MAT96";#N/A,#N/A,FALSE,"FANDA96";#N/A,#N/A,FALSE,"INTRAN96";#N/A,#N/A,FALSE,"NAA9697";#N/A,#N/A,FALSE,"ECWEBB";#N/A,#N/A,FALSE,"MFT96";#N/A,#N/A,FALSE,"CTrecon"}</definedName>
    <definedName name="ASDASFD_2_5" localSheetId="0" hidden="1">{#N/A,#N/A,FALSE,"TMCOMP96";#N/A,#N/A,FALSE,"MAT96";#N/A,#N/A,FALSE,"FANDA96";#N/A,#N/A,FALSE,"INTRAN96";#N/A,#N/A,FALSE,"NAA9697";#N/A,#N/A,FALSE,"ECWEBB";#N/A,#N/A,FALSE,"MFT96";#N/A,#N/A,FALSE,"CTrecon"}</definedName>
    <definedName name="ASDASFD_2_5" hidden="1">{#N/A,#N/A,FALSE,"TMCOMP96";#N/A,#N/A,FALSE,"MAT96";#N/A,#N/A,FALSE,"FANDA96";#N/A,#N/A,FALSE,"INTRAN96";#N/A,#N/A,FALSE,"NAA9697";#N/A,#N/A,FALSE,"ECWEBB";#N/A,#N/A,FALSE,"MFT96";#N/A,#N/A,FALSE,"CTrecon"}</definedName>
    <definedName name="ASDASFD_3" localSheetId="0" hidden="1">{#N/A,#N/A,FALSE,"TMCOMP96";#N/A,#N/A,FALSE,"MAT96";#N/A,#N/A,FALSE,"FANDA96";#N/A,#N/A,FALSE,"INTRAN96";#N/A,#N/A,FALSE,"NAA9697";#N/A,#N/A,FALSE,"ECWEBB";#N/A,#N/A,FALSE,"MFT96";#N/A,#N/A,FALSE,"CTrecon"}</definedName>
    <definedName name="ASDASFD_3" localSheetId="4" hidden="1">{#N/A,#N/A,FALSE,"TMCOMP96";#N/A,#N/A,FALSE,"MAT96";#N/A,#N/A,FALSE,"FANDA96";#N/A,#N/A,FALSE,"INTRAN96";#N/A,#N/A,FALSE,"NAA9697";#N/A,#N/A,FALSE,"ECWEBB";#N/A,#N/A,FALSE,"MFT96";#N/A,#N/A,FALSE,"CTrecon"}</definedName>
    <definedName name="ASDASFD_3" hidden="1">{#N/A,#N/A,FALSE,"TMCOMP96";#N/A,#N/A,FALSE,"MAT96";#N/A,#N/A,FALSE,"FANDA96";#N/A,#N/A,FALSE,"INTRAN96";#N/A,#N/A,FALSE,"NAA9697";#N/A,#N/A,FALSE,"ECWEBB";#N/A,#N/A,FALSE,"MFT96";#N/A,#N/A,FALSE,"CTrecon"}</definedName>
    <definedName name="ASDASFD_3_1" localSheetId="0" hidden="1">{#N/A,#N/A,FALSE,"TMCOMP96";#N/A,#N/A,FALSE,"MAT96";#N/A,#N/A,FALSE,"FANDA96";#N/A,#N/A,FALSE,"INTRAN96";#N/A,#N/A,FALSE,"NAA9697";#N/A,#N/A,FALSE,"ECWEBB";#N/A,#N/A,FALSE,"MFT96";#N/A,#N/A,FALSE,"CTrecon"}</definedName>
    <definedName name="ASDASFD_3_1" localSheetId="4" hidden="1">{#N/A,#N/A,FALSE,"TMCOMP96";#N/A,#N/A,FALSE,"MAT96";#N/A,#N/A,FALSE,"FANDA96";#N/A,#N/A,FALSE,"INTRAN96";#N/A,#N/A,FALSE,"NAA9697";#N/A,#N/A,FALSE,"ECWEBB";#N/A,#N/A,FALSE,"MFT96";#N/A,#N/A,FALSE,"CTrecon"}</definedName>
    <definedName name="ASDASFD_3_1" hidden="1">{#N/A,#N/A,FALSE,"TMCOMP96";#N/A,#N/A,FALSE,"MAT96";#N/A,#N/A,FALSE,"FANDA96";#N/A,#N/A,FALSE,"INTRAN96";#N/A,#N/A,FALSE,"NAA9697";#N/A,#N/A,FALSE,"ECWEBB";#N/A,#N/A,FALSE,"MFT96";#N/A,#N/A,FALSE,"CTrecon"}</definedName>
    <definedName name="ASDASFD_3_1_1" localSheetId="0" hidden="1">{#N/A,#N/A,FALSE,"TMCOMP96";#N/A,#N/A,FALSE,"MAT96";#N/A,#N/A,FALSE,"FANDA96";#N/A,#N/A,FALSE,"INTRAN96";#N/A,#N/A,FALSE,"NAA9697";#N/A,#N/A,FALSE,"ECWEBB";#N/A,#N/A,FALSE,"MFT96";#N/A,#N/A,FALSE,"CTrecon"}</definedName>
    <definedName name="ASDASFD_3_1_1" hidden="1">{#N/A,#N/A,FALSE,"TMCOMP96";#N/A,#N/A,FALSE,"MAT96";#N/A,#N/A,FALSE,"FANDA96";#N/A,#N/A,FALSE,"INTRAN96";#N/A,#N/A,FALSE,"NAA9697";#N/A,#N/A,FALSE,"ECWEBB";#N/A,#N/A,FALSE,"MFT96";#N/A,#N/A,FALSE,"CTrecon"}</definedName>
    <definedName name="ASDASFD_3_1_1_1" hidden="1">{#N/A,#N/A,FALSE,"TMCOMP96";#N/A,#N/A,FALSE,"MAT96";#N/A,#N/A,FALSE,"FANDA96";#N/A,#N/A,FALSE,"INTRAN96";#N/A,#N/A,FALSE,"NAA9697";#N/A,#N/A,FALSE,"ECWEBB";#N/A,#N/A,FALSE,"MFT96";#N/A,#N/A,FALSE,"CTrecon"}</definedName>
    <definedName name="ASDASFD_3_1_1_2" hidden="1">{#N/A,#N/A,FALSE,"TMCOMP96";#N/A,#N/A,FALSE,"MAT96";#N/A,#N/A,FALSE,"FANDA96";#N/A,#N/A,FALSE,"INTRAN96";#N/A,#N/A,FALSE,"NAA9697";#N/A,#N/A,FALSE,"ECWEBB";#N/A,#N/A,FALSE,"MFT96";#N/A,#N/A,FALSE,"CTrecon"}</definedName>
    <definedName name="ASDASFD_3_1_2" localSheetId="0" hidden="1">{#N/A,#N/A,FALSE,"TMCOMP96";#N/A,#N/A,FALSE,"MAT96";#N/A,#N/A,FALSE,"FANDA96";#N/A,#N/A,FALSE,"INTRAN96";#N/A,#N/A,FALSE,"NAA9697";#N/A,#N/A,FALSE,"ECWEBB";#N/A,#N/A,FALSE,"MFT96";#N/A,#N/A,FALSE,"CTrecon"}</definedName>
    <definedName name="ASDASFD_3_1_2" hidden="1">{#N/A,#N/A,FALSE,"TMCOMP96";#N/A,#N/A,FALSE,"MAT96";#N/A,#N/A,FALSE,"FANDA96";#N/A,#N/A,FALSE,"INTRAN96";#N/A,#N/A,FALSE,"NAA9697";#N/A,#N/A,FALSE,"ECWEBB";#N/A,#N/A,FALSE,"MFT96";#N/A,#N/A,FALSE,"CTrecon"}</definedName>
    <definedName name="ASDASFD_3_1_3" localSheetId="0" hidden="1">{#N/A,#N/A,FALSE,"TMCOMP96";#N/A,#N/A,FALSE,"MAT96";#N/A,#N/A,FALSE,"FANDA96";#N/A,#N/A,FALSE,"INTRAN96";#N/A,#N/A,FALSE,"NAA9697";#N/A,#N/A,FALSE,"ECWEBB";#N/A,#N/A,FALSE,"MFT96";#N/A,#N/A,FALSE,"CTrecon"}</definedName>
    <definedName name="ASDASFD_3_1_3" hidden="1">{#N/A,#N/A,FALSE,"TMCOMP96";#N/A,#N/A,FALSE,"MAT96";#N/A,#N/A,FALSE,"FANDA96";#N/A,#N/A,FALSE,"INTRAN96";#N/A,#N/A,FALSE,"NAA9697";#N/A,#N/A,FALSE,"ECWEBB";#N/A,#N/A,FALSE,"MFT96";#N/A,#N/A,FALSE,"CTrecon"}</definedName>
    <definedName name="ASDASFD_3_1_4" localSheetId="0" hidden="1">{#N/A,#N/A,FALSE,"TMCOMP96";#N/A,#N/A,FALSE,"MAT96";#N/A,#N/A,FALSE,"FANDA96";#N/A,#N/A,FALSE,"INTRAN96";#N/A,#N/A,FALSE,"NAA9697";#N/A,#N/A,FALSE,"ECWEBB";#N/A,#N/A,FALSE,"MFT96";#N/A,#N/A,FALSE,"CTrecon"}</definedName>
    <definedName name="ASDASFD_3_1_4" hidden="1">{#N/A,#N/A,FALSE,"TMCOMP96";#N/A,#N/A,FALSE,"MAT96";#N/A,#N/A,FALSE,"FANDA96";#N/A,#N/A,FALSE,"INTRAN96";#N/A,#N/A,FALSE,"NAA9697";#N/A,#N/A,FALSE,"ECWEBB";#N/A,#N/A,FALSE,"MFT96";#N/A,#N/A,FALSE,"CTrecon"}</definedName>
    <definedName name="ASDASFD_3_1_5" localSheetId="0" hidden="1">{#N/A,#N/A,FALSE,"TMCOMP96";#N/A,#N/A,FALSE,"MAT96";#N/A,#N/A,FALSE,"FANDA96";#N/A,#N/A,FALSE,"INTRAN96";#N/A,#N/A,FALSE,"NAA9697";#N/A,#N/A,FALSE,"ECWEBB";#N/A,#N/A,FALSE,"MFT96";#N/A,#N/A,FALSE,"CTrecon"}</definedName>
    <definedName name="ASDASFD_3_1_5" hidden="1">{#N/A,#N/A,FALSE,"TMCOMP96";#N/A,#N/A,FALSE,"MAT96";#N/A,#N/A,FALSE,"FANDA96";#N/A,#N/A,FALSE,"INTRAN96";#N/A,#N/A,FALSE,"NAA9697";#N/A,#N/A,FALSE,"ECWEBB";#N/A,#N/A,FALSE,"MFT96";#N/A,#N/A,FALSE,"CTrecon"}</definedName>
    <definedName name="ASDASFD_3_2" localSheetId="0" hidden="1">{#N/A,#N/A,FALSE,"TMCOMP96";#N/A,#N/A,FALSE,"MAT96";#N/A,#N/A,FALSE,"FANDA96";#N/A,#N/A,FALSE,"INTRAN96";#N/A,#N/A,FALSE,"NAA9697";#N/A,#N/A,FALSE,"ECWEBB";#N/A,#N/A,FALSE,"MFT96";#N/A,#N/A,FALSE,"CTrecon"}</definedName>
    <definedName name="ASDASFD_3_2" hidden="1">{#N/A,#N/A,FALSE,"TMCOMP96";#N/A,#N/A,FALSE,"MAT96";#N/A,#N/A,FALSE,"FANDA96";#N/A,#N/A,FALSE,"INTRAN96";#N/A,#N/A,FALSE,"NAA9697";#N/A,#N/A,FALSE,"ECWEBB";#N/A,#N/A,FALSE,"MFT96";#N/A,#N/A,FALSE,"CTrecon"}</definedName>
    <definedName name="ASDASFD_3_3" localSheetId="0" hidden="1">{#N/A,#N/A,FALSE,"TMCOMP96";#N/A,#N/A,FALSE,"MAT96";#N/A,#N/A,FALSE,"FANDA96";#N/A,#N/A,FALSE,"INTRAN96";#N/A,#N/A,FALSE,"NAA9697";#N/A,#N/A,FALSE,"ECWEBB";#N/A,#N/A,FALSE,"MFT96";#N/A,#N/A,FALSE,"CTrecon"}</definedName>
    <definedName name="ASDASFD_3_3" hidden="1">{#N/A,#N/A,FALSE,"TMCOMP96";#N/A,#N/A,FALSE,"MAT96";#N/A,#N/A,FALSE,"FANDA96";#N/A,#N/A,FALSE,"INTRAN96";#N/A,#N/A,FALSE,"NAA9697";#N/A,#N/A,FALSE,"ECWEBB";#N/A,#N/A,FALSE,"MFT96";#N/A,#N/A,FALSE,"CTrecon"}</definedName>
    <definedName name="ASDASFD_3_4" localSheetId="0" hidden="1">{#N/A,#N/A,FALSE,"TMCOMP96";#N/A,#N/A,FALSE,"MAT96";#N/A,#N/A,FALSE,"FANDA96";#N/A,#N/A,FALSE,"INTRAN96";#N/A,#N/A,FALSE,"NAA9697";#N/A,#N/A,FALSE,"ECWEBB";#N/A,#N/A,FALSE,"MFT96";#N/A,#N/A,FALSE,"CTrecon"}</definedName>
    <definedName name="ASDASFD_3_4" hidden="1">{#N/A,#N/A,FALSE,"TMCOMP96";#N/A,#N/A,FALSE,"MAT96";#N/A,#N/A,FALSE,"FANDA96";#N/A,#N/A,FALSE,"INTRAN96";#N/A,#N/A,FALSE,"NAA9697";#N/A,#N/A,FALSE,"ECWEBB";#N/A,#N/A,FALSE,"MFT96";#N/A,#N/A,FALSE,"CTrecon"}</definedName>
    <definedName name="ASDASFD_3_5" localSheetId="0" hidden="1">{#N/A,#N/A,FALSE,"TMCOMP96";#N/A,#N/A,FALSE,"MAT96";#N/A,#N/A,FALSE,"FANDA96";#N/A,#N/A,FALSE,"INTRAN96";#N/A,#N/A,FALSE,"NAA9697";#N/A,#N/A,FALSE,"ECWEBB";#N/A,#N/A,FALSE,"MFT96";#N/A,#N/A,FALSE,"CTrecon"}</definedName>
    <definedName name="ASDASFD_3_5" hidden="1">{#N/A,#N/A,FALSE,"TMCOMP96";#N/A,#N/A,FALSE,"MAT96";#N/A,#N/A,FALSE,"FANDA96";#N/A,#N/A,FALSE,"INTRAN96";#N/A,#N/A,FALSE,"NAA9697";#N/A,#N/A,FALSE,"ECWEBB";#N/A,#N/A,FALSE,"MFT96";#N/A,#N/A,FALSE,"CTrecon"}</definedName>
    <definedName name="ASDASFD_4" localSheetId="0" hidden="1">{#N/A,#N/A,FALSE,"TMCOMP96";#N/A,#N/A,FALSE,"MAT96";#N/A,#N/A,FALSE,"FANDA96";#N/A,#N/A,FALSE,"INTRAN96";#N/A,#N/A,FALSE,"NAA9697";#N/A,#N/A,FALSE,"ECWEBB";#N/A,#N/A,FALSE,"MFT96";#N/A,#N/A,FALSE,"CTrecon"}</definedName>
    <definedName name="ASDASFD_4" localSheetId="4" hidden="1">{#N/A,#N/A,FALSE,"TMCOMP96";#N/A,#N/A,FALSE,"MAT96";#N/A,#N/A,FALSE,"FANDA96";#N/A,#N/A,FALSE,"INTRAN96";#N/A,#N/A,FALSE,"NAA9697";#N/A,#N/A,FALSE,"ECWEBB";#N/A,#N/A,FALSE,"MFT96";#N/A,#N/A,FALSE,"CTrecon"}</definedName>
    <definedName name="ASDASFD_4" hidden="1">{#N/A,#N/A,FALSE,"TMCOMP96";#N/A,#N/A,FALSE,"MAT96";#N/A,#N/A,FALSE,"FANDA96";#N/A,#N/A,FALSE,"INTRAN96";#N/A,#N/A,FALSE,"NAA9697";#N/A,#N/A,FALSE,"ECWEBB";#N/A,#N/A,FALSE,"MFT96";#N/A,#N/A,FALSE,"CTrecon"}</definedName>
    <definedName name="ASDASFD_4_1" localSheetId="0" hidden="1">{#N/A,#N/A,FALSE,"TMCOMP96";#N/A,#N/A,FALSE,"MAT96";#N/A,#N/A,FALSE,"FANDA96";#N/A,#N/A,FALSE,"INTRAN96";#N/A,#N/A,FALSE,"NAA9697";#N/A,#N/A,FALSE,"ECWEBB";#N/A,#N/A,FALSE,"MFT96";#N/A,#N/A,FALSE,"CTrecon"}</definedName>
    <definedName name="ASDASFD_4_1" localSheetId="4" hidden="1">{#N/A,#N/A,FALSE,"TMCOMP96";#N/A,#N/A,FALSE,"MAT96";#N/A,#N/A,FALSE,"FANDA96";#N/A,#N/A,FALSE,"INTRAN96";#N/A,#N/A,FALSE,"NAA9697";#N/A,#N/A,FALSE,"ECWEBB";#N/A,#N/A,FALSE,"MFT96";#N/A,#N/A,FALSE,"CTrecon"}</definedName>
    <definedName name="ASDASFD_4_1" hidden="1">{#N/A,#N/A,FALSE,"TMCOMP96";#N/A,#N/A,FALSE,"MAT96";#N/A,#N/A,FALSE,"FANDA96";#N/A,#N/A,FALSE,"INTRAN96";#N/A,#N/A,FALSE,"NAA9697";#N/A,#N/A,FALSE,"ECWEBB";#N/A,#N/A,FALSE,"MFT96";#N/A,#N/A,FALSE,"CTrecon"}</definedName>
    <definedName name="ASDASFD_4_1_1" localSheetId="0" hidden="1">{#N/A,#N/A,FALSE,"TMCOMP96";#N/A,#N/A,FALSE,"MAT96";#N/A,#N/A,FALSE,"FANDA96";#N/A,#N/A,FALSE,"INTRAN96";#N/A,#N/A,FALSE,"NAA9697";#N/A,#N/A,FALSE,"ECWEBB";#N/A,#N/A,FALSE,"MFT96";#N/A,#N/A,FALSE,"CTrecon"}</definedName>
    <definedName name="ASDASFD_4_1_1" hidden="1">{#N/A,#N/A,FALSE,"TMCOMP96";#N/A,#N/A,FALSE,"MAT96";#N/A,#N/A,FALSE,"FANDA96";#N/A,#N/A,FALSE,"INTRAN96";#N/A,#N/A,FALSE,"NAA9697";#N/A,#N/A,FALSE,"ECWEBB";#N/A,#N/A,FALSE,"MFT96";#N/A,#N/A,FALSE,"CTrecon"}</definedName>
    <definedName name="ASDASFD_4_1_1_1" hidden="1">{#N/A,#N/A,FALSE,"TMCOMP96";#N/A,#N/A,FALSE,"MAT96";#N/A,#N/A,FALSE,"FANDA96";#N/A,#N/A,FALSE,"INTRAN96";#N/A,#N/A,FALSE,"NAA9697";#N/A,#N/A,FALSE,"ECWEBB";#N/A,#N/A,FALSE,"MFT96";#N/A,#N/A,FALSE,"CTrecon"}</definedName>
    <definedName name="ASDASFD_4_1_1_2" hidden="1">{#N/A,#N/A,FALSE,"TMCOMP96";#N/A,#N/A,FALSE,"MAT96";#N/A,#N/A,FALSE,"FANDA96";#N/A,#N/A,FALSE,"INTRAN96";#N/A,#N/A,FALSE,"NAA9697";#N/A,#N/A,FALSE,"ECWEBB";#N/A,#N/A,FALSE,"MFT96";#N/A,#N/A,FALSE,"CTrecon"}</definedName>
    <definedName name="ASDASFD_4_1_2" localSheetId="0" hidden="1">{#N/A,#N/A,FALSE,"TMCOMP96";#N/A,#N/A,FALSE,"MAT96";#N/A,#N/A,FALSE,"FANDA96";#N/A,#N/A,FALSE,"INTRAN96";#N/A,#N/A,FALSE,"NAA9697";#N/A,#N/A,FALSE,"ECWEBB";#N/A,#N/A,FALSE,"MFT96";#N/A,#N/A,FALSE,"CTrecon"}</definedName>
    <definedName name="ASDASFD_4_1_2" hidden="1">{#N/A,#N/A,FALSE,"TMCOMP96";#N/A,#N/A,FALSE,"MAT96";#N/A,#N/A,FALSE,"FANDA96";#N/A,#N/A,FALSE,"INTRAN96";#N/A,#N/A,FALSE,"NAA9697";#N/A,#N/A,FALSE,"ECWEBB";#N/A,#N/A,FALSE,"MFT96";#N/A,#N/A,FALSE,"CTrecon"}</definedName>
    <definedName name="ASDASFD_4_1_3" localSheetId="0" hidden="1">{#N/A,#N/A,FALSE,"TMCOMP96";#N/A,#N/A,FALSE,"MAT96";#N/A,#N/A,FALSE,"FANDA96";#N/A,#N/A,FALSE,"INTRAN96";#N/A,#N/A,FALSE,"NAA9697";#N/A,#N/A,FALSE,"ECWEBB";#N/A,#N/A,FALSE,"MFT96";#N/A,#N/A,FALSE,"CTrecon"}</definedName>
    <definedName name="ASDASFD_4_1_3" hidden="1">{#N/A,#N/A,FALSE,"TMCOMP96";#N/A,#N/A,FALSE,"MAT96";#N/A,#N/A,FALSE,"FANDA96";#N/A,#N/A,FALSE,"INTRAN96";#N/A,#N/A,FALSE,"NAA9697";#N/A,#N/A,FALSE,"ECWEBB";#N/A,#N/A,FALSE,"MFT96";#N/A,#N/A,FALSE,"CTrecon"}</definedName>
    <definedName name="ASDASFD_4_1_4" localSheetId="0" hidden="1">{#N/A,#N/A,FALSE,"TMCOMP96";#N/A,#N/A,FALSE,"MAT96";#N/A,#N/A,FALSE,"FANDA96";#N/A,#N/A,FALSE,"INTRAN96";#N/A,#N/A,FALSE,"NAA9697";#N/A,#N/A,FALSE,"ECWEBB";#N/A,#N/A,FALSE,"MFT96";#N/A,#N/A,FALSE,"CTrecon"}</definedName>
    <definedName name="ASDASFD_4_1_4" hidden="1">{#N/A,#N/A,FALSE,"TMCOMP96";#N/A,#N/A,FALSE,"MAT96";#N/A,#N/A,FALSE,"FANDA96";#N/A,#N/A,FALSE,"INTRAN96";#N/A,#N/A,FALSE,"NAA9697";#N/A,#N/A,FALSE,"ECWEBB";#N/A,#N/A,FALSE,"MFT96";#N/A,#N/A,FALSE,"CTrecon"}</definedName>
    <definedName name="ASDASFD_4_1_5" localSheetId="0" hidden="1">{#N/A,#N/A,FALSE,"TMCOMP96";#N/A,#N/A,FALSE,"MAT96";#N/A,#N/A,FALSE,"FANDA96";#N/A,#N/A,FALSE,"INTRAN96";#N/A,#N/A,FALSE,"NAA9697";#N/A,#N/A,FALSE,"ECWEBB";#N/A,#N/A,FALSE,"MFT96";#N/A,#N/A,FALSE,"CTrecon"}</definedName>
    <definedName name="ASDASFD_4_1_5" hidden="1">{#N/A,#N/A,FALSE,"TMCOMP96";#N/A,#N/A,FALSE,"MAT96";#N/A,#N/A,FALSE,"FANDA96";#N/A,#N/A,FALSE,"INTRAN96";#N/A,#N/A,FALSE,"NAA9697";#N/A,#N/A,FALSE,"ECWEBB";#N/A,#N/A,FALSE,"MFT96";#N/A,#N/A,FALSE,"CTrecon"}</definedName>
    <definedName name="ASDASFD_4_2" localSheetId="0" hidden="1">{#N/A,#N/A,FALSE,"TMCOMP96";#N/A,#N/A,FALSE,"MAT96";#N/A,#N/A,FALSE,"FANDA96";#N/A,#N/A,FALSE,"INTRAN96";#N/A,#N/A,FALSE,"NAA9697";#N/A,#N/A,FALSE,"ECWEBB";#N/A,#N/A,FALSE,"MFT96";#N/A,#N/A,FALSE,"CTrecon"}</definedName>
    <definedName name="ASDASFD_4_2" hidden="1">{#N/A,#N/A,FALSE,"TMCOMP96";#N/A,#N/A,FALSE,"MAT96";#N/A,#N/A,FALSE,"FANDA96";#N/A,#N/A,FALSE,"INTRAN96";#N/A,#N/A,FALSE,"NAA9697";#N/A,#N/A,FALSE,"ECWEBB";#N/A,#N/A,FALSE,"MFT96";#N/A,#N/A,FALSE,"CTrecon"}</definedName>
    <definedName name="ASDASFD_4_3" localSheetId="0" hidden="1">{#N/A,#N/A,FALSE,"TMCOMP96";#N/A,#N/A,FALSE,"MAT96";#N/A,#N/A,FALSE,"FANDA96";#N/A,#N/A,FALSE,"INTRAN96";#N/A,#N/A,FALSE,"NAA9697";#N/A,#N/A,FALSE,"ECWEBB";#N/A,#N/A,FALSE,"MFT96";#N/A,#N/A,FALSE,"CTrecon"}</definedName>
    <definedName name="ASDASFD_4_3" hidden="1">{#N/A,#N/A,FALSE,"TMCOMP96";#N/A,#N/A,FALSE,"MAT96";#N/A,#N/A,FALSE,"FANDA96";#N/A,#N/A,FALSE,"INTRAN96";#N/A,#N/A,FALSE,"NAA9697";#N/A,#N/A,FALSE,"ECWEBB";#N/A,#N/A,FALSE,"MFT96";#N/A,#N/A,FALSE,"CTrecon"}</definedName>
    <definedName name="ASDASFD_4_4" localSheetId="0" hidden="1">{#N/A,#N/A,FALSE,"TMCOMP96";#N/A,#N/A,FALSE,"MAT96";#N/A,#N/A,FALSE,"FANDA96";#N/A,#N/A,FALSE,"INTRAN96";#N/A,#N/A,FALSE,"NAA9697";#N/A,#N/A,FALSE,"ECWEBB";#N/A,#N/A,FALSE,"MFT96";#N/A,#N/A,FALSE,"CTrecon"}</definedName>
    <definedName name="ASDASFD_4_4" hidden="1">{#N/A,#N/A,FALSE,"TMCOMP96";#N/A,#N/A,FALSE,"MAT96";#N/A,#N/A,FALSE,"FANDA96";#N/A,#N/A,FALSE,"INTRAN96";#N/A,#N/A,FALSE,"NAA9697";#N/A,#N/A,FALSE,"ECWEBB";#N/A,#N/A,FALSE,"MFT96";#N/A,#N/A,FALSE,"CTrecon"}</definedName>
    <definedName name="ASDASFD_4_5" localSheetId="0" hidden="1">{#N/A,#N/A,FALSE,"TMCOMP96";#N/A,#N/A,FALSE,"MAT96";#N/A,#N/A,FALSE,"FANDA96";#N/A,#N/A,FALSE,"INTRAN96";#N/A,#N/A,FALSE,"NAA9697";#N/A,#N/A,FALSE,"ECWEBB";#N/A,#N/A,FALSE,"MFT96";#N/A,#N/A,FALSE,"CTrecon"}</definedName>
    <definedName name="ASDASFD_4_5" hidden="1">{#N/A,#N/A,FALSE,"TMCOMP96";#N/A,#N/A,FALSE,"MAT96";#N/A,#N/A,FALSE,"FANDA96";#N/A,#N/A,FALSE,"INTRAN96";#N/A,#N/A,FALSE,"NAA9697";#N/A,#N/A,FALSE,"ECWEBB";#N/A,#N/A,FALSE,"MFT96";#N/A,#N/A,FALSE,"CTrecon"}</definedName>
    <definedName name="ASDASFD_5" localSheetId="0" hidden="1">{#N/A,#N/A,FALSE,"TMCOMP96";#N/A,#N/A,FALSE,"MAT96";#N/A,#N/A,FALSE,"FANDA96";#N/A,#N/A,FALSE,"INTRAN96";#N/A,#N/A,FALSE,"NAA9697";#N/A,#N/A,FALSE,"ECWEBB";#N/A,#N/A,FALSE,"MFT96";#N/A,#N/A,FALSE,"CTrecon"}</definedName>
    <definedName name="ASDASFD_5" localSheetId="4" hidden="1">{#N/A,#N/A,FALSE,"TMCOMP96";#N/A,#N/A,FALSE,"MAT96";#N/A,#N/A,FALSE,"FANDA96";#N/A,#N/A,FALSE,"INTRAN96";#N/A,#N/A,FALSE,"NAA9697";#N/A,#N/A,FALSE,"ECWEBB";#N/A,#N/A,FALSE,"MFT96";#N/A,#N/A,FALSE,"CTrecon"}</definedName>
    <definedName name="ASDASFD_5" hidden="1">{#N/A,#N/A,FALSE,"TMCOMP96";#N/A,#N/A,FALSE,"MAT96";#N/A,#N/A,FALSE,"FANDA96";#N/A,#N/A,FALSE,"INTRAN96";#N/A,#N/A,FALSE,"NAA9697";#N/A,#N/A,FALSE,"ECWEBB";#N/A,#N/A,FALSE,"MFT96";#N/A,#N/A,FALSE,"CTrecon"}</definedName>
    <definedName name="ASDASFD_5_1" localSheetId="0" hidden="1">{#N/A,#N/A,FALSE,"TMCOMP96";#N/A,#N/A,FALSE,"MAT96";#N/A,#N/A,FALSE,"FANDA96";#N/A,#N/A,FALSE,"INTRAN96";#N/A,#N/A,FALSE,"NAA9697";#N/A,#N/A,FALSE,"ECWEBB";#N/A,#N/A,FALSE,"MFT96";#N/A,#N/A,FALSE,"CTrecon"}</definedName>
    <definedName name="ASDASFD_5_1" localSheetId="4" hidden="1">{#N/A,#N/A,FALSE,"TMCOMP96";#N/A,#N/A,FALSE,"MAT96";#N/A,#N/A,FALSE,"FANDA96";#N/A,#N/A,FALSE,"INTRAN96";#N/A,#N/A,FALSE,"NAA9697";#N/A,#N/A,FALSE,"ECWEBB";#N/A,#N/A,FALSE,"MFT96";#N/A,#N/A,FALSE,"CTrecon"}</definedName>
    <definedName name="ASDASFD_5_1" hidden="1">{#N/A,#N/A,FALSE,"TMCOMP96";#N/A,#N/A,FALSE,"MAT96";#N/A,#N/A,FALSE,"FANDA96";#N/A,#N/A,FALSE,"INTRAN96";#N/A,#N/A,FALSE,"NAA9697";#N/A,#N/A,FALSE,"ECWEBB";#N/A,#N/A,FALSE,"MFT96";#N/A,#N/A,FALSE,"CTrecon"}</definedName>
    <definedName name="ASDASFD_5_1_1" localSheetId="0" hidden="1">{#N/A,#N/A,FALSE,"TMCOMP96";#N/A,#N/A,FALSE,"MAT96";#N/A,#N/A,FALSE,"FANDA96";#N/A,#N/A,FALSE,"INTRAN96";#N/A,#N/A,FALSE,"NAA9697";#N/A,#N/A,FALSE,"ECWEBB";#N/A,#N/A,FALSE,"MFT96";#N/A,#N/A,FALSE,"CTrecon"}</definedName>
    <definedName name="ASDASFD_5_1_1" hidden="1">{#N/A,#N/A,FALSE,"TMCOMP96";#N/A,#N/A,FALSE,"MAT96";#N/A,#N/A,FALSE,"FANDA96";#N/A,#N/A,FALSE,"INTRAN96";#N/A,#N/A,FALSE,"NAA9697";#N/A,#N/A,FALSE,"ECWEBB";#N/A,#N/A,FALSE,"MFT96";#N/A,#N/A,FALSE,"CTrecon"}</definedName>
    <definedName name="ASDASFD_5_1_1_1" hidden="1">{#N/A,#N/A,FALSE,"TMCOMP96";#N/A,#N/A,FALSE,"MAT96";#N/A,#N/A,FALSE,"FANDA96";#N/A,#N/A,FALSE,"INTRAN96";#N/A,#N/A,FALSE,"NAA9697";#N/A,#N/A,FALSE,"ECWEBB";#N/A,#N/A,FALSE,"MFT96";#N/A,#N/A,FALSE,"CTrecon"}</definedName>
    <definedName name="ASDASFD_5_1_1_2" hidden="1">{#N/A,#N/A,FALSE,"TMCOMP96";#N/A,#N/A,FALSE,"MAT96";#N/A,#N/A,FALSE,"FANDA96";#N/A,#N/A,FALSE,"INTRAN96";#N/A,#N/A,FALSE,"NAA9697";#N/A,#N/A,FALSE,"ECWEBB";#N/A,#N/A,FALSE,"MFT96";#N/A,#N/A,FALSE,"CTrecon"}</definedName>
    <definedName name="ASDASFD_5_1_2" localSheetId="0" hidden="1">{#N/A,#N/A,FALSE,"TMCOMP96";#N/A,#N/A,FALSE,"MAT96";#N/A,#N/A,FALSE,"FANDA96";#N/A,#N/A,FALSE,"INTRAN96";#N/A,#N/A,FALSE,"NAA9697";#N/A,#N/A,FALSE,"ECWEBB";#N/A,#N/A,FALSE,"MFT96";#N/A,#N/A,FALSE,"CTrecon"}</definedName>
    <definedName name="ASDASFD_5_1_2" hidden="1">{#N/A,#N/A,FALSE,"TMCOMP96";#N/A,#N/A,FALSE,"MAT96";#N/A,#N/A,FALSE,"FANDA96";#N/A,#N/A,FALSE,"INTRAN96";#N/A,#N/A,FALSE,"NAA9697";#N/A,#N/A,FALSE,"ECWEBB";#N/A,#N/A,FALSE,"MFT96";#N/A,#N/A,FALSE,"CTrecon"}</definedName>
    <definedName name="ASDASFD_5_1_3" localSheetId="0" hidden="1">{#N/A,#N/A,FALSE,"TMCOMP96";#N/A,#N/A,FALSE,"MAT96";#N/A,#N/A,FALSE,"FANDA96";#N/A,#N/A,FALSE,"INTRAN96";#N/A,#N/A,FALSE,"NAA9697";#N/A,#N/A,FALSE,"ECWEBB";#N/A,#N/A,FALSE,"MFT96";#N/A,#N/A,FALSE,"CTrecon"}</definedName>
    <definedName name="ASDASFD_5_1_3" hidden="1">{#N/A,#N/A,FALSE,"TMCOMP96";#N/A,#N/A,FALSE,"MAT96";#N/A,#N/A,FALSE,"FANDA96";#N/A,#N/A,FALSE,"INTRAN96";#N/A,#N/A,FALSE,"NAA9697";#N/A,#N/A,FALSE,"ECWEBB";#N/A,#N/A,FALSE,"MFT96";#N/A,#N/A,FALSE,"CTrecon"}</definedName>
    <definedName name="ASDASFD_5_1_4" localSheetId="0" hidden="1">{#N/A,#N/A,FALSE,"TMCOMP96";#N/A,#N/A,FALSE,"MAT96";#N/A,#N/A,FALSE,"FANDA96";#N/A,#N/A,FALSE,"INTRAN96";#N/A,#N/A,FALSE,"NAA9697";#N/A,#N/A,FALSE,"ECWEBB";#N/A,#N/A,FALSE,"MFT96";#N/A,#N/A,FALSE,"CTrecon"}</definedName>
    <definedName name="ASDASFD_5_1_4" hidden="1">{#N/A,#N/A,FALSE,"TMCOMP96";#N/A,#N/A,FALSE,"MAT96";#N/A,#N/A,FALSE,"FANDA96";#N/A,#N/A,FALSE,"INTRAN96";#N/A,#N/A,FALSE,"NAA9697";#N/A,#N/A,FALSE,"ECWEBB";#N/A,#N/A,FALSE,"MFT96";#N/A,#N/A,FALSE,"CTrecon"}</definedName>
    <definedName name="ASDASFD_5_1_5" localSheetId="0" hidden="1">{#N/A,#N/A,FALSE,"TMCOMP96";#N/A,#N/A,FALSE,"MAT96";#N/A,#N/A,FALSE,"FANDA96";#N/A,#N/A,FALSE,"INTRAN96";#N/A,#N/A,FALSE,"NAA9697";#N/A,#N/A,FALSE,"ECWEBB";#N/A,#N/A,FALSE,"MFT96";#N/A,#N/A,FALSE,"CTrecon"}</definedName>
    <definedName name="ASDASFD_5_1_5" hidden="1">{#N/A,#N/A,FALSE,"TMCOMP96";#N/A,#N/A,FALSE,"MAT96";#N/A,#N/A,FALSE,"FANDA96";#N/A,#N/A,FALSE,"INTRAN96";#N/A,#N/A,FALSE,"NAA9697";#N/A,#N/A,FALSE,"ECWEBB";#N/A,#N/A,FALSE,"MFT96";#N/A,#N/A,FALSE,"CTrecon"}</definedName>
    <definedName name="ASDASFD_5_2" localSheetId="0" hidden="1">{#N/A,#N/A,FALSE,"TMCOMP96";#N/A,#N/A,FALSE,"MAT96";#N/A,#N/A,FALSE,"FANDA96";#N/A,#N/A,FALSE,"INTRAN96";#N/A,#N/A,FALSE,"NAA9697";#N/A,#N/A,FALSE,"ECWEBB";#N/A,#N/A,FALSE,"MFT96";#N/A,#N/A,FALSE,"CTrecon"}</definedName>
    <definedName name="ASDASFD_5_2" hidden="1">{#N/A,#N/A,FALSE,"TMCOMP96";#N/A,#N/A,FALSE,"MAT96";#N/A,#N/A,FALSE,"FANDA96";#N/A,#N/A,FALSE,"INTRAN96";#N/A,#N/A,FALSE,"NAA9697";#N/A,#N/A,FALSE,"ECWEBB";#N/A,#N/A,FALSE,"MFT96";#N/A,#N/A,FALSE,"CTrecon"}</definedName>
    <definedName name="ASDASFD_5_3" localSheetId="0" hidden="1">{#N/A,#N/A,FALSE,"TMCOMP96";#N/A,#N/A,FALSE,"MAT96";#N/A,#N/A,FALSE,"FANDA96";#N/A,#N/A,FALSE,"INTRAN96";#N/A,#N/A,FALSE,"NAA9697";#N/A,#N/A,FALSE,"ECWEBB";#N/A,#N/A,FALSE,"MFT96";#N/A,#N/A,FALSE,"CTrecon"}</definedName>
    <definedName name="ASDASFD_5_3" hidden="1">{#N/A,#N/A,FALSE,"TMCOMP96";#N/A,#N/A,FALSE,"MAT96";#N/A,#N/A,FALSE,"FANDA96";#N/A,#N/A,FALSE,"INTRAN96";#N/A,#N/A,FALSE,"NAA9697";#N/A,#N/A,FALSE,"ECWEBB";#N/A,#N/A,FALSE,"MFT96";#N/A,#N/A,FALSE,"CTrecon"}</definedName>
    <definedName name="ASDASFD_5_4" localSheetId="0" hidden="1">{#N/A,#N/A,FALSE,"TMCOMP96";#N/A,#N/A,FALSE,"MAT96";#N/A,#N/A,FALSE,"FANDA96";#N/A,#N/A,FALSE,"INTRAN96";#N/A,#N/A,FALSE,"NAA9697";#N/A,#N/A,FALSE,"ECWEBB";#N/A,#N/A,FALSE,"MFT96";#N/A,#N/A,FALSE,"CTrecon"}</definedName>
    <definedName name="ASDASFD_5_4" hidden="1">{#N/A,#N/A,FALSE,"TMCOMP96";#N/A,#N/A,FALSE,"MAT96";#N/A,#N/A,FALSE,"FANDA96";#N/A,#N/A,FALSE,"INTRAN96";#N/A,#N/A,FALSE,"NAA9697";#N/A,#N/A,FALSE,"ECWEBB";#N/A,#N/A,FALSE,"MFT96";#N/A,#N/A,FALSE,"CTrecon"}</definedName>
    <definedName name="ASDASFD_5_5" localSheetId="0" hidden="1">{#N/A,#N/A,FALSE,"TMCOMP96";#N/A,#N/A,FALSE,"MAT96";#N/A,#N/A,FALSE,"FANDA96";#N/A,#N/A,FALSE,"INTRAN96";#N/A,#N/A,FALSE,"NAA9697";#N/A,#N/A,FALSE,"ECWEBB";#N/A,#N/A,FALSE,"MFT96";#N/A,#N/A,FALSE,"CTrecon"}</definedName>
    <definedName name="ASDASFD_5_5"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_1" localSheetId="0" hidden="1">{#N/A,#N/A,FALSE,"TMCOMP96";#N/A,#N/A,FALSE,"MAT96";#N/A,#N/A,FALSE,"FANDA96";#N/A,#N/A,FALSE,"INTRAN96";#N/A,#N/A,FALSE,"NAA9697";#N/A,#N/A,FALSE,"ECWEBB";#N/A,#N/A,FALSE,"MFT96";#N/A,#N/A,FALSE,"CTrecon"}</definedName>
    <definedName name="ASDF_1" localSheetId="4" hidden="1">{#N/A,#N/A,FALSE,"TMCOMP96";#N/A,#N/A,FALSE,"MAT96";#N/A,#N/A,FALSE,"FANDA96";#N/A,#N/A,FALSE,"INTRAN96";#N/A,#N/A,FALSE,"NAA9697";#N/A,#N/A,FALSE,"ECWEBB";#N/A,#N/A,FALSE,"MFT96";#N/A,#N/A,FALSE,"CTrecon"}</definedName>
    <definedName name="ASDF_1" localSheetId="3" hidden="1">{#N/A,#N/A,FALSE,"TMCOMP96";#N/A,#N/A,FALSE,"MAT96";#N/A,#N/A,FALSE,"FANDA96";#N/A,#N/A,FALSE,"INTRAN96";#N/A,#N/A,FALSE,"NAA9697";#N/A,#N/A,FALSE,"ECWEBB";#N/A,#N/A,FALSE,"MFT96";#N/A,#N/A,FALSE,"CTrecon"}</definedName>
    <definedName name="ASDF_1_1" localSheetId="0" hidden="1">{#N/A,#N/A,FALSE,"TMCOMP96";#N/A,#N/A,FALSE,"MAT96";#N/A,#N/A,FALSE,"FANDA96";#N/A,#N/A,FALSE,"INTRAN96";#N/A,#N/A,FALSE,"NAA9697";#N/A,#N/A,FALSE,"ECWEBB";#N/A,#N/A,FALSE,"MFT96";#N/A,#N/A,FALSE,"CTrecon"}</definedName>
    <definedName name="ASDF_1_1" localSheetId="4" hidden="1">{#N/A,#N/A,FALSE,"TMCOMP96";#N/A,#N/A,FALSE,"MAT96";#N/A,#N/A,FALSE,"FANDA96";#N/A,#N/A,FALSE,"INTRAN96";#N/A,#N/A,FALSE,"NAA9697";#N/A,#N/A,FALSE,"ECWEBB";#N/A,#N/A,FALSE,"MFT96";#N/A,#N/A,FALSE,"CTrecon"}</definedName>
    <definedName name="ASDF_1_1" hidden="1">{#N/A,#N/A,FALSE,"TMCOMP96";#N/A,#N/A,FALSE,"MAT96";#N/A,#N/A,FALSE,"FANDA96";#N/A,#N/A,FALSE,"INTRAN96";#N/A,#N/A,FALSE,"NAA9697";#N/A,#N/A,FALSE,"ECWEBB";#N/A,#N/A,FALSE,"MFT96";#N/A,#N/A,FALSE,"CTrecon"}</definedName>
    <definedName name="ASDF_1_1_1" localSheetId="0" hidden="1">{#N/A,#N/A,FALSE,"TMCOMP96";#N/A,#N/A,FALSE,"MAT96";#N/A,#N/A,FALSE,"FANDA96";#N/A,#N/A,FALSE,"INTRAN96";#N/A,#N/A,FALSE,"NAA9697";#N/A,#N/A,FALSE,"ECWEBB";#N/A,#N/A,FALSE,"MFT96";#N/A,#N/A,FALSE,"CTrecon"}</definedName>
    <definedName name="ASDF_1_1_1" localSheetId="4" hidden="1">{#N/A,#N/A,FALSE,"TMCOMP96";#N/A,#N/A,FALSE,"MAT96";#N/A,#N/A,FALSE,"FANDA96";#N/A,#N/A,FALSE,"INTRAN96";#N/A,#N/A,FALSE,"NAA9697";#N/A,#N/A,FALSE,"ECWEBB";#N/A,#N/A,FALSE,"MFT96";#N/A,#N/A,FALSE,"CTrecon"}</definedName>
    <definedName name="ASDF_1_1_1" hidden="1">{#N/A,#N/A,FALSE,"TMCOMP96";#N/A,#N/A,FALSE,"MAT96";#N/A,#N/A,FALSE,"FANDA96";#N/A,#N/A,FALSE,"INTRAN96";#N/A,#N/A,FALSE,"NAA9697";#N/A,#N/A,FALSE,"ECWEBB";#N/A,#N/A,FALSE,"MFT96";#N/A,#N/A,FALSE,"CTrecon"}</definedName>
    <definedName name="ASDF_1_1_1_1" localSheetId="0" hidden="1">{#N/A,#N/A,FALSE,"TMCOMP96";#N/A,#N/A,FALSE,"MAT96";#N/A,#N/A,FALSE,"FANDA96";#N/A,#N/A,FALSE,"INTRAN96";#N/A,#N/A,FALSE,"NAA9697";#N/A,#N/A,FALSE,"ECWEBB";#N/A,#N/A,FALSE,"MFT96";#N/A,#N/A,FALSE,"CTrecon"}</definedName>
    <definedName name="ASDF_1_1_1_1" hidden="1">{#N/A,#N/A,FALSE,"TMCOMP96";#N/A,#N/A,FALSE,"MAT96";#N/A,#N/A,FALSE,"FANDA96";#N/A,#N/A,FALSE,"INTRAN96";#N/A,#N/A,FALSE,"NAA9697";#N/A,#N/A,FALSE,"ECWEBB";#N/A,#N/A,FALSE,"MFT96";#N/A,#N/A,FALSE,"CTrecon"}</definedName>
    <definedName name="ASDF_1_1_1_1_1" hidden="1">{#N/A,#N/A,FALSE,"TMCOMP96";#N/A,#N/A,FALSE,"MAT96";#N/A,#N/A,FALSE,"FANDA96";#N/A,#N/A,FALSE,"INTRAN96";#N/A,#N/A,FALSE,"NAA9697";#N/A,#N/A,FALSE,"ECWEBB";#N/A,#N/A,FALSE,"MFT96";#N/A,#N/A,FALSE,"CTrecon"}</definedName>
    <definedName name="ASDF_1_1_1_1_2" hidden="1">{#N/A,#N/A,FALSE,"TMCOMP96";#N/A,#N/A,FALSE,"MAT96";#N/A,#N/A,FALSE,"FANDA96";#N/A,#N/A,FALSE,"INTRAN96";#N/A,#N/A,FALSE,"NAA9697";#N/A,#N/A,FALSE,"ECWEBB";#N/A,#N/A,FALSE,"MFT96";#N/A,#N/A,FALSE,"CTrecon"}</definedName>
    <definedName name="ASDF_1_1_1_2" localSheetId="0" hidden="1">{#N/A,#N/A,FALSE,"TMCOMP96";#N/A,#N/A,FALSE,"MAT96";#N/A,#N/A,FALSE,"FANDA96";#N/A,#N/A,FALSE,"INTRAN96";#N/A,#N/A,FALSE,"NAA9697";#N/A,#N/A,FALSE,"ECWEBB";#N/A,#N/A,FALSE,"MFT96";#N/A,#N/A,FALSE,"CTrecon"}</definedName>
    <definedName name="ASDF_1_1_1_2" hidden="1">{#N/A,#N/A,FALSE,"TMCOMP96";#N/A,#N/A,FALSE,"MAT96";#N/A,#N/A,FALSE,"FANDA96";#N/A,#N/A,FALSE,"INTRAN96";#N/A,#N/A,FALSE,"NAA9697";#N/A,#N/A,FALSE,"ECWEBB";#N/A,#N/A,FALSE,"MFT96";#N/A,#N/A,FALSE,"CTrecon"}</definedName>
    <definedName name="ASDF_1_1_1_3" localSheetId="0" hidden="1">{#N/A,#N/A,FALSE,"TMCOMP96";#N/A,#N/A,FALSE,"MAT96";#N/A,#N/A,FALSE,"FANDA96";#N/A,#N/A,FALSE,"INTRAN96";#N/A,#N/A,FALSE,"NAA9697";#N/A,#N/A,FALSE,"ECWEBB";#N/A,#N/A,FALSE,"MFT96";#N/A,#N/A,FALSE,"CTrecon"}</definedName>
    <definedName name="ASDF_1_1_1_3" hidden="1">{#N/A,#N/A,FALSE,"TMCOMP96";#N/A,#N/A,FALSE,"MAT96";#N/A,#N/A,FALSE,"FANDA96";#N/A,#N/A,FALSE,"INTRAN96";#N/A,#N/A,FALSE,"NAA9697";#N/A,#N/A,FALSE,"ECWEBB";#N/A,#N/A,FALSE,"MFT96";#N/A,#N/A,FALSE,"CTrecon"}</definedName>
    <definedName name="ASDF_1_1_1_4" localSheetId="0" hidden="1">{#N/A,#N/A,FALSE,"TMCOMP96";#N/A,#N/A,FALSE,"MAT96";#N/A,#N/A,FALSE,"FANDA96";#N/A,#N/A,FALSE,"INTRAN96";#N/A,#N/A,FALSE,"NAA9697";#N/A,#N/A,FALSE,"ECWEBB";#N/A,#N/A,FALSE,"MFT96";#N/A,#N/A,FALSE,"CTrecon"}</definedName>
    <definedName name="ASDF_1_1_1_4" hidden="1">{#N/A,#N/A,FALSE,"TMCOMP96";#N/A,#N/A,FALSE,"MAT96";#N/A,#N/A,FALSE,"FANDA96";#N/A,#N/A,FALSE,"INTRAN96";#N/A,#N/A,FALSE,"NAA9697";#N/A,#N/A,FALSE,"ECWEBB";#N/A,#N/A,FALSE,"MFT96";#N/A,#N/A,FALSE,"CTrecon"}</definedName>
    <definedName name="ASDF_1_1_1_5" localSheetId="0" hidden="1">{#N/A,#N/A,FALSE,"TMCOMP96";#N/A,#N/A,FALSE,"MAT96";#N/A,#N/A,FALSE,"FANDA96";#N/A,#N/A,FALSE,"INTRAN96";#N/A,#N/A,FALSE,"NAA9697";#N/A,#N/A,FALSE,"ECWEBB";#N/A,#N/A,FALSE,"MFT96";#N/A,#N/A,FALSE,"CTrecon"}</definedName>
    <definedName name="ASDF_1_1_1_5" hidden="1">{#N/A,#N/A,FALSE,"TMCOMP96";#N/A,#N/A,FALSE,"MAT96";#N/A,#N/A,FALSE,"FANDA96";#N/A,#N/A,FALSE,"INTRAN96";#N/A,#N/A,FALSE,"NAA9697";#N/A,#N/A,FALSE,"ECWEBB";#N/A,#N/A,FALSE,"MFT96";#N/A,#N/A,FALSE,"CTrecon"}</definedName>
    <definedName name="ASDF_1_1_2" localSheetId="0" hidden="1">{#N/A,#N/A,FALSE,"TMCOMP96";#N/A,#N/A,FALSE,"MAT96";#N/A,#N/A,FALSE,"FANDA96";#N/A,#N/A,FALSE,"INTRAN96";#N/A,#N/A,FALSE,"NAA9697";#N/A,#N/A,FALSE,"ECWEBB";#N/A,#N/A,FALSE,"MFT96";#N/A,#N/A,FALSE,"CTrecon"}</definedName>
    <definedName name="ASDF_1_1_2" hidden="1">{#N/A,#N/A,FALSE,"TMCOMP96";#N/A,#N/A,FALSE,"MAT96";#N/A,#N/A,FALSE,"FANDA96";#N/A,#N/A,FALSE,"INTRAN96";#N/A,#N/A,FALSE,"NAA9697";#N/A,#N/A,FALSE,"ECWEBB";#N/A,#N/A,FALSE,"MFT96";#N/A,#N/A,FALSE,"CTrecon"}</definedName>
    <definedName name="ASDF_1_1_3" localSheetId="0" hidden="1">{#N/A,#N/A,FALSE,"TMCOMP96";#N/A,#N/A,FALSE,"MAT96";#N/A,#N/A,FALSE,"FANDA96";#N/A,#N/A,FALSE,"INTRAN96";#N/A,#N/A,FALSE,"NAA9697";#N/A,#N/A,FALSE,"ECWEBB";#N/A,#N/A,FALSE,"MFT96";#N/A,#N/A,FALSE,"CTrecon"}</definedName>
    <definedName name="ASDF_1_1_3" hidden="1">{#N/A,#N/A,FALSE,"TMCOMP96";#N/A,#N/A,FALSE,"MAT96";#N/A,#N/A,FALSE,"FANDA96";#N/A,#N/A,FALSE,"INTRAN96";#N/A,#N/A,FALSE,"NAA9697";#N/A,#N/A,FALSE,"ECWEBB";#N/A,#N/A,FALSE,"MFT96";#N/A,#N/A,FALSE,"CTrecon"}</definedName>
    <definedName name="ASDF_1_1_4" localSheetId="0" hidden="1">{#N/A,#N/A,FALSE,"TMCOMP96";#N/A,#N/A,FALSE,"MAT96";#N/A,#N/A,FALSE,"FANDA96";#N/A,#N/A,FALSE,"INTRAN96";#N/A,#N/A,FALSE,"NAA9697";#N/A,#N/A,FALSE,"ECWEBB";#N/A,#N/A,FALSE,"MFT96";#N/A,#N/A,FALSE,"CTrecon"}</definedName>
    <definedName name="ASDF_1_1_4" hidden="1">{#N/A,#N/A,FALSE,"TMCOMP96";#N/A,#N/A,FALSE,"MAT96";#N/A,#N/A,FALSE,"FANDA96";#N/A,#N/A,FALSE,"INTRAN96";#N/A,#N/A,FALSE,"NAA9697";#N/A,#N/A,FALSE,"ECWEBB";#N/A,#N/A,FALSE,"MFT96";#N/A,#N/A,FALSE,"CTrecon"}</definedName>
    <definedName name="ASDF_1_1_5" localSheetId="0" hidden="1">{#N/A,#N/A,FALSE,"TMCOMP96";#N/A,#N/A,FALSE,"MAT96";#N/A,#N/A,FALSE,"FANDA96";#N/A,#N/A,FALSE,"INTRAN96";#N/A,#N/A,FALSE,"NAA9697";#N/A,#N/A,FALSE,"ECWEBB";#N/A,#N/A,FALSE,"MFT96";#N/A,#N/A,FALSE,"CTrecon"}</definedName>
    <definedName name="ASDF_1_1_5" hidden="1">{#N/A,#N/A,FALSE,"TMCOMP96";#N/A,#N/A,FALSE,"MAT96";#N/A,#N/A,FALSE,"FANDA96";#N/A,#N/A,FALSE,"INTRAN96";#N/A,#N/A,FALSE,"NAA9697";#N/A,#N/A,FALSE,"ECWEBB";#N/A,#N/A,FALSE,"MFT96";#N/A,#N/A,FALSE,"CTrecon"}</definedName>
    <definedName name="ASDF_1_2" localSheetId="0" hidden="1">{#N/A,#N/A,FALSE,"TMCOMP96";#N/A,#N/A,FALSE,"MAT96";#N/A,#N/A,FALSE,"FANDA96";#N/A,#N/A,FALSE,"INTRAN96";#N/A,#N/A,FALSE,"NAA9697";#N/A,#N/A,FALSE,"ECWEBB";#N/A,#N/A,FALSE,"MFT96";#N/A,#N/A,FALSE,"CTrecon"}</definedName>
    <definedName name="ASDF_1_2" localSheetId="4" hidden="1">{#N/A,#N/A,FALSE,"TMCOMP96";#N/A,#N/A,FALSE,"MAT96";#N/A,#N/A,FALSE,"FANDA96";#N/A,#N/A,FALSE,"INTRAN96";#N/A,#N/A,FALSE,"NAA9697";#N/A,#N/A,FALSE,"ECWEBB";#N/A,#N/A,FALSE,"MFT96";#N/A,#N/A,FALSE,"CTrecon"}</definedName>
    <definedName name="ASDF_1_2" hidden="1">{#N/A,#N/A,FALSE,"TMCOMP96";#N/A,#N/A,FALSE,"MAT96";#N/A,#N/A,FALSE,"FANDA96";#N/A,#N/A,FALSE,"INTRAN96";#N/A,#N/A,FALSE,"NAA9697";#N/A,#N/A,FALSE,"ECWEBB";#N/A,#N/A,FALSE,"MFT96";#N/A,#N/A,FALSE,"CTrecon"}</definedName>
    <definedName name="ASDF_1_2_1" localSheetId="0" hidden="1">{#N/A,#N/A,FALSE,"TMCOMP96";#N/A,#N/A,FALSE,"MAT96";#N/A,#N/A,FALSE,"FANDA96";#N/A,#N/A,FALSE,"INTRAN96";#N/A,#N/A,FALSE,"NAA9697";#N/A,#N/A,FALSE,"ECWEBB";#N/A,#N/A,FALSE,"MFT96";#N/A,#N/A,FALSE,"CTrecon"}</definedName>
    <definedName name="ASDF_1_2_1" localSheetId="4" hidden="1">{#N/A,#N/A,FALSE,"TMCOMP96";#N/A,#N/A,FALSE,"MAT96";#N/A,#N/A,FALSE,"FANDA96";#N/A,#N/A,FALSE,"INTRAN96";#N/A,#N/A,FALSE,"NAA9697";#N/A,#N/A,FALSE,"ECWEBB";#N/A,#N/A,FALSE,"MFT96";#N/A,#N/A,FALSE,"CTrecon"}</definedName>
    <definedName name="ASDF_1_2_1" hidden="1">{#N/A,#N/A,FALSE,"TMCOMP96";#N/A,#N/A,FALSE,"MAT96";#N/A,#N/A,FALSE,"FANDA96";#N/A,#N/A,FALSE,"INTRAN96";#N/A,#N/A,FALSE,"NAA9697";#N/A,#N/A,FALSE,"ECWEBB";#N/A,#N/A,FALSE,"MFT96";#N/A,#N/A,FALSE,"CTrecon"}</definedName>
    <definedName name="ASDF_1_2_1_1" localSheetId="0" hidden="1">{#N/A,#N/A,FALSE,"TMCOMP96";#N/A,#N/A,FALSE,"MAT96";#N/A,#N/A,FALSE,"FANDA96";#N/A,#N/A,FALSE,"INTRAN96";#N/A,#N/A,FALSE,"NAA9697";#N/A,#N/A,FALSE,"ECWEBB";#N/A,#N/A,FALSE,"MFT96";#N/A,#N/A,FALSE,"CTrecon"}</definedName>
    <definedName name="ASDF_1_2_1_1" hidden="1">{#N/A,#N/A,FALSE,"TMCOMP96";#N/A,#N/A,FALSE,"MAT96";#N/A,#N/A,FALSE,"FANDA96";#N/A,#N/A,FALSE,"INTRAN96";#N/A,#N/A,FALSE,"NAA9697";#N/A,#N/A,FALSE,"ECWEBB";#N/A,#N/A,FALSE,"MFT96";#N/A,#N/A,FALSE,"CTrecon"}</definedName>
    <definedName name="ASDF_1_2_1_1_1" hidden="1">{#N/A,#N/A,FALSE,"TMCOMP96";#N/A,#N/A,FALSE,"MAT96";#N/A,#N/A,FALSE,"FANDA96";#N/A,#N/A,FALSE,"INTRAN96";#N/A,#N/A,FALSE,"NAA9697";#N/A,#N/A,FALSE,"ECWEBB";#N/A,#N/A,FALSE,"MFT96";#N/A,#N/A,FALSE,"CTrecon"}</definedName>
    <definedName name="ASDF_1_2_1_1_2" hidden="1">{#N/A,#N/A,FALSE,"TMCOMP96";#N/A,#N/A,FALSE,"MAT96";#N/A,#N/A,FALSE,"FANDA96";#N/A,#N/A,FALSE,"INTRAN96";#N/A,#N/A,FALSE,"NAA9697";#N/A,#N/A,FALSE,"ECWEBB";#N/A,#N/A,FALSE,"MFT96";#N/A,#N/A,FALSE,"CTrecon"}</definedName>
    <definedName name="ASDF_1_2_1_2" localSheetId="0" hidden="1">{#N/A,#N/A,FALSE,"TMCOMP96";#N/A,#N/A,FALSE,"MAT96";#N/A,#N/A,FALSE,"FANDA96";#N/A,#N/A,FALSE,"INTRAN96";#N/A,#N/A,FALSE,"NAA9697";#N/A,#N/A,FALSE,"ECWEBB";#N/A,#N/A,FALSE,"MFT96";#N/A,#N/A,FALSE,"CTrecon"}</definedName>
    <definedName name="ASDF_1_2_1_2" hidden="1">{#N/A,#N/A,FALSE,"TMCOMP96";#N/A,#N/A,FALSE,"MAT96";#N/A,#N/A,FALSE,"FANDA96";#N/A,#N/A,FALSE,"INTRAN96";#N/A,#N/A,FALSE,"NAA9697";#N/A,#N/A,FALSE,"ECWEBB";#N/A,#N/A,FALSE,"MFT96";#N/A,#N/A,FALSE,"CTrecon"}</definedName>
    <definedName name="ASDF_1_2_1_3" localSheetId="0" hidden="1">{#N/A,#N/A,FALSE,"TMCOMP96";#N/A,#N/A,FALSE,"MAT96";#N/A,#N/A,FALSE,"FANDA96";#N/A,#N/A,FALSE,"INTRAN96";#N/A,#N/A,FALSE,"NAA9697";#N/A,#N/A,FALSE,"ECWEBB";#N/A,#N/A,FALSE,"MFT96";#N/A,#N/A,FALSE,"CTrecon"}</definedName>
    <definedName name="ASDF_1_2_1_3" hidden="1">{#N/A,#N/A,FALSE,"TMCOMP96";#N/A,#N/A,FALSE,"MAT96";#N/A,#N/A,FALSE,"FANDA96";#N/A,#N/A,FALSE,"INTRAN96";#N/A,#N/A,FALSE,"NAA9697";#N/A,#N/A,FALSE,"ECWEBB";#N/A,#N/A,FALSE,"MFT96";#N/A,#N/A,FALSE,"CTrecon"}</definedName>
    <definedName name="ASDF_1_2_1_4" localSheetId="0" hidden="1">{#N/A,#N/A,FALSE,"TMCOMP96";#N/A,#N/A,FALSE,"MAT96";#N/A,#N/A,FALSE,"FANDA96";#N/A,#N/A,FALSE,"INTRAN96";#N/A,#N/A,FALSE,"NAA9697";#N/A,#N/A,FALSE,"ECWEBB";#N/A,#N/A,FALSE,"MFT96";#N/A,#N/A,FALSE,"CTrecon"}</definedName>
    <definedName name="ASDF_1_2_1_4" hidden="1">{#N/A,#N/A,FALSE,"TMCOMP96";#N/A,#N/A,FALSE,"MAT96";#N/A,#N/A,FALSE,"FANDA96";#N/A,#N/A,FALSE,"INTRAN96";#N/A,#N/A,FALSE,"NAA9697";#N/A,#N/A,FALSE,"ECWEBB";#N/A,#N/A,FALSE,"MFT96";#N/A,#N/A,FALSE,"CTrecon"}</definedName>
    <definedName name="ASDF_1_2_1_5" localSheetId="0" hidden="1">{#N/A,#N/A,FALSE,"TMCOMP96";#N/A,#N/A,FALSE,"MAT96";#N/A,#N/A,FALSE,"FANDA96";#N/A,#N/A,FALSE,"INTRAN96";#N/A,#N/A,FALSE,"NAA9697";#N/A,#N/A,FALSE,"ECWEBB";#N/A,#N/A,FALSE,"MFT96";#N/A,#N/A,FALSE,"CTrecon"}</definedName>
    <definedName name="ASDF_1_2_1_5" hidden="1">{#N/A,#N/A,FALSE,"TMCOMP96";#N/A,#N/A,FALSE,"MAT96";#N/A,#N/A,FALSE,"FANDA96";#N/A,#N/A,FALSE,"INTRAN96";#N/A,#N/A,FALSE,"NAA9697";#N/A,#N/A,FALSE,"ECWEBB";#N/A,#N/A,FALSE,"MFT96";#N/A,#N/A,FALSE,"CTrecon"}</definedName>
    <definedName name="ASDF_1_2_2" localSheetId="0" hidden="1">{#N/A,#N/A,FALSE,"TMCOMP96";#N/A,#N/A,FALSE,"MAT96";#N/A,#N/A,FALSE,"FANDA96";#N/A,#N/A,FALSE,"INTRAN96";#N/A,#N/A,FALSE,"NAA9697";#N/A,#N/A,FALSE,"ECWEBB";#N/A,#N/A,FALSE,"MFT96";#N/A,#N/A,FALSE,"CTrecon"}</definedName>
    <definedName name="ASDF_1_2_2" hidden="1">{#N/A,#N/A,FALSE,"TMCOMP96";#N/A,#N/A,FALSE,"MAT96";#N/A,#N/A,FALSE,"FANDA96";#N/A,#N/A,FALSE,"INTRAN96";#N/A,#N/A,FALSE,"NAA9697";#N/A,#N/A,FALSE,"ECWEBB";#N/A,#N/A,FALSE,"MFT96";#N/A,#N/A,FALSE,"CTrecon"}</definedName>
    <definedName name="ASDF_1_2_3" localSheetId="0" hidden="1">{#N/A,#N/A,FALSE,"TMCOMP96";#N/A,#N/A,FALSE,"MAT96";#N/A,#N/A,FALSE,"FANDA96";#N/A,#N/A,FALSE,"INTRAN96";#N/A,#N/A,FALSE,"NAA9697";#N/A,#N/A,FALSE,"ECWEBB";#N/A,#N/A,FALSE,"MFT96";#N/A,#N/A,FALSE,"CTrecon"}</definedName>
    <definedName name="ASDF_1_2_3" hidden="1">{#N/A,#N/A,FALSE,"TMCOMP96";#N/A,#N/A,FALSE,"MAT96";#N/A,#N/A,FALSE,"FANDA96";#N/A,#N/A,FALSE,"INTRAN96";#N/A,#N/A,FALSE,"NAA9697";#N/A,#N/A,FALSE,"ECWEBB";#N/A,#N/A,FALSE,"MFT96";#N/A,#N/A,FALSE,"CTrecon"}</definedName>
    <definedName name="ASDF_1_2_4" localSheetId="0" hidden="1">{#N/A,#N/A,FALSE,"TMCOMP96";#N/A,#N/A,FALSE,"MAT96";#N/A,#N/A,FALSE,"FANDA96";#N/A,#N/A,FALSE,"INTRAN96";#N/A,#N/A,FALSE,"NAA9697";#N/A,#N/A,FALSE,"ECWEBB";#N/A,#N/A,FALSE,"MFT96";#N/A,#N/A,FALSE,"CTrecon"}</definedName>
    <definedName name="ASDF_1_2_4" hidden="1">{#N/A,#N/A,FALSE,"TMCOMP96";#N/A,#N/A,FALSE,"MAT96";#N/A,#N/A,FALSE,"FANDA96";#N/A,#N/A,FALSE,"INTRAN96";#N/A,#N/A,FALSE,"NAA9697";#N/A,#N/A,FALSE,"ECWEBB";#N/A,#N/A,FALSE,"MFT96";#N/A,#N/A,FALSE,"CTrecon"}</definedName>
    <definedName name="ASDF_1_2_5" localSheetId="0" hidden="1">{#N/A,#N/A,FALSE,"TMCOMP96";#N/A,#N/A,FALSE,"MAT96";#N/A,#N/A,FALSE,"FANDA96";#N/A,#N/A,FALSE,"INTRAN96";#N/A,#N/A,FALSE,"NAA9697";#N/A,#N/A,FALSE,"ECWEBB";#N/A,#N/A,FALSE,"MFT96";#N/A,#N/A,FALSE,"CTrecon"}</definedName>
    <definedName name="ASDF_1_2_5" hidden="1">{#N/A,#N/A,FALSE,"TMCOMP96";#N/A,#N/A,FALSE,"MAT96";#N/A,#N/A,FALSE,"FANDA96";#N/A,#N/A,FALSE,"INTRAN96";#N/A,#N/A,FALSE,"NAA9697";#N/A,#N/A,FALSE,"ECWEBB";#N/A,#N/A,FALSE,"MFT96";#N/A,#N/A,FALSE,"CTrecon"}</definedName>
    <definedName name="ASDF_1_3" localSheetId="0" hidden="1">{#N/A,#N/A,FALSE,"TMCOMP96";#N/A,#N/A,FALSE,"MAT96";#N/A,#N/A,FALSE,"FANDA96";#N/A,#N/A,FALSE,"INTRAN96";#N/A,#N/A,FALSE,"NAA9697";#N/A,#N/A,FALSE,"ECWEBB";#N/A,#N/A,FALSE,"MFT96";#N/A,#N/A,FALSE,"CTrecon"}</definedName>
    <definedName name="ASDF_1_3" localSheetId="4" hidden="1">{#N/A,#N/A,FALSE,"TMCOMP96";#N/A,#N/A,FALSE,"MAT96";#N/A,#N/A,FALSE,"FANDA96";#N/A,#N/A,FALSE,"INTRAN96";#N/A,#N/A,FALSE,"NAA9697";#N/A,#N/A,FALSE,"ECWEBB";#N/A,#N/A,FALSE,"MFT96";#N/A,#N/A,FALSE,"CTrecon"}</definedName>
    <definedName name="ASDF_1_3" hidden="1">{#N/A,#N/A,FALSE,"TMCOMP96";#N/A,#N/A,FALSE,"MAT96";#N/A,#N/A,FALSE,"FANDA96";#N/A,#N/A,FALSE,"INTRAN96";#N/A,#N/A,FALSE,"NAA9697";#N/A,#N/A,FALSE,"ECWEBB";#N/A,#N/A,FALSE,"MFT96";#N/A,#N/A,FALSE,"CTrecon"}</definedName>
    <definedName name="ASDF_1_3_1" localSheetId="0" hidden="1">{#N/A,#N/A,FALSE,"TMCOMP96";#N/A,#N/A,FALSE,"MAT96";#N/A,#N/A,FALSE,"FANDA96";#N/A,#N/A,FALSE,"INTRAN96";#N/A,#N/A,FALSE,"NAA9697";#N/A,#N/A,FALSE,"ECWEBB";#N/A,#N/A,FALSE,"MFT96";#N/A,#N/A,FALSE,"CTrecon"}</definedName>
    <definedName name="ASDF_1_3_1" localSheetId="4" hidden="1">{#N/A,#N/A,FALSE,"TMCOMP96";#N/A,#N/A,FALSE,"MAT96";#N/A,#N/A,FALSE,"FANDA96";#N/A,#N/A,FALSE,"INTRAN96";#N/A,#N/A,FALSE,"NAA9697";#N/A,#N/A,FALSE,"ECWEBB";#N/A,#N/A,FALSE,"MFT96";#N/A,#N/A,FALSE,"CTrecon"}</definedName>
    <definedName name="ASDF_1_3_1" hidden="1">{#N/A,#N/A,FALSE,"TMCOMP96";#N/A,#N/A,FALSE,"MAT96";#N/A,#N/A,FALSE,"FANDA96";#N/A,#N/A,FALSE,"INTRAN96";#N/A,#N/A,FALSE,"NAA9697";#N/A,#N/A,FALSE,"ECWEBB";#N/A,#N/A,FALSE,"MFT96";#N/A,#N/A,FALSE,"CTrecon"}</definedName>
    <definedName name="ASDF_1_3_1_1" localSheetId="0" hidden="1">{#N/A,#N/A,FALSE,"TMCOMP96";#N/A,#N/A,FALSE,"MAT96";#N/A,#N/A,FALSE,"FANDA96";#N/A,#N/A,FALSE,"INTRAN96";#N/A,#N/A,FALSE,"NAA9697";#N/A,#N/A,FALSE,"ECWEBB";#N/A,#N/A,FALSE,"MFT96";#N/A,#N/A,FALSE,"CTrecon"}</definedName>
    <definedName name="ASDF_1_3_1_1" hidden="1">{#N/A,#N/A,FALSE,"TMCOMP96";#N/A,#N/A,FALSE,"MAT96";#N/A,#N/A,FALSE,"FANDA96";#N/A,#N/A,FALSE,"INTRAN96";#N/A,#N/A,FALSE,"NAA9697";#N/A,#N/A,FALSE,"ECWEBB";#N/A,#N/A,FALSE,"MFT96";#N/A,#N/A,FALSE,"CTrecon"}</definedName>
    <definedName name="ASDF_1_3_1_1_1" hidden="1">{#N/A,#N/A,FALSE,"TMCOMP96";#N/A,#N/A,FALSE,"MAT96";#N/A,#N/A,FALSE,"FANDA96";#N/A,#N/A,FALSE,"INTRAN96";#N/A,#N/A,FALSE,"NAA9697";#N/A,#N/A,FALSE,"ECWEBB";#N/A,#N/A,FALSE,"MFT96";#N/A,#N/A,FALSE,"CTrecon"}</definedName>
    <definedName name="ASDF_1_3_1_1_2" hidden="1">{#N/A,#N/A,FALSE,"TMCOMP96";#N/A,#N/A,FALSE,"MAT96";#N/A,#N/A,FALSE,"FANDA96";#N/A,#N/A,FALSE,"INTRAN96";#N/A,#N/A,FALSE,"NAA9697";#N/A,#N/A,FALSE,"ECWEBB";#N/A,#N/A,FALSE,"MFT96";#N/A,#N/A,FALSE,"CTrecon"}</definedName>
    <definedName name="ASDF_1_3_1_2" localSheetId="0" hidden="1">{#N/A,#N/A,FALSE,"TMCOMP96";#N/A,#N/A,FALSE,"MAT96";#N/A,#N/A,FALSE,"FANDA96";#N/A,#N/A,FALSE,"INTRAN96";#N/A,#N/A,FALSE,"NAA9697";#N/A,#N/A,FALSE,"ECWEBB";#N/A,#N/A,FALSE,"MFT96";#N/A,#N/A,FALSE,"CTrecon"}</definedName>
    <definedName name="ASDF_1_3_1_2" hidden="1">{#N/A,#N/A,FALSE,"TMCOMP96";#N/A,#N/A,FALSE,"MAT96";#N/A,#N/A,FALSE,"FANDA96";#N/A,#N/A,FALSE,"INTRAN96";#N/A,#N/A,FALSE,"NAA9697";#N/A,#N/A,FALSE,"ECWEBB";#N/A,#N/A,FALSE,"MFT96";#N/A,#N/A,FALSE,"CTrecon"}</definedName>
    <definedName name="ASDF_1_3_1_3" localSheetId="0" hidden="1">{#N/A,#N/A,FALSE,"TMCOMP96";#N/A,#N/A,FALSE,"MAT96";#N/A,#N/A,FALSE,"FANDA96";#N/A,#N/A,FALSE,"INTRAN96";#N/A,#N/A,FALSE,"NAA9697";#N/A,#N/A,FALSE,"ECWEBB";#N/A,#N/A,FALSE,"MFT96";#N/A,#N/A,FALSE,"CTrecon"}</definedName>
    <definedName name="ASDF_1_3_1_3" hidden="1">{#N/A,#N/A,FALSE,"TMCOMP96";#N/A,#N/A,FALSE,"MAT96";#N/A,#N/A,FALSE,"FANDA96";#N/A,#N/A,FALSE,"INTRAN96";#N/A,#N/A,FALSE,"NAA9697";#N/A,#N/A,FALSE,"ECWEBB";#N/A,#N/A,FALSE,"MFT96";#N/A,#N/A,FALSE,"CTrecon"}</definedName>
    <definedName name="ASDF_1_3_1_4" localSheetId="0" hidden="1">{#N/A,#N/A,FALSE,"TMCOMP96";#N/A,#N/A,FALSE,"MAT96";#N/A,#N/A,FALSE,"FANDA96";#N/A,#N/A,FALSE,"INTRAN96";#N/A,#N/A,FALSE,"NAA9697";#N/A,#N/A,FALSE,"ECWEBB";#N/A,#N/A,FALSE,"MFT96";#N/A,#N/A,FALSE,"CTrecon"}</definedName>
    <definedName name="ASDF_1_3_1_4" hidden="1">{#N/A,#N/A,FALSE,"TMCOMP96";#N/A,#N/A,FALSE,"MAT96";#N/A,#N/A,FALSE,"FANDA96";#N/A,#N/A,FALSE,"INTRAN96";#N/A,#N/A,FALSE,"NAA9697";#N/A,#N/A,FALSE,"ECWEBB";#N/A,#N/A,FALSE,"MFT96";#N/A,#N/A,FALSE,"CTrecon"}</definedName>
    <definedName name="ASDF_1_3_1_5" localSheetId="0" hidden="1">{#N/A,#N/A,FALSE,"TMCOMP96";#N/A,#N/A,FALSE,"MAT96";#N/A,#N/A,FALSE,"FANDA96";#N/A,#N/A,FALSE,"INTRAN96";#N/A,#N/A,FALSE,"NAA9697";#N/A,#N/A,FALSE,"ECWEBB";#N/A,#N/A,FALSE,"MFT96";#N/A,#N/A,FALSE,"CTrecon"}</definedName>
    <definedName name="ASDF_1_3_1_5" hidden="1">{#N/A,#N/A,FALSE,"TMCOMP96";#N/A,#N/A,FALSE,"MAT96";#N/A,#N/A,FALSE,"FANDA96";#N/A,#N/A,FALSE,"INTRAN96";#N/A,#N/A,FALSE,"NAA9697";#N/A,#N/A,FALSE,"ECWEBB";#N/A,#N/A,FALSE,"MFT96";#N/A,#N/A,FALSE,"CTrecon"}</definedName>
    <definedName name="ASDF_1_3_2" localSheetId="0" hidden="1">{#N/A,#N/A,FALSE,"TMCOMP96";#N/A,#N/A,FALSE,"MAT96";#N/A,#N/A,FALSE,"FANDA96";#N/A,#N/A,FALSE,"INTRAN96";#N/A,#N/A,FALSE,"NAA9697";#N/A,#N/A,FALSE,"ECWEBB";#N/A,#N/A,FALSE,"MFT96";#N/A,#N/A,FALSE,"CTrecon"}</definedName>
    <definedName name="ASDF_1_3_2" hidden="1">{#N/A,#N/A,FALSE,"TMCOMP96";#N/A,#N/A,FALSE,"MAT96";#N/A,#N/A,FALSE,"FANDA96";#N/A,#N/A,FALSE,"INTRAN96";#N/A,#N/A,FALSE,"NAA9697";#N/A,#N/A,FALSE,"ECWEBB";#N/A,#N/A,FALSE,"MFT96";#N/A,#N/A,FALSE,"CTrecon"}</definedName>
    <definedName name="ASDF_1_3_3" localSheetId="0" hidden="1">{#N/A,#N/A,FALSE,"TMCOMP96";#N/A,#N/A,FALSE,"MAT96";#N/A,#N/A,FALSE,"FANDA96";#N/A,#N/A,FALSE,"INTRAN96";#N/A,#N/A,FALSE,"NAA9697";#N/A,#N/A,FALSE,"ECWEBB";#N/A,#N/A,FALSE,"MFT96";#N/A,#N/A,FALSE,"CTrecon"}</definedName>
    <definedName name="ASDF_1_3_3" hidden="1">{#N/A,#N/A,FALSE,"TMCOMP96";#N/A,#N/A,FALSE,"MAT96";#N/A,#N/A,FALSE,"FANDA96";#N/A,#N/A,FALSE,"INTRAN96";#N/A,#N/A,FALSE,"NAA9697";#N/A,#N/A,FALSE,"ECWEBB";#N/A,#N/A,FALSE,"MFT96";#N/A,#N/A,FALSE,"CTrecon"}</definedName>
    <definedName name="ASDF_1_3_4" localSheetId="0" hidden="1">{#N/A,#N/A,FALSE,"TMCOMP96";#N/A,#N/A,FALSE,"MAT96";#N/A,#N/A,FALSE,"FANDA96";#N/A,#N/A,FALSE,"INTRAN96";#N/A,#N/A,FALSE,"NAA9697";#N/A,#N/A,FALSE,"ECWEBB";#N/A,#N/A,FALSE,"MFT96";#N/A,#N/A,FALSE,"CTrecon"}</definedName>
    <definedName name="ASDF_1_3_4" hidden="1">{#N/A,#N/A,FALSE,"TMCOMP96";#N/A,#N/A,FALSE,"MAT96";#N/A,#N/A,FALSE,"FANDA96";#N/A,#N/A,FALSE,"INTRAN96";#N/A,#N/A,FALSE,"NAA9697";#N/A,#N/A,FALSE,"ECWEBB";#N/A,#N/A,FALSE,"MFT96";#N/A,#N/A,FALSE,"CTrecon"}</definedName>
    <definedName name="ASDF_1_3_5" localSheetId="0" hidden="1">{#N/A,#N/A,FALSE,"TMCOMP96";#N/A,#N/A,FALSE,"MAT96";#N/A,#N/A,FALSE,"FANDA96";#N/A,#N/A,FALSE,"INTRAN96";#N/A,#N/A,FALSE,"NAA9697";#N/A,#N/A,FALSE,"ECWEBB";#N/A,#N/A,FALSE,"MFT96";#N/A,#N/A,FALSE,"CTrecon"}</definedName>
    <definedName name="ASDF_1_3_5" hidden="1">{#N/A,#N/A,FALSE,"TMCOMP96";#N/A,#N/A,FALSE,"MAT96";#N/A,#N/A,FALSE,"FANDA96";#N/A,#N/A,FALSE,"INTRAN96";#N/A,#N/A,FALSE,"NAA9697";#N/A,#N/A,FALSE,"ECWEBB";#N/A,#N/A,FALSE,"MFT96";#N/A,#N/A,FALSE,"CTrecon"}</definedName>
    <definedName name="ASDF_1_4" localSheetId="0" hidden="1">{#N/A,#N/A,FALSE,"TMCOMP96";#N/A,#N/A,FALSE,"MAT96";#N/A,#N/A,FALSE,"FANDA96";#N/A,#N/A,FALSE,"INTRAN96";#N/A,#N/A,FALSE,"NAA9697";#N/A,#N/A,FALSE,"ECWEBB";#N/A,#N/A,FALSE,"MFT96";#N/A,#N/A,FALSE,"CTrecon"}</definedName>
    <definedName name="ASDF_1_4" localSheetId="4" hidden="1">{#N/A,#N/A,FALSE,"TMCOMP96";#N/A,#N/A,FALSE,"MAT96";#N/A,#N/A,FALSE,"FANDA96";#N/A,#N/A,FALSE,"INTRAN96";#N/A,#N/A,FALSE,"NAA9697";#N/A,#N/A,FALSE,"ECWEBB";#N/A,#N/A,FALSE,"MFT96";#N/A,#N/A,FALSE,"CTrecon"}</definedName>
    <definedName name="ASDF_1_4" hidden="1">{#N/A,#N/A,FALSE,"TMCOMP96";#N/A,#N/A,FALSE,"MAT96";#N/A,#N/A,FALSE,"FANDA96";#N/A,#N/A,FALSE,"INTRAN96";#N/A,#N/A,FALSE,"NAA9697";#N/A,#N/A,FALSE,"ECWEBB";#N/A,#N/A,FALSE,"MFT96";#N/A,#N/A,FALSE,"CTrecon"}</definedName>
    <definedName name="ASDF_1_4_1" localSheetId="0" hidden="1">{#N/A,#N/A,FALSE,"TMCOMP96";#N/A,#N/A,FALSE,"MAT96";#N/A,#N/A,FALSE,"FANDA96";#N/A,#N/A,FALSE,"INTRAN96";#N/A,#N/A,FALSE,"NAA9697";#N/A,#N/A,FALSE,"ECWEBB";#N/A,#N/A,FALSE,"MFT96";#N/A,#N/A,FALSE,"CTrecon"}</definedName>
    <definedName name="ASDF_1_4_1" localSheetId="4" hidden="1">{#N/A,#N/A,FALSE,"TMCOMP96";#N/A,#N/A,FALSE,"MAT96";#N/A,#N/A,FALSE,"FANDA96";#N/A,#N/A,FALSE,"INTRAN96";#N/A,#N/A,FALSE,"NAA9697";#N/A,#N/A,FALSE,"ECWEBB";#N/A,#N/A,FALSE,"MFT96";#N/A,#N/A,FALSE,"CTrecon"}</definedName>
    <definedName name="ASDF_1_4_1" hidden="1">{#N/A,#N/A,FALSE,"TMCOMP96";#N/A,#N/A,FALSE,"MAT96";#N/A,#N/A,FALSE,"FANDA96";#N/A,#N/A,FALSE,"INTRAN96";#N/A,#N/A,FALSE,"NAA9697";#N/A,#N/A,FALSE,"ECWEBB";#N/A,#N/A,FALSE,"MFT96";#N/A,#N/A,FALSE,"CTrecon"}</definedName>
    <definedName name="ASDF_1_4_1_1" localSheetId="0" hidden="1">{#N/A,#N/A,FALSE,"TMCOMP96";#N/A,#N/A,FALSE,"MAT96";#N/A,#N/A,FALSE,"FANDA96";#N/A,#N/A,FALSE,"INTRAN96";#N/A,#N/A,FALSE,"NAA9697";#N/A,#N/A,FALSE,"ECWEBB";#N/A,#N/A,FALSE,"MFT96";#N/A,#N/A,FALSE,"CTrecon"}</definedName>
    <definedName name="ASDF_1_4_1_1" hidden="1">{#N/A,#N/A,FALSE,"TMCOMP96";#N/A,#N/A,FALSE,"MAT96";#N/A,#N/A,FALSE,"FANDA96";#N/A,#N/A,FALSE,"INTRAN96";#N/A,#N/A,FALSE,"NAA9697";#N/A,#N/A,FALSE,"ECWEBB";#N/A,#N/A,FALSE,"MFT96";#N/A,#N/A,FALSE,"CTrecon"}</definedName>
    <definedName name="ASDF_1_4_1_2" localSheetId="0" hidden="1">{#N/A,#N/A,FALSE,"TMCOMP96";#N/A,#N/A,FALSE,"MAT96";#N/A,#N/A,FALSE,"FANDA96";#N/A,#N/A,FALSE,"INTRAN96";#N/A,#N/A,FALSE,"NAA9697";#N/A,#N/A,FALSE,"ECWEBB";#N/A,#N/A,FALSE,"MFT96";#N/A,#N/A,FALSE,"CTrecon"}</definedName>
    <definedName name="ASDF_1_4_1_2" hidden="1">{#N/A,#N/A,FALSE,"TMCOMP96";#N/A,#N/A,FALSE,"MAT96";#N/A,#N/A,FALSE,"FANDA96";#N/A,#N/A,FALSE,"INTRAN96";#N/A,#N/A,FALSE,"NAA9697";#N/A,#N/A,FALSE,"ECWEBB";#N/A,#N/A,FALSE,"MFT96";#N/A,#N/A,FALSE,"CTrecon"}</definedName>
    <definedName name="ASDF_1_4_1_3" localSheetId="0" hidden="1">{#N/A,#N/A,FALSE,"TMCOMP96";#N/A,#N/A,FALSE,"MAT96";#N/A,#N/A,FALSE,"FANDA96";#N/A,#N/A,FALSE,"INTRAN96";#N/A,#N/A,FALSE,"NAA9697";#N/A,#N/A,FALSE,"ECWEBB";#N/A,#N/A,FALSE,"MFT96";#N/A,#N/A,FALSE,"CTrecon"}</definedName>
    <definedName name="ASDF_1_4_1_3" hidden="1">{#N/A,#N/A,FALSE,"TMCOMP96";#N/A,#N/A,FALSE,"MAT96";#N/A,#N/A,FALSE,"FANDA96";#N/A,#N/A,FALSE,"INTRAN96";#N/A,#N/A,FALSE,"NAA9697";#N/A,#N/A,FALSE,"ECWEBB";#N/A,#N/A,FALSE,"MFT96";#N/A,#N/A,FALSE,"CTrecon"}</definedName>
    <definedName name="ASDF_1_4_1_4" localSheetId="0" hidden="1">{#N/A,#N/A,FALSE,"TMCOMP96";#N/A,#N/A,FALSE,"MAT96";#N/A,#N/A,FALSE,"FANDA96";#N/A,#N/A,FALSE,"INTRAN96";#N/A,#N/A,FALSE,"NAA9697";#N/A,#N/A,FALSE,"ECWEBB";#N/A,#N/A,FALSE,"MFT96";#N/A,#N/A,FALSE,"CTrecon"}</definedName>
    <definedName name="ASDF_1_4_1_4" hidden="1">{#N/A,#N/A,FALSE,"TMCOMP96";#N/A,#N/A,FALSE,"MAT96";#N/A,#N/A,FALSE,"FANDA96";#N/A,#N/A,FALSE,"INTRAN96";#N/A,#N/A,FALSE,"NAA9697";#N/A,#N/A,FALSE,"ECWEBB";#N/A,#N/A,FALSE,"MFT96";#N/A,#N/A,FALSE,"CTrecon"}</definedName>
    <definedName name="ASDF_1_4_1_5" hidden="1">{#N/A,#N/A,FALSE,"TMCOMP96";#N/A,#N/A,FALSE,"MAT96";#N/A,#N/A,FALSE,"FANDA96";#N/A,#N/A,FALSE,"INTRAN96";#N/A,#N/A,FALSE,"NAA9697";#N/A,#N/A,FALSE,"ECWEBB";#N/A,#N/A,FALSE,"MFT96";#N/A,#N/A,FALSE,"CTrecon"}</definedName>
    <definedName name="ASDF_1_4_2" localSheetId="0" hidden="1">{#N/A,#N/A,FALSE,"TMCOMP96";#N/A,#N/A,FALSE,"MAT96";#N/A,#N/A,FALSE,"FANDA96";#N/A,#N/A,FALSE,"INTRAN96";#N/A,#N/A,FALSE,"NAA9697";#N/A,#N/A,FALSE,"ECWEBB";#N/A,#N/A,FALSE,"MFT96";#N/A,#N/A,FALSE,"CTrecon"}</definedName>
    <definedName name="ASDF_1_4_2" hidden="1">{#N/A,#N/A,FALSE,"TMCOMP96";#N/A,#N/A,FALSE,"MAT96";#N/A,#N/A,FALSE,"FANDA96";#N/A,#N/A,FALSE,"INTRAN96";#N/A,#N/A,FALSE,"NAA9697";#N/A,#N/A,FALSE,"ECWEBB";#N/A,#N/A,FALSE,"MFT96";#N/A,#N/A,FALSE,"CTrecon"}</definedName>
    <definedName name="ASDF_1_4_3" localSheetId="0" hidden="1">{#N/A,#N/A,FALSE,"TMCOMP96";#N/A,#N/A,FALSE,"MAT96";#N/A,#N/A,FALSE,"FANDA96";#N/A,#N/A,FALSE,"INTRAN96";#N/A,#N/A,FALSE,"NAA9697";#N/A,#N/A,FALSE,"ECWEBB";#N/A,#N/A,FALSE,"MFT96";#N/A,#N/A,FALSE,"CTrecon"}</definedName>
    <definedName name="ASDF_1_4_3" hidden="1">{#N/A,#N/A,FALSE,"TMCOMP96";#N/A,#N/A,FALSE,"MAT96";#N/A,#N/A,FALSE,"FANDA96";#N/A,#N/A,FALSE,"INTRAN96";#N/A,#N/A,FALSE,"NAA9697";#N/A,#N/A,FALSE,"ECWEBB";#N/A,#N/A,FALSE,"MFT96";#N/A,#N/A,FALSE,"CTrecon"}</definedName>
    <definedName name="ASDF_1_4_4" localSheetId="0" hidden="1">{#N/A,#N/A,FALSE,"TMCOMP96";#N/A,#N/A,FALSE,"MAT96";#N/A,#N/A,FALSE,"FANDA96";#N/A,#N/A,FALSE,"INTRAN96";#N/A,#N/A,FALSE,"NAA9697";#N/A,#N/A,FALSE,"ECWEBB";#N/A,#N/A,FALSE,"MFT96";#N/A,#N/A,FALSE,"CTrecon"}</definedName>
    <definedName name="ASDF_1_4_4" hidden="1">{#N/A,#N/A,FALSE,"TMCOMP96";#N/A,#N/A,FALSE,"MAT96";#N/A,#N/A,FALSE,"FANDA96";#N/A,#N/A,FALSE,"INTRAN96";#N/A,#N/A,FALSE,"NAA9697";#N/A,#N/A,FALSE,"ECWEBB";#N/A,#N/A,FALSE,"MFT96";#N/A,#N/A,FALSE,"CTrecon"}</definedName>
    <definedName name="ASDF_1_4_5" localSheetId="0" hidden="1">{#N/A,#N/A,FALSE,"TMCOMP96";#N/A,#N/A,FALSE,"MAT96";#N/A,#N/A,FALSE,"FANDA96";#N/A,#N/A,FALSE,"INTRAN96";#N/A,#N/A,FALSE,"NAA9697";#N/A,#N/A,FALSE,"ECWEBB";#N/A,#N/A,FALSE,"MFT96";#N/A,#N/A,FALSE,"CTrecon"}</definedName>
    <definedName name="ASDF_1_4_5" hidden="1">{#N/A,#N/A,FALSE,"TMCOMP96";#N/A,#N/A,FALSE,"MAT96";#N/A,#N/A,FALSE,"FANDA96";#N/A,#N/A,FALSE,"INTRAN96";#N/A,#N/A,FALSE,"NAA9697";#N/A,#N/A,FALSE,"ECWEBB";#N/A,#N/A,FALSE,"MFT96";#N/A,#N/A,FALSE,"CTrecon"}</definedName>
    <definedName name="ASDF_1_5" localSheetId="0" hidden="1">{#N/A,#N/A,FALSE,"TMCOMP96";#N/A,#N/A,FALSE,"MAT96";#N/A,#N/A,FALSE,"FANDA96";#N/A,#N/A,FALSE,"INTRAN96";#N/A,#N/A,FALSE,"NAA9697";#N/A,#N/A,FALSE,"ECWEBB";#N/A,#N/A,FALSE,"MFT96";#N/A,#N/A,FALSE,"CTrecon"}</definedName>
    <definedName name="ASDF_1_5" localSheetId="4" hidden="1">{#N/A,#N/A,FALSE,"TMCOMP96";#N/A,#N/A,FALSE,"MAT96";#N/A,#N/A,FALSE,"FANDA96";#N/A,#N/A,FALSE,"INTRAN96";#N/A,#N/A,FALSE,"NAA9697";#N/A,#N/A,FALSE,"ECWEBB";#N/A,#N/A,FALSE,"MFT96";#N/A,#N/A,FALSE,"CTrecon"}</definedName>
    <definedName name="ASDF_1_5" hidden="1">{#N/A,#N/A,FALSE,"TMCOMP96";#N/A,#N/A,FALSE,"MAT96";#N/A,#N/A,FALSE,"FANDA96";#N/A,#N/A,FALSE,"INTRAN96";#N/A,#N/A,FALSE,"NAA9697";#N/A,#N/A,FALSE,"ECWEBB";#N/A,#N/A,FALSE,"MFT96";#N/A,#N/A,FALSE,"CTrecon"}</definedName>
    <definedName name="ASDF_1_5_1" localSheetId="0" hidden="1">{#N/A,#N/A,FALSE,"TMCOMP96";#N/A,#N/A,FALSE,"MAT96";#N/A,#N/A,FALSE,"FANDA96";#N/A,#N/A,FALSE,"INTRAN96";#N/A,#N/A,FALSE,"NAA9697";#N/A,#N/A,FALSE,"ECWEBB";#N/A,#N/A,FALSE,"MFT96";#N/A,#N/A,FALSE,"CTrecon"}</definedName>
    <definedName name="ASDF_1_5_1" hidden="1">{#N/A,#N/A,FALSE,"TMCOMP96";#N/A,#N/A,FALSE,"MAT96";#N/A,#N/A,FALSE,"FANDA96";#N/A,#N/A,FALSE,"INTRAN96";#N/A,#N/A,FALSE,"NAA9697";#N/A,#N/A,FALSE,"ECWEBB";#N/A,#N/A,FALSE,"MFT96";#N/A,#N/A,FALSE,"CTrecon"}</definedName>
    <definedName name="ASDF_1_5_2" localSheetId="0" hidden="1">{#N/A,#N/A,FALSE,"TMCOMP96";#N/A,#N/A,FALSE,"MAT96";#N/A,#N/A,FALSE,"FANDA96";#N/A,#N/A,FALSE,"INTRAN96";#N/A,#N/A,FALSE,"NAA9697";#N/A,#N/A,FALSE,"ECWEBB";#N/A,#N/A,FALSE,"MFT96";#N/A,#N/A,FALSE,"CTrecon"}</definedName>
    <definedName name="ASDF_1_5_2" hidden="1">{#N/A,#N/A,FALSE,"TMCOMP96";#N/A,#N/A,FALSE,"MAT96";#N/A,#N/A,FALSE,"FANDA96";#N/A,#N/A,FALSE,"INTRAN96";#N/A,#N/A,FALSE,"NAA9697";#N/A,#N/A,FALSE,"ECWEBB";#N/A,#N/A,FALSE,"MFT96";#N/A,#N/A,FALSE,"CTrecon"}</definedName>
    <definedName name="ASDF_1_5_3" localSheetId="0" hidden="1">{#N/A,#N/A,FALSE,"TMCOMP96";#N/A,#N/A,FALSE,"MAT96";#N/A,#N/A,FALSE,"FANDA96";#N/A,#N/A,FALSE,"INTRAN96";#N/A,#N/A,FALSE,"NAA9697";#N/A,#N/A,FALSE,"ECWEBB";#N/A,#N/A,FALSE,"MFT96";#N/A,#N/A,FALSE,"CTrecon"}</definedName>
    <definedName name="ASDF_1_5_3" hidden="1">{#N/A,#N/A,FALSE,"TMCOMP96";#N/A,#N/A,FALSE,"MAT96";#N/A,#N/A,FALSE,"FANDA96";#N/A,#N/A,FALSE,"INTRAN96";#N/A,#N/A,FALSE,"NAA9697";#N/A,#N/A,FALSE,"ECWEBB";#N/A,#N/A,FALSE,"MFT96";#N/A,#N/A,FALSE,"CTrecon"}</definedName>
    <definedName name="ASDF_1_5_4" localSheetId="0" hidden="1">{#N/A,#N/A,FALSE,"TMCOMP96";#N/A,#N/A,FALSE,"MAT96";#N/A,#N/A,FALSE,"FANDA96";#N/A,#N/A,FALSE,"INTRAN96";#N/A,#N/A,FALSE,"NAA9697";#N/A,#N/A,FALSE,"ECWEBB";#N/A,#N/A,FALSE,"MFT96";#N/A,#N/A,FALSE,"CTrecon"}</definedName>
    <definedName name="ASDF_1_5_4" hidden="1">{#N/A,#N/A,FALSE,"TMCOMP96";#N/A,#N/A,FALSE,"MAT96";#N/A,#N/A,FALSE,"FANDA96";#N/A,#N/A,FALSE,"INTRAN96";#N/A,#N/A,FALSE,"NAA9697";#N/A,#N/A,FALSE,"ECWEBB";#N/A,#N/A,FALSE,"MFT96";#N/A,#N/A,FALSE,"CTrecon"}</definedName>
    <definedName name="ASDF_1_5_5" hidden="1">{#N/A,#N/A,FALSE,"TMCOMP96";#N/A,#N/A,FALSE,"MAT96";#N/A,#N/A,FALSE,"FANDA96";#N/A,#N/A,FALSE,"INTRAN96";#N/A,#N/A,FALSE,"NAA9697";#N/A,#N/A,FALSE,"ECWEBB";#N/A,#N/A,FALSE,"MFT96";#N/A,#N/A,FALSE,"CTrecon"}</definedName>
    <definedName name="ASDF_2" localSheetId="0" hidden="1">{#N/A,#N/A,FALSE,"TMCOMP96";#N/A,#N/A,FALSE,"MAT96";#N/A,#N/A,FALSE,"FANDA96";#N/A,#N/A,FALSE,"INTRAN96";#N/A,#N/A,FALSE,"NAA9697";#N/A,#N/A,FALSE,"ECWEBB";#N/A,#N/A,FALSE,"MFT96";#N/A,#N/A,FALSE,"CTrecon"}</definedName>
    <definedName name="ASDF_2" localSheetId="4" hidden="1">{#N/A,#N/A,FALSE,"TMCOMP96";#N/A,#N/A,FALSE,"MAT96";#N/A,#N/A,FALSE,"FANDA96";#N/A,#N/A,FALSE,"INTRAN96";#N/A,#N/A,FALSE,"NAA9697";#N/A,#N/A,FALSE,"ECWEBB";#N/A,#N/A,FALSE,"MFT96";#N/A,#N/A,FALSE,"CTrecon"}</definedName>
    <definedName name="ASDF_2" localSheetId="3" hidden="1">{#N/A,#N/A,FALSE,"TMCOMP96";#N/A,#N/A,FALSE,"MAT96";#N/A,#N/A,FALSE,"FANDA96";#N/A,#N/A,FALSE,"INTRAN96";#N/A,#N/A,FALSE,"NAA9697";#N/A,#N/A,FALSE,"ECWEBB";#N/A,#N/A,FALSE,"MFT96";#N/A,#N/A,FALSE,"CTrecon"}</definedName>
    <definedName name="ASDF_2" hidden="1">{#N/A,#N/A,FALSE,"TMCOMP96";#N/A,#N/A,FALSE,"MAT96";#N/A,#N/A,FALSE,"FANDA96";#N/A,#N/A,FALSE,"INTRAN96";#N/A,#N/A,FALSE,"NAA9697";#N/A,#N/A,FALSE,"ECWEBB";#N/A,#N/A,FALSE,"MFT96";#N/A,#N/A,FALSE,"CTrecon"}</definedName>
    <definedName name="ASDF_2_1" localSheetId="0" hidden="1">{#N/A,#N/A,FALSE,"TMCOMP96";#N/A,#N/A,FALSE,"MAT96";#N/A,#N/A,FALSE,"FANDA96";#N/A,#N/A,FALSE,"INTRAN96";#N/A,#N/A,FALSE,"NAA9697";#N/A,#N/A,FALSE,"ECWEBB";#N/A,#N/A,FALSE,"MFT96";#N/A,#N/A,FALSE,"CTrecon"}</definedName>
    <definedName name="ASDF_2_1" localSheetId="4" hidden="1">{#N/A,#N/A,FALSE,"TMCOMP96";#N/A,#N/A,FALSE,"MAT96";#N/A,#N/A,FALSE,"FANDA96";#N/A,#N/A,FALSE,"INTRAN96";#N/A,#N/A,FALSE,"NAA9697";#N/A,#N/A,FALSE,"ECWEBB";#N/A,#N/A,FALSE,"MFT96";#N/A,#N/A,FALSE,"CTrecon"}</definedName>
    <definedName name="ASDF_2_1" hidden="1">{#N/A,#N/A,FALSE,"TMCOMP96";#N/A,#N/A,FALSE,"MAT96";#N/A,#N/A,FALSE,"FANDA96";#N/A,#N/A,FALSE,"INTRAN96";#N/A,#N/A,FALSE,"NAA9697";#N/A,#N/A,FALSE,"ECWEBB";#N/A,#N/A,FALSE,"MFT96";#N/A,#N/A,FALSE,"CTrecon"}</definedName>
    <definedName name="ASDF_2_1_1" localSheetId="0" hidden="1">{#N/A,#N/A,FALSE,"TMCOMP96";#N/A,#N/A,FALSE,"MAT96";#N/A,#N/A,FALSE,"FANDA96";#N/A,#N/A,FALSE,"INTRAN96";#N/A,#N/A,FALSE,"NAA9697";#N/A,#N/A,FALSE,"ECWEBB";#N/A,#N/A,FALSE,"MFT96";#N/A,#N/A,FALSE,"CTrecon"}</definedName>
    <definedName name="ASDF_2_1_1" hidden="1">{#N/A,#N/A,FALSE,"TMCOMP96";#N/A,#N/A,FALSE,"MAT96";#N/A,#N/A,FALSE,"FANDA96";#N/A,#N/A,FALSE,"INTRAN96";#N/A,#N/A,FALSE,"NAA9697";#N/A,#N/A,FALSE,"ECWEBB";#N/A,#N/A,FALSE,"MFT96";#N/A,#N/A,FALSE,"CTrecon"}</definedName>
    <definedName name="ASDF_2_1_1_1" hidden="1">{#N/A,#N/A,FALSE,"TMCOMP96";#N/A,#N/A,FALSE,"MAT96";#N/A,#N/A,FALSE,"FANDA96";#N/A,#N/A,FALSE,"INTRAN96";#N/A,#N/A,FALSE,"NAA9697";#N/A,#N/A,FALSE,"ECWEBB";#N/A,#N/A,FALSE,"MFT96";#N/A,#N/A,FALSE,"CTrecon"}</definedName>
    <definedName name="ASDF_2_1_1_2" hidden="1">{#N/A,#N/A,FALSE,"TMCOMP96";#N/A,#N/A,FALSE,"MAT96";#N/A,#N/A,FALSE,"FANDA96";#N/A,#N/A,FALSE,"INTRAN96";#N/A,#N/A,FALSE,"NAA9697";#N/A,#N/A,FALSE,"ECWEBB";#N/A,#N/A,FALSE,"MFT96";#N/A,#N/A,FALSE,"CTrecon"}</definedName>
    <definedName name="ASDF_2_1_2" localSheetId="0" hidden="1">{#N/A,#N/A,FALSE,"TMCOMP96";#N/A,#N/A,FALSE,"MAT96";#N/A,#N/A,FALSE,"FANDA96";#N/A,#N/A,FALSE,"INTRAN96";#N/A,#N/A,FALSE,"NAA9697";#N/A,#N/A,FALSE,"ECWEBB";#N/A,#N/A,FALSE,"MFT96";#N/A,#N/A,FALSE,"CTrecon"}</definedName>
    <definedName name="ASDF_2_1_2" hidden="1">{#N/A,#N/A,FALSE,"TMCOMP96";#N/A,#N/A,FALSE,"MAT96";#N/A,#N/A,FALSE,"FANDA96";#N/A,#N/A,FALSE,"INTRAN96";#N/A,#N/A,FALSE,"NAA9697";#N/A,#N/A,FALSE,"ECWEBB";#N/A,#N/A,FALSE,"MFT96";#N/A,#N/A,FALSE,"CTrecon"}</definedName>
    <definedName name="ASDF_2_1_3" localSheetId="0" hidden="1">{#N/A,#N/A,FALSE,"TMCOMP96";#N/A,#N/A,FALSE,"MAT96";#N/A,#N/A,FALSE,"FANDA96";#N/A,#N/A,FALSE,"INTRAN96";#N/A,#N/A,FALSE,"NAA9697";#N/A,#N/A,FALSE,"ECWEBB";#N/A,#N/A,FALSE,"MFT96";#N/A,#N/A,FALSE,"CTrecon"}</definedName>
    <definedName name="ASDF_2_1_3" hidden="1">{#N/A,#N/A,FALSE,"TMCOMP96";#N/A,#N/A,FALSE,"MAT96";#N/A,#N/A,FALSE,"FANDA96";#N/A,#N/A,FALSE,"INTRAN96";#N/A,#N/A,FALSE,"NAA9697";#N/A,#N/A,FALSE,"ECWEBB";#N/A,#N/A,FALSE,"MFT96";#N/A,#N/A,FALSE,"CTrecon"}</definedName>
    <definedName name="ASDF_2_1_4" localSheetId="0" hidden="1">{#N/A,#N/A,FALSE,"TMCOMP96";#N/A,#N/A,FALSE,"MAT96";#N/A,#N/A,FALSE,"FANDA96";#N/A,#N/A,FALSE,"INTRAN96";#N/A,#N/A,FALSE,"NAA9697";#N/A,#N/A,FALSE,"ECWEBB";#N/A,#N/A,FALSE,"MFT96";#N/A,#N/A,FALSE,"CTrecon"}</definedName>
    <definedName name="ASDF_2_1_4" hidden="1">{#N/A,#N/A,FALSE,"TMCOMP96";#N/A,#N/A,FALSE,"MAT96";#N/A,#N/A,FALSE,"FANDA96";#N/A,#N/A,FALSE,"INTRAN96";#N/A,#N/A,FALSE,"NAA9697";#N/A,#N/A,FALSE,"ECWEBB";#N/A,#N/A,FALSE,"MFT96";#N/A,#N/A,FALSE,"CTrecon"}</definedName>
    <definedName name="ASDF_2_1_5" localSheetId="0" hidden="1">{#N/A,#N/A,FALSE,"TMCOMP96";#N/A,#N/A,FALSE,"MAT96";#N/A,#N/A,FALSE,"FANDA96";#N/A,#N/A,FALSE,"INTRAN96";#N/A,#N/A,FALSE,"NAA9697";#N/A,#N/A,FALSE,"ECWEBB";#N/A,#N/A,FALSE,"MFT96";#N/A,#N/A,FALSE,"CTrecon"}</definedName>
    <definedName name="ASDF_2_1_5" hidden="1">{#N/A,#N/A,FALSE,"TMCOMP96";#N/A,#N/A,FALSE,"MAT96";#N/A,#N/A,FALSE,"FANDA96";#N/A,#N/A,FALSE,"INTRAN96";#N/A,#N/A,FALSE,"NAA9697";#N/A,#N/A,FALSE,"ECWEBB";#N/A,#N/A,FALSE,"MFT96";#N/A,#N/A,FALSE,"CTrecon"}</definedName>
    <definedName name="ASDF_2_2" localSheetId="0" hidden="1">{#N/A,#N/A,FALSE,"TMCOMP96";#N/A,#N/A,FALSE,"MAT96";#N/A,#N/A,FALSE,"FANDA96";#N/A,#N/A,FALSE,"INTRAN96";#N/A,#N/A,FALSE,"NAA9697";#N/A,#N/A,FALSE,"ECWEBB";#N/A,#N/A,FALSE,"MFT96";#N/A,#N/A,FALSE,"CTrecon"}</definedName>
    <definedName name="ASDF_2_2" hidden="1">{#N/A,#N/A,FALSE,"TMCOMP96";#N/A,#N/A,FALSE,"MAT96";#N/A,#N/A,FALSE,"FANDA96";#N/A,#N/A,FALSE,"INTRAN96";#N/A,#N/A,FALSE,"NAA9697";#N/A,#N/A,FALSE,"ECWEBB";#N/A,#N/A,FALSE,"MFT96";#N/A,#N/A,FALSE,"CTrecon"}</definedName>
    <definedName name="ASDF_2_3" localSheetId="0" hidden="1">{#N/A,#N/A,FALSE,"TMCOMP96";#N/A,#N/A,FALSE,"MAT96";#N/A,#N/A,FALSE,"FANDA96";#N/A,#N/A,FALSE,"INTRAN96";#N/A,#N/A,FALSE,"NAA9697";#N/A,#N/A,FALSE,"ECWEBB";#N/A,#N/A,FALSE,"MFT96";#N/A,#N/A,FALSE,"CTrecon"}</definedName>
    <definedName name="ASDF_2_3" hidden="1">{#N/A,#N/A,FALSE,"TMCOMP96";#N/A,#N/A,FALSE,"MAT96";#N/A,#N/A,FALSE,"FANDA96";#N/A,#N/A,FALSE,"INTRAN96";#N/A,#N/A,FALSE,"NAA9697";#N/A,#N/A,FALSE,"ECWEBB";#N/A,#N/A,FALSE,"MFT96";#N/A,#N/A,FALSE,"CTrecon"}</definedName>
    <definedName name="ASDF_2_4" localSheetId="0" hidden="1">{#N/A,#N/A,FALSE,"TMCOMP96";#N/A,#N/A,FALSE,"MAT96";#N/A,#N/A,FALSE,"FANDA96";#N/A,#N/A,FALSE,"INTRAN96";#N/A,#N/A,FALSE,"NAA9697";#N/A,#N/A,FALSE,"ECWEBB";#N/A,#N/A,FALSE,"MFT96";#N/A,#N/A,FALSE,"CTrecon"}</definedName>
    <definedName name="ASDF_2_4" hidden="1">{#N/A,#N/A,FALSE,"TMCOMP96";#N/A,#N/A,FALSE,"MAT96";#N/A,#N/A,FALSE,"FANDA96";#N/A,#N/A,FALSE,"INTRAN96";#N/A,#N/A,FALSE,"NAA9697";#N/A,#N/A,FALSE,"ECWEBB";#N/A,#N/A,FALSE,"MFT96";#N/A,#N/A,FALSE,"CTrecon"}</definedName>
    <definedName name="ASDF_2_5" localSheetId="0" hidden="1">{#N/A,#N/A,FALSE,"TMCOMP96";#N/A,#N/A,FALSE,"MAT96";#N/A,#N/A,FALSE,"FANDA96";#N/A,#N/A,FALSE,"INTRAN96";#N/A,#N/A,FALSE,"NAA9697";#N/A,#N/A,FALSE,"ECWEBB";#N/A,#N/A,FALSE,"MFT96";#N/A,#N/A,FALSE,"CTrecon"}</definedName>
    <definedName name="ASDF_2_5" hidden="1">{#N/A,#N/A,FALSE,"TMCOMP96";#N/A,#N/A,FALSE,"MAT96";#N/A,#N/A,FALSE,"FANDA96";#N/A,#N/A,FALSE,"INTRAN96";#N/A,#N/A,FALSE,"NAA9697";#N/A,#N/A,FALSE,"ECWEBB";#N/A,#N/A,FALSE,"MFT96";#N/A,#N/A,FALSE,"CTrecon"}</definedName>
    <definedName name="ASDF_3" localSheetId="0" hidden="1">{#N/A,#N/A,FALSE,"TMCOMP96";#N/A,#N/A,FALSE,"MAT96";#N/A,#N/A,FALSE,"FANDA96";#N/A,#N/A,FALSE,"INTRAN96";#N/A,#N/A,FALSE,"NAA9697";#N/A,#N/A,FALSE,"ECWEBB";#N/A,#N/A,FALSE,"MFT96";#N/A,#N/A,FALSE,"CTrecon"}</definedName>
    <definedName name="ASDF_3" localSheetId="4" hidden="1">{#N/A,#N/A,FALSE,"TMCOMP96";#N/A,#N/A,FALSE,"MAT96";#N/A,#N/A,FALSE,"FANDA96";#N/A,#N/A,FALSE,"INTRAN96";#N/A,#N/A,FALSE,"NAA9697";#N/A,#N/A,FALSE,"ECWEBB";#N/A,#N/A,FALSE,"MFT96";#N/A,#N/A,FALSE,"CTrecon"}</definedName>
    <definedName name="ASDF_3" hidden="1">{#N/A,#N/A,FALSE,"TMCOMP96";#N/A,#N/A,FALSE,"MAT96";#N/A,#N/A,FALSE,"FANDA96";#N/A,#N/A,FALSE,"INTRAN96";#N/A,#N/A,FALSE,"NAA9697";#N/A,#N/A,FALSE,"ECWEBB";#N/A,#N/A,FALSE,"MFT96";#N/A,#N/A,FALSE,"CTrecon"}</definedName>
    <definedName name="ASDF_3_1" localSheetId="0" hidden="1">{#N/A,#N/A,FALSE,"TMCOMP96";#N/A,#N/A,FALSE,"MAT96";#N/A,#N/A,FALSE,"FANDA96";#N/A,#N/A,FALSE,"INTRAN96";#N/A,#N/A,FALSE,"NAA9697";#N/A,#N/A,FALSE,"ECWEBB";#N/A,#N/A,FALSE,"MFT96";#N/A,#N/A,FALSE,"CTrecon"}</definedName>
    <definedName name="ASDF_3_1" localSheetId="4" hidden="1">{#N/A,#N/A,FALSE,"TMCOMP96";#N/A,#N/A,FALSE,"MAT96";#N/A,#N/A,FALSE,"FANDA96";#N/A,#N/A,FALSE,"INTRAN96";#N/A,#N/A,FALSE,"NAA9697";#N/A,#N/A,FALSE,"ECWEBB";#N/A,#N/A,FALSE,"MFT96";#N/A,#N/A,FALSE,"CTrecon"}</definedName>
    <definedName name="ASDF_3_1" hidden="1">{#N/A,#N/A,FALSE,"TMCOMP96";#N/A,#N/A,FALSE,"MAT96";#N/A,#N/A,FALSE,"FANDA96";#N/A,#N/A,FALSE,"INTRAN96";#N/A,#N/A,FALSE,"NAA9697";#N/A,#N/A,FALSE,"ECWEBB";#N/A,#N/A,FALSE,"MFT96";#N/A,#N/A,FALSE,"CTrecon"}</definedName>
    <definedName name="ASDF_3_1_1" localSheetId="0" hidden="1">{#N/A,#N/A,FALSE,"TMCOMP96";#N/A,#N/A,FALSE,"MAT96";#N/A,#N/A,FALSE,"FANDA96";#N/A,#N/A,FALSE,"INTRAN96";#N/A,#N/A,FALSE,"NAA9697";#N/A,#N/A,FALSE,"ECWEBB";#N/A,#N/A,FALSE,"MFT96";#N/A,#N/A,FALSE,"CTrecon"}</definedName>
    <definedName name="ASDF_3_1_1" hidden="1">{#N/A,#N/A,FALSE,"TMCOMP96";#N/A,#N/A,FALSE,"MAT96";#N/A,#N/A,FALSE,"FANDA96";#N/A,#N/A,FALSE,"INTRAN96";#N/A,#N/A,FALSE,"NAA9697";#N/A,#N/A,FALSE,"ECWEBB";#N/A,#N/A,FALSE,"MFT96";#N/A,#N/A,FALSE,"CTrecon"}</definedName>
    <definedName name="ASDF_3_1_1_1" hidden="1">{#N/A,#N/A,FALSE,"TMCOMP96";#N/A,#N/A,FALSE,"MAT96";#N/A,#N/A,FALSE,"FANDA96";#N/A,#N/A,FALSE,"INTRAN96";#N/A,#N/A,FALSE,"NAA9697";#N/A,#N/A,FALSE,"ECWEBB";#N/A,#N/A,FALSE,"MFT96";#N/A,#N/A,FALSE,"CTrecon"}</definedName>
    <definedName name="ASDF_3_1_1_2" hidden="1">{#N/A,#N/A,FALSE,"TMCOMP96";#N/A,#N/A,FALSE,"MAT96";#N/A,#N/A,FALSE,"FANDA96";#N/A,#N/A,FALSE,"INTRAN96";#N/A,#N/A,FALSE,"NAA9697";#N/A,#N/A,FALSE,"ECWEBB";#N/A,#N/A,FALSE,"MFT96";#N/A,#N/A,FALSE,"CTrecon"}</definedName>
    <definedName name="ASDF_3_1_2" localSheetId="0" hidden="1">{#N/A,#N/A,FALSE,"TMCOMP96";#N/A,#N/A,FALSE,"MAT96";#N/A,#N/A,FALSE,"FANDA96";#N/A,#N/A,FALSE,"INTRAN96";#N/A,#N/A,FALSE,"NAA9697";#N/A,#N/A,FALSE,"ECWEBB";#N/A,#N/A,FALSE,"MFT96";#N/A,#N/A,FALSE,"CTrecon"}</definedName>
    <definedName name="ASDF_3_1_2" hidden="1">{#N/A,#N/A,FALSE,"TMCOMP96";#N/A,#N/A,FALSE,"MAT96";#N/A,#N/A,FALSE,"FANDA96";#N/A,#N/A,FALSE,"INTRAN96";#N/A,#N/A,FALSE,"NAA9697";#N/A,#N/A,FALSE,"ECWEBB";#N/A,#N/A,FALSE,"MFT96";#N/A,#N/A,FALSE,"CTrecon"}</definedName>
    <definedName name="ASDF_3_1_3" localSheetId="0" hidden="1">{#N/A,#N/A,FALSE,"TMCOMP96";#N/A,#N/A,FALSE,"MAT96";#N/A,#N/A,FALSE,"FANDA96";#N/A,#N/A,FALSE,"INTRAN96";#N/A,#N/A,FALSE,"NAA9697";#N/A,#N/A,FALSE,"ECWEBB";#N/A,#N/A,FALSE,"MFT96";#N/A,#N/A,FALSE,"CTrecon"}</definedName>
    <definedName name="ASDF_3_1_3" hidden="1">{#N/A,#N/A,FALSE,"TMCOMP96";#N/A,#N/A,FALSE,"MAT96";#N/A,#N/A,FALSE,"FANDA96";#N/A,#N/A,FALSE,"INTRAN96";#N/A,#N/A,FALSE,"NAA9697";#N/A,#N/A,FALSE,"ECWEBB";#N/A,#N/A,FALSE,"MFT96";#N/A,#N/A,FALSE,"CTrecon"}</definedName>
    <definedName name="ASDF_3_1_4" localSheetId="0" hidden="1">{#N/A,#N/A,FALSE,"TMCOMP96";#N/A,#N/A,FALSE,"MAT96";#N/A,#N/A,FALSE,"FANDA96";#N/A,#N/A,FALSE,"INTRAN96";#N/A,#N/A,FALSE,"NAA9697";#N/A,#N/A,FALSE,"ECWEBB";#N/A,#N/A,FALSE,"MFT96";#N/A,#N/A,FALSE,"CTrecon"}</definedName>
    <definedName name="ASDF_3_1_4" hidden="1">{#N/A,#N/A,FALSE,"TMCOMP96";#N/A,#N/A,FALSE,"MAT96";#N/A,#N/A,FALSE,"FANDA96";#N/A,#N/A,FALSE,"INTRAN96";#N/A,#N/A,FALSE,"NAA9697";#N/A,#N/A,FALSE,"ECWEBB";#N/A,#N/A,FALSE,"MFT96";#N/A,#N/A,FALSE,"CTrecon"}</definedName>
    <definedName name="ASDF_3_1_5" localSheetId="0" hidden="1">{#N/A,#N/A,FALSE,"TMCOMP96";#N/A,#N/A,FALSE,"MAT96";#N/A,#N/A,FALSE,"FANDA96";#N/A,#N/A,FALSE,"INTRAN96";#N/A,#N/A,FALSE,"NAA9697";#N/A,#N/A,FALSE,"ECWEBB";#N/A,#N/A,FALSE,"MFT96";#N/A,#N/A,FALSE,"CTrecon"}</definedName>
    <definedName name="ASDF_3_1_5" hidden="1">{#N/A,#N/A,FALSE,"TMCOMP96";#N/A,#N/A,FALSE,"MAT96";#N/A,#N/A,FALSE,"FANDA96";#N/A,#N/A,FALSE,"INTRAN96";#N/A,#N/A,FALSE,"NAA9697";#N/A,#N/A,FALSE,"ECWEBB";#N/A,#N/A,FALSE,"MFT96";#N/A,#N/A,FALSE,"CTrecon"}</definedName>
    <definedName name="ASDF_3_2" localSheetId="0" hidden="1">{#N/A,#N/A,FALSE,"TMCOMP96";#N/A,#N/A,FALSE,"MAT96";#N/A,#N/A,FALSE,"FANDA96";#N/A,#N/A,FALSE,"INTRAN96";#N/A,#N/A,FALSE,"NAA9697";#N/A,#N/A,FALSE,"ECWEBB";#N/A,#N/A,FALSE,"MFT96";#N/A,#N/A,FALSE,"CTrecon"}</definedName>
    <definedName name="ASDF_3_2" hidden="1">{#N/A,#N/A,FALSE,"TMCOMP96";#N/A,#N/A,FALSE,"MAT96";#N/A,#N/A,FALSE,"FANDA96";#N/A,#N/A,FALSE,"INTRAN96";#N/A,#N/A,FALSE,"NAA9697";#N/A,#N/A,FALSE,"ECWEBB";#N/A,#N/A,FALSE,"MFT96";#N/A,#N/A,FALSE,"CTrecon"}</definedName>
    <definedName name="ASDF_3_3" localSheetId="0" hidden="1">{#N/A,#N/A,FALSE,"TMCOMP96";#N/A,#N/A,FALSE,"MAT96";#N/A,#N/A,FALSE,"FANDA96";#N/A,#N/A,FALSE,"INTRAN96";#N/A,#N/A,FALSE,"NAA9697";#N/A,#N/A,FALSE,"ECWEBB";#N/A,#N/A,FALSE,"MFT96";#N/A,#N/A,FALSE,"CTrecon"}</definedName>
    <definedName name="ASDF_3_3" hidden="1">{#N/A,#N/A,FALSE,"TMCOMP96";#N/A,#N/A,FALSE,"MAT96";#N/A,#N/A,FALSE,"FANDA96";#N/A,#N/A,FALSE,"INTRAN96";#N/A,#N/A,FALSE,"NAA9697";#N/A,#N/A,FALSE,"ECWEBB";#N/A,#N/A,FALSE,"MFT96";#N/A,#N/A,FALSE,"CTrecon"}</definedName>
    <definedName name="ASDF_3_4" localSheetId="0" hidden="1">{#N/A,#N/A,FALSE,"TMCOMP96";#N/A,#N/A,FALSE,"MAT96";#N/A,#N/A,FALSE,"FANDA96";#N/A,#N/A,FALSE,"INTRAN96";#N/A,#N/A,FALSE,"NAA9697";#N/A,#N/A,FALSE,"ECWEBB";#N/A,#N/A,FALSE,"MFT96";#N/A,#N/A,FALSE,"CTrecon"}</definedName>
    <definedName name="ASDF_3_4" hidden="1">{#N/A,#N/A,FALSE,"TMCOMP96";#N/A,#N/A,FALSE,"MAT96";#N/A,#N/A,FALSE,"FANDA96";#N/A,#N/A,FALSE,"INTRAN96";#N/A,#N/A,FALSE,"NAA9697";#N/A,#N/A,FALSE,"ECWEBB";#N/A,#N/A,FALSE,"MFT96";#N/A,#N/A,FALSE,"CTrecon"}</definedName>
    <definedName name="ASDF_3_5" localSheetId="0" hidden="1">{#N/A,#N/A,FALSE,"TMCOMP96";#N/A,#N/A,FALSE,"MAT96";#N/A,#N/A,FALSE,"FANDA96";#N/A,#N/A,FALSE,"INTRAN96";#N/A,#N/A,FALSE,"NAA9697";#N/A,#N/A,FALSE,"ECWEBB";#N/A,#N/A,FALSE,"MFT96";#N/A,#N/A,FALSE,"CTrecon"}</definedName>
    <definedName name="ASDF_3_5" hidden="1">{#N/A,#N/A,FALSE,"TMCOMP96";#N/A,#N/A,FALSE,"MAT96";#N/A,#N/A,FALSE,"FANDA96";#N/A,#N/A,FALSE,"INTRAN96";#N/A,#N/A,FALSE,"NAA9697";#N/A,#N/A,FALSE,"ECWEBB";#N/A,#N/A,FALSE,"MFT96";#N/A,#N/A,FALSE,"CTrecon"}</definedName>
    <definedName name="ASDF_4" localSheetId="0" hidden="1">{#N/A,#N/A,FALSE,"TMCOMP96";#N/A,#N/A,FALSE,"MAT96";#N/A,#N/A,FALSE,"FANDA96";#N/A,#N/A,FALSE,"INTRAN96";#N/A,#N/A,FALSE,"NAA9697";#N/A,#N/A,FALSE,"ECWEBB";#N/A,#N/A,FALSE,"MFT96";#N/A,#N/A,FALSE,"CTrecon"}</definedName>
    <definedName name="ASDF_4" localSheetId="4" hidden="1">{#N/A,#N/A,FALSE,"TMCOMP96";#N/A,#N/A,FALSE,"MAT96";#N/A,#N/A,FALSE,"FANDA96";#N/A,#N/A,FALSE,"INTRAN96";#N/A,#N/A,FALSE,"NAA9697";#N/A,#N/A,FALSE,"ECWEBB";#N/A,#N/A,FALSE,"MFT96";#N/A,#N/A,FALSE,"CTrecon"}</definedName>
    <definedName name="ASDF_4" hidden="1">{#N/A,#N/A,FALSE,"TMCOMP96";#N/A,#N/A,FALSE,"MAT96";#N/A,#N/A,FALSE,"FANDA96";#N/A,#N/A,FALSE,"INTRAN96";#N/A,#N/A,FALSE,"NAA9697";#N/A,#N/A,FALSE,"ECWEBB";#N/A,#N/A,FALSE,"MFT96";#N/A,#N/A,FALSE,"CTrecon"}</definedName>
    <definedName name="ASDF_4_1" localSheetId="0" hidden="1">{#N/A,#N/A,FALSE,"TMCOMP96";#N/A,#N/A,FALSE,"MAT96";#N/A,#N/A,FALSE,"FANDA96";#N/A,#N/A,FALSE,"INTRAN96";#N/A,#N/A,FALSE,"NAA9697";#N/A,#N/A,FALSE,"ECWEBB";#N/A,#N/A,FALSE,"MFT96";#N/A,#N/A,FALSE,"CTrecon"}</definedName>
    <definedName name="ASDF_4_1" localSheetId="4" hidden="1">{#N/A,#N/A,FALSE,"TMCOMP96";#N/A,#N/A,FALSE,"MAT96";#N/A,#N/A,FALSE,"FANDA96";#N/A,#N/A,FALSE,"INTRAN96";#N/A,#N/A,FALSE,"NAA9697";#N/A,#N/A,FALSE,"ECWEBB";#N/A,#N/A,FALSE,"MFT96";#N/A,#N/A,FALSE,"CTrecon"}</definedName>
    <definedName name="ASDF_4_1" hidden="1">{#N/A,#N/A,FALSE,"TMCOMP96";#N/A,#N/A,FALSE,"MAT96";#N/A,#N/A,FALSE,"FANDA96";#N/A,#N/A,FALSE,"INTRAN96";#N/A,#N/A,FALSE,"NAA9697";#N/A,#N/A,FALSE,"ECWEBB";#N/A,#N/A,FALSE,"MFT96";#N/A,#N/A,FALSE,"CTrecon"}</definedName>
    <definedName name="ASDF_4_1_1" localSheetId="0" hidden="1">{#N/A,#N/A,FALSE,"TMCOMP96";#N/A,#N/A,FALSE,"MAT96";#N/A,#N/A,FALSE,"FANDA96";#N/A,#N/A,FALSE,"INTRAN96";#N/A,#N/A,FALSE,"NAA9697";#N/A,#N/A,FALSE,"ECWEBB";#N/A,#N/A,FALSE,"MFT96";#N/A,#N/A,FALSE,"CTrecon"}</definedName>
    <definedName name="ASDF_4_1_1" hidden="1">{#N/A,#N/A,FALSE,"TMCOMP96";#N/A,#N/A,FALSE,"MAT96";#N/A,#N/A,FALSE,"FANDA96";#N/A,#N/A,FALSE,"INTRAN96";#N/A,#N/A,FALSE,"NAA9697";#N/A,#N/A,FALSE,"ECWEBB";#N/A,#N/A,FALSE,"MFT96";#N/A,#N/A,FALSE,"CTrecon"}</definedName>
    <definedName name="ASDF_4_1_1_1" hidden="1">{#N/A,#N/A,FALSE,"TMCOMP96";#N/A,#N/A,FALSE,"MAT96";#N/A,#N/A,FALSE,"FANDA96";#N/A,#N/A,FALSE,"INTRAN96";#N/A,#N/A,FALSE,"NAA9697";#N/A,#N/A,FALSE,"ECWEBB";#N/A,#N/A,FALSE,"MFT96";#N/A,#N/A,FALSE,"CTrecon"}</definedName>
    <definedName name="ASDF_4_1_1_2" hidden="1">{#N/A,#N/A,FALSE,"TMCOMP96";#N/A,#N/A,FALSE,"MAT96";#N/A,#N/A,FALSE,"FANDA96";#N/A,#N/A,FALSE,"INTRAN96";#N/A,#N/A,FALSE,"NAA9697";#N/A,#N/A,FALSE,"ECWEBB";#N/A,#N/A,FALSE,"MFT96";#N/A,#N/A,FALSE,"CTrecon"}</definedName>
    <definedName name="ASDF_4_1_2" localSheetId="0" hidden="1">{#N/A,#N/A,FALSE,"TMCOMP96";#N/A,#N/A,FALSE,"MAT96";#N/A,#N/A,FALSE,"FANDA96";#N/A,#N/A,FALSE,"INTRAN96";#N/A,#N/A,FALSE,"NAA9697";#N/A,#N/A,FALSE,"ECWEBB";#N/A,#N/A,FALSE,"MFT96";#N/A,#N/A,FALSE,"CTrecon"}</definedName>
    <definedName name="ASDF_4_1_2" hidden="1">{#N/A,#N/A,FALSE,"TMCOMP96";#N/A,#N/A,FALSE,"MAT96";#N/A,#N/A,FALSE,"FANDA96";#N/A,#N/A,FALSE,"INTRAN96";#N/A,#N/A,FALSE,"NAA9697";#N/A,#N/A,FALSE,"ECWEBB";#N/A,#N/A,FALSE,"MFT96";#N/A,#N/A,FALSE,"CTrecon"}</definedName>
    <definedName name="ASDF_4_1_3" localSheetId="0" hidden="1">{#N/A,#N/A,FALSE,"TMCOMP96";#N/A,#N/A,FALSE,"MAT96";#N/A,#N/A,FALSE,"FANDA96";#N/A,#N/A,FALSE,"INTRAN96";#N/A,#N/A,FALSE,"NAA9697";#N/A,#N/A,FALSE,"ECWEBB";#N/A,#N/A,FALSE,"MFT96";#N/A,#N/A,FALSE,"CTrecon"}</definedName>
    <definedName name="ASDF_4_1_3" hidden="1">{#N/A,#N/A,FALSE,"TMCOMP96";#N/A,#N/A,FALSE,"MAT96";#N/A,#N/A,FALSE,"FANDA96";#N/A,#N/A,FALSE,"INTRAN96";#N/A,#N/A,FALSE,"NAA9697";#N/A,#N/A,FALSE,"ECWEBB";#N/A,#N/A,FALSE,"MFT96";#N/A,#N/A,FALSE,"CTrecon"}</definedName>
    <definedName name="ASDF_4_1_4" localSheetId="0" hidden="1">{#N/A,#N/A,FALSE,"TMCOMP96";#N/A,#N/A,FALSE,"MAT96";#N/A,#N/A,FALSE,"FANDA96";#N/A,#N/A,FALSE,"INTRAN96";#N/A,#N/A,FALSE,"NAA9697";#N/A,#N/A,FALSE,"ECWEBB";#N/A,#N/A,FALSE,"MFT96";#N/A,#N/A,FALSE,"CTrecon"}</definedName>
    <definedName name="ASDF_4_1_4" hidden="1">{#N/A,#N/A,FALSE,"TMCOMP96";#N/A,#N/A,FALSE,"MAT96";#N/A,#N/A,FALSE,"FANDA96";#N/A,#N/A,FALSE,"INTRAN96";#N/A,#N/A,FALSE,"NAA9697";#N/A,#N/A,FALSE,"ECWEBB";#N/A,#N/A,FALSE,"MFT96";#N/A,#N/A,FALSE,"CTrecon"}</definedName>
    <definedName name="ASDF_4_1_5" localSheetId="0" hidden="1">{#N/A,#N/A,FALSE,"TMCOMP96";#N/A,#N/A,FALSE,"MAT96";#N/A,#N/A,FALSE,"FANDA96";#N/A,#N/A,FALSE,"INTRAN96";#N/A,#N/A,FALSE,"NAA9697";#N/A,#N/A,FALSE,"ECWEBB";#N/A,#N/A,FALSE,"MFT96";#N/A,#N/A,FALSE,"CTrecon"}</definedName>
    <definedName name="ASDF_4_1_5" hidden="1">{#N/A,#N/A,FALSE,"TMCOMP96";#N/A,#N/A,FALSE,"MAT96";#N/A,#N/A,FALSE,"FANDA96";#N/A,#N/A,FALSE,"INTRAN96";#N/A,#N/A,FALSE,"NAA9697";#N/A,#N/A,FALSE,"ECWEBB";#N/A,#N/A,FALSE,"MFT96";#N/A,#N/A,FALSE,"CTrecon"}</definedName>
    <definedName name="ASDF_4_2" localSheetId="0" hidden="1">{#N/A,#N/A,FALSE,"TMCOMP96";#N/A,#N/A,FALSE,"MAT96";#N/A,#N/A,FALSE,"FANDA96";#N/A,#N/A,FALSE,"INTRAN96";#N/A,#N/A,FALSE,"NAA9697";#N/A,#N/A,FALSE,"ECWEBB";#N/A,#N/A,FALSE,"MFT96";#N/A,#N/A,FALSE,"CTrecon"}</definedName>
    <definedName name="ASDF_4_2" hidden="1">{#N/A,#N/A,FALSE,"TMCOMP96";#N/A,#N/A,FALSE,"MAT96";#N/A,#N/A,FALSE,"FANDA96";#N/A,#N/A,FALSE,"INTRAN96";#N/A,#N/A,FALSE,"NAA9697";#N/A,#N/A,FALSE,"ECWEBB";#N/A,#N/A,FALSE,"MFT96";#N/A,#N/A,FALSE,"CTrecon"}</definedName>
    <definedName name="ASDF_4_3" localSheetId="0" hidden="1">{#N/A,#N/A,FALSE,"TMCOMP96";#N/A,#N/A,FALSE,"MAT96";#N/A,#N/A,FALSE,"FANDA96";#N/A,#N/A,FALSE,"INTRAN96";#N/A,#N/A,FALSE,"NAA9697";#N/A,#N/A,FALSE,"ECWEBB";#N/A,#N/A,FALSE,"MFT96";#N/A,#N/A,FALSE,"CTrecon"}</definedName>
    <definedName name="ASDF_4_3" hidden="1">{#N/A,#N/A,FALSE,"TMCOMP96";#N/A,#N/A,FALSE,"MAT96";#N/A,#N/A,FALSE,"FANDA96";#N/A,#N/A,FALSE,"INTRAN96";#N/A,#N/A,FALSE,"NAA9697";#N/A,#N/A,FALSE,"ECWEBB";#N/A,#N/A,FALSE,"MFT96";#N/A,#N/A,FALSE,"CTrecon"}</definedName>
    <definedName name="ASDF_4_4" localSheetId="0" hidden="1">{#N/A,#N/A,FALSE,"TMCOMP96";#N/A,#N/A,FALSE,"MAT96";#N/A,#N/A,FALSE,"FANDA96";#N/A,#N/A,FALSE,"INTRAN96";#N/A,#N/A,FALSE,"NAA9697";#N/A,#N/A,FALSE,"ECWEBB";#N/A,#N/A,FALSE,"MFT96";#N/A,#N/A,FALSE,"CTrecon"}</definedName>
    <definedName name="ASDF_4_4" hidden="1">{#N/A,#N/A,FALSE,"TMCOMP96";#N/A,#N/A,FALSE,"MAT96";#N/A,#N/A,FALSE,"FANDA96";#N/A,#N/A,FALSE,"INTRAN96";#N/A,#N/A,FALSE,"NAA9697";#N/A,#N/A,FALSE,"ECWEBB";#N/A,#N/A,FALSE,"MFT96";#N/A,#N/A,FALSE,"CTrecon"}</definedName>
    <definedName name="ASDF_4_5" localSheetId="0" hidden="1">{#N/A,#N/A,FALSE,"TMCOMP96";#N/A,#N/A,FALSE,"MAT96";#N/A,#N/A,FALSE,"FANDA96";#N/A,#N/A,FALSE,"INTRAN96";#N/A,#N/A,FALSE,"NAA9697";#N/A,#N/A,FALSE,"ECWEBB";#N/A,#N/A,FALSE,"MFT96";#N/A,#N/A,FALSE,"CTrecon"}</definedName>
    <definedName name="ASDF_4_5" hidden="1">{#N/A,#N/A,FALSE,"TMCOMP96";#N/A,#N/A,FALSE,"MAT96";#N/A,#N/A,FALSE,"FANDA96";#N/A,#N/A,FALSE,"INTRAN96";#N/A,#N/A,FALSE,"NAA9697";#N/A,#N/A,FALSE,"ECWEBB";#N/A,#N/A,FALSE,"MFT96";#N/A,#N/A,FALSE,"CTrecon"}</definedName>
    <definedName name="ASDF_5" localSheetId="0" hidden="1">{#N/A,#N/A,FALSE,"TMCOMP96";#N/A,#N/A,FALSE,"MAT96";#N/A,#N/A,FALSE,"FANDA96";#N/A,#N/A,FALSE,"INTRAN96";#N/A,#N/A,FALSE,"NAA9697";#N/A,#N/A,FALSE,"ECWEBB";#N/A,#N/A,FALSE,"MFT96";#N/A,#N/A,FALSE,"CTrecon"}</definedName>
    <definedName name="ASDF_5" localSheetId="4" hidden="1">{#N/A,#N/A,FALSE,"TMCOMP96";#N/A,#N/A,FALSE,"MAT96";#N/A,#N/A,FALSE,"FANDA96";#N/A,#N/A,FALSE,"INTRAN96";#N/A,#N/A,FALSE,"NAA9697";#N/A,#N/A,FALSE,"ECWEBB";#N/A,#N/A,FALSE,"MFT96";#N/A,#N/A,FALSE,"CTrecon"}</definedName>
    <definedName name="ASDF_5" hidden="1">{#N/A,#N/A,FALSE,"TMCOMP96";#N/A,#N/A,FALSE,"MAT96";#N/A,#N/A,FALSE,"FANDA96";#N/A,#N/A,FALSE,"INTRAN96";#N/A,#N/A,FALSE,"NAA9697";#N/A,#N/A,FALSE,"ECWEBB";#N/A,#N/A,FALSE,"MFT96";#N/A,#N/A,FALSE,"CTrecon"}</definedName>
    <definedName name="ASDF_5_1" localSheetId="0" hidden="1">{#N/A,#N/A,FALSE,"TMCOMP96";#N/A,#N/A,FALSE,"MAT96";#N/A,#N/A,FALSE,"FANDA96";#N/A,#N/A,FALSE,"INTRAN96";#N/A,#N/A,FALSE,"NAA9697";#N/A,#N/A,FALSE,"ECWEBB";#N/A,#N/A,FALSE,"MFT96";#N/A,#N/A,FALSE,"CTrecon"}</definedName>
    <definedName name="ASDF_5_1" localSheetId="4" hidden="1">{#N/A,#N/A,FALSE,"TMCOMP96";#N/A,#N/A,FALSE,"MAT96";#N/A,#N/A,FALSE,"FANDA96";#N/A,#N/A,FALSE,"INTRAN96";#N/A,#N/A,FALSE,"NAA9697";#N/A,#N/A,FALSE,"ECWEBB";#N/A,#N/A,FALSE,"MFT96";#N/A,#N/A,FALSE,"CTrecon"}</definedName>
    <definedName name="ASDF_5_1" hidden="1">{#N/A,#N/A,FALSE,"TMCOMP96";#N/A,#N/A,FALSE,"MAT96";#N/A,#N/A,FALSE,"FANDA96";#N/A,#N/A,FALSE,"INTRAN96";#N/A,#N/A,FALSE,"NAA9697";#N/A,#N/A,FALSE,"ECWEBB";#N/A,#N/A,FALSE,"MFT96";#N/A,#N/A,FALSE,"CTrecon"}</definedName>
    <definedName name="ASDF_5_1_1" localSheetId="0" hidden="1">{#N/A,#N/A,FALSE,"TMCOMP96";#N/A,#N/A,FALSE,"MAT96";#N/A,#N/A,FALSE,"FANDA96";#N/A,#N/A,FALSE,"INTRAN96";#N/A,#N/A,FALSE,"NAA9697";#N/A,#N/A,FALSE,"ECWEBB";#N/A,#N/A,FALSE,"MFT96";#N/A,#N/A,FALSE,"CTrecon"}</definedName>
    <definedName name="ASDF_5_1_1" hidden="1">{#N/A,#N/A,FALSE,"TMCOMP96";#N/A,#N/A,FALSE,"MAT96";#N/A,#N/A,FALSE,"FANDA96";#N/A,#N/A,FALSE,"INTRAN96";#N/A,#N/A,FALSE,"NAA9697";#N/A,#N/A,FALSE,"ECWEBB";#N/A,#N/A,FALSE,"MFT96";#N/A,#N/A,FALSE,"CTrecon"}</definedName>
    <definedName name="ASDF_5_1_1_1" hidden="1">{#N/A,#N/A,FALSE,"TMCOMP96";#N/A,#N/A,FALSE,"MAT96";#N/A,#N/A,FALSE,"FANDA96";#N/A,#N/A,FALSE,"INTRAN96";#N/A,#N/A,FALSE,"NAA9697";#N/A,#N/A,FALSE,"ECWEBB";#N/A,#N/A,FALSE,"MFT96";#N/A,#N/A,FALSE,"CTrecon"}</definedName>
    <definedName name="ASDF_5_1_1_2" hidden="1">{#N/A,#N/A,FALSE,"TMCOMP96";#N/A,#N/A,FALSE,"MAT96";#N/A,#N/A,FALSE,"FANDA96";#N/A,#N/A,FALSE,"INTRAN96";#N/A,#N/A,FALSE,"NAA9697";#N/A,#N/A,FALSE,"ECWEBB";#N/A,#N/A,FALSE,"MFT96";#N/A,#N/A,FALSE,"CTrecon"}</definedName>
    <definedName name="ASDF_5_1_2" localSheetId="0" hidden="1">{#N/A,#N/A,FALSE,"TMCOMP96";#N/A,#N/A,FALSE,"MAT96";#N/A,#N/A,FALSE,"FANDA96";#N/A,#N/A,FALSE,"INTRAN96";#N/A,#N/A,FALSE,"NAA9697";#N/A,#N/A,FALSE,"ECWEBB";#N/A,#N/A,FALSE,"MFT96";#N/A,#N/A,FALSE,"CTrecon"}</definedName>
    <definedName name="ASDF_5_1_2" hidden="1">{#N/A,#N/A,FALSE,"TMCOMP96";#N/A,#N/A,FALSE,"MAT96";#N/A,#N/A,FALSE,"FANDA96";#N/A,#N/A,FALSE,"INTRAN96";#N/A,#N/A,FALSE,"NAA9697";#N/A,#N/A,FALSE,"ECWEBB";#N/A,#N/A,FALSE,"MFT96";#N/A,#N/A,FALSE,"CTrecon"}</definedName>
    <definedName name="ASDF_5_1_3" localSheetId="0" hidden="1">{#N/A,#N/A,FALSE,"TMCOMP96";#N/A,#N/A,FALSE,"MAT96";#N/A,#N/A,FALSE,"FANDA96";#N/A,#N/A,FALSE,"INTRAN96";#N/A,#N/A,FALSE,"NAA9697";#N/A,#N/A,FALSE,"ECWEBB";#N/A,#N/A,FALSE,"MFT96";#N/A,#N/A,FALSE,"CTrecon"}</definedName>
    <definedName name="ASDF_5_1_3" hidden="1">{#N/A,#N/A,FALSE,"TMCOMP96";#N/A,#N/A,FALSE,"MAT96";#N/A,#N/A,FALSE,"FANDA96";#N/A,#N/A,FALSE,"INTRAN96";#N/A,#N/A,FALSE,"NAA9697";#N/A,#N/A,FALSE,"ECWEBB";#N/A,#N/A,FALSE,"MFT96";#N/A,#N/A,FALSE,"CTrecon"}</definedName>
    <definedName name="ASDF_5_1_4" localSheetId="0" hidden="1">{#N/A,#N/A,FALSE,"TMCOMP96";#N/A,#N/A,FALSE,"MAT96";#N/A,#N/A,FALSE,"FANDA96";#N/A,#N/A,FALSE,"INTRAN96";#N/A,#N/A,FALSE,"NAA9697";#N/A,#N/A,FALSE,"ECWEBB";#N/A,#N/A,FALSE,"MFT96";#N/A,#N/A,FALSE,"CTrecon"}</definedName>
    <definedName name="ASDF_5_1_4" hidden="1">{#N/A,#N/A,FALSE,"TMCOMP96";#N/A,#N/A,FALSE,"MAT96";#N/A,#N/A,FALSE,"FANDA96";#N/A,#N/A,FALSE,"INTRAN96";#N/A,#N/A,FALSE,"NAA9697";#N/A,#N/A,FALSE,"ECWEBB";#N/A,#N/A,FALSE,"MFT96";#N/A,#N/A,FALSE,"CTrecon"}</definedName>
    <definedName name="ASDF_5_1_5" localSheetId="0" hidden="1">{#N/A,#N/A,FALSE,"TMCOMP96";#N/A,#N/A,FALSE,"MAT96";#N/A,#N/A,FALSE,"FANDA96";#N/A,#N/A,FALSE,"INTRAN96";#N/A,#N/A,FALSE,"NAA9697";#N/A,#N/A,FALSE,"ECWEBB";#N/A,#N/A,FALSE,"MFT96";#N/A,#N/A,FALSE,"CTrecon"}</definedName>
    <definedName name="ASDF_5_1_5" hidden="1">{#N/A,#N/A,FALSE,"TMCOMP96";#N/A,#N/A,FALSE,"MAT96";#N/A,#N/A,FALSE,"FANDA96";#N/A,#N/A,FALSE,"INTRAN96";#N/A,#N/A,FALSE,"NAA9697";#N/A,#N/A,FALSE,"ECWEBB";#N/A,#N/A,FALSE,"MFT96";#N/A,#N/A,FALSE,"CTrecon"}</definedName>
    <definedName name="ASDF_5_2" localSheetId="0" hidden="1">{#N/A,#N/A,FALSE,"TMCOMP96";#N/A,#N/A,FALSE,"MAT96";#N/A,#N/A,FALSE,"FANDA96";#N/A,#N/A,FALSE,"INTRAN96";#N/A,#N/A,FALSE,"NAA9697";#N/A,#N/A,FALSE,"ECWEBB";#N/A,#N/A,FALSE,"MFT96";#N/A,#N/A,FALSE,"CTrecon"}</definedName>
    <definedName name="ASDF_5_2" hidden="1">{#N/A,#N/A,FALSE,"TMCOMP96";#N/A,#N/A,FALSE,"MAT96";#N/A,#N/A,FALSE,"FANDA96";#N/A,#N/A,FALSE,"INTRAN96";#N/A,#N/A,FALSE,"NAA9697";#N/A,#N/A,FALSE,"ECWEBB";#N/A,#N/A,FALSE,"MFT96";#N/A,#N/A,FALSE,"CTrecon"}</definedName>
    <definedName name="ASDF_5_3" localSheetId="0" hidden="1">{#N/A,#N/A,FALSE,"TMCOMP96";#N/A,#N/A,FALSE,"MAT96";#N/A,#N/A,FALSE,"FANDA96";#N/A,#N/A,FALSE,"INTRAN96";#N/A,#N/A,FALSE,"NAA9697";#N/A,#N/A,FALSE,"ECWEBB";#N/A,#N/A,FALSE,"MFT96";#N/A,#N/A,FALSE,"CTrecon"}</definedName>
    <definedName name="ASDF_5_3" hidden="1">{#N/A,#N/A,FALSE,"TMCOMP96";#N/A,#N/A,FALSE,"MAT96";#N/A,#N/A,FALSE,"FANDA96";#N/A,#N/A,FALSE,"INTRAN96";#N/A,#N/A,FALSE,"NAA9697";#N/A,#N/A,FALSE,"ECWEBB";#N/A,#N/A,FALSE,"MFT96";#N/A,#N/A,FALSE,"CTrecon"}</definedName>
    <definedName name="ASDF_5_4" localSheetId="0" hidden="1">{#N/A,#N/A,FALSE,"TMCOMP96";#N/A,#N/A,FALSE,"MAT96";#N/A,#N/A,FALSE,"FANDA96";#N/A,#N/A,FALSE,"INTRAN96";#N/A,#N/A,FALSE,"NAA9697";#N/A,#N/A,FALSE,"ECWEBB";#N/A,#N/A,FALSE,"MFT96";#N/A,#N/A,FALSE,"CTrecon"}</definedName>
    <definedName name="ASDF_5_4" hidden="1">{#N/A,#N/A,FALSE,"TMCOMP96";#N/A,#N/A,FALSE,"MAT96";#N/A,#N/A,FALSE,"FANDA96";#N/A,#N/A,FALSE,"INTRAN96";#N/A,#N/A,FALSE,"NAA9697";#N/A,#N/A,FALSE,"ECWEBB";#N/A,#N/A,FALSE,"MFT96";#N/A,#N/A,FALSE,"CTrecon"}</definedName>
    <definedName name="ASDF_5_5" localSheetId="0" hidden="1">{#N/A,#N/A,FALSE,"TMCOMP96";#N/A,#N/A,FALSE,"MAT96";#N/A,#N/A,FALSE,"FANDA96";#N/A,#N/A,FALSE,"INTRAN96";#N/A,#N/A,FALSE,"NAA9697";#N/A,#N/A,FALSE,"ECWEBB";#N/A,#N/A,FALSE,"MFT96";#N/A,#N/A,FALSE,"CTrecon"}</definedName>
    <definedName name="ASDF_5_5"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_1" localSheetId="0" hidden="1">{#N/A,#N/A,FALSE,"TMCOMP96";#N/A,#N/A,FALSE,"MAT96";#N/A,#N/A,FALSE,"FANDA96";#N/A,#N/A,FALSE,"INTRAN96";#N/A,#N/A,FALSE,"NAA9697";#N/A,#N/A,FALSE,"ECWEBB";#N/A,#N/A,FALSE,"MFT96";#N/A,#N/A,FALSE,"CTrecon"}</definedName>
    <definedName name="ASDFA_1" localSheetId="4" hidden="1">{#N/A,#N/A,FALSE,"TMCOMP96";#N/A,#N/A,FALSE,"MAT96";#N/A,#N/A,FALSE,"FANDA96";#N/A,#N/A,FALSE,"INTRAN96";#N/A,#N/A,FALSE,"NAA9697";#N/A,#N/A,FALSE,"ECWEBB";#N/A,#N/A,FALSE,"MFT96";#N/A,#N/A,FALSE,"CTrecon"}</definedName>
    <definedName name="ASDFA_1" localSheetId="3" hidden="1">{#N/A,#N/A,FALSE,"TMCOMP96";#N/A,#N/A,FALSE,"MAT96";#N/A,#N/A,FALSE,"FANDA96";#N/A,#N/A,FALSE,"INTRAN96";#N/A,#N/A,FALSE,"NAA9697";#N/A,#N/A,FALSE,"ECWEBB";#N/A,#N/A,FALSE,"MFT96";#N/A,#N/A,FALSE,"CTrecon"}</definedName>
    <definedName name="ASDFA_1_1" localSheetId="0" hidden="1">{#N/A,#N/A,FALSE,"TMCOMP96";#N/A,#N/A,FALSE,"MAT96";#N/A,#N/A,FALSE,"FANDA96";#N/A,#N/A,FALSE,"INTRAN96";#N/A,#N/A,FALSE,"NAA9697";#N/A,#N/A,FALSE,"ECWEBB";#N/A,#N/A,FALSE,"MFT96";#N/A,#N/A,FALSE,"CTrecon"}</definedName>
    <definedName name="ASDFA_1_1" localSheetId="4" hidden="1">{#N/A,#N/A,FALSE,"TMCOMP96";#N/A,#N/A,FALSE,"MAT96";#N/A,#N/A,FALSE,"FANDA96";#N/A,#N/A,FALSE,"INTRAN96";#N/A,#N/A,FALSE,"NAA9697";#N/A,#N/A,FALSE,"ECWEBB";#N/A,#N/A,FALSE,"MFT96";#N/A,#N/A,FALSE,"CTrecon"}</definedName>
    <definedName name="ASDFA_1_1" hidden="1">{#N/A,#N/A,FALSE,"TMCOMP96";#N/A,#N/A,FALSE,"MAT96";#N/A,#N/A,FALSE,"FANDA96";#N/A,#N/A,FALSE,"INTRAN96";#N/A,#N/A,FALSE,"NAA9697";#N/A,#N/A,FALSE,"ECWEBB";#N/A,#N/A,FALSE,"MFT96";#N/A,#N/A,FALSE,"CTrecon"}</definedName>
    <definedName name="ASDFA_1_1_1" localSheetId="0" hidden="1">{#N/A,#N/A,FALSE,"TMCOMP96";#N/A,#N/A,FALSE,"MAT96";#N/A,#N/A,FALSE,"FANDA96";#N/A,#N/A,FALSE,"INTRAN96";#N/A,#N/A,FALSE,"NAA9697";#N/A,#N/A,FALSE,"ECWEBB";#N/A,#N/A,FALSE,"MFT96";#N/A,#N/A,FALSE,"CTrecon"}</definedName>
    <definedName name="ASDFA_1_1_1" localSheetId="4" hidden="1">{#N/A,#N/A,FALSE,"TMCOMP96";#N/A,#N/A,FALSE,"MAT96";#N/A,#N/A,FALSE,"FANDA96";#N/A,#N/A,FALSE,"INTRAN96";#N/A,#N/A,FALSE,"NAA9697";#N/A,#N/A,FALSE,"ECWEBB";#N/A,#N/A,FALSE,"MFT96";#N/A,#N/A,FALSE,"CTrecon"}</definedName>
    <definedName name="ASDFA_1_1_1" hidden="1">{#N/A,#N/A,FALSE,"TMCOMP96";#N/A,#N/A,FALSE,"MAT96";#N/A,#N/A,FALSE,"FANDA96";#N/A,#N/A,FALSE,"INTRAN96";#N/A,#N/A,FALSE,"NAA9697";#N/A,#N/A,FALSE,"ECWEBB";#N/A,#N/A,FALSE,"MFT96";#N/A,#N/A,FALSE,"CTrecon"}</definedName>
    <definedName name="ASDFA_1_1_1_1" localSheetId="0" hidden="1">{#N/A,#N/A,FALSE,"TMCOMP96";#N/A,#N/A,FALSE,"MAT96";#N/A,#N/A,FALSE,"FANDA96";#N/A,#N/A,FALSE,"INTRAN96";#N/A,#N/A,FALSE,"NAA9697";#N/A,#N/A,FALSE,"ECWEBB";#N/A,#N/A,FALSE,"MFT96";#N/A,#N/A,FALSE,"CTrecon"}</definedName>
    <definedName name="ASDFA_1_1_1_1" hidden="1">{#N/A,#N/A,FALSE,"TMCOMP96";#N/A,#N/A,FALSE,"MAT96";#N/A,#N/A,FALSE,"FANDA96";#N/A,#N/A,FALSE,"INTRAN96";#N/A,#N/A,FALSE,"NAA9697";#N/A,#N/A,FALSE,"ECWEBB";#N/A,#N/A,FALSE,"MFT96";#N/A,#N/A,FALSE,"CTrecon"}</definedName>
    <definedName name="ASDFA_1_1_1_1_1" hidden="1">{#N/A,#N/A,FALSE,"TMCOMP96";#N/A,#N/A,FALSE,"MAT96";#N/A,#N/A,FALSE,"FANDA96";#N/A,#N/A,FALSE,"INTRAN96";#N/A,#N/A,FALSE,"NAA9697";#N/A,#N/A,FALSE,"ECWEBB";#N/A,#N/A,FALSE,"MFT96";#N/A,#N/A,FALSE,"CTrecon"}</definedName>
    <definedName name="ASDFA_1_1_1_1_2" hidden="1">{#N/A,#N/A,FALSE,"TMCOMP96";#N/A,#N/A,FALSE,"MAT96";#N/A,#N/A,FALSE,"FANDA96";#N/A,#N/A,FALSE,"INTRAN96";#N/A,#N/A,FALSE,"NAA9697";#N/A,#N/A,FALSE,"ECWEBB";#N/A,#N/A,FALSE,"MFT96";#N/A,#N/A,FALSE,"CTrecon"}</definedName>
    <definedName name="ASDFA_1_1_1_2" localSheetId="0" hidden="1">{#N/A,#N/A,FALSE,"TMCOMP96";#N/A,#N/A,FALSE,"MAT96";#N/A,#N/A,FALSE,"FANDA96";#N/A,#N/A,FALSE,"INTRAN96";#N/A,#N/A,FALSE,"NAA9697";#N/A,#N/A,FALSE,"ECWEBB";#N/A,#N/A,FALSE,"MFT96";#N/A,#N/A,FALSE,"CTrecon"}</definedName>
    <definedName name="ASDFA_1_1_1_2" hidden="1">{#N/A,#N/A,FALSE,"TMCOMP96";#N/A,#N/A,FALSE,"MAT96";#N/A,#N/A,FALSE,"FANDA96";#N/A,#N/A,FALSE,"INTRAN96";#N/A,#N/A,FALSE,"NAA9697";#N/A,#N/A,FALSE,"ECWEBB";#N/A,#N/A,FALSE,"MFT96";#N/A,#N/A,FALSE,"CTrecon"}</definedName>
    <definedName name="ASDFA_1_1_1_3" localSheetId="0" hidden="1">{#N/A,#N/A,FALSE,"TMCOMP96";#N/A,#N/A,FALSE,"MAT96";#N/A,#N/A,FALSE,"FANDA96";#N/A,#N/A,FALSE,"INTRAN96";#N/A,#N/A,FALSE,"NAA9697";#N/A,#N/A,FALSE,"ECWEBB";#N/A,#N/A,FALSE,"MFT96";#N/A,#N/A,FALSE,"CTrecon"}</definedName>
    <definedName name="ASDFA_1_1_1_3" hidden="1">{#N/A,#N/A,FALSE,"TMCOMP96";#N/A,#N/A,FALSE,"MAT96";#N/A,#N/A,FALSE,"FANDA96";#N/A,#N/A,FALSE,"INTRAN96";#N/A,#N/A,FALSE,"NAA9697";#N/A,#N/A,FALSE,"ECWEBB";#N/A,#N/A,FALSE,"MFT96";#N/A,#N/A,FALSE,"CTrecon"}</definedName>
    <definedName name="ASDFA_1_1_1_4" localSheetId="0" hidden="1">{#N/A,#N/A,FALSE,"TMCOMP96";#N/A,#N/A,FALSE,"MAT96";#N/A,#N/A,FALSE,"FANDA96";#N/A,#N/A,FALSE,"INTRAN96";#N/A,#N/A,FALSE,"NAA9697";#N/A,#N/A,FALSE,"ECWEBB";#N/A,#N/A,FALSE,"MFT96";#N/A,#N/A,FALSE,"CTrecon"}</definedName>
    <definedName name="ASDFA_1_1_1_4" hidden="1">{#N/A,#N/A,FALSE,"TMCOMP96";#N/A,#N/A,FALSE,"MAT96";#N/A,#N/A,FALSE,"FANDA96";#N/A,#N/A,FALSE,"INTRAN96";#N/A,#N/A,FALSE,"NAA9697";#N/A,#N/A,FALSE,"ECWEBB";#N/A,#N/A,FALSE,"MFT96";#N/A,#N/A,FALSE,"CTrecon"}</definedName>
    <definedName name="ASDFA_1_1_1_5" localSheetId="0" hidden="1">{#N/A,#N/A,FALSE,"TMCOMP96";#N/A,#N/A,FALSE,"MAT96";#N/A,#N/A,FALSE,"FANDA96";#N/A,#N/A,FALSE,"INTRAN96";#N/A,#N/A,FALSE,"NAA9697";#N/A,#N/A,FALSE,"ECWEBB";#N/A,#N/A,FALSE,"MFT96";#N/A,#N/A,FALSE,"CTrecon"}</definedName>
    <definedName name="ASDFA_1_1_1_5" hidden="1">{#N/A,#N/A,FALSE,"TMCOMP96";#N/A,#N/A,FALSE,"MAT96";#N/A,#N/A,FALSE,"FANDA96";#N/A,#N/A,FALSE,"INTRAN96";#N/A,#N/A,FALSE,"NAA9697";#N/A,#N/A,FALSE,"ECWEBB";#N/A,#N/A,FALSE,"MFT96";#N/A,#N/A,FALSE,"CTrecon"}</definedName>
    <definedName name="ASDFA_1_1_2" localSheetId="0" hidden="1">{#N/A,#N/A,FALSE,"TMCOMP96";#N/A,#N/A,FALSE,"MAT96";#N/A,#N/A,FALSE,"FANDA96";#N/A,#N/A,FALSE,"INTRAN96";#N/A,#N/A,FALSE,"NAA9697";#N/A,#N/A,FALSE,"ECWEBB";#N/A,#N/A,FALSE,"MFT96";#N/A,#N/A,FALSE,"CTrecon"}</definedName>
    <definedName name="ASDFA_1_1_2" hidden="1">{#N/A,#N/A,FALSE,"TMCOMP96";#N/A,#N/A,FALSE,"MAT96";#N/A,#N/A,FALSE,"FANDA96";#N/A,#N/A,FALSE,"INTRAN96";#N/A,#N/A,FALSE,"NAA9697";#N/A,#N/A,FALSE,"ECWEBB";#N/A,#N/A,FALSE,"MFT96";#N/A,#N/A,FALSE,"CTrecon"}</definedName>
    <definedName name="ASDFA_1_1_3" localSheetId="0" hidden="1">{#N/A,#N/A,FALSE,"TMCOMP96";#N/A,#N/A,FALSE,"MAT96";#N/A,#N/A,FALSE,"FANDA96";#N/A,#N/A,FALSE,"INTRAN96";#N/A,#N/A,FALSE,"NAA9697";#N/A,#N/A,FALSE,"ECWEBB";#N/A,#N/A,FALSE,"MFT96";#N/A,#N/A,FALSE,"CTrecon"}</definedName>
    <definedName name="ASDFA_1_1_3" hidden="1">{#N/A,#N/A,FALSE,"TMCOMP96";#N/A,#N/A,FALSE,"MAT96";#N/A,#N/A,FALSE,"FANDA96";#N/A,#N/A,FALSE,"INTRAN96";#N/A,#N/A,FALSE,"NAA9697";#N/A,#N/A,FALSE,"ECWEBB";#N/A,#N/A,FALSE,"MFT96";#N/A,#N/A,FALSE,"CTrecon"}</definedName>
    <definedName name="ASDFA_1_1_4" localSheetId="0" hidden="1">{#N/A,#N/A,FALSE,"TMCOMP96";#N/A,#N/A,FALSE,"MAT96";#N/A,#N/A,FALSE,"FANDA96";#N/A,#N/A,FALSE,"INTRAN96";#N/A,#N/A,FALSE,"NAA9697";#N/A,#N/A,FALSE,"ECWEBB";#N/A,#N/A,FALSE,"MFT96";#N/A,#N/A,FALSE,"CTrecon"}</definedName>
    <definedName name="ASDFA_1_1_4" hidden="1">{#N/A,#N/A,FALSE,"TMCOMP96";#N/A,#N/A,FALSE,"MAT96";#N/A,#N/A,FALSE,"FANDA96";#N/A,#N/A,FALSE,"INTRAN96";#N/A,#N/A,FALSE,"NAA9697";#N/A,#N/A,FALSE,"ECWEBB";#N/A,#N/A,FALSE,"MFT96";#N/A,#N/A,FALSE,"CTrecon"}</definedName>
    <definedName name="ASDFA_1_1_5" localSheetId="0" hidden="1">{#N/A,#N/A,FALSE,"TMCOMP96";#N/A,#N/A,FALSE,"MAT96";#N/A,#N/A,FALSE,"FANDA96";#N/A,#N/A,FALSE,"INTRAN96";#N/A,#N/A,FALSE,"NAA9697";#N/A,#N/A,FALSE,"ECWEBB";#N/A,#N/A,FALSE,"MFT96";#N/A,#N/A,FALSE,"CTrecon"}</definedName>
    <definedName name="ASDFA_1_1_5" hidden="1">{#N/A,#N/A,FALSE,"TMCOMP96";#N/A,#N/A,FALSE,"MAT96";#N/A,#N/A,FALSE,"FANDA96";#N/A,#N/A,FALSE,"INTRAN96";#N/A,#N/A,FALSE,"NAA9697";#N/A,#N/A,FALSE,"ECWEBB";#N/A,#N/A,FALSE,"MFT96";#N/A,#N/A,FALSE,"CTrecon"}</definedName>
    <definedName name="ASDFA_1_2" localSheetId="0" hidden="1">{#N/A,#N/A,FALSE,"TMCOMP96";#N/A,#N/A,FALSE,"MAT96";#N/A,#N/A,FALSE,"FANDA96";#N/A,#N/A,FALSE,"INTRAN96";#N/A,#N/A,FALSE,"NAA9697";#N/A,#N/A,FALSE,"ECWEBB";#N/A,#N/A,FALSE,"MFT96";#N/A,#N/A,FALSE,"CTrecon"}</definedName>
    <definedName name="ASDFA_1_2" localSheetId="4" hidden="1">{#N/A,#N/A,FALSE,"TMCOMP96";#N/A,#N/A,FALSE,"MAT96";#N/A,#N/A,FALSE,"FANDA96";#N/A,#N/A,FALSE,"INTRAN96";#N/A,#N/A,FALSE,"NAA9697";#N/A,#N/A,FALSE,"ECWEBB";#N/A,#N/A,FALSE,"MFT96";#N/A,#N/A,FALSE,"CTrecon"}</definedName>
    <definedName name="ASDFA_1_2" hidden="1">{#N/A,#N/A,FALSE,"TMCOMP96";#N/A,#N/A,FALSE,"MAT96";#N/A,#N/A,FALSE,"FANDA96";#N/A,#N/A,FALSE,"INTRAN96";#N/A,#N/A,FALSE,"NAA9697";#N/A,#N/A,FALSE,"ECWEBB";#N/A,#N/A,FALSE,"MFT96";#N/A,#N/A,FALSE,"CTrecon"}</definedName>
    <definedName name="ASDFA_1_2_1" localSheetId="0" hidden="1">{#N/A,#N/A,FALSE,"TMCOMP96";#N/A,#N/A,FALSE,"MAT96";#N/A,#N/A,FALSE,"FANDA96";#N/A,#N/A,FALSE,"INTRAN96";#N/A,#N/A,FALSE,"NAA9697";#N/A,#N/A,FALSE,"ECWEBB";#N/A,#N/A,FALSE,"MFT96";#N/A,#N/A,FALSE,"CTrecon"}</definedName>
    <definedName name="ASDFA_1_2_1" localSheetId="4" hidden="1">{#N/A,#N/A,FALSE,"TMCOMP96";#N/A,#N/A,FALSE,"MAT96";#N/A,#N/A,FALSE,"FANDA96";#N/A,#N/A,FALSE,"INTRAN96";#N/A,#N/A,FALSE,"NAA9697";#N/A,#N/A,FALSE,"ECWEBB";#N/A,#N/A,FALSE,"MFT96";#N/A,#N/A,FALSE,"CTrecon"}</definedName>
    <definedName name="ASDFA_1_2_1" hidden="1">{#N/A,#N/A,FALSE,"TMCOMP96";#N/A,#N/A,FALSE,"MAT96";#N/A,#N/A,FALSE,"FANDA96";#N/A,#N/A,FALSE,"INTRAN96";#N/A,#N/A,FALSE,"NAA9697";#N/A,#N/A,FALSE,"ECWEBB";#N/A,#N/A,FALSE,"MFT96";#N/A,#N/A,FALSE,"CTrecon"}</definedName>
    <definedName name="ASDFA_1_2_1_1" localSheetId="0" hidden="1">{#N/A,#N/A,FALSE,"TMCOMP96";#N/A,#N/A,FALSE,"MAT96";#N/A,#N/A,FALSE,"FANDA96";#N/A,#N/A,FALSE,"INTRAN96";#N/A,#N/A,FALSE,"NAA9697";#N/A,#N/A,FALSE,"ECWEBB";#N/A,#N/A,FALSE,"MFT96";#N/A,#N/A,FALSE,"CTrecon"}</definedName>
    <definedName name="ASDFA_1_2_1_1" hidden="1">{#N/A,#N/A,FALSE,"TMCOMP96";#N/A,#N/A,FALSE,"MAT96";#N/A,#N/A,FALSE,"FANDA96";#N/A,#N/A,FALSE,"INTRAN96";#N/A,#N/A,FALSE,"NAA9697";#N/A,#N/A,FALSE,"ECWEBB";#N/A,#N/A,FALSE,"MFT96";#N/A,#N/A,FALSE,"CTrecon"}</definedName>
    <definedName name="ASDFA_1_2_1_1_1" hidden="1">{#N/A,#N/A,FALSE,"TMCOMP96";#N/A,#N/A,FALSE,"MAT96";#N/A,#N/A,FALSE,"FANDA96";#N/A,#N/A,FALSE,"INTRAN96";#N/A,#N/A,FALSE,"NAA9697";#N/A,#N/A,FALSE,"ECWEBB";#N/A,#N/A,FALSE,"MFT96";#N/A,#N/A,FALSE,"CTrecon"}</definedName>
    <definedName name="ASDFA_1_2_1_1_2" hidden="1">{#N/A,#N/A,FALSE,"TMCOMP96";#N/A,#N/A,FALSE,"MAT96";#N/A,#N/A,FALSE,"FANDA96";#N/A,#N/A,FALSE,"INTRAN96";#N/A,#N/A,FALSE,"NAA9697";#N/A,#N/A,FALSE,"ECWEBB";#N/A,#N/A,FALSE,"MFT96";#N/A,#N/A,FALSE,"CTrecon"}</definedName>
    <definedName name="ASDFA_1_2_1_2" localSheetId="0" hidden="1">{#N/A,#N/A,FALSE,"TMCOMP96";#N/A,#N/A,FALSE,"MAT96";#N/A,#N/A,FALSE,"FANDA96";#N/A,#N/A,FALSE,"INTRAN96";#N/A,#N/A,FALSE,"NAA9697";#N/A,#N/A,FALSE,"ECWEBB";#N/A,#N/A,FALSE,"MFT96";#N/A,#N/A,FALSE,"CTrecon"}</definedName>
    <definedName name="ASDFA_1_2_1_2" hidden="1">{#N/A,#N/A,FALSE,"TMCOMP96";#N/A,#N/A,FALSE,"MAT96";#N/A,#N/A,FALSE,"FANDA96";#N/A,#N/A,FALSE,"INTRAN96";#N/A,#N/A,FALSE,"NAA9697";#N/A,#N/A,FALSE,"ECWEBB";#N/A,#N/A,FALSE,"MFT96";#N/A,#N/A,FALSE,"CTrecon"}</definedName>
    <definedName name="ASDFA_1_2_1_3" localSheetId="0" hidden="1">{#N/A,#N/A,FALSE,"TMCOMP96";#N/A,#N/A,FALSE,"MAT96";#N/A,#N/A,FALSE,"FANDA96";#N/A,#N/A,FALSE,"INTRAN96";#N/A,#N/A,FALSE,"NAA9697";#N/A,#N/A,FALSE,"ECWEBB";#N/A,#N/A,FALSE,"MFT96";#N/A,#N/A,FALSE,"CTrecon"}</definedName>
    <definedName name="ASDFA_1_2_1_3" hidden="1">{#N/A,#N/A,FALSE,"TMCOMP96";#N/A,#N/A,FALSE,"MAT96";#N/A,#N/A,FALSE,"FANDA96";#N/A,#N/A,FALSE,"INTRAN96";#N/A,#N/A,FALSE,"NAA9697";#N/A,#N/A,FALSE,"ECWEBB";#N/A,#N/A,FALSE,"MFT96";#N/A,#N/A,FALSE,"CTrecon"}</definedName>
    <definedName name="ASDFA_1_2_1_4" localSheetId="0" hidden="1">{#N/A,#N/A,FALSE,"TMCOMP96";#N/A,#N/A,FALSE,"MAT96";#N/A,#N/A,FALSE,"FANDA96";#N/A,#N/A,FALSE,"INTRAN96";#N/A,#N/A,FALSE,"NAA9697";#N/A,#N/A,FALSE,"ECWEBB";#N/A,#N/A,FALSE,"MFT96";#N/A,#N/A,FALSE,"CTrecon"}</definedName>
    <definedName name="ASDFA_1_2_1_4" hidden="1">{#N/A,#N/A,FALSE,"TMCOMP96";#N/A,#N/A,FALSE,"MAT96";#N/A,#N/A,FALSE,"FANDA96";#N/A,#N/A,FALSE,"INTRAN96";#N/A,#N/A,FALSE,"NAA9697";#N/A,#N/A,FALSE,"ECWEBB";#N/A,#N/A,FALSE,"MFT96";#N/A,#N/A,FALSE,"CTrecon"}</definedName>
    <definedName name="ASDFA_1_2_1_5" localSheetId="0" hidden="1">{#N/A,#N/A,FALSE,"TMCOMP96";#N/A,#N/A,FALSE,"MAT96";#N/A,#N/A,FALSE,"FANDA96";#N/A,#N/A,FALSE,"INTRAN96";#N/A,#N/A,FALSE,"NAA9697";#N/A,#N/A,FALSE,"ECWEBB";#N/A,#N/A,FALSE,"MFT96";#N/A,#N/A,FALSE,"CTrecon"}</definedName>
    <definedName name="ASDFA_1_2_1_5" hidden="1">{#N/A,#N/A,FALSE,"TMCOMP96";#N/A,#N/A,FALSE,"MAT96";#N/A,#N/A,FALSE,"FANDA96";#N/A,#N/A,FALSE,"INTRAN96";#N/A,#N/A,FALSE,"NAA9697";#N/A,#N/A,FALSE,"ECWEBB";#N/A,#N/A,FALSE,"MFT96";#N/A,#N/A,FALSE,"CTrecon"}</definedName>
    <definedName name="ASDFA_1_2_2" localSheetId="0" hidden="1">{#N/A,#N/A,FALSE,"TMCOMP96";#N/A,#N/A,FALSE,"MAT96";#N/A,#N/A,FALSE,"FANDA96";#N/A,#N/A,FALSE,"INTRAN96";#N/A,#N/A,FALSE,"NAA9697";#N/A,#N/A,FALSE,"ECWEBB";#N/A,#N/A,FALSE,"MFT96";#N/A,#N/A,FALSE,"CTrecon"}</definedName>
    <definedName name="ASDFA_1_2_2" hidden="1">{#N/A,#N/A,FALSE,"TMCOMP96";#N/A,#N/A,FALSE,"MAT96";#N/A,#N/A,FALSE,"FANDA96";#N/A,#N/A,FALSE,"INTRAN96";#N/A,#N/A,FALSE,"NAA9697";#N/A,#N/A,FALSE,"ECWEBB";#N/A,#N/A,FALSE,"MFT96";#N/A,#N/A,FALSE,"CTrecon"}</definedName>
    <definedName name="ASDFA_1_2_3" localSheetId="0" hidden="1">{#N/A,#N/A,FALSE,"TMCOMP96";#N/A,#N/A,FALSE,"MAT96";#N/A,#N/A,FALSE,"FANDA96";#N/A,#N/A,FALSE,"INTRAN96";#N/A,#N/A,FALSE,"NAA9697";#N/A,#N/A,FALSE,"ECWEBB";#N/A,#N/A,FALSE,"MFT96";#N/A,#N/A,FALSE,"CTrecon"}</definedName>
    <definedName name="ASDFA_1_2_3" hidden="1">{#N/A,#N/A,FALSE,"TMCOMP96";#N/A,#N/A,FALSE,"MAT96";#N/A,#N/A,FALSE,"FANDA96";#N/A,#N/A,FALSE,"INTRAN96";#N/A,#N/A,FALSE,"NAA9697";#N/A,#N/A,FALSE,"ECWEBB";#N/A,#N/A,FALSE,"MFT96";#N/A,#N/A,FALSE,"CTrecon"}</definedName>
    <definedName name="ASDFA_1_2_4" localSheetId="0" hidden="1">{#N/A,#N/A,FALSE,"TMCOMP96";#N/A,#N/A,FALSE,"MAT96";#N/A,#N/A,FALSE,"FANDA96";#N/A,#N/A,FALSE,"INTRAN96";#N/A,#N/A,FALSE,"NAA9697";#N/A,#N/A,FALSE,"ECWEBB";#N/A,#N/A,FALSE,"MFT96";#N/A,#N/A,FALSE,"CTrecon"}</definedName>
    <definedName name="ASDFA_1_2_4" hidden="1">{#N/A,#N/A,FALSE,"TMCOMP96";#N/A,#N/A,FALSE,"MAT96";#N/A,#N/A,FALSE,"FANDA96";#N/A,#N/A,FALSE,"INTRAN96";#N/A,#N/A,FALSE,"NAA9697";#N/A,#N/A,FALSE,"ECWEBB";#N/A,#N/A,FALSE,"MFT96";#N/A,#N/A,FALSE,"CTrecon"}</definedName>
    <definedName name="ASDFA_1_2_5" localSheetId="0" hidden="1">{#N/A,#N/A,FALSE,"TMCOMP96";#N/A,#N/A,FALSE,"MAT96";#N/A,#N/A,FALSE,"FANDA96";#N/A,#N/A,FALSE,"INTRAN96";#N/A,#N/A,FALSE,"NAA9697";#N/A,#N/A,FALSE,"ECWEBB";#N/A,#N/A,FALSE,"MFT96";#N/A,#N/A,FALSE,"CTrecon"}</definedName>
    <definedName name="ASDFA_1_2_5" hidden="1">{#N/A,#N/A,FALSE,"TMCOMP96";#N/A,#N/A,FALSE,"MAT96";#N/A,#N/A,FALSE,"FANDA96";#N/A,#N/A,FALSE,"INTRAN96";#N/A,#N/A,FALSE,"NAA9697";#N/A,#N/A,FALSE,"ECWEBB";#N/A,#N/A,FALSE,"MFT96";#N/A,#N/A,FALSE,"CTrecon"}</definedName>
    <definedName name="ASDFA_1_3" localSheetId="0" hidden="1">{#N/A,#N/A,FALSE,"TMCOMP96";#N/A,#N/A,FALSE,"MAT96";#N/A,#N/A,FALSE,"FANDA96";#N/A,#N/A,FALSE,"INTRAN96";#N/A,#N/A,FALSE,"NAA9697";#N/A,#N/A,FALSE,"ECWEBB";#N/A,#N/A,FALSE,"MFT96";#N/A,#N/A,FALSE,"CTrecon"}</definedName>
    <definedName name="ASDFA_1_3" localSheetId="4" hidden="1">{#N/A,#N/A,FALSE,"TMCOMP96";#N/A,#N/A,FALSE,"MAT96";#N/A,#N/A,FALSE,"FANDA96";#N/A,#N/A,FALSE,"INTRAN96";#N/A,#N/A,FALSE,"NAA9697";#N/A,#N/A,FALSE,"ECWEBB";#N/A,#N/A,FALSE,"MFT96";#N/A,#N/A,FALSE,"CTrecon"}</definedName>
    <definedName name="ASDFA_1_3" hidden="1">{#N/A,#N/A,FALSE,"TMCOMP96";#N/A,#N/A,FALSE,"MAT96";#N/A,#N/A,FALSE,"FANDA96";#N/A,#N/A,FALSE,"INTRAN96";#N/A,#N/A,FALSE,"NAA9697";#N/A,#N/A,FALSE,"ECWEBB";#N/A,#N/A,FALSE,"MFT96";#N/A,#N/A,FALSE,"CTrecon"}</definedName>
    <definedName name="ASDFA_1_3_1" localSheetId="0" hidden="1">{#N/A,#N/A,FALSE,"TMCOMP96";#N/A,#N/A,FALSE,"MAT96";#N/A,#N/A,FALSE,"FANDA96";#N/A,#N/A,FALSE,"INTRAN96";#N/A,#N/A,FALSE,"NAA9697";#N/A,#N/A,FALSE,"ECWEBB";#N/A,#N/A,FALSE,"MFT96";#N/A,#N/A,FALSE,"CTrecon"}</definedName>
    <definedName name="ASDFA_1_3_1" localSheetId="4" hidden="1">{#N/A,#N/A,FALSE,"TMCOMP96";#N/A,#N/A,FALSE,"MAT96";#N/A,#N/A,FALSE,"FANDA96";#N/A,#N/A,FALSE,"INTRAN96";#N/A,#N/A,FALSE,"NAA9697";#N/A,#N/A,FALSE,"ECWEBB";#N/A,#N/A,FALSE,"MFT96";#N/A,#N/A,FALSE,"CTrecon"}</definedName>
    <definedName name="ASDFA_1_3_1" hidden="1">{#N/A,#N/A,FALSE,"TMCOMP96";#N/A,#N/A,FALSE,"MAT96";#N/A,#N/A,FALSE,"FANDA96";#N/A,#N/A,FALSE,"INTRAN96";#N/A,#N/A,FALSE,"NAA9697";#N/A,#N/A,FALSE,"ECWEBB";#N/A,#N/A,FALSE,"MFT96";#N/A,#N/A,FALSE,"CTrecon"}</definedName>
    <definedName name="ASDFA_1_3_1_1" localSheetId="0" hidden="1">{#N/A,#N/A,FALSE,"TMCOMP96";#N/A,#N/A,FALSE,"MAT96";#N/A,#N/A,FALSE,"FANDA96";#N/A,#N/A,FALSE,"INTRAN96";#N/A,#N/A,FALSE,"NAA9697";#N/A,#N/A,FALSE,"ECWEBB";#N/A,#N/A,FALSE,"MFT96";#N/A,#N/A,FALSE,"CTrecon"}</definedName>
    <definedName name="ASDFA_1_3_1_1" hidden="1">{#N/A,#N/A,FALSE,"TMCOMP96";#N/A,#N/A,FALSE,"MAT96";#N/A,#N/A,FALSE,"FANDA96";#N/A,#N/A,FALSE,"INTRAN96";#N/A,#N/A,FALSE,"NAA9697";#N/A,#N/A,FALSE,"ECWEBB";#N/A,#N/A,FALSE,"MFT96";#N/A,#N/A,FALSE,"CTrecon"}</definedName>
    <definedName name="ASDFA_1_3_1_1_1" hidden="1">{#N/A,#N/A,FALSE,"TMCOMP96";#N/A,#N/A,FALSE,"MAT96";#N/A,#N/A,FALSE,"FANDA96";#N/A,#N/A,FALSE,"INTRAN96";#N/A,#N/A,FALSE,"NAA9697";#N/A,#N/A,FALSE,"ECWEBB";#N/A,#N/A,FALSE,"MFT96";#N/A,#N/A,FALSE,"CTrecon"}</definedName>
    <definedName name="ASDFA_1_3_1_1_2" hidden="1">{#N/A,#N/A,FALSE,"TMCOMP96";#N/A,#N/A,FALSE,"MAT96";#N/A,#N/A,FALSE,"FANDA96";#N/A,#N/A,FALSE,"INTRAN96";#N/A,#N/A,FALSE,"NAA9697";#N/A,#N/A,FALSE,"ECWEBB";#N/A,#N/A,FALSE,"MFT96";#N/A,#N/A,FALSE,"CTrecon"}</definedName>
    <definedName name="ASDFA_1_3_1_2" localSheetId="0" hidden="1">{#N/A,#N/A,FALSE,"TMCOMP96";#N/A,#N/A,FALSE,"MAT96";#N/A,#N/A,FALSE,"FANDA96";#N/A,#N/A,FALSE,"INTRAN96";#N/A,#N/A,FALSE,"NAA9697";#N/A,#N/A,FALSE,"ECWEBB";#N/A,#N/A,FALSE,"MFT96";#N/A,#N/A,FALSE,"CTrecon"}</definedName>
    <definedName name="ASDFA_1_3_1_2" hidden="1">{#N/A,#N/A,FALSE,"TMCOMP96";#N/A,#N/A,FALSE,"MAT96";#N/A,#N/A,FALSE,"FANDA96";#N/A,#N/A,FALSE,"INTRAN96";#N/A,#N/A,FALSE,"NAA9697";#N/A,#N/A,FALSE,"ECWEBB";#N/A,#N/A,FALSE,"MFT96";#N/A,#N/A,FALSE,"CTrecon"}</definedName>
    <definedName name="ASDFA_1_3_1_3" localSheetId="0" hidden="1">{#N/A,#N/A,FALSE,"TMCOMP96";#N/A,#N/A,FALSE,"MAT96";#N/A,#N/A,FALSE,"FANDA96";#N/A,#N/A,FALSE,"INTRAN96";#N/A,#N/A,FALSE,"NAA9697";#N/A,#N/A,FALSE,"ECWEBB";#N/A,#N/A,FALSE,"MFT96";#N/A,#N/A,FALSE,"CTrecon"}</definedName>
    <definedName name="ASDFA_1_3_1_3" hidden="1">{#N/A,#N/A,FALSE,"TMCOMP96";#N/A,#N/A,FALSE,"MAT96";#N/A,#N/A,FALSE,"FANDA96";#N/A,#N/A,FALSE,"INTRAN96";#N/A,#N/A,FALSE,"NAA9697";#N/A,#N/A,FALSE,"ECWEBB";#N/A,#N/A,FALSE,"MFT96";#N/A,#N/A,FALSE,"CTrecon"}</definedName>
    <definedName name="ASDFA_1_3_1_4" localSheetId="0" hidden="1">{#N/A,#N/A,FALSE,"TMCOMP96";#N/A,#N/A,FALSE,"MAT96";#N/A,#N/A,FALSE,"FANDA96";#N/A,#N/A,FALSE,"INTRAN96";#N/A,#N/A,FALSE,"NAA9697";#N/A,#N/A,FALSE,"ECWEBB";#N/A,#N/A,FALSE,"MFT96";#N/A,#N/A,FALSE,"CTrecon"}</definedName>
    <definedName name="ASDFA_1_3_1_4" hidden="1">{#N/A,#N/A,FALSE,"TMCOMP96";#N/A,#N/A,FALSE,"MAT96";#N/A,#N/A,FALSE,"FANDA96";#N/A,#N/A,FALSE,"INTRAN96";#N/A,#N/A,FALSE,"NAA9697";#N/A,#N/A,FALSE,"ECWEBB";#N/A,#N/A,FALSE,"MFT96";#N/A,#N/A,FALSE,"CTrecon"}</definedName>
    <definedName name="ASDFA_1_3_1_5" localSheetId="0" hidden="1">{#N/A,#N/A,FALSE,"TMCOMP96";#N/A,#N/A,FALSE,"MAT96";#N/A,#N/A,FALSE,"FANDA96";#N/A,#N/A,FALSE,"INTRAN96";#N/A,#N/A,FALSE,"NAA9697";#N/A,#N/A,FALSE,"ECWEBB";#N/A,#N/A,FALSE,"MFT96";#N/A,#N/A,FALSE,"CTrecon"}</definedName>
    <definedName name="ASDFA_1_3_1_5" hidden="1">{#N/A,#N/A,FALSE,"TMCOMP96";#N/A,#N/A,FALSE,"MAT96";#N/A,#N/A,FALSE,"FANDA96";#N/A,#N/A,FALSE,"INTRAN96";#N/A,#N/A,FALSE,"NAA9697";#N/A,#N/A,FALSE,"ECWEBB";#N/A,#N/A,FALSE,"MFT96";#N/A,#N/A,FALSE,"CTrecon"}</definedName>
    <definedName name="ASDFA_1_3_2" localSheetId="0" hidden="1">{#N/A,#N/A,FALSE,"TMCOMP96";#N/A,#N/A,FALSE,"MAT96";#N/A,#N/A,FALSE,"FANDA96";#N/A,#N/A,FALSE,"INTRAN96";#N/A,#N/A,FALSE,"NAA9697";#N/A,#N/A,FALSE,"ECWEBB";#N/A,#N/A,FALSE,"MFT96";#N/A,#N/A,FALSE,"CTrecon"}</definedName>
    <definedName name="ASDFA_1_3_2" hidden="1">{#N/A,#N/A,FALSE,"TMCOMP96";#N/A,#N/A,FALSE,"MAT96";#N/A,#N/A,FALSE,"FANDA96";#N/A,#N/A,FALSE,"INTRAN96";#N/A,#N/A,FALSE,"NAA9697";#N/A,#N/A,FALSE,"ECWEBB";#N/A,#N/A,FALSE,"MFT96";#N/A,#N/A,FALSE,"CTrecon"}</definedName>
    <definedName name="ASDFA_1_3_3" localSheetId="0" hidden="1">{#N/A,#N/A,FALSE,"TMCOMP96";#N/A,#N/A,FALSE,"MAT96";#N/A,#N/A,FALSE,"FANDA96";#N/A,#N/A,FALSE,"INTRAN96";#N/A,#N/A,FALSE,"NAA9697";#N/A,#N/A,FALSE,"ECWEBB";#N/A,#N/A,FALSE,"MFT96";#N/A,#N/A,FALSE,"CTrecon"}</definedName>
    <definedName name="ASDFA_1_3_3" hidden="1">{#N/A,#N/A,FALSE,"TMCOMP96";#N/A,#N/A,FALSE,"MAT96";#N/A,#N/A,FALSE,"FANDA96";#N/A,#N/A,FALSE,"INTRAN96";#N/A,#N/A,FALSE,"NAA9697";#N/A,#N/A,FALSE,"ECWEBB";#N/A,#N/A,FALSE,"MFT96";#N/A,#N/A,FALSE,"CTrecon"}</definedName>
    <definedName name="ASDFA_1_3_4" localSheetId="0" hidden="1">{#N/A,#N/A,FALSE,"TMCOMP96";#N/A,#N/A,FALSE,"MAT96";#N/A,#N/A,FALSE,"FANDA96";#N/A,#N/A,FALSE,"INTRAN96";#N/A,#N/A,FALSE,"NAA9697";#N/A,#N/A,FALSE,"ECWEBB";#N/A,#N/A,FALSE,"MFT96";#N/A,#N/A,FALSE,"CTrecon"}</definedName>
    <definedName name="ASDFA_1_3_4" hidden="1">{#N/A,#N/A,FALSE,"TMCOMP96";#N/A,#N/A,FALSE,"MAT96";#N/A,#N/A,FALSE,"FANDA96";#N/A,#N/A,FALSE,"INTRAN96";#N/A,#N/A,FALSE,"NAA9697";#N/A,#N/A,FALSE,"ECWEBB";#N/A,#N/A,FALSE,"MFT96";#N/A,#N/A,FALSE,"CTrecon"}</definedName>
    <definedName name="ASDFA_1_3_5" localSheetId="0" hidden="1">{#N/A,#N/A,FALSE,"TMCOMP96";#N/A,#N/A,FALSE,"MAT96";#N/A,#N/A,FALSE,"FANDA96";#N/A,#N/A,FALSE,"INTRAN96";#N/A,#N/A,FALSE,"NAA9697";#N/A,#N/A,FALSE,"ECWEBB";#N/A,#N/A,FALSE,"MFT96";#N/A,#N/A,FALSE,"CTrecon"}</definedName>
    <definedName name="ASDFA_1_3_5" hidden="1">{#N/A,#N/A,FALSE,"TMCOMP96";#N/A,#N/A,FALSE,"MAT96";#N/A,#N/A,FALSE,"FANDA96";#N/A,#N/A,FALSE,"INTRAN96";#N/A,#N/A,FALSE,"NAA9697";#N/A,#N/A,FALSE,"ECWEBB";#N/A,#N/A,FALSE,"MFT96";#N/A,#N/A,FALSE,"CTrecon"}</definedName>
    <definedName name="ASDFA_1_4" localSheetId="0" hidden="1">{#N/A,#N/A,FALSE,"TMCOMP96";#N/A,#N/A,FALSE,"MAT96";#N/A,#N/A,FALSE,"FANDA96";#N/A,#N/A,FALSE,"INTRAN96";#N/A,#N/A,FALSE,"NAA9697";#N/A,#N/A,FALSE,"ECWEBB";#N/A,#N/A,FALSE,"MFT96";#N/A,#N/A,FALSE,"CTrecon"}</definedName>
    <definedName name="ASDFA_1_4" localSheetId="4" hidden="1">{#N/A,#N/A,FALSE,"TMCOMP96";#N/A,#N/A,FALSE,"MAT96";#N/A,#N/A,FALSE,"FANDA96";#N/A,#N/A,FALSE,"INTRAN96";#N/A,#N/A,FALSE,"NAA9697";#N/A,#N/A,FALSE,"ECWEBB";#N/A,#N/A,FALSE,"MFT96";#N/A,#N/A,FALSE,"CTrecon"}</definedName>
    <definedName name="ASDFA_1_4" hidden="1">{#N/A,#N/A,FALSE,"TMCOMP96";#N/A,#N/A,FALSE,"MAT96";#N/A,#N/A,FALSE,"FANDA96";#N/A,#N/A,FALSE,"INTRAN96";#N/A,#N/A,FALSE,"NAA9697";#N/A,#N/A,FALSE,"ECWEBB";#N/A,#N/A,FALSE,"MFT96";#N/A,#N/A,FALSE,"CTrecon"}</definedName>
    <definedName name="ASDFA_1_4_1" localSheetId="0" hidden="1">{#N/A,#N/A,FALSE,"TMCOMP96";#N/A,#N/A,FALSE,"MAT96";#N/A,#N/A,FALSE,"FANDA96";#N/A,#N/A,FALSE,"INTRAN96";#N/A,#N/A,FALSE,"NAA9697";#N/A,#N/A,FALSE,"ECWEBB";#N/A,#N/A,FALSE,"MFT96";#N/A,#N/A,FALSE,"CTrecon"}</definedName>
    <definedName name="ASDFA_1_4_1" localSheetId="4" hidden="1">{#N/A,#N/A,FALSE,"TMCOMP96";#N/A,#N/A,FALSE,"MAT96";#N/A,#N/A,FALSE,"FANDA96";#N/A,#N/A,FALSE,"INTRAN96";#N/A,#N/A,FALSE,"NAA9697";#N/A,#N/A,FALSE,"ECWEBB";#N/A,#N/A,FALSE,"MFT96";#N/A,#N/A,FALSE,"CTrecon"}</definedName>
    <definedName name="ASDFA_1_4_1" hidden="1">{#N/A,#N/A,FALSE,"TMCOMP96";#N/A,#N/A,FALSE,"MAT96";#N/A,#N/A,FALSE,"FANDA96";#N/A,#N/A,FALSE,"INTRAN96";#N/A,#N/A,FALSE,"NAA9697";#N/A,#N/A,FALSE,"ECWEBB";#N/A,#N/A,FALSE,"MFT96";#N/A,#N/A,FALSE,"CTrecon"}</definedName>
    <definedName name="ASDFA_1_4_1_1" localSheetId="0" hidden="1">{#N/A,#N/A,FALSE,"TMCOMP96";#N/A,#N/A,FALSE,"MAT96";#N/A,#N/A,FALSE,"FANDA96";#N/A,#N/A,FALSE,"INTRAN96";#N/A,#N/A,FALSE,"NAA9697";#N/A,#N/A,FALSE,"ECWEBB";#N/A,#N/A,FALSE,"MFT96";#N/A,#N/A,FALSE,"CTrecon"}</definedName>
    <definedName name="ASDFA_1_4_1_1" hidden="1">{#N/A,#N/A,FALSE,"TMCOMP96";#N/A,#N/A,FALSE,"MAT96";#N/A,#N/A,FALSE,"FANDA96";#N/A,#N/A,FALSE,"INTRAN96";#N/A,#N/A,FALSE,"NAA9697";#N/A,#N/A,FALSE,"ECWEBB";#N/A,#N/A,FALSE,"MFT96";#N/A,#N/A,FALSE,"CTrecon"}</definedName>
    <definedName name="ASDFA_1_4_1_2" localSheetId="0" hidden="1">{#N/A,#N/A,FALSE,"TMCOMP96";#N/A,#N/A,FALSE,"MAT96";#N/A,#N/A,FALSE,"FANDA96";#N/A,#N/A,FALSE,"INTRAN96";#N/A,#N/A,FALSE,"NAA9697";#N/A,#N/A,FALSE,"ECWEBB";#N/A,#N/A,FALSE,"MFT96";#N/A,#N/A,FALSE,"CTrecon"}</definedName>
    <definedName name="ASDFA_1_4_1_2" hidden="1">{#N/A,#N/A,FALSE,"TMCOMP96";#N/A,#N/A,FALSE,"MAT96";#N/A,#N/A,FALSE,"FANDA96";#N/A,#N/A,FALSE,"INTRAN96";#N/A,#N/A,FALSE,"NAA9697";#N/A,#N/A,FALSE,"ECWEBB";#N/A,#N/A,FALSE,"MFT96";#N/A,#N/A,FALSE,"CTrecon"}</definedName>
    <definedName name="ASDFA_1_4_1_3" localSheetId="0" hidden="1">{#N/A,#N/A,FALSE,"TMCOMP96";#N/A,#N/A,FALSE,"MAT96";#N/A,#N/A,FALSE,"FANDA96";#N/A,#N/A,FALSE,"INTRAN96";#N/A,#N/A,FALSE,"NAA9697";#N/A,#N/A,FALSE,"ECWEBB";#N/A,#N/A,FALSE,"MFT96";#N/A,#N/A,FALSE,"CTrecon"}</definedName>
    <definedName name="ASDFA_1_4_1_3" hidden="1">{#N/A,#N/A,FALSE,"TMCOMP96";#N/A,#N/A,FALSE,"MAT96";#N/A,#N/A,FALSE,"FANDA96";#N/A,#N/A,FALSE,"INTRAN96";#N/A,#N/A,FALSE,"NAA9697";#N/A,#N/A,FALSE,"ECWEBB";#N/A,#N/A,FALSE,"MFT96";#N/A,#N/A,FALSE,"CTrecon"}</definedName>
    <definedName name="ASDFA_1_4_1_4" localSheetId="0" hidden="1">{#N/A,#N/A,FALSE,"TMCOMP96";#N/A,#N/A,FALSE,"MAT96";#N/A,#N/A,FALSE,"FANDA96";#N/A,#N/A,FALSE,"INTRAN96";#N/A,#N/A,FALSE,"NAA9697";#N/A,#N/A,FALSE,"ECWEBB";#N/A,#N/A,FALSE,"MFT96";#N/A,#N/A,FALSE,"CTrecon"}</definedName>
    <definedName name="ASDFA_1_4_1_4" hidden="1">{#N/A,#N/A,FALSE,"TMCOMP96";#N/A,#N/A,FALSE,"MAT96";#N/A,#N/A,FALSE,"FANDA96";#N/A,#N/A,FALSE,"INTRAN96";#N/A,#N/A,FALSE,"NAA9697";#N/A,#N/A,FALSE,"ECWEBB";#N/A,#N/A,FALSE,"MFT96";#N/A,#N/A,FALSE,"CTrecon"}</definedName>
    <definedName name="ASDFA_1_4_1_5" hidden="1">{#N/A,#N/A,FALSE,"TMCOMP96";#N/A,#N/A,FALSE,"MAT96";#N/A,#N/A,FALSE,"FANDA96";#N/A,#N/A,FALSE,"INTRAN96";#N/A,#N/A,FALSE,"NAA9697";#N/A,#N/A,FALSE,"ECWEBB";#N/A,#N/A,FALSE,"MFT96";#N/A,#N/A,FALSE,"CTrecon"}</definedName>
    <definedName name="ASDFA_1_4_2" localSheetId="0" hidden="1">{#N/A,#N/A,FALSE,"TMCOMP96";#N/A,#N/A,FALSE,"MAT96";#N/A,#N/A,FALSE,"FANDA96";#N/A,#N/A,FALSE,"INTRAN96";#N/A,#N/A,FALSE,"NAA9697";#N/A,#N/A,FALSE,"ECWEBB";#N/A,#N/A,FALSE,"MFT96";#N/A,#N/A,FALSE,"CTrecon"}</definedName>
    <definedName name="ASDFA_1_4_2" hidden="1">{#N/A,#N/A,FALSE,"TMCOMP96";#N/A,#N/A,FALSE,"MAT96";#N/A,#N/A,FALSE,"FANDA96";#N/A,#N/A,FALSE,"INTRAN96";#N/A,#N/A,FALSE,"NAA9697";#N/A,#N/A,FALSE,"ECWEBB";#N/A,#N/A,FALSE,"MFT96";#N/A,#N/A,FALSE,"CTrecon"}</definedName>
    <definedName name="ASDFA_1_4_3" localSheetId="0" hidden="1">{#N/A,#N/A,FALSE,"TMCOMP96";#N/A,#N/A,FALSE,"MAT96";#N/A,#N/A,FALSE,"FANDA96";#N/A,#N/A,FALSE,"INTRAN96";#N/A,#N/A,FALSE,"NAA9697";#N/A,#N/A,FALSE,"ECWEBB";#N/A,#N/A,FALSE,"MFT96";#N/A,#N/A,FALSE,"CTrecon"}</definedName>
    <definedName name="ASDFA_1_4_3" hidden="1">{#N/A,#N/A,FALSE,"TMCOMP96";#N/A,#N/A,FALSE,"MAT96";#N/A,#N/A,FALSE,"FANDA96";#N/A,#N/A,FALSE,"INTRAN96";#N/A,#N/A,FALSE,"NAA9697";#N/A,#N/A,FALSE,"ECWEBB";#N/A,#N/A,FALSE,"MFT96";#N/A,#N/A,FALSE,"CTrecon"}</definedName>
    <definedName name="ASDFA_1_4_4" localSheetId="0" hidden="1">{#N/A,#N/A,FALSE,"TMCOMP96";#N/A,#N/A,FALSE,"MAT96";#N/A,#N/A,FALSE,"FANDA96";#N/A,#N/A,FALSE,"INTRAN96";#N/A,#N/A,FALSE,"NAA9697";#N/A,#N/A,FALSE,"ECWEBB";#N/A,#N/A,FALSE,"MFT96";#N/A,#N/A,FALSE,"CTrecon"}</definedName>
    <definedName name="ASDFA_1_4_4" hidden="1">{#N/A,#N/A,FALSE,"TMCOMP96";#N/A,#N/A,FALSE,"MAT96";#N/A,#N/A,FALSE,"FANDA96";#N/A,#N/A,FALSE,"INTRAN96";#N/A,#N/A,FALSE,"NAA9697";#N/A,#N/A,FALSE,"ECWEBB";#N/A,#N/A,FALSE,"MFT96";#N/A,#N/A,FALSE,"CTrecon"}</definedName>
    <definedName name="ASDFA_1_4_5" localSheetId="0" hidden="1">{#N/A,#N/A,FALSE,"TMCOMP96";#N/A,#N/A,FALSE,"MAT96";#N/A,#N/A,FALSE,"FANDA96";#N/A,#N/A,FALSE,"INTRAN96";#N/A,#N/A,FALSE,"NAA9697";#N/A,#N/A,FALSE,"ECWEBB";#N/A,#N/A,FALSE,"MFT96";#N/A,#N/A,FALSE,"CTrecon"}</definedName>
    <definedName name="ASDFA_1_4_5" hidden="1">{#N/A,#N/A,FALSE,"TMCOMP96";#N/A,#N/A,FALSE,"MAT96";#N/A,#N/A,FALSE,"FANDA96";#N/A,#N/A,FALSE,"INTRAN96";#N/A,#N/A,FALSE,"NAA9697";#N/A,#N/A,FALSE,"ECWEBB";#N/A,#N/A,FALSE,"MFT96";#N/A,#N/A,FALSE,"CTrecon"}</definedName>
    <definedName name="ASDFA_1_5" localSheetId="0" hidden="1">{#N/A,#N/A,FALSE,"TMCOMP96";#N/A,#N/A,FALSE,"MAT96";#N/A,#N/A,FALSE,"FANDA96";#N/A,#N/A,FALSE,"INTRAN96";#N/A,#N/A,FALSE,"NAA9697";#N/A,#N/A,FALSE,"ECWEBB";#N/A,#N/A,FALSE,"MFT96";#N/A,#N/A,FALSE,"CTrecon"}</definedName>
    <definedName name="ASDFA_1_5" localSheetId="4" hidden="1">{#N/A,#N/A,FALSE,"TMCOMP96";#N/A,#N/A,FALSE,"MAT96";#N/A,#N/A,FALSE,"FANDA96";#N/A,#N/A,FALSE,"INTRAN96";#N/A,#N/A,FALSE,"NAA9697";#N/A,#N/A,FALSE,"ECWEBB";#N/A,#N/A,FALSE,"MFT96";#N/A,#N/A,FALSE,"CTrecon"}</definedName>
    <definedName name="ASDFA_1_5" hidden="1">{#N/A,#N/A,FALSE,"TMCOMP96";#N/A,#N/A,FALSE,"MAT96";#N/A,#N/A,FALSE,"FANDA96";#N/A,#N/A,FALSE,"INTRAN96";#N/A,#N/A,FALSE,"NAA9697";#N/A,#N/A,FALSE,"ECWEBB";#N/A,#N/A,FALSE,"MFT96";#N/A,#N/A,FALSE,"CTrecon"}</definedName>
    <definedName name="ASDFA_1_5_1" localSheetId="0" hidden="1">{#N/A,#N/A,FALSE,"TMCOMP96";#N/A,#N/A,FALSE,"MAT96";#N/A,#N/A,FALSE,"FANDA96";#N/A,#N/A,FALSE,"INTRAN96";#N/A,#N/A,FALSE,"NAA9697";#N/A,#N/A,FALSE,"ECWEBB";#N/A,#N/A,FALSE,"MFT96";#N/A,#N/A,FALSE,"CTrecon"}</definedName>
    <definedName name="ASDFA_1_5_1" hidden="1">{#N/A,#N/A,FALSE,"TMCOMP96";#N/A,#N/A,FALSE,"MAT96";#N/A,#N/A,FALSE,"FANDA96";#N/A,#N/A,FALSE,"INTRAN96";#N/A,#N/A,FALSE,"NAA9697";#N/A,#N/A,FALSE,"ECWEBB";#N/A,#N/A,FALSE,"MFT96";#N/A,#N/A,FALSE,"CTrecon"}</definedName>
    <definedName name="ASDFA_1_5_2" localSheetId="0" hidden="1">{#N/A,#N/A,FALSE,"TMCOMP96";#N/A,#N/A,FALSE,"MAT96";#N/A,#N/A,FALSE,"FANDA96";#N/A,#N/A,FALSE,"INTRAN96";#N/A,#N/A,FALSE,"NAA9697";#N/A,#N/A,FALSE,"ECWEBB";#N/A,#N/A,FALSE,"MFT96";#N/A,#N/A,FALSE,"CTrecon"}</definedName>
    <definedName name="ASDFA_1_5_2" hidden="1">{#N/A,#N/A,FALSE,"TMCOMP96";#N/A,#N/A,FALSE,"MAT96";#N/A,#N/A,FALSE,"FANDA96";#N/A,#N/A,FALSE,"INTRAN96";#N/A,#N/A,FALSE,"NAA9697";#N/A,#N/A,FALSE,"ECWEBB";#N/A,#N/A,FALSE,"MFT96";#N/A,#N/A,FALSE,"CTrecon"}</definedName>
    <definedName name="ASDFA_1_5_3" localSheetId="0" hidden="1">{#N/A,#N/A,FALSE,"TMCOMP96";#N/A,#N/A,FALSE,"MAT96";#N/A,#N/A,FALSE,"FANDA96";#N/A,#N/A,FALSE,"INTRAN96";#N/A,#N/A,FALSE,"NAA9697";#N/A,#N/A,FALSE,"ECWEBB";#N/A,#N/A,FALSE,"MFT96";#N/A,#N/A,FALSE,"CTrecon"}</definedName>
    <definedName name="ASDFA_1_5_3" hidden="1">{#N/A,#N/A,FALSE,"TMCOMP96";#N/A,#N/A,FALSE,"MAT96";#N/A,#N/A,FALSE,"FANDA96";#N/A,#N/A,FALSE,"INTRAN96";#N/A,#N/A,FALSE,"NAA9697";#N/A,#N/A,FALSE,"ECWEBB";#N/A,#N/A,FALSE,"MFT96";#N/A,#N/A,FALSE,"CTrecon"}</definedName>
    <definedName name="ASDFA_1_5_4" localSheetId="0" hidden="1">{#N/A,#N/A,FALSE,"TMCOMP96";#N/A,#N/A,FALSE,"MAT96";#N/A,#N/A,FALSE,"FANDA96";#N/A,#N/A,FALSE,"INTRAN96";#N/A,#N/A,FALSE,"NAA9697";#N/A,#N/A,FALSE,"ECWEBB";#N/A,#N/A,FALSE,"MFT96";#N/A,#N/A,FALSE,"CTrecon"}</definedName>
    <definedName name="ASDFA_1_5_4" hidden="1">{#N/A,#N/A,FALSE,"TMCOMP96";#N/A,#N/A,FALSE,"MAT96";#N/A,#N/A,FALSE,"FANDA96";#N/A,#N/A,FALSE,"INTRAN96";#N/A,#N/A,FALSE,"NAA9697";#N/A,#N/A,FALSE,"ECWEBB";#N/A,#N/A,FALSE,"MFT96";#N/A,#N/A,FALSE,"CTrecon"}</definedName>
    <definedName name="ASDFA_1_5_5" hidden="1">{#N/A,#N/A,FALSE,"TMCOMP96";#N/A,#N/A,FALSE,"MAT96";#N/A,#N/A,FALSE,"FANDA96";#N/A,#N/A,FALSE,"INTRAN96";#N/A,#N/A,FALSE,"NAA9697";#N/A,#N/A,FALSE,"ECWEBB";#N/A,#N/A,FALSE,"MFT96";#N/A,#N/A,FALSE,"CTrecon"}</definedName>
    <definedName name="ASDFA_2" localSheetId="0" hidden="1">{#N/A,#N/A,FALSE,"TMCOMP96";#N/A,#N/A,FALSE,"MAT96";#N/A,#N/A,FALSE,"FANDA96";#N/A,#N/A,FALSE,"INTRAN96";#N/A,#N/A,FALSE,"NAA9697";#N/A,#N/A,FALSE,"ECWEBB";#N/A,#N/A,FALSE,"MFT96";#N/A,#N/A,FALSE,"CTrecon"}</definedName>
    <definedName name="ASDFA_2" localSheetId="4" hidden="1">{#N/A,#N/A,FALSE,"TMCOMP96";#N/A,#N/A,FALSE,"MAT96";#N/A,#N/A,FALSE,"FANDA96";#N/A,#N/A,FALSE,"INTRAN96";#N/A,#N/A,FALSE,"NAA9697";#N/A,#N/A,FALSE,"ECWEBB";#N/A,#N/A,FALSE,"MFT96";#N/A,#N/A,FALSE,"CTrecon"}</definedName>
    <definedName name="ASDFA_2" localSheetId="3" hidden="1">{#N/A,#N/A,FALSE,"TMCOMP96";#N/A,#N/A,FALSE,"MAT96";#N/A,#N/A,FALSE,"FANDA96";#N/A,#N/A,FALSE,"INTRAN96";#N/A,#N/A,FALSE,"NAA9697";#N/A,#N/A,FALSE,"ECWEBB";#N/A,#N/A,FALSE,"MFT96";#N/A,#N/A,FALSE,"CTrecon"}</definedName>
    <definedName name="ASDFA_2" hidden="1">{#N/A,#N/A,FALSE,"TMCOMP96";#N/A,#N/A,FALSE,"MAT96";#N/A,#N/A,FALSE,"FANDA96";#N/A,#N/A,FALSE,"INTRAN96";#N/A,#N/A,FALSE,"NAA9697";#N/A,#N/A,FALSE,"ECWEBB";#N/A,#N/A,FALSE,"MFT96";#N/A,#N/A,FALSE,"CTrecon"}</definedName>
    <definedName name="ASDFA_2_1" localSheetId="0" hidden="1">{#N/A,#N/A,FALSE,"TMCOMP96";#N/A,#N/A,FALSE,"MAT96";#N/A,#N/A,FALSE,"FANDA96";#N/A,#N/A,FALSE,"INTRAN96";#N/A,#N/A,FALSE,"NAA9697";#N/A,#N/A,FALSE,"ECWEBB";#N/A,#N/A,FALSE,"MFT96";#N/A,#N/A,FALSE,"CTrecon"}</definedName>
    <definedName name="ASDFA_2_1" localSheetId="4" hidden="1">{#N/A,#N/A,FALSE,"TMCOMP96";#N/A,#N/A,FALSE,"MAT96";#N/A,#N/A,FALSE,"FANDA96";#N/A,#N/A,FALSE,"INTRAN96";#N/A,#N/A,FALSE,"NAA9697";#N/A,#N/A,FALSE,"ECWEBB";#N/A,#N/A,FALSE,"MFT96";#N/A,#N/A,FALSE,"CTrecon"}</definedName>
    <definedName name="ASDFA_2_1" hidden="1">{#N/A,#N/A,FALSE,"TMCOMP96";#N/A,#N/A,FALSE,"MAT96";#N/A,#N/A,FALSE,"FANDA96";#N/A,#N/A,FALSE,"INTRAN96";#N/A,#N/A,FALSE,"NAA9697";#N/A,#N/A,FALSE,"ECWEBB";#N/A,#N/A,FALSE,"MFT96";#N/A,#N/A,FALSE,"CTrecon"}</definedName>
    <definedName name="ASDFA_2_1_1" localSheetId="0" hidden="1">{#N/A,#N/A,FALSE,"TMCOMP96";#N/A,#N/A,FALSE,"MAT96";#N/A,#N/A,FALSE,"FANDA96";#N/A,#N/A,FALSE,"INTRAN96";#N/A,#N/A,FALSE,"NAA9697";#N/A,#N/A,FALSE,"ECWEBB";#N/A,#N/A,FALSE,"MFT96";#N/A,#N/A,FALSE,"CTrecon"}</definedName>
    <definedName name="ASDFA_2_1_1" hidden="1">{#N/A,#N/A,FALSE,"TMCOMP96";#N/A,#N/A,FALSE,"MAT96";#N/A,#N/A,FALSE,"FANDA96";#N/A,#N/A,FALSE,"INTRAN96";#N/A,#N/A,FALSE,"NAA9697";#N/A,#N/A,FALSE,"ECWEBB";#N/A,#N/A,FALSE,"MFT96";#N/A,#N/A,FALSE,"CTrecon"}</definedName>
    <definedName name="ASDFA_2_1_1_1" hidden="1">{#N/A,#N/A,FALSE,"TMCOMP96";#N/A,#N/A,FALSE,"MAT96";#N/A,#N/A,FALSE,"FANDA96";#N/A,#N/A,FALSE,"INTRAN96";#N/A,#N/A,FALSE,"NAA9697";#N/A,#N/A,FALSE,"ECWEBB";#N/A,#N/A,FALSE,"MFT96";#N/A,#N/A,FALSE,"CTrecon"}</definedName>
    <definedName name="ASDFA_2_1_1_2" hidden="1">{#N/A,#N/A,FALSE,"TMCOMP96";#N/A,#N/A,FALSE,"MAT96";#N/A,#N/A,FALSE,"FANDA96";#N/A,#N/A,FALSE,"INTRAN96";#N/A,#N/A,FALSE,"NAA9697";#N/A,#N/A,FALSE,"ECWEBB";#N/A,#N/A,FALSE,"MFT96";#N/A,#N/A,FALSE,"CTrecon"}</definedName>
    <definedName name="ASDFA_2_1_2" localSheetId="0" hidden="1">{#N/A,#N/A,FALSE,"TMCOMP96";#N/A,#N/A,FALSE,"MAT96";#N/A,#N/A,FALSE,"FANDA96";#N/A,#N/A,FALSE,"INTRAN96";#N/A,#N/A,FALSE,"NAA9697";#N/A,#N/A,FALSE,"ECWEBB";#N/A,#N/A,FALSE,"MFT96";#N/A,#N/A,FALSE,"CTrecon"}</definedName>
    <definedName name="ASDFA_2_1_2" hidden="1">{#N/A,#N/A,FALSE,"TMCOMP96";#N/A,#N/A,FALSE,"MAT96";#N/A,#N/A,FALSE,"FANDA96";#N/A,#N/A,FALSE,"INTRAN96";#N/A,#N/A,FALSE,"NAA9697";#N/A,#N/A,FALSE,"ECWEBB";#N/A,#N/A,FALSE,"MFT96";#N/A,#N/A,FALSE,"CTrecon"}</definedName>
    <definedName name="ASDFA_2_1_3" localSheetId="0" hidden="1">{#N/A,#N/A,FALSE,"TMCOMP96";#N/A,#N/A,FALSE,"MAT96";#N/A,#N/A,FALSE,"FANDA96";#N/A,#N/A,FALSE,"INTRAN96";#N/A,#N/A,FALSE,"NAA9697";#N/A,#N/A,FALSE,"ECWEBB";#N/A,#N/A,FALSE,"MFT96";#N/A,#N/A,FALSE,"CTrecon"}</definedName>
    <definedName name="ASDFA_2_1_3" hidden="1">{#N/A,#N/A,FALSE,"TMCOMP96";#N/A,#N/A,FALSE,"MAT96";#N/A,#N/A,FALSE,"FANDA96";#N/A,#N/A,FALSE,"INTRAN96";#N/A,#N/A,FALSE,"NAA9697";#N/A,#N/A,FALSE,"ECWEBB";#N/A,#N/A,FALSE,"MFT96";#N/A,#N/A,FALSE,"CTrecon"}</definedName>
    <definedName name="ASDFA_2_1_4" localSheetId="0" hidden="1">{#N/A,#N/A,FALSE,"TMCOMP96";#N/A,#N/A,FALSE,"MAT96";#N/A,#N/A,FALSE,"FANDA96";#N/A,#N/A,FALSE,"INTRAN96";#N/A,#N/A,FALSE,"NAA9697";#N/A,#N/A,FALSE,"ECWEBB";#N/A,#N/A,FALSE,"MFT96";#N/A,#N/A,FALSE,"CTrecon"}</definedName>
    <definedName name="ASDFA_2_1_4" hidden="1">{#N/A,#N/A,FALSE,"TMCOMP96";#N/A,#N/A,FALSE,"MAT96";#N/A,#N/A,FALSE,"FANDA96";#N/A,#N/A,FALSE,"INTRAN96";#N/A,#N/A,FALSE,"NAA9697";#N/A,#N/A,FALSE,"ECWEBB";#N/A,#N/A,FALSE,"MFT96";#N/A,#N/A,FALSE,"CTrecon"}</definedName>
    <definedName name="ASDFA_2_1_5" localSheetId="0" hidden="1">{#N/A,#N/A,FALSE,"TMCOMP96";#N/A,#N/A,FALSE,"MAT96";#N/A,#N/A,FALSE,"FANDA96";#N/A,#N/A,FALSE,"INTRAN96";#N/A,#N/A,FALSE,"NAA9697";#N/A,#N/A,FALSE,"ECWEBB";#N/A,#N/A,FALSE,"MFT96";#N/A,#N/A,FALSE,"CTrecon"}</definedName>
    <definedName name="ASDFA_2_1_5" hidden="1">{#N/A,#N/A,FALSE,"TMCOMP96";#N/A,#N/A,FALSE,"MAT96";#N/A,#N/A,FALSE,"FANDA96";#N/A,#N/A,FALSE,"INTRAN96";#N/A,#N/A,FALSE,"NAA9697";#N/A,#N/A,FALSE,"ECWEBB";#N/A,#N/A,FALSE,"MFT96";#N/A,#N/A,FALSE,"CTrecon"}</definedName>
    <definedName name="ASDFA_2_2" localSheetId="0" hidden="1">{#N/A,#N/A,FALSE,"TMCOMP96";#N/A,#N/A,FALSE,"MAT96";#N/A,#N/A,FALSE,"FANDA96";#N/A,#N/A,FALSE,"INTRAN96";#N/A,#N/A,FALSE,"NAA9697";#N/A,#N/A,FALSE,"ECWEBB";#N/A,#N/A,FALSE,"MFT96";#N/A,#N/A,FALSE,"CTrecon"}</definedName>
    <definedName name="ASDFA_2_2" hidden="1">{#N/A,#N/A,FALSE,"TMCOMP96";#N/A,#N/A,FALSE,"MAT96";#N/A,#N/A,FALSE,"FANDA96";#N/A,#N/A,FALSE,"INTRAN96";#N/A,#N/A,FALSE,"NAA9697";#N/A,#N/A,FALSE,"ECWEBB";#N/A,#N/A,FALSE,"MFT96";#N/A,#N/A,FALSE,"CTrecon"}</definedName>
    <definedName name="ASDFA_2_3" localSheetId="0" hidden="1">{#N/A,#N/A,FALSE,"TMCOMP96";#N/A,#N/A,FALSE,"MAT96";#N/A,#N/A,FALSE,"FANDA96";#N/A,#N/A,FALSE,"INTRAN96";#N/A,#N/A,FALSE,"NAA9697";#N/A,#N/A,FALSE,"ECWEBB";#N/A,#N/A,FALSE,"MFT96";#N/A,#N/A,FALSE,"CTrecon"}</definedName>
    <definedName name="ASDFA_2_3" hidden="1">{#N/A,#N/A,FALSE,"TMCOMP96";#N/A,#N/A,FALSE,"MAT96";#N/A,#N/A,FALSE,"FANDA96";#N/A,#N/A,FALSE,"INTRAN96";#N/A,#N/A,FALSE,"NAA9697";#N/A,#N/A,FALSE,"ECWEBB";#N/A,#N/A,FALSE,"MFT96";#N/A,#N/A,FALSE,"CTrecon"}</definedName>
    <definedName name="ASDFA_2_4" localSheetId="0" hidden="1">{#N/A,#N/A,FALSE,"TMCOMP96";#N/A,#N/A,FALSE,"MAT96";#N/A,#N/A,FALSE,"FANDA96";#N/A,#N/A,FALSE,"INTRAN96";#N/A,#N/A,FALSE,"NAA9697";#N/A,#N/A,FALSE,"ECWEBB";#N/A,#N/A,FALSE,"MFT96";#N/A,#N/A,FALSE,"CTrecon"}</definedName>
    <definedName name="ASDFA_2_4" hidden="1">{#N/A,#N/A,FALSE,"TMCOMP96";#N/A,#N/A,FALSE,"MAT96";#N/A,#N/A,FALSE,"FANDA96";#N/A,#N/A,FALSE,"INTRAN96";#N/A,#N/A,FALSE,"NAA9697";#N/A,#N/A,FALSE,"ECWEBB";#N/A,#N/A,FALSE,"MFT96";#N/A,#N/A,FALSE,"CTrecon"}</definedName>
    <definedName name="ASDFA_2_5" localSheetId="0" hidden="1">{#N/A,#N/A,FALSE,"TMCOMP96";#N/A,#N/A,FALSE,"MAT96";#N/A,#N/A,FALSE,"FANDA96";#N/A,#N/A,FALSE,"INTRAN96";#N/A,#N/A,FALSE,"NAA9697";#N/A,#N/A,FALSE,"ECWEBB";#N/A,#N/A,FALSE,"MFT96";#N/A,#N/A,FALSE,"CTrecon"}</definedName>
    <definedName name="ASDFA_2_5" hidden="1">{#N/A,#N/A,FALSE,"TMCOMP96";#N/A,#N/A,FALSE,"MAT96";#N/A,#N/A,FALSE,"FANDA96";#N/A,#N/A,FALSE,"INTRAN96";#N/A,#N/A,FALSE,"NAA9697";#N/A,#N/A,FALSE,"ECWEBB";#N/A,#N/A,FALSE,"MFT96";#N/A,#N/A,FALSE,"CTrecon"}</definedName>
    <definedName name="ASDFA_3" localSheetId="0" hidden="1">{#N/A,#N/A,FALSE,"TMCOMP96";#N/A,#N/A,FALSE,"MAT96";#N/A,#N/A,FALSE,"FANDA96";#N/A,#N/A,FALSE,"INTRAN96";#N/A,#N/A,FALSE,"NAA9697";#N/A,#N/A,FALSE,"ECWEBB";#N/A,#N/A,FALSE,"MFT96";#N/A,#N/A,FALSE,"CTrecon"}</definedName>
    <definedName name="ASDFA_3" localSheetId="4" hidden="1">{#N/A,#N/A,FALSE,"TMCOMP96";#N/A,#N/A,FALSE,"MAT96";#N/A,#N/A,FALSE,"FANDA96";#N/A,#N/A,FALSE,"INTRAN96";#N/A,#N/A,FALSE,"NAA9697";#N/A,#N/A,FALSE,"ECWEBB";#N/A,#N/A,FALSE,"MFT96";#N/A,#N/A,FALSE,"CTrecon"}</definedName>
    <definedName name="ASDFA_3" hidden="1">{#N/A,#N/A,FALSE,"TMCOMP96";#N/A,#N/A,FALSE,"MAT96";#N/A,#N/A,FALSE,"FANDA96";#N/A,#N/A,FALSE,"INTRAN96";#N/A,#N/A,FALSE,"NAA9697";#N/A,#N/A,FALSE,"ECWEBB";#N/A,#N/A,FALSE,"MFT96";#N/A,#N/A,FALSE,"CTrecon"}</definedName>
    <definedName name="ASDFA_3_1" localSheetId="0" hidden="1">{#N/A,#N/A,FALSE,"TMCOMP96";#N/A,#N/A,FALSE,"MAT96";#N/A,#N/A,FALSE,"FANDA96";#N/A,#N/A,FALSE,"INTRAN96";#N/A,#N/A,FALSE,"NAA9697";#N/A,#N/A,FALSE,"ECWEBB";#N/A,#N/A,FALSE,"MFT96";#N/A,#N/A,FALSE,"CTrecon"}</definedName>
    <definedName name="ASDFA_3_1" localSheetId="4" hidden="1">{#N/A,#N/A,FALSE,"TMCOMP96";#N/A,#N/A,FALSE,"MAT96";#N/A,#N/A,FALSE,"FANDA96";#N/A,#N/A,FALSE,"INTRAN96";#N/A,#N/A,FALSE,"NAA9697";#N/A,#N/A,FALSE,"ECWEBB";#N/A,#N/A,FALSE,"MFT96";#N/A,#N/A,FALSE,"CTrecon"}</definedName>
    <definedName name="ASDFA_3_1" hidden="1">{#N/A,#N/A,FALSE,"TMCOMP96";#N/A,#N/A,FALSE,"MAT96";#N/A,#N/A,FALSE,"FANDA96";#N/A,#N/A,FALSE,"INTRAN96";#N/A,#N/A,FALSE,"NAA9697";#N/A,#N/A,FALSE,"ECWEBB";#N/A,#N/A,FALSE,"MFT96";#N/A,#N/A,FALSE,"CTrecon"}</definedName>
    <definedName name="ASDFA_3_1_1" localSheetId="0" hidden="1">{#N/A,#N/A,FALSE,"TMCOMP96";#N/A,#N/A,FALSE,"MAT96";#N/A,#N/A,FALSE,"FANDA96";#N/A,#N/A,FALSE,"INTRAN96";#N/A,#N/A,FALSE,"NAA9697";#N/A,#N/A,FALSE,"ECWEBB";#N/A,#N/A,FALSE,"MFT96";#N/A,#N/A,FALSE,"CTrecon"}</definedName>
    <definedName name="ASDFA_3_1_1" hidden="1">{#N/A,#N/A,FALSE,"TMCOMP96";#N/A,#N/A,FALSE,"MAT96";#N/A,#N/A,FALSE,"FANDA96";#N/A,#N/A,FALSE,"INTRAN96";#N/A,#N/A,FALSE,"NAA9697";#N/A,#N/A,FALSE,"ECWEBB";#N/A,#N/A,FALSE,"MFT96";#N/A,#N/A,FALSE,"CTrecon"}</definedName>
    <definedName name="ASDFA_3_1_1_1" hidden="1">{#N/A,#N/A,FALSE,"TMCOMP96";#N/A,#N/A,FALSE,"MAT96";#N/A,#N/A,FALSE,"FANDA96";#N/A,#N/A,FALSE,"INTRAN96";#N/A,#N/A,FALSE,"NAA9697";#N/A,#N/A,FALSE,"ECWEBB";#N/A,#N/A,FALSE,"MFT96";#N/A,#N/A,FALSE,"CTrecon"}</definedName>
    <definedName name="ASDFA_3_1_1_2" hidden="1">{#N/A,#N/A,FALSE,"TMCOMP96";#N/A,#N/A,FALSE,"MAT96";#N/A,#N/A,FALSE,"FANDA96";#N/A,#N/A,FALSE,"INTRAN96";#N/A,#N/A,FALSE,"NAA9697";#N/A,#N/A,FALSE,"ECWEBB";#N/A,#N/A,FALSE,"MFT96";#N/A,#N/A,FALSE,"CTrecon"}</definedName>
    <definedName name="ASDFA_3_1_2" localSheetId="0" hidden="1">{#N/A,#N/A,FALSE,"TMCOMP96";#N/A,#N/A,FALSE,"MAT96";#N/A,#N/A,FALSE,"FANDA96";#N/A,#N/A,FALSE,"INTRAN96";#N/A,#N/A,FALSE,"NAA9697";#N/A,#N/A,FALSE,"ECWEBB";#N/A,#N/A,FALSE,"MFT96";#N/A,#N/A,FALSE,"CTrecon"}</definedName>
    <definedName name="ASDFA_3_1_2" hidden="1">{#N/A,#N/A,FALSE,"TMCOMP96";#N/A,#N/A,FALSE,"MAT96";#N/A,#N/A,FALSE,"FANDA96";#N/A,#N/A,FALSE,"INTRAN96";#N/A,#N/A,FALSE,"NAA9697";#N/A,#N/A,FALSE,"ECWEBB";#N/A,#N/A,FALSE,"MFT96";#N/A,#N/A,FALSE,"CTrecon"}</definedName>
    <definedName name="ASDFA_3_1_3" localSheetId="0" hidden="1">{#N/A,#N/A,FALSE,"TMCOMP96";#N/A,#N/A,FALSE,"MAT96";#N/A,#N/A,FALSE,"FANDA96";#N/A,#N/A,FALSE,"INTRAN96";#N/A,#N/A,FALSE,"NAA9697";#N/A,#N/A,FALSE,"ECWEBB";#N/A,#N/A,FALSE,"MFT96";#N/A,#N/A,FALSE,"CTrecon"}</definedName>
    <definedName name="ASDFA_3_1_3" hidden="1">{#N/A,#N/A,FALSE,"TMCOMP96";#N/A,#N/A,FALSE,"MAT96";#N/A,#N/A,FALSE,"FANDA96";#N/A,#N/A,FALSE,"INTRAN96";#N/A,#N/A,FALSE,"NAA9697";#N/A,#N/A,FALSE,"ECWEBB";#N/A,#N/A,FALSE,"MFT96";#N/A,#N/A,FALSE,"CTrecon"}</definedName>
    <definedName name="ASDFA_3_1_4" localSheetId="0" hidden="1">{#N/A,#N/A,FALSE,"TMCOMP96";#N/A,#N/A,FALSE,"MAT96";#N/A,#N/A,FALSE,"FANDA96";#N/A,#N/A,FALSE,"INTRAN96";#N/A,#N/A,FALSE,"NAA9697";#N/A,#N/A,FALSE,"ECWEBB";#N/A,#N/A,FALSE,"MFT96";#N/A,#N/A,FALSE,"CTrecon"}</definedName>
    <definedName name="ASDFA_3_1_4" hidden="1">{#N/A,#N/A,FALSE,"TMCOMP96";#N/A,#N/A,FALSE,"MAT96";#N/A,#N/A,FALSE,"FANDA96";#N/A,#N/A,FALSE,"INTRAN96";#N/A,#N/A,FALSE,"NAA9697";#N/A,#N/A,FALSE,"ECWEBB";#N/A,#N/A,FALSE,"MFT96";#N/A,#N/A,FALSE,"CTrecon"}</definedName>
    <definedName name="ASDFA_3_1_5" localSheetId="0" hidden="1">{#N/A,#N/A,FALSE,"TMCOMP96";#N/A,#N/A,FALSE,"MAT96";#N/A,#N/A,FALSE,"FANDA96";#N/A,#N/A,FALSE,"INTRAN96";#N/A,#N/A,FALSE,"NAA9697";#N/A,#N/A,FALSE,"ECWEBB";#N/A,#N/A,FALSE,"MFT96";#N/A,#N/A,FALSE,"CTrecon"}</definedName>
    <definedName name="ASDFA_3_1_5" hidden="1">{#N/A,#N/A,FALSE,"TMCOMP96";#N/A,#N/A,FALSE,"MAT96";#N/A,#N/A,FALSE,"FANDA96";#N/A,#N/A,FALSE,"INTRAN96";#N/A,#N/A,FALSE,"NAA9697";#N/A,#N/A,FALSE,"ECWEBB";#N/A,#N/A,FALSE,"MFT96";#N/A,#N/A,FALSE,"CTrecon"}</definedName>
    <definedName name="ASDFA_3_2" localSheetId="0" hidden="1">{#N/A,#N/A,FALSE,"TMCOMP96";#N/A,#N/A,FALSE,"MAT96";#N/A,#N/A,FALSE,"FANDA96";#N/A,#N/A,FALSE,"INTRAN96";#N/A,#N/A,FALSE,"NAA9697";#N/A,#N/A,FALSE,"ECWEBB";#N/A,#N/A,FALSE,"MFT96";#N/A,#N/A,FALSE,"CTrecon"}</definedName>
    <definedName name="ASDFA_3_2" hidden="1">{#N/A,#N/A,FALSE,"TMCOMP96";#N/A,#N/A,FALSE,"MAT96";#N/A,#N/A,FALSE,"FANDA96";#N/A,#N/A,FALSE,"INTRAN96";#N/A,#N/A,FALSE,"NAA9697";#N/A,#N/A,FALSE,"ECWEBB";#N/A,#N/A,FALSE,"MFT96";#N/A,#N/A,FALSE,"CTrecon"}</definedName>
    <definedName name="ASDFA_3_3" localSheetId="0" hidden="1">{#N/A,#N/A,FALSE,"TMCOMP96";#N/A,#N/A,FALSE,"MAT96";#N/A,#N/A,FALSE,"FANDA96";#N/A,#N/A,FALSE,"INTRAN96";#N/A,#N/A,FALSE,"NAA9697";#N/A,#N/A,FALSE,"ECWEBB";#N/A,#N/A,FALSE,"MFT96";#N/A,#N/A,FALSE,"CTrecon"}</definedName>
    <definedName name="ASDFA_3_3" hidden="1">{#N/A,#N/A,FALSE,"TMCOMP96";#N/A,#N/A,FALSE,"MAT96";#N/A,#N/A,FALSE,"FANDA96";#N/A,#N/A,FALSE,"INTRAN96";#N/A,#N/A,FALSE,"NAA9697";#N/A,#N/A,FALSE,"ECWEBB";#N/A,#N/A,FALSE,"MFT96";#N/A,#N/A,FALSE,"CTrecon"}</definedName>
    <definedName name="ASDFA_3_4" localSheetId="0" hidden="1">{#N/A,#N/A,FALSE,"TMCOMP96";#N/A,#N/A,FALSE,"MAT96";#N/A,#N/A,FALSE,"FANDA96";#N/A,#N/A,FALSE,"INTRAN96";#N/A,#N/A,FALSE,"NAA9697";#N/A,#N/A,FALSE,"ECWEBB";#N/A,#N/A,FALSE,"MFT96";#N/A,#N/A,FALSE,"CTrecon"}</definedName>
    <definedName name="ASDFA_3_4" hidden="1">{#N/A,#N/A,FALSE,"TMCOMP96";#N/A,#N/A,FALSE,"MAT96";#N/A,#N/A,FALSE,"FANDA96";#N/A,#N/A,FALSE,"INTRAN96";#N/A,#N/A,FALSE,"NAA9697";#N/A,#N/A,FALSE,"ECWEBB";#N/A,#N/A,FALSE,"MFT96";#N/A,#N/A,FALSE,"CTrecon"}</definedName>
    <definedName name="ASDFA_3_5" localSheetId="0" hidden="1">{#N/A,#N/A,FALSE,"TMCOMP96";#N/A,#N/A,FALSE,"MAT96";#N/A,#N/A,FALSE,"FANDA96";#N/A,#N/A,FALSE,"INTRAN96";#N/A,#N/A,FALSE,"NAA9697";#N/A,#N/A,FALSE,"ECWEBB";#N/A,#N/A,FALSE,"MFT96";#N/A,#N/A,FALSE,"CTrecon"}</definedName>
    <definedName name="ASDFA_3_5" hidden="1">{#N/A,#N/A,FALSE,"TMCOMP96";#N/A,#N/A,FALSE,"MAT96";#N/A,#N/A,FALSE,"FANDA96";#N/A,#N/A,FALSE,"INTRAN96";#N/A,#N/A,FALSE,"NAA9697";#N/A,#N/A,FALSE,"ECWEBB";#N/A,#N/A,FALSE,"MFT96";#N/A,#N/A,FALSE,"CTrecon"}</definedName>
    <definedName name="ASDFA_4" localSheetId="0" hidden="1">{#N/A,#N/A,FALSE,"TMCOMP96";#N/A,#N/A,FALSE,"MAT96";#N/A,#N/A,FALSE,"FANDA96";#N/A,#N/A,FALSE,"INTRAN96";#N/A,#N/A,FALSE,"NAA9697";#N/A,#N/A,FALSE,"ECWEBB";#N/A,#N/A,FALSE,"MFT96";#N/A,#N/A,FALSE,"CTrecon"}</definedName>
    <definedName name="ASDFA_4" localSheetId="4" hidden="1">{#N/A,#N/A,FALSE,"TMCOMP96";#N/A,#N/A,FALSE,"MAT96";#N/A,#N/A,FALSE,"FANDA96";#N/A,#N/A,FALSE,"INTRAN96";#N/A,#N/A,FALSE,"NAA9697";#N/A,#N/A,FALSE,"ECWEBB";#N/A,#N/A,FALSE,"MFT96";#N/A,#N/A,FALSE,"CTrecon"}</definedName>
    <definedName name="ASDFA_4" hidden="1">{#N/A,#N/A,FALSE,"TMCOMP96";#N/A,#N/A,FALSE,"MAT96";#N/A,#N/A,FALSE,"FANDA96";#N/A,#N/A,FALSE,"INTRAN96";#N/A,#N/A,FALSE,"NAA9697";#N/A,#N/A,FALSE,"ECWEBB";#N/A,#N/A,FALSE,"MFT96";#N/A,#N/A,FALSE,"CTrecon"}</definedName>
    <definedName name="ASDFA_4_1" localSheetId="0" hidden="1">{#N/A,#N/A,FALSE,"TMCOMP96";#N/A,#N/A,FALSE,"MAT96";#N/A,#N/A,FALSE,"FANDA96";#N/A,#N/A,FALSE,"INTRAN96";#N/A,#N/A,FALSE,"NAA9697";#N/A,#N/A,FALSE,"ECWEBB";#N/A,#N/A,FALSE,"MFT96";#N/A,#N/A,FALSE,"CTrecon"}</definedName>
    <definedName name="ASDFA_4_1" localSheetId="4" hidden="1">{#N/A,#N/A,FALSE,"TMCOMP96";#N/A,#N/A,FALSE,"MAT96";#N/A,#N/A,FALSE,"FANDA96";#N/A,#N/A,FALSE,"INTRAN96";#N/A,#N/A,FALSE,"NAA9697";#N/A,#N/A,FALSE,"ECWEBB";#N/A,#N/A,FALSE,"MFT96";#N/A,#N/A,FALSE,"CTrecon"}</definedName>
    <definedName name="ASDFA_4_1" hidden="1">{#N/A,#N/A,FALSE,"TMCOMP96";#N/A,#N/A,FALSE,"MAT96";#N/A,#N/A,FALSE,"FANDA96";#N/A,#N/A,FALSE,"INTRAN96";#N/A,#N/A,FALSE,"NAA9697";#N/A,#N/A,FALSE,"ECWEBB";#N/A,#N/A,FALSE,"MFT96";#N/A,#N/A,FALSE,"CTrecon"}</definedName>
    <definedName name="ASDFA_4_1_1" localSheetId="0" hidden="1">{#N/A,#N/A,FALSE,"TMCOMP96";#N/A,#N/A,FALSE,"MAT96";#N/A,#N/A,FALSE,"FANDA96";#N/A,#N/A,FALSE,"INTRAN96";#N/A,#N/A,FALSE,"NAA9697";#N/A,#N/A,FALSE,"ECWEBB";#N/A,#N/A,FALSE,"MFT96";#N/A,#N/A,FALSE,"CTrecon"}</definedName>
    <definedName name="ASDFA_4_1_1" hidden="1">{#N/A,#N/A,FALSE,"TMCOMP96";#N/A,#N/A,FALSE,"MAT96";#N/A,#N/A,FALSE,"FANDA96";#N/A,#N/A,FALSE,"INTRAN96";#N/A,#N/A,FALSE,"NAA9697";#N/A,#N/A,FALSE,"ECWEBB";#N/A,#N/A,FALSE,"MFT96";#N/A,#N/A,FALSE,"CTrecon"}</definedName>
    <definedName name="ASDFA_4_1_1_1" hidden="1">{#N/A,#N/A,FALSE,"TMCOMP96";#N/A,#N/A,FALSE,"MAT96";#N/A,#N/A,FALSE,"FANDA96";#N/A,#N/A,FALSE,"INTRAN96";#N/A,#N/A,FALSE,"NAA9697";#N/A,#N/A,FALSE,"ECWEBB";#N/A,#N/A,FALSE,"MFT96";#N/A,#N/A,FALSE,"CTrecon"}</definedName>
    <definedName name="ASDFA_4_1_1_2" hidden="1">{#N/A,#N/A,FALSE,"TMCOMP96";#N/A,#N/A,FALSE,"MAT96";#N/A,#N/A,FALSE,"FANDA96";#N/A,#N/A,FALSE,"INTRAN96";#N/A,#N/A,FALSE,"NAA9697";#N/A,#N/A,FALSE,"ECWEBB";#N/A,#N/A,FALSE,"MFT96";#N/A,#N/A,FALSE,"CTrecon"}</definedName>
    <definedName name="ASDFA_4_1_2" localSheetId="0" hidden="1">{#N/A,#N/A,FALSE,"TMCOMP96";#N/A,#N/A,FALSE,"MAT96";#N/A,#N/A,FALSE,"FANDA96";#N/A,#N/A,FALSE,"INTRAN96";#N/A,#N/A,FALSE,"NAA9697";#N/A,#N/A,FALSE,"ECWEBB";#N/A,#N/A,FALSE,"MFT96";#N/A,#N/A,FALSE,"CTrecon"}</definedName>
    <definedName name="ASDFA_4_1_2" hidden="1">{#N/A,#N/A,FALSE,"TMCOMP96";#N/A,#N/A,FALSE,"MAT96";#N/A,#N/A,FALSE,"FANDA96";#N/A,#N/A,FALSE,"INTRAN96";#N/A,#N/A,FALSE,"NAA9697";#N/A,#N/A,FALSE,"ECWEBB";#N/A,#N/A,FALSE,"MFT96";#N/A,#N/A,FALSE,"CTrecon"}</definedName>
    <definedName name="ASDFA_4_1_3" localSheetId="0" hidden="1">{#N/A,#N/A,FALSE,"TMCOMP96";#N/A,#N/A,FALSE,"MAT96";#N/A,#N/A,FALSE,"FANDA96";#N/A,#N/A,FALSE,"INTRAN96";#N/A,#N/A,FALSE,"NAA9697";#N/A,#N/A,FALSE,"ECWEBB";#N/A,#N/A,FALSE,"MFT96";#N/A,#N/A,FALSE,"CTrecon"}</definedName>
    <definedName name="ASDFA_4_1_3" hidden="1">{#N/A,#N/A,FALSE,"TMCOMP96";#N/A,#N/A,FALSE,"MAT96";#N/A,#N/A,FALSE,"FANDA96";#N/A,#N/A,FALSE,"INTRAN96";#N/A,#N/A,FALSE,"NAA9697";#N/A,#N/A,FALSE,"ECWEBB";#N/A,#N/A,FALSE,"MFT96";#N/A,#N/A,FALSE,"CTrecon"}</definedName>
    <definedName name="ASDFA_4_1_4" localSheetId="0" hidden="1">{#N/A,#N/A,FALSE,"TMCOMP96";#N/A,#N/A,FALSE,"MAT96";#N/A,#N/A,FALSE,"FANDA96";#N/A,#N/A,FALSE,"INTRAN96";#N/A,#N/A,FALSE,"NAA9697";#N/A,#N/A,FALSE,"ECWEBB";#N/A,#N/A,FALSE,"MFT96";#N/A,#N/A,FALSE,"CTrecon"}</definedName>
    <definedName name="ASDFA_4_1_4" hidden="1">{#N/A,#N/A,FALSE,"TMCOMP96";#N/A,#N/A,FALSE,"MAT96";#N/A,#N/A,FALSE,"FANDA96";#N/A,#N/A,FALSE,"INTRAN96";#N/A,#N/A,FALSE,"NAA9697";#N/A,#N/A,FALSE,"ECWEBB";#N/A,#N/A,FALSE,"MFT96";#N/A,#N/A,FALSE,"CTrecon"}</definedName>
    <definedName name="ASDFA_4_1_5" localSheetId="0" hidden="1">{#N/A,#N/A,FALSE,"TMCOMP96";#N/A,#N/A,FALSE,"MAT96";#N/A,#N/A,FALSE,"FANDA96";#N/A,#N/A,FALSE,"INTRAN96";#N/A,#N/A,FALSE,"NAA9697";#N/A,#N/A,FALSE,"ECWEBB";#N/A,#N/A,FALSE,"MFT96";#N/A,#N/A,FALSE,"CTrecon"}</definedName>
    <definedName name="ASDFA_4_1_5" hidden="1">{#N/A,#N/A,FALSE,"TMCOMP96";#N/A,#N/A,FALSE,"MAT96";#N/A,#N/A,FALSE,"FANDA96";#N/A,#N/A,FALSE,"INTRAN96";#N/A,#N/A,FALSE,"NAA9697";#N/A,#N/A,FALSE,"ECWEBB";#N/A,#N/A,FALSE,"MFT96";#N/A,#N/A,FALSE,"CTrecon"}</definedName>
    <definedName name="ASDFA_4_2" localSheetId="0" hidden="1">{#N/A,#N/A,FALSE,"TMCOMP96";#N/A,#N/A,FALSE,"MAT96";#N/A,#N/A,FALSE,"FANDA96";#N/A,#N/A,FALSE,"INTRAN96";#N/A,#N/A,FALSE,"NAA9697";#N/A,#N/A,FALSE,"ECWEBB";#N/A,#N/A,FALSE,"MFT96";#N/A,#N/A,FALSE,"CTrecon"}</definedName>
    <definedName name="ASDFA_4_2" hidden="1">{#N/A,#N/A,FALSE,"TMCOMP96";#N/A,#N/A,FALSE,"MAT96";#N/A,#N/A,FALSE,"FANDA96";#N/A,#N/A,FALSE,"INTRAN96";#N/A,#N/A,FALSE,"NAA9697";#N/A,#N/A,FALSE,"ECWEBB";#N/A,#N/A,FALSE,"MFT96";#N/A,#N/A,FALSE,"CTrecon"}</definedName>
    <definedName name="ASDFA_4_3" localSheetId="0" hidden="1">{#N/A,#N/A,FALSE,"TMCOMP96";#N/A,#N/A,FALSE,"MAT96";#N/A,#N/A,FALSE,"FANDA96";#N/A,#N/A,FALSE,"INTRAN96";#N/A,#N/A,FALSE,"NAA9697";#N/A,#N/A,FALSE,"ECWEBB";#N/A,#N/A,FALSE,"MFT96";#N/A,#N/A,FALSE,"CTrecon"}</definedName>
    <definedName name="ASDFA_4_3" hidden="1">{#N/A,#N/A,FALSE,"TMCOMP96";#N/A,#N/A,FALSE,"MAT96";#N/A,#N/A,FALSE,"FANDA96";#N/A,#N/A,FALSE,"INTRAN96";#N/A,#N/A,FALSE,"NAA9697";#N/A,#N/A,FALSE,"ECWEBB";#N/A,#N/A,FALSE,"MFT96";#N/A,#N/A,FALSE,"CTrecon"}</definedName>
    <definedName name="ASDFA_4_4" localSheetId="0" hidden="1">{#N/A,#N/A,FALSE,"TMCOMP96";#N/A,#N/A,FALSE,"MAT96";#N/A,#N/A,FALSE,"FANDA96";#N/A,#N/A,FALSE,"INTRAN96";#N/A,#N/A,FALSE,"NAA9697";#N/A,#N/A,FALSE,"ECWEBB";#N/A,#N/A,FALSE,"MFT96";#N/A,#N/A,FALSE,"CTrecon"}</definedName>
    <definedName name="ASDFA_4_4" hidden="1">{#N/A,#N/A,FALSE,"TMCOMP96";#N/A,#N/A,FALSE,"MAT96";#N/A,#N/A,FALSE,"FANDA96";#N/A,#N/A,FALSE,"INTRAN96";#N/A,#N/A,FALSE,"NAA9697";#N/A,#N/A,FALSE,"ECWEBB";#N/A,#N/A,FALSE,"MFT96";#N/A,#N/A,FALSE,"CTrecon"}</definedName>
    <definedName name="ASDFA_4_5" localSheetId="0" hidden="1">{#N/A,#N/A,FALSE,"TMCOMP96";#N/A,#N/A,FALSE,"MAT96";#N/A,#N/A,FALSE,"FANDA96";#N/A,#N/A,FALSE,"INTRAN96";#N/A,#N/A,FALSE,"NAA9697";#N/A,#N/A,FALSE,"ECWEBB";#N/A,#N/A,FALSE,"MFT96";#N/A,#N/A,FALSE,"CTrecon"}</definedName>
    <definedName name="ASDFA_4_5" hidden="1">{#N/A,#N/A,FALSE,"TMCOMP96";#N/A,#N/A,FALSE,"MAT96";#N/A,#N/A,FALSE,"FANDA96";#N/A,#N/A,FALSE,"INTRAN96";#N/A,#N/A,FALSE,"NAA9697";#N/A,#N/A,FALSE,"ECWEBB";#N/A,#N/A,FALSE,"MFT96";#N/A,#N/A,FALSE,"CTrecon"}</definedName>
    <definedName name="ASDFA_5" localSheetId="0" hidden="1">{#N/A,#N/A,FALSE,"TMCOMP96";#N/A,#N/A,FALSE,"MAT96";#N/A,#N/A,FALSE,"FANDA96";#N/A,#N/A,FALSE,"INTRAN96";#N/A,#N/A,FALSE,"NAA9697";#N/A,#N/A,FALSE,"ECWEBB";#N/A,#N/A,FALSE,"MFT96";#N/A,#N/A,FALSE,"CTrecon"}</definedName>
    <definedName name="ASDFA_5" localSheetId="4" hidden="1">{#N/A,#N/A,FALSE,"TMCOMP96";#N/A,#N/A,FALSE,"MAT96";#N/A,#N/A,FALSE,"FANDA96";#N/A,#N/A,FALSE,"INTRAN96";#N/A,#N/A,FALSE,"NAA9697";#N/A,#N/A,FALSE,"ECWEBB";#N/A,#N/A,FALSE,"MFT96";#N/A,#N/A,FALSE,"CTrecon"}</definedName>
    <definedName name="ASDFA_5" hidden="1">{#N/A,#N/A,FALSE,"TMCOMP96";#N/A,#N/A,FALSE,"MAT96";#N/A,#N/A,FALSE,"FANDA96";#N/A,#N/A,FALSE,"INTRAN96";#N/A,#N/A,FALSE,"NAA9697";#N/A,#N/A,FALSE,"ECWEBB";#N/A,#N/A,FALSE,"MFT96";#N/A,#N/A,FALSE,"CTrecon"}</definedName>
    <definedName name="ASDFA_5_1" localSheetId="0" hidden="1">{#N/A,#N/A,FALSE,"TMCOMP96";#N/A,#N/A,FALSE,"MAT96";#N/A,#N/A,FALSE,"FANDA96";#N/A,#N/A,FALSE,"INTRAN96";#N/A,#N/A,FALSE,"NAA9697";#N/A,#N/A,FALSE,"ECWEBB";#N/A,#N/A,FALSE,"MFT96";#N/A,#N/A,FALSE,"CTrecon"}</definedName>
    <definedName name="ASDFA_5_1" localSheetId="4" hidden="1">{#N/A,#N/A,FALSE,"TMCOMP96";#N/A,#N/A,FALSE,"MAT96";#N/A,#N/A,FALSE,"FANDA96";#N/A,#N/A,FALSE,"INTRAN96";#N/A,#N/A,FALSE,"NAA9697";#N/A,#N/A,FALSE,"ECWEBB";#N/A,#N/A,FALSE,"MFT96";#N/A,#N/A,FALSE,"CTrecon"}</definedName>
    <definedName name="ASDFA_5_1" hidden="1">{#N/A,#N/A,FALSE,"TMCOMP96";#N/A,#N/A,FALSE,"MAT96";#N/A,#N/A,FALSE,"FANDA96";#N/A,#N/A,FALSE,"INTRAN96";#N/A,#N/A,FALSE,"NAA9697";#N/A,#N/A,FALSE,"ECWEBB";#N/A,#N/A,FALSE,"MFT96";#N/A,#N/A,FALSE,"CTrecon"}</definedName>
    <definedName name="ASDFA_5_1_1" localSheetId="0" hidden="1">{#N/A,#N/A,FALSE,"TMCOMP96";#N/A,#N/A,FALSE,"MAT96";#N/A,#N/A,FALSE,"FANDA96";#N/A,#N/A,FALSE,"INTRAN96";#N/A,#N/A,FALSE,"NAA9697";#N/A,#N/A,FALSE,"ECWEBB";#N/A,#N/A,FALSE,"MFT96";#N/A,#N/A,FALSE,"CTrecon"}</definedName>
    <definedName name="ASDFA_5_1_1" hidden="1">{#N/A,#N/A,FALSE,"TMCOMP96";#N/A,#N/A,FALSE,"MAT96";#N/A,#N/A,FALSE,"FANDA96";#N/A,#N/A,FALSE,"INTRAN96";#N/A,#N/A,FALSE,"NAA9697";#N/A,#N/A,FALSE,"ECWEBB";#N/A,#N/A,FALSE,"MFT96";#N/A,#N/A,FALSE,"CTrecon"}</definedName>
    <definedName name="ASDFA_5_1_1_1" hidden="1">{#N/A,#N/A,FALSE,"TMCOMP96";#N/A,#N/A,FALSE,"MAT96";#N/A,#N/A,FALSE,"FANDA96";#N/A,#N/A,FALSE,"INTRAN96";#N/A,#N/A,FALSE,"NAA9697";#N/A,#N/A,FALSE,"ECWEBB";#N/A,#N/A,FALSE,"MFT96";#N/A,#N/A,FALSE,"CTrecon"}</definedName>
    <definedName name="ASDFA_5_1_1_2" hidden="1">{#N/A,#N/A,FALSE,"TMCOMP96";#N/A,#N/A,FALSE,"MAT96";#N/A,#N/A,FALSE,"FANDA96";#N/A,#N/A,FALSE,"INTRAN96";#N/A,#N/A,FALSE,"NAA9697";#N/A,#N/A,FALSE,"ECWEBB";#N/A,#N/A,FALSE,"MFT96";#N/A,#N/A,FALSE,"CTrecon"}</definedName>
    <definedName name="ASDFA_5_1_2" localSheetId="0" hidden="1">{#N/A,#N/A,FALSE,"TMCOMP96";#N/A,#N/A,FALSE,"MAT96";#N/A,#N/A,FALSE,"FANDA96";#N/A,#N/A,FALSE,"INTRAN96";#N/A,#N/A,FALSE,"NAA9697";#N/A,#N/A,FALSE,"ECWEBB";#N/A,#N/A,FALSE,"MFT96";#N/A,#N/A,FALSE,"CTrecon"}</definedName>
    <definedName name="ASDFA_5_1_2" hidden="1">{#N/A,#N/A,FALSE,"TMCOMP96";#N/A,#N/A,FALSE,"MAT96";#N/A,#N/A,FALSE,"FANDA96";#N/A,#N/A,FALSE,"INTRAN96";#N/A,#N/A,FALSE,"NAA9697";#N/A,#N/A,FALSE,"ECWEBB";#N/A,#N/A,FALSE,"MFT96";#N/A,#N/A,FALSE,"CTrecon"}</definedName>
    <definedName name="ASDFA_5_1_3" localSheetId="0" hidden="1">{#N/A,#N/A,FALSE,"TMCOMP96";#N/A,#N/A,FALSE,"MAT96";#N/A,#N/A,FALSE,"FANDA96";#N/A,#N/A,FALSE,"INTRAN96";#N/A,#N/A,FALSE,"NAA9697";#N/A,#N/A,FALSE,"ECWEBB";#N/A,#N/A,FALSE,"MFT96";#N/A,#N/A,FALSE,"CTrecon"}</definedName>
    <definedName name="ASDFA_5_1_3" hidden="1">{#N/A,#N/A,FALSE,"TMCOMP96";#N/A,#N/A,FALSE,"MAT96";#N/A,#N/A,FALSE,"FANDA96";#N/A,#N/A,FALSE,"INTRAN96";#N/A,#N/A,FALSE,"NAA9697";#N/A,#N/A,FALSE,"ECWEBB";#N/A,#N/A,FALSE,"MFT96";#N/A,#N/A,FALSE,"CTrecon"}</definedName>
    <definedName name="ASDFA_5_1_4" localSheetId="0" hidden="1">{#N/A,#N/A,FALSE,"TMCOMP96";#N/A,#N/A,FALSE,"MAT96";#N/A,#N/A,FALSE,"FANDA96";#N/A,#N/A,FALSE,"INTRAN96";#N/A,#N/A,FALSE,"NAA9697";#N/A,#N/A,FALSE,"ECWEBB";#N/A,#N/A,FALSE,"MFT96";#N/A,#N/A,FALSE,"CTrecon"}</definedName>
    <definedName name="ASDFA_5_1_4" hidden="1">{#N/A,#N/A,FALSE,"TMCOMP96";#N/A,#N/A,FALSE,"MAT96";#N/A,#N/A,FALSE,"FANDA96";#N/A,#N/A,FALSE,"INTRAN96";#N/A,#N/A,FALSE,"NAA9697";#N/A,#N/A,FALSE,"ECWEBB";#N/A,#N/A,FALSE,"MFT96";#N/A,#N/A,FALSE,"CTrecon"}</definedName>
    <definedName name="ASDFA_5_1_5" localSheetId="0" hidden="1">{#N/A,#N/A,FALSE,"TMCOMP96";#N/A,#N/A,FALSE,"MAT96";#N/A,#N/A,FALSE,"FANDA96";#N/A,#N/A,FALSE,"INTRAN96";#N/A,#N/A,FALSE,"NAA9697";#N/A,#N/A,FALSE,"ECWEBB";#N/A,#N/A,FALSE,"MFT96";#N/A,#N/A,FALSE,"CTrecon"}</definedName>
    <definedName name="ASDFA_5_1_5" hidden="1">{#N/A,#N/A,FALSE,"TMCOMP96";#N/A,#N/A,FALSE,"MAT96";#N/A,#N/A,FALSE,"FANDA96";#N/A,#N/A,FALSE,"INTRAN96";#N/A,#N/A,FALSE,"NAA9697";#N/A,#N/A,FALSE,"ECWEBB";#N/A,#N/A,FALSE,"MFT96";#N/A,#N/A,FALSE,"CTrecon"}</definedName>
    <definedName name="ASDFA_5_2" localSheetId="0" hidden="1">{#N/A,#N/A,FALSE,"TMCOMP96";#N/A,#N/A,FALSE,"MAT96";#N/A,#N/A,FALSE,"FANDA96";#N/A,#N/A,FALSE,"INTRAN96";#N/A,#N/A,FALSE,"NAA9697";#N/A,#N/A,FALSE,"ECWEBB";#N/A,#N/A,FALSE,"MFT96";#N/A,#N/A,FALSE,"CTrecon"}</definedName>
    <definedName name="ASDFA_5_2" hidden="1">{#N/A,#N/A,FALSE,"TMCOMP96";#N/A,#N/A,FALSE,"MAT96";#N/A,#N/A,FALSE,"FANDA96";#N/A,#N/A,FALSE,"INTRAN96";#N/A,#N/A,FALSE,"NAA9697";#N/A,#N/A,FALSE,"ECWEBB";#N/A,#N/A,FALSE,"MFT96";#N/A,#N/A,FALSE,"CTrecon"}</definedName>
    <definedName name="ASDFA_5_3" localSheetId="0" hidden="1">{#N/A,#N/A,FALSE,"TMCOMP96";#N/A,#N/A,FALSE,"MAT96";#N/A,#N/A,FALSE,"FANDA96";#N/A,#N/A,FALSE,"INTRAN96";#N/A,#N/A,FALSE,"NAA9697";#N/A,#N/A,FALSE,"ECWEBB";#N/A,#N/A,FALSE,"MFT96";#N/A,#N/A,FALSE,"CTrecon"}</definedName>
    <definedName name="ASDFA_5_3" hidden="1">{#N/A,#N/A,FALSE,"TMCOMP96";#N/A,#N/A,FALSE,"MAT96";#N/A,#N/A,FALSE,"FANDA96";#N/A,#N/A,FALSE,"INTRAN96";#N/A,#N/A,FALSE,"NAA9697";#N/A,#N/A,FALSE,"ECWEBB";#N/A,#N/A,FALSE,"MFT96";#N/A,#N/A,FALSE,"CTrecon"}</definedName>
    <definedName name="ASDFA_5_4" localSheetId="0" hidden="1">{#N/A,#N/A,FALSE,"TMCOMP96";#N/A,#N/A,FALSE,"MAT96";#N/A,#N/A,FALSE,"FANDA96";#N/A,#N/A,FALSE,"INTRAN96";#N/A,#N/A,FALSE,"NAA9697";#N/A,#N/A,FALSE,"ECWEBB";#N/A,#N/A,FALSE,"MFT96";#N/A,#N/A,FALSE,"CTrecon"}</definedName>
    <definedName name="ASDFA_5_4" hidden="1">{#N/A,#N/A,FALSE,"TMCOMP96";#N/A,#N/A,FALSE,"MAT96";#N/A,#N/A,FALSE,"FANDA96";#N/A,#N/A,FALSE,"INTRAN96";#N/A,#N/A,FALSE,"NAA9697";#N/A,#N/A,FALSE,"ECWEBB";#N/A,#N/A,FALSE,"MFT96";#N/A,#N/A,FALSE,"CTrecon"}</definedName>
    <definedName name="ASDFA_5_5" localSheetId="0" hidden="1">{#N/A,#N/A,FALSE,"TMCOMP96";#N/A,#N/A,FALSE,"MAT96";#N/A,#N/A,FALSE,"FANDA96";#N/A,#N/A,FALSE,"INTRAN96";#N/A,#N/A,FALSE,"NAA9697";#N/A,#N/A,FALSE,"ECWEBB";#N/A,#N/A,FALSE,"MFT96";#N/A,#N/A,FALSE,"CTrecon"}</definedName>
    <definedName name="ASDFA_5_5"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_1" localSheetId="0" hidden="1">{#N/A,#N/A,FALSE,"TMCOMP96";#N/A,#N/A,FALSE,"MAT96";#N/A,#N/A,FALSE,"FANDA96";#N/A,#N/A,FALSE,"INTRAN96";#N/A,#N/A,FALSE,"NAA9697";#N/A,#N/A,FALSE,"ECWEBB";#N/A,#N/A,FALSE,"MFT96";#N/A,#N/A,FALSE,"CTrecon"}</definedName>
    <definedName name="ASFD_1" localSheetId="4" hidden="1">{#N/A,#N/A,FALSE,"TMCOMP96";#N/A,#N/A,FALSE,"MAT96";#N/A,#N/A,FALSE,"FANDA96";#N/A,#N/A,FALSE,"INTRAN96";#N/A,#N/A,FALSE,"NAA9697";#N/A,#N/A,FALSE,"ECWEBB";#N/A,#N/A,FALSE,"MFT96";#N/A,#N/A,FALSE,"CTrecon"}</definedName>
    <definedName name="ASFD_1" localSheetId="3" hidden="1">{#N/A,#N/A,FALSE,"TMCOMP96";#N/A,#N/A,FALSE,"MAT96";#N/A,#N/A,FALSE,"FANDA96";#N/A,#N/A,FALSE,"INTRAN96";#N/A,#N/A,FALSE,"NAA9697";#N/A,#N/A,FALSE,"ECWEBB";#N/A,#N/A,FALSE,"MFT96";#N/A,#N/A,FALSE,"CTrecon"}</definedName>
    <definedName name="ASFD_1_1" localSheetId="0" hidden="1">{#N/A,#N/A,FALSE,"TMCOMP96";#N/A,#N/A,FALSE,"MAT96";#N/A,#N/A,FALSE,"FANDA96";#N/A,#N/A,FALSE,"INTRAN96";#N/A,#N/A,FALSE,"NAA9697";#N/A,#N/A,FALSE,"ECWEBB";#N/A,#N/A,FALSE,"MFT96";#N/A,#N/A,FALSE,"CTrecon"}</definedName>
    <definedName name="ASFD_1_1" localSheetId="4" hidden="1">{#N/A,#N/A,FALSE,"TMCOMP96";#N/A,#N/A,FALSE,"MAT96";#N/A,#N/A,FALSE,"FANDA96";#N/A,#N/A,FALSE,"INTRAN96";#N/A,#N/A,FALSE,"NAA9697";#N/A,#N/A,FALSE,"ECWEBB";#N/A,#N/A,FALSE,"MFT96";#N/A,#N/A,FALSE,"CTrecon"}</definedName>
    <definedName name="ASFD_1_1" hidden="1">{#N/A,#N/A,FALSE,"TMCOMP96";#N/A,#N/A,FALSE,"MAT96";#N/A,#N/A,FALSE,"FANDA96";#N/A,#N/A,FALSE,"INTRAN96";#N/A,#N/A,FALSE,"NAA9697";#N/A,#N/A,FALSE,"ECWEBB";#N/A,#N/A,FALSE,"MFT96";#N/A,#N/A,FALSE,"CTrecon"}</definedName>
    <definedName name="ASFD_1_1_1" localSheetId="0" hidden="1">{#N/A,#N/A,FALSE,"TMCOMP96";#N/A,#N/A,FALSE,"MAT96";#N/A,#N/A,FALSE,"FANDA96";#N/A,#N/A,FALSE,"INTRAN96";#N/A,#N/A,FALSE,"NAA9697";#N/A,#N/A,FALSE,"ECWEBB";#N/A,#N/A,FALSE,"MFT96";#N/A,#N/A,FALSE,"CTrecon"}</definedName>
    <definedName name="ASFD_1_1_1" localSheetId="4" hidden="1">{#N/A,#N/A,FALSE,"TMCOMP96";#N/A,#N/A,FALSE,"MAT96";#N/A,#N/A,FALSE,"FANDA96";#N/A,#N/A,FALSE,"INTRAN96";#N/A,#N/A,FALSE,"NAA9697";#N/A,#N/A,FALSE,"ECWEBB";#N/A,#N/A,FALSE,"MFT96";#N/A,#N/A,FALSE,"CTrecon"}</definedName>
    <definedName name="ASFD_1_1_1" hidden="1">{#N/A,#N/A,FALSE,"TMCOMP96";#N/A,#N/A,FALSE,"MAT96";#N/A,#N/A,FALSE,"FANDA96";#N/A,#N/A,FALSE,"INTRAN96";#N/A,#N/A,FALSE,"NAA9697";#N/A,#N/A,FALSE,"ECWEBB";#N/A,#N/A,FALSE,"MFT96";#N/A,#N/A,FALSE,"CTrecon"}</definedName>
    <definedName name="ASFD_1_1_1_1" localSheetId="0" hidden="1">{#N/A,#N/A,FALSE,"TMCOMP96";#N/A,#N/A,FALSE,"MAT96";#N/A,#N/A,FALSE,"FANDA96";#N/A,#N/A,FALSE,"INTRAN96";#N/A,#N/A,FALSE,"NAA9697";#N/A,#N/A,FALSE,"ECWEBB";#N/A,#N/A,FALSE,"MFT96";#N/A,#N/A,FALSE,"CTrecon"}</definedName>
    <definedName name="ASFD_1_1_1_1" hidden="1">{#N/A,#N/A,FALSE,"TMCOMP96";#N/A,#N/A,FALSE,"MAT96";#N/A,#N/A,FALSE,"FANDA96";#N/A,#N/A,FALSE,"INTRAN96";#N/A,#N/A,FALSE,"NAA9697";#N/A,#N/A,FALSE,"ECWEBB";#N/A,#N/A,FALSE,"MFT96";#N/A,#N/A,FALSE,"CTrecon"}</definedName>
    <definedName name="ASFD_1_1_1_1_1" hidden="1">{#N/A,#N/A,FALSE,"TMCOMP96";#N/A,#N/A,FALSE,"MAT96";#N/A,#N/A,FALSE,"FANDA96";#N/A,#N/A,FALSE,"INTRAN96";#N/A,#N/A,FALSE,"NAA9697";#N/A,#N/A,FALSE,"ECWEBB";#N/A,#N/A,FALSE,"MFT96";#N/A,#N/A,FALSE,"CTrecon"}</definedName>
    <definedName name="ASFD_1_1_1_1_2" hidden="1">{#N/A,#N/A,FALSE,"TMCOMP96";#N/A,#N/A,FALSE,"MAT96";#N/A,#N/A,FALSE,"FANDA96";#N/A,#N/A,FALSE,"INTRAN96";#N/A,#N/A,FALSE,"NAA9697";#N/A,#N/A,FALSE,"ECWEBB";#N/A,#N/A,FALSE,"MFT96";#N/A,#N/A,FALSE,"CTrecon"}</definedName>
    <definedName name="ASFD_1_1_1_2" localSheetId="0" hidden="1">{#N/A,#N/A,FALSE,"TMCOMP96";#N/A,#N/A,FALSE,"MAT96";#N/A,#N/A,FALSE,"FANDA96";#N/A,#N/A,FALSE,"INTRAN96";#N/A,#N/A,FALSE,"NAA9697";#N/A,#N/A,FALSE,"ECWEBB";#N/A,#N/A,FALSE,"MFT96";#N/A,#N/A,FALSE,"CTrecon"}</definedName>
    <definedName name="ASFD_1_1_1_2" hidden="1">{#N/A,#N/A,FALSE,"TMCOMP96";#N/A,#N/A,FALSE,"MAT96";#N/A,#N/A,FALSE,"FANDA96";#N/A,#N/A,FALSE,"INTRAN96";#N/A,#N/A,FALSE,"NAA9697";#N/A,#N/A,FALSE,"ECWEBB";#N/A,#N/A,FALSE,"MFT96";#N/A,#N/A,FALSE,"CTrecon"}</definedName>
    <definedName name="ASFD_1_1_1_3" localSheetId="0" hidden="1">{#N/A,#N/A,FALSE,"TMCOMP96";#N/A,#N/A,FALSE,"MAT96";#N/A,#N/A,FALSE,"FANDA96";#N/A,#N/A,FALSE,"INTRAN96";#N/A,#N/A,FALSE,"NAA9697";#N/A,#N/A,FALSE,"ECWEBB";#N/A,#N/A,FALSE,"MFT96";#N/A,#N/A,FALSE,"CTrecon"}</definedName>
    <definedName name="ASFD_1_1_1_3" hidden="1">{#N/A,#N/A,FALSE,"TMCOMP96";#N/A,#N/A,FALSE,"MAT96";#N/A,#N/A,FALSE,"FANDA96";#N/A,#N/A,FALSE,"INTRAN96";#N/A,#N/A,FALSE,"NAA9697";#N/A,#N/A,FALSE,"ECWEBB";#N/A,#N/A,FALSE,"MFT96";#N/A,#N/A,FALSE,"CTrecon"}</definedName>
    <definedName name="ASFD_1_1_1_4" localSheetId="0" hidden="1">{#N/A,#N/A,FALSE,"TMCOMP96";#N/A,#N/A,FALSE,"MAT96";#N/A,#N/A,FALSE,"FANDA96";#N/A,#N/A,FALSE,"INTRAN96";#N/A,#N/A,FALSE,"NAA9697";#N/A,#N/A,FALSE,"ECWEBB";#N/A,#N/A,FALSE,"MFT96";#N/A,#N/A,FALSE,"CTrecon"}</definedName>
    <definedName name="ASFD_1_1_1_4" hidden="1">{#N/A,#N/A,FALSE,"TMCOMP96";#N/A,#N/A,FALSE,"MAT96";#N/A,#N/A,FALSE,"FANDA96";#N/A,#N/A,FALSE,"INTRAN96";#N/A,#N/A,FALSE,"NAA9697";#N/A,#N/A,FALSE,"ECWEBB";#N/A,#N/A,FALSE,"MFT96";#N/A,#N/A,FALSE,"CTrecon"}</definedName>
    <definedName name="ASFD_1_1_1_5" localSheetId="0" hidden="1">{#N/A,#N/A,FALSE,"TMCOMP96";#N/A,#N/A,FALSE,"MAT96";#N/A,#N/A,FALSE,"FANDA96";#N/A,#N/A,FALSE,"INTRAN96";#N/A,#N/A,FALSE,"NAA9697";#N/A,#N/A,FALSE,"ECWEBB";#N/A,#N/A,FALSE,"MFT96";#N/A,#N/A,FALSE,"CTrecon"}</definedName>
    <definedName name="ASFD_1_1_1_5" hidden="1">{#N/A,#N/A,FALSE,"TMCOMP96";#N/A,#N/A,FALSE,"MAT96";#N/A,#N/A,FALSE,"FANDA96";#N/A,#N/A,FALSE,"INTRAN96";#N/A,#N/A,FALSE,"NAA9697";#N/A,#N/A,FALSE,"ECWEBB";#N/A,#N/A,FALSE,"MFT96";#N/A,#N/A,FALSE,"CTrecon"}</definedName>
    <definedName name="ASFD_1_1_2" localSheetId="0" hidden="1">{#N/A,#N/A,FALSE,"TMCOMP96";#N/A,#N/A,FALSE,"MAT96";#N/A,#N/A,FALSE,"FANDA96";#N/A,#N/A,FALSE,"INTRAN96";#N/A,#N/A,FALSE,"NAA9697";#N/A,#N/A,FALSE,"ECWEBB";#N/A,#N/A,FALSE,"MFT96";#N/A,#N/A,FALSE,"CTrecon"}</definedName>
    <definedName name="ASFD_1_1_2" hidden="1">{#N/A,#N/A,FALSE,"TMCOMP96";#N/A,#N/A,FALSE,"MAT96";#N/A,#N/A,FALSE,"FANDA96";#N/A,#N/A,FALSE,"INTRAN96";#N/A,#N/A,FALSE,"NAA9697";#N/A,#N/A,FALSE,"ECWEBB";#N/A,#N/A,FALSE,"MFT96";#N/A,#N/A,FALSE,"CTrecon"}</definedName>
    <definedName name="ASFD_1_1_3" localSheetId="0" hidden="1">{#N/A,#N/A,FALSE,"TMCOMP96";#N/A,#N/A,FALSE,"MAT96";#N/A,#N/A,FALSE,"FANDA96";#N/A,#N/A,FALSE,"INTRAN96";#N/A,#N/A,FALSE,"NAA9697";#N/A,#N/A,FALSE,"ECWEBB";#N/A,#N/A,FALSE,"MFT96";#N/A,#N/A,FALSE,"CTrecon"}</definedName>
    <definedName name="ASFD_1_1_3" hidden="1">{#N/A,#N/A,FALSE,"TMCOMP96";#N/A,#N/A,FALSE,"MAT96";#N/A,#N/A,FALSE,"FANDA96";#N/A,#N/A,FALSE,"INTRAN96";#N/A,#N/A,FALSE,"NAA9697";#N/A,#N/A,FALSE,"ECWEBB";#N/A,#N/A,FALSE,"MFT96";#N/A,#N/A,FALSE,"CTrecon"}</definedName>
    <definedName name="ASFD_1_1_4" localSheetId="0" hidden="1">{#N/A,#N/A,FALSE,"TMCOMP96";#N/A,#N/A,FALSE,"MAT96";#N/A,#N/A,FALSE,"FANDA96";#N/A,#N/A,FALSE,"INTRAN96";#N/A,#N/A,FALSE,"NAA9697";#N/A,#N/A,FALSE,"ECWEBB";#N/A,#N/A,FALSE,"MFT96";#N/A,#N/A,FALSE,"CTrecon"}</definedName>
    <definedName name="ASFD_1_1_4" hidden="1">{#N/A,#N/A,FALSE,"TMCOMP96";#N/A,#N/A,FALSE,"MAT96";#N/A,#N/A,FALSE,"FANDA96";#N/A,#N/A,FALSE,"INTRAN96";#N/A,#N/A,FALSE,"NAA9697";#N/A,#N/A,FALSE,"ECWEBB";#N/A,#N/A,FALSE,"MFT96";#N/A,#N/A,FALSE,"CTrecon"}</definedName>
    <definedName name="ASFD_1_1_5" localSheetId="0" hidden="1">{#N/A,#N/A,FALSE,"TMCOMP96";#N/A,#N/A,FALSE,"MAT96";#N/A,#N/A,FALSE,"FANDA96";#N/A,#N/A,FALSE,"INTRAN96";#N/A,#N/A,FALSE,"NAA9697";#N/A,#N/A,FALSE,"ECWEBB";#N/A,#N/A,FALSE,"MFT96";#N/A,#N/A,FALSE,"CTrecon"}</definedName>
    <definedName name="ASFD_1_1_5" hidden="1">{#N/A,#N/A,FALSE,"TMCOMP96";#N/A,#N/A,FALSE,"MAT96";#N/A,#N/A,FALSE,"FANDA96";#N/A,#N/A,FALSE,"INTRAN96";#N/A,#N/A,FALSE,"NAA9697";#N/A,#N/A,FALSE,"ECWEBB";#N/A,#N/A,FALSE,"MFT96";#N/A,#N/A,FALSE,"CTrecon"}</definedName>
    <definedName name="ASFD_1_2" localSheetId="0" hidden="1">{#N/A,#N/A,FALSE,"TMCOMP96";#N/A,#N/A,FALSE,"MAT96";#N/A,#N/A,FALSE,"FANDA96";#N/A,#N/A,FALSE,"INTRAN96";#N/A,#N/A,FALSE,"NAA9697";#N/A,#N/A,FALSE,"ECWEBB";#N/A,#N/A,FALSE,"MFT96";#N/A,#N/A,FALSE,"CTrecon"}</definedName>
    <definedName name="ASFD_1_2" localSheetId="4" hidden="1">{#N/A,#N/A,FALSE,"TMCOMP96";#N/A,#N/A,FALSE,"MAT96";#N/A,#N/A,FALSE,"FANDA96";#N/A,#N/A,FALSE,"INTRAN96";#N/A,#N/A,FALSE,"NAA9697";#N/A,#N/A,FALSE,"ECWEBB";#N/A,#N/A,FALSE,"MFT96";#N/A,#N/A,FALSE,"CTrecon"}</definedName>
    <definedName name="ASFD_1_2" hidden="1">{#N/A,#N/A,FALSE,"TMCOMP96";#N/A,#N/A,FALSE,"MAT96";#N/A,#N/A,FALSE,"FANDA96";#N/A,#N/A,FALSE,"INTRAN96";#N/A,#N/A,FALSE,"NAA9697";#N/A,#N/A,FALSE,"ECWEBB";#N/A,#N/A,FALSE,"MFT96";#N/A,#N/A,FALSE,"CTrecon"}</definedName>
    <definedName name="ASFD_1_2_1" localSheetId="0" hidden="1">{#N/A,#N/A,FALSE,"TMCOMP96";#N/A,#N/A,FALSE,"MAT96";#N/A,#N/A,FALSE,"FANDA96";#N/A,#N/A,FALSE,"INTRAN96";#N/A,#N/A,FALSE,"NAA9697";#N/A,#N/A,FALSE,"ECWEBB";#N/A,#N/A,FALSE,"MFT96";#N/A,#N/A,FALSE,"CTrecon"}</definedName>
    <definedName name="ASFD_1_2_1" localSheetId="4" hidden="1">{#N/A,#N/A,FALSE,"TMCOMP96";#N/A,#N/A,FALSE,"MAT96";#N/A,#N/A,FALSE,"FANDA96";#N/A,#N/A,FALSE,"INTRAN96";#N/A,#N/A,FALSE,"NAA9697";#N/A,#N/A,FALSE,"ECWEBB";#N/A,#N/A,FALSE,"MFT96";#N/A,#N/A,FALSE,"CTrecon"}</definedName>
    <definedName name="ASFD_1_2_1" hidden="1">{#N/A,#N/A,FALSE,"TMCOMP96";#N/A,#N/A,FALSE,"MAT96";#N/A,#N/A,FALSE,"FANDA96";#N/A,#N/A,FALSE,"INTRAN96";#N/A,#N/A,FALSE,"NAA9697";#N/A,#N/A,FALSE,"ECWEBB";#N/A,#N/A,FALSE,"MFT96";#N/A,#N/A,FALSE,"CTrecon"}</definedName>
    <definedName name="ASFD_1_2_1_1" localSheetId="0" hidden="1">{#N/A,#N/A,FALSE,"TMCOMP96";#N/A,#N/A,FALSE,"MAT96";#N/A,#N/A,FALSE,"FANDA96";#N/A,#N/A,FALSE,"INTRAN96";#N/A,#N/A,FALSE,"NAA9697";#N/A,#N/A,FALSE,"ECWEBB";#N/A,#N/A,FALSE,"MFT96";#N/A,#N/A,FALSE,"CTrecon"}</definedName>
    <definedName name="ASFD_1_2_1_1" hidden="1">{#N/A,#N/A,FALSE,"TMCOMP96";#N/A,#N/A,FALSE,"MAT96";#N/A,#N/A,FALSE,"FANDA96";#N/A,#N/A,FALSE,"INTRAN96";#N/A,#N/A,FALSE,"NAA9697";#N/A,#N/A,FALSE,"ECWEBB";#N/A,#N/A,FALSE,"MFT96";#N/A,#N/A,FALSE,"CTrecon"}</definedName>
    <definedName name="ASFD_1_2_1_1_1" hidden="1">{#N/A,#N/A,FALSE,"TMCOMP96";#N/A,#N/A,FALSE,"MAT96";#N/A,#N/A,FALSE,"FANDA96";#N/A,#N/A,FALSE,"INTRAN96";#N/A,#N/A,FALSE,"NAA9697";#N/A,#N/A,FALSE,"ECWEBB";#N/A,#N/A,FALSE,"MFT96";#N/A,#N/A,FALSE,"CTrecon"}</definedName>
    <definedName name="ASFD_1_2_1_1_2" hidden="1">{#N/A,#N/A,FALSE,"TMCOMP96";#N/A,#N/A,FALSE,"MAT96";#N/A,#N/A,FALSE,"FANDA96";#N/A,#N/A,FALSE,"INTRAN96";#N/A,#N/A,FALSE,"NAA9697";#N/A,#N/A,FALSE,"ECWEBB";#N/A,#N/A,FALSE,"MFT96";#N/A,#N/A,FALSE,"CTrecon"}</definedName>
    <definedName name="ASFD_1_2_1_2" localSheetId="0" hidden="1">{#N/A,#N/A,FALSE,"TMCOMP96";#N/A,#N/A,FALSE,"MAT96";#N/A,#N/A,FALSE,"FANDA96";#N/A,#N/A,FALSE,"INTRAN96";#N/A,#N/A,FALSE,"NAA9697";#N/A,#N/A,FALSE,"ECWEBB";#N/A,#N/A,FALSE,"MFT96";#N/A,#N/A,FALSE,"CTrecon"}</definedName>
    <definedName name="ASFD_1_2_1_2" hidden="1">{#N/A,#N/A,FALSE,"TMCOMP96";#N/A,#N/A,FALSE,"MAT96";#N/A,#N/A,FALSE,"FANDA96";#N/A,#N/A,FALSE,"INTRAN96";#N/A,#N/A,FALSE,"NAA9697";#N/A,#N/A,FALSE,"ECWEBB";#N/A,#N/A,FALSE,"MFT96";#N/A,#N/A,FALSE,"CTrecon"}</definedName>
    <definedName name="ASFD_1_2_1_3" localSheetId="0" hidden="1">{#N/A,#N/A,FALSE,"TMCOMP96";#N/A,#N/A,FALSE,"MAT96";#N/A,#N/A,FALSE,"FANDA96";#N/A,#N/A,FALSE,"INTRAN96";#N/A,#N/A,FALSE,"NAA9697";#N/A,#N/A,FALSE,"ECWEBB";#N/A,#N/A,FALSE,"MFT96";#N/A,#N/A,FALSE,"CTrecon"}</definedName>
    <definedName name="ASFD_1_2_1_3" hidden="1">{#N/A,#N/A,FALSE,"TMCOMP96";#N/A,#N/A,FALSE,"MAT96";#N/A,#N/A,FALSE,"FANDA96";#N/A,#N/A,FALSE,"INTRAN96";#N/A,#N/A,FALSE,"NAA9697";#N/A,#N/A,FALSE,"ECWEBB";#N/A,#N/A,FALSE,"MFT96";#N/A,#N/A,FALSE,"CTrecon"}</definedName>
    <definedName name="ASFD_1_2_1_4" localSheetId="0" hidden="1">{#N/A,#N/A,FALSE,"TMCOMP96";#N/A,#N/A,FALSE,"MAT96";#N/A,#N/A,FALSE,"FANDA96";#N/A,#N/A,FALSE,"INTRAN96";#N/A,#N/A,FALSE,"NAA9697";#N/A,#N/A,FALSE,"ECWEBB";#N/A,#N/A,FALSE,"MFT96";#N/A,#N/A,FALSE,"CTrecon"}</definedName>
    <definedName name="ASFD_1_2_1_4" hidden="1">{#N/A,#N/A,FALSE,"TMCOMP96";#N/A,#N/A,FALSE,"MAT96";#N/A,#N/A,FALSE,"FANDA96";#N/A,#N/A,FALSE,"INTRAN96";#N/A,#N/A,FALSE,"NAA9697";#N/A,#N/A,FALSE,"ECWEBB";#N/A,#N/A,FALSE,"MFT96";#N/A,#N/A,FALSE,"CTrecon"}</definedName>
    <definedName name="ASFD_1_2_1_5" localSheetId="0" hidden="1">{#N/A,#N/A,FALSE,"TMCOMP96";#N/A,#N/A,FALSE,"MAT96";#N/A,#N/A,FALSE,"FANDA96";#N/A,#N/A,FALSE,"INTRAN96";#N/A,#N/A,FALSE,"NAA9697";#N/A,#N/A,FALSE,"ECWEBB";#N/A,#N/A,FALSE,"MFT96";#N/A,#N/A,FALSE,"CTrecon"}</definedName>
    <definedName name="ASFD_1_2_1_5" hidden="1">{#N/A,#N/A,FALSE,"TMCOMP96";#N/A,#N/A,FALSE,"MAT96";#N/A,#N/A,FALSE,"FANDA96";#N/A,#N/A,FALSE,"INTRAN96";#N/A,#N/A,FALSE,"NAA9697";#N/A,#N/A,FALSE,"ECWEBB";#N/A,#N/A,FALSE,"MFT96";#N/A,#N/A,FALSE,"CTrecon"}</definedName>
    <definedName name="ASFD_1_2_2" localSheetId="0" hidden="1">{#N/A,#N/A,FALSE,"TMCOMP96";#N/A,#N/A,FALSE,"MAT96";#N/A,#N/A,FALSE,"FANDA96";#N/A,#N/A,FALSE,"INTRAN96";#N/A,#N/A,FALSE,"NAA9697";#N/A,#N/A,FALSE,"ECWEBB";#N/A,#N/A,FALSE,"MFT96";#N/A,#N/A,FALSE,"CTrecon"}</definedName>
    <definedName name="ASFD_1_2_2" hidden="1">{#N/A,#N/A,FALSE,"TMCOMP96";#N/A,#N/A,FALSE,"MAT96";#N/A,#N/A,FALSE,"FANDA96";#N/A,#N/A,FALSE,"INTRAN96";#N/A,#N/A,FALSE,"NAA9697";#N/A,#N/A,FALSE,"ECWEBB";#N/A,#N/A,FALSE,"MFT96";#N/A,#N/A,FALSE,"CTrecon"}</definedName>
    <definedName name="ASFD_1_2_3" localSheetId="0" hidden="1">{#N/A,#N/A,FALSE,"TMCOMP96";#N/A,#N/A,FALSE,"MAT96";#N/A,#N/A,FALSE,"FANDA96";#N/A,#N/A,FALSE,"INTRAN96";#N/A,#N/A,FALSE,"NAA9697";#N/A,#N/A,FALSE,"ECWEBB";#N/A,#N/A,FALSE,"MFT96";#N/A,#N/A,FALSE,"CTrecon"}</definedName>
    <definedName name="ASFD_1_2_3" hidden="1">{#N/A,#N/A,FALSE,"TMCOMP96";#N/A,#N/A,FALSE,"MAT96";#N/A,#N/A,FALSE,"FANDA96";#N/A,#N/A,FALSE,"INTRAN96";#N/A,#N/A,FALSE,"NAA9697";#N/A,#N/A,FALSE,"ECWEBB";#N/A,#N/A,FALSE,"MFT96";#N/A,#N/A,FALSE,"CTrecon"}</definedName>
    <definedName name="ASFD_1_2_4" localSheetId="0" hidden="1">{#N/A,#N/A,FALSE,"TMCOMP96";#N/A,#N/A,FALSE,"MAT96";#N/A,#N/A,FALSE,"FANDA96";#N/A,#N/A,FALSE,"INTRAN96";#N/A,#N/A,FALSE,"NAA9697";#N/A,#N/A,FALSE,"ECWEBB";#N/A,#N/A,FALSE,"MFT96";#N/A,#N/A,FALSE,"CTrecon"}</definedName>
    <definedName name="ASFD_1_2_4" hidden="1">{#N/A,#N/A,FALSE,"TMCOMP96";#N/A,#N/A,FALSE,"MAT96";#N/A,#N/A,FALSE,"FANDA96";#N/A,#N/A,FALSE,"INTRAN96";#N/A,#N/A,FALSE,"NAA9697";#N/A,#N/A,FALSE,"ECWEBB";#N/A,#N/A,FALSE,"MFT96";#N/A,#N/A,FALSE,"CTrecon"}</definedName>
    <definedName name="ASFD_1_2_5" localSheetId="0" hidden="1">{#N/A,#N/A,FALSE,"TMCOMP96";#N/A,#N/A,FALSE,"MAT96";#N/A,#N/A,FALSE,"FANDA96";#N/A,#N/A,FALSE,"INTRAN96";#N/A,#N/A,FALSE,"NAA9697";#N/A,#N/A,FALSE,"ECWEBB";#N/A,#N/A,FALSE,"MFT96";#N/A,#N/A,FALSE,"CTrecon"}</definedName>
    <definedName name="ASFD_1_2_5" hidden="1">{#N/A,#N/A,FALSE,"TMCOMP96";#N/A,#N/A,FALSE,"MAT96";#N/A,#N/A,FALSE,"FANDA96";#N/A,#N/A,FALSE,"INTRAN96";#N/A,#N/A,FALSE,"NAA9697";#N/A,#N/A,FALSE,"ECWEBB";#N/A,#N/A,FALSE,"MFT96";#N/A,#N/A,FALSE,"CTrecon"}</definedName>
    <definedName name="ASFD_1_3" localSheetId="0" hidden="1">{#N/A,#N/A,FALSE,"TMCOMP96";#N/A,#N/A,FALSE,"MAT96";#N/A,#N/A,FALSE,"FANDA96";#N/A,#N/A,FALSE,"INTRAN96";#N/A,#N/A,FALSE,"NAA9697";#N/A,#N/A,FALSE,"ECWEBB";#N/A,#N/A,FALSE,"MFT96";#N/A,#N/A,FALSE,"CTrecon"}</definedName>
    <definedName name="ASFD_1_3" localSheetId="4" hidden="1">{#N/A,#N/A,FALSE,"TMCOMP96";#N/A,#N/A,FALSE,"MAT96";#N/A,#N/A,FALSE,"FANDA96";#N/A,#N/A,FALSE,"INTRAN96";#N/A,#N/A,FALSE,"NAA9697";#N/A,#N/A,FALSE,"ECWEBB";#N/A,#N/A,FALSE,"MFT96";#N/A,#N/A,FALSE,"CTrecon"}</definedName>
    <definedName name="ASFD_1_3" hidden="1">{#N/A,#N/A,FALSE,"TMCOMP96";#N/A,#N/A,FALSE,"MAT96";#N/A,#N/A,FALSE,"FANDA96";#N/A,#N/A,FALSE,"INTRAN96";#N/A,#N/A,FALSE,"NAA9697";#N/A,#N/A,FALSE,"ECWEBB";#N/A,#N/A,FALSE,"MFT96";#N/A,#N/A,FALSE,"CTrecon"}</definedName>
    <definedName name="ASFD_1_3_1" localSheetId="0" hidden="1">{#N/A,#N/A,FALSE,"TMCOMP96";#N/A,#N/A,FALSE,"MAT96";#N/A,#N/A,FALSE,"FANDA96";#N/A,#N/A,FALSE,"INTRAN96";#N/A,#N/A,FALSE,"NAA9697";#N/A,#N/A,FALSE,"ECWEBB";#N/A,#N/A,FALSE,"MFT96";#N/A,#N/A,FALSE,"CTrecon"}</definedName>
    <definedName name="ASFD_1_3_1" localSheetId="4" hidden="1">{#N/A,#N/A,FALSE,"TMCOMP96";#N/A,#N/A,FALSE,"MAT96";#N/A,#N/A,FALSE,"FANDA96";#N/A,#N/A,FALSE,"INTRAN96";#N/A,#N/A,FALSE,"NAA9697";#N/A,#N/A,FALSE,"ECWEBB";#N/A,#N/A,FALSE,"MFT96";#N/A,#N/A,FALSE,"CTrecon"}</definedName>
    <definedName name="ASFD_1_3_1" hidden="1">{#N/A,#N/A,FALSE,"TMCOMP96";#N/A,#N/A,FALSE,"MAT96";#N/A,#N/A,FALSE,"FANDA96";#N/A,#N/A,FALSE,"INTRAN96";#N/A,#N/A,FALSE,"NAA9697";#N/A,#N/A,FALSE,"ECWEBB";#N/A,#N/A,FALSE,"MFT96";#N/A,#N/A,FALSE,"CTrecon"}</definedName>
    <definedName name="ASFD_1_3_1_1" localSheetId="0" hidden="1">{#N/A,#N/A,FALSE,"TMCOMP96";#N/A,#N/A,FALSE,"MAT96";#N/A,#N/A,FALSE,"FANDA96";#N/A,#N/A,FALSE,"INTRAN96";#N/A,#N/A,FALSE,"NAA9697";#N/A,#N/A,FALSE,"ECWEBB";#N/A,#N/A,FALSE,"MFT96";#N/A,#N/A,FALSE,"CTrecon"}</definedName>
    <definedName name="ASFD_1_3_1_1" hidden="1">{#N/A,#N/A,FALSE,"TMCOMP96";#N/A,#N/A,FALSE,"MAT96";#N/A,#N/A,FALSE,"FANDA96";#N/A,#N/A,FALSE,"INTRAN96";#N/A,#N/A,FALSE,"NAA9697";#N/A,#N/A,FALSE,"ECWEBB";#N/A,#N/A,FALSE,"MFT96";#N/A,#N/A,FALSE,"CTrecon"}</definedName>
    <definedName name="ASFD_1_3_1_1_1" hidden="1">{#N/A,#N/A,FALSE,"TMCOMP96";#N/A,#N/A,FALSE,"MAT96";#N/A,#N/A,FALSE,"FANDA96";#N/A,#N/A,FALSE,"INTRAN96";#N/A,#N/A,FALSE,"NAA9697";#N/A,#N/A,FALSE,"ECWEBB";#N/A,#N/A,FALSE,"MFT96";#N/A,#N/A,FALSE,"CTrecon"}</definedName>
    <definedName name="ASFD_1_3_1_1_2" hidden="1">{#N/A,#N/A,FALSE,"TMCOMP96";#N/A,#N/A,FALSE,"MAT96";#N/A,#N/A,FALSE,"FANDA96";#N/A,#N/A,FALSE,"INTRAN96";#N/A,#N/A,FALSE,"NAA9697";#N/A,#N/A,FALSE,"ECWEBB";#N/A,#N/A,FALSE,"MFT96";#N/A,#N/A,FALSE,"CTrecon"}</definedName>
    <definedName name="ASFD_1_3_1_2" localSheetId="0" hidden="1">{#N/A,#N/A,FALSE,"TMCOMP96";#N/A,#N/A,FALSE,"MAT96";#N/A,#N/A,FALSE,"FANDA96";#N/A,#N/A,FALSE,"INTRAN96";#N/A,#N/A,FALSE,"NAA9697";#N/A,#N/A,FALSE,"ECWEBB";#N/A,#N/A,FALSE,"MFT96";#N/A,#N/A,FALSE,"CTrecon"}</definedName>
    <definedName name="ASFD_1_3_1_2" hidden="1">{#N/A,#N/A,FALSE,"TMCOMP96";#N/A,#N/A,FALSE,"MAT96";#N/A,#N/A,FALSE,"FANDA96";#N/A,#N/A,FALSE,"INTRAN96";#N/A,#N/A,FALSE,"NAA9697";#N/A,#N/A,FALSE,"ECWEBB";#N/A,#N/A,FALSE,"MFT96";#N/A,#N/A,FALSE,"CTrecon"}</definedName>
    <definedName name="ASFD_1_3_1_3" localSheetId="0" hidden="1">{#N/A,#N/A,FALSE,"TMCOMP96";#N/A,#N/A,FALSE,"MAT96";#N/A,#N/A,FALSE,"FANDA96";#N/A,#N/A,FALSE,"INTRAN96";#N/A,#N/A,FALSE,"NAA9697";#N/A,#N/A,FALSE,"ECWEBB";#N/A,#N/A,FALSE,"MFT96";#N/A,#N/A,FALSE,"CTrecon"}</definedName>
    <definedName name="ASFD_1_3_1_3" hidden="1">{#N/A,#N/A,FALSE,"TMCOMP96";#N/A,#N/A,FALSE,"MAT96";#N/A,#N/A,FALSE,"FANDA96";#N/A,#N/A,FALSE,"INTRAN96";#N/A,#N/A,FALSE,"NAA9697";#N/A,#N/A,FALSE,"ECWEBB";#N/A,#N/A,FALSE,"MFT96";#N/A,#N/A,FALSE,"CTrecon"}</definedName>
    <definedName name="ASFD_1_3_1_4" localSheetId="0" hidden="1">{#N/A,#N/A,FALSE,"TMCOMP96";#N/A,#N/A,FALSE,"MAT96";#N/A,#N/A,FALSE,"FANDA96";#N/A,#N/A,FALSE,"INTRAN96";#N/A,#N/A,FALSE,"NAA9697";#N/A,#N/A,FALSE,"ECWEBB";#N/A,#N/A,FALSE,"MFT96";#N/A,#N/A,FALSE,"CTrecon"}</definedName>
    <definedName name="ASFD_1_3_1_4" hidden="1">{#N/A,#N/A,FALSE,"TMCOMP96";#N/A,#N/A,FALSE,"MAT96";#N/A,#N/A,FALSE,"FANDA96";#N/A,#N/A,FALSE,"INTRAN96";#N/A,#N/A,FALSE,"NAA9697";#N/A,#N/A,FALSE,"ECWEBB";#N/A,#N/A,FALSE,"MFT96";#N/A,#N/A,FALSE,"CTrecon"}</definedName>
    <definedName name="ASFD_1_3_1_5" localSheetId="0" hidden="1">{#N/A,#N/A,FALSE,"TMCOMP96";#N/A,#N/A,FALSE,"MAT96";#N/A,#N/A,FALSE,"FANDA96";#N/A,#N/A,FALSE,"INTRAN96";#N/A,#N/A,FALSE,"NAA9697";#N/A,#N/A,FALSE,"ECWEBB";#N/A,#N/A,FALSE,"MFT96";#N/A,#N/A,FALSE,"CTrecon"}</definedName>
    <definedName name="ASFD_1_3_1_5" hidden="1">{#N/A,#N/A,FALSE,"TMCOMP96";#N/A,#N/A,FALSE,"MAT96";#N/A,#N/A,FALSE,"FANDA96";#N/A,#N/A,FALSE,"INTRAN96";#N/A,#N/A,FALSE,"NAA9697";#N/A,#N/A,FALSE,"ECWEBB";#N/A,#N/A,FALSE,"MFT96";#N/A,#N/A,FALSE,"CTrecon"}</definedName>
    <definedName name="ASFD_1_3_2" localSheetId="0" hidden="1">{#N/A,#N/A,FALSE,"TMCOMP96";#N/A,#N/A,FALSE,"MAT96";#N/A,#N/A,FALSE,"FANDA96";#N/A,#N/A,FALSE,"INTRAN96";#N/A,#N/A,FALSE,"NAA9697";#N/A,#N/A,FALSE,"ECWEBB";#N/A,#N/A,FALSE,"MFT96";#N/A,#N/A,FALSE,"CTrecon"}</definedName>
    <definedName name="ASFD_1_3_2" hidden="1">{#N/A,#N/A,FALSE,"TMCOMP96";#N/A,#N/A,FALSE,"MAT96";#N/A,#N/A,FALSE,"FANDA96";#N/A,#N/A,FALSE,"INTRAN96";#N/A,#N/A,FALSE,"NAA9697";#N/A,#N/A,FALSE,"ECWEBB";#N/A,#N/A,FALSE,"MFT96";#N/A,#N/A,FALSE,"CTrecon"}</definedName>
    <definedName name="ASFD_1_3_3" localSheetId="0" hidden="1">{#N/A,#N/A,FALSE,"TMCOMP96";#N/A,#N/A,FALSE,"MAT96";#N/A,#N/A,FALSE,"FANDA96";#N/A,#N/A,FALSE,"INTRAN96";#N/A,#N/A,FALSE,"NAA9697";#N/A,#N/A,FALSE,"ECWEBB";#N/A,#N/A,FALSE,"MFT96";#N/A,#N/A,FALSE,"CTrecon"}</definedName>
    <definedName name="ASFD_1_3_3" hidden="1">{#N/A,#N/A,FALSE,"TMCOMP96";#N/A,#N/A,FALSE,"MAT96";#N/A,#N/A,FALSE,"FANDA96";#N/A,#N/A,FALSE,"INTRAN96";#N/A,#N/A,FALSE,"NAA9697";#N/A,#N/A,FALSE,"ECWEBB";#N/A,#N/A,FALSE,"MFT96";#N/A,#N/A,FALSE,"CTrecon"}</definedName>
    <definedName name="ASFD_1_3_4" localSheetId="0" hidden="1">{#N/A,#N/A,FALSE,"TMCOMP96";#N/A,#N/A,FALSE,"MAT96";#N/A,#N/A,FALSE,"FANDA96";#N/A,#N/A,FALSE,"INTRAN96";#N/A,#N/A,FALSE,"NAA9697";#N/A,#N/A,FALSE,"ECWEBB";#N/A,#N/A,FALSE,"MFT96";#N/A,#N/A,FALSE,"CTrecon"}</definedName>
    <definedName name="ASFD_1_3_4" hidden="1">{#N/A,#N/A,FALSE,"TMCOMP96";#N/A,#N/A,FALSE,"MAT96";#N/A,#N/A,FALSE,"FANDA96";#N/A,#N/A,FALSE,"INTRAN96";#N/A,#N/A,FALSE,"NAA9697";#N/A,#N/A,FALSE,"ECWEBB";#N/A,#N/A,FALSE,"MFT96";#N/A,#N/A,FALSE,"CTrecon"}</definedName>
    <definedName name="ASFD_1_3_5" localSheetId="0" hidden="1">{#N/A,#N/A,FALSE,"TMCOMP96";#N/A,#N/A,FALSE,"MAT96";#N/A,#N/A,FALSE,"FANDA96";#N/A,#N/A,FALSE,"INTRAN96";#N/A,#N/A,FALSE,"NAA9697";#N/A,#N/A,FALSE,"ECWEBB";#N/A,#N/A,FALSE,"MFT96";#N/A,#N/A,FALSE,"CTrecon"}</definedName>
    <definedName name="ASFD_1_3_5" hidden="1">{#N/A,#N/A,FALSE,"TMCOMP96";#N/A,#N/A,FALSE,"MAT96";#N/A,#N/A,FALSE,"FANDA96";#N/A,#N/A,FALSE,"INTRAN96";#N/A,#N/A,FALSE,"NAA9697";#N/A,#N/A,FALSE,"ECWEBB";#N/A,#N/A,FALSE,"MFT96";#N/A,#N/A,FALSE,"CTrecon"}</definedName>
    <definedName name="ASFD_1_4" localSheetId="0" hidden="1">{#N/A,#N/A,FALSE,"TMCOMP96";#N/A,#N/A,FALSE,"MAT96";#N/A,#N/A,FALSE,"FANDA96";#N/A,#N/A,FALSE,"INTRAN96";#N/A,#N/A,FALSE,"NAA9697";#N/A,#N/A,FALSE,"ECWEBB";#N/A,#N/A,FALSE,"MFT96";#N/A,#N/A,FALSE,"CTrecon"}</definedName>
    <definedName name="ASFD_1_4" localSheetId="4" hidden="1">{#N/A,#N/A,FALSE,"TMCOMP96";#N/A,#N/A,FALSE,"MAT96";#N/A,#N/A,FALSE,"FANDA96";#N/A,#N/A,FALSE,"INTRAN96";#N/A,#N/A,FALSE,"NAA9697";#N/A,#N/A,FALSE,"ECWEBB";#N/A,#N/A,FALSE,"MFT96";#N/A,#N/A,FALSE,"CTrecon"}</definedName>
    <definedName name="ASFD_1_4" hidden="1">{#N/A,#N/A,FALSE,"TMCOMP96";#N/A,#N/A,FALSE,"MAT96";#N/A,#N/A,FALSE,"FANDA96";#N/A,#N/A,FALSE,"INTRAN96";#N/A,#N/A,FALSE,"NAA9697";#N/A,#N/A,FALSE,"ECWEBB";#N/A,#N/A,FALSE,"MFT96";#N/A,#N/A,FALSE,"CTrecon"}</definedName>
    <definedName name="ASFD_1_4_1" localSheetId="0" hidden="1">{#N/A,#N/A,FALSE,"TMCOMP96";#N/A,#N/A,FALSE,"MAT96";#N/A,#N/A,FALSE,"FANDA96";#N/A,#N/A,FALSE,"INTRAN96";#N/A,#N/A,FALSE,"NAA9697";#N/A,#N/A,FALSE,"ECWEBB";#N/A,#N/A,FALSE,"MFT96";#N/A,#N/A,FALSE,"CTrecon"}</definedName>
    <definedName name="ASFD_1_4_1" localSheetId="4" hidden="1">{#N/A,#N/A,FALSE,"TMCOMP96";#N/A,#N/A,FALSE,"MAT96";#N/A,#N/A,FALSE,"FANDA96";#N/A,#N/A,FALSE,"INTRAN96";#N/A,#N/A,FALSE,"NAA9697";#N/A,#N/A,FALSE,"ECWEBB";#N/A,#N/A,FALSE,"MFT96";#N/A,#N/A,FALSE,"CTrecon"}</definedName>
    <definedName name="ASFD_1_4_1" hidden="1">{#N/A,#N/A,FALSE,"TMCOMP96";#N/A,#N/A,FALSE,"MAT96";#N/A,#N/A,FALSE,"FANDA96";#N/A,#N/A,FALSE,"INTRAN96";#N/A,#N/A,FALSE,"NAA9697";#N/A,#N/A,FALSE,"ECWEBB";#N/A,#N/A,FALSE,"MFT96";#N/A,#N/A,FALSE,"CTrecon"}</definedName>
    <definedName name="ASFD_1_4_1_1" localSheetId="0" hidden="1">{#N/A,#N/A,FALSE,"TMCOMP96";#N/A,#N/A,FALSE,"MAT96";#N/A,#N/A,FALSE,"FANDA96";#N/A,#N/A,FALSE,"INTRAN96";#N/A,#N/A,FALSE,"NAA9697";#N/A,#N/A,FALSE,"ECWEBB";#N/A,#N/A,FALSE,"MFT96";#N/A,#N/A,FALSE,"CTrecon"}</definedName>
    <definedName name="ASFD_1_4_1_1" hidden="1">{#N/A,#N/A,FALSE,"TMCOMP96";#N/A,#N/A,FALSE,"MAT96";#N/A,#N/A,FALSE,"FANDA96";#N/A,#N/A,FALSE,"INTRAN96";#N/A,#N/A,FALSE,"NAA9697";#N/A,#N/A,FALSE,"ECWEBB";#N/A,#N/A,FALSE,"MFT96";#N/A,#N/A,FALSE,"CTrecon"}</definedName>
    <definedName name="ASFD_1_4_1_2" localSheetId="0" hidden="1">{#N/A,#N/A,FALSE,"TMCOMP96";#N/A,#N/A,FALSE,"MAT96";#N/A,#N/A,FALSE,"FANDA96";#N/A,#N/A,FALSE,"INTRAN96";#N/A,#N/A,FALSE,"NAA9697";#N/A,#N/A,FALSE,"ECWEBB";#N/A,#N/A,FALSE,"MFT96";#N/A,#N/A,FALSE,"CTrecon"}</definedName>
    <definedName name="ASFD_1_4_1_2" hidden="1">{#N/A,#N/A,FALSE,"TMCOMP96";#N/A,#N/A,FALSE,"MAT96";#N/A,#N/A,FALSE,"FANDA96";#N/A,#N/A,FALSE,"INTRAN96";#N/A,#N/A,FALSE,"NAA9697";#N/A,#N/A,FALSE,"ECWEBB";#N/A,#N/A,FALSE,"MFT96";#N/A,#N/A,FALSE,"CTrecon"}</definedName>
    <definedName name="ASFD_1_4_1_3" localSheetId="0" hidden="1">{#N/A,#N/A,FALSE,"TMCOMP96";#N/A,#N/A,FALSE,"MAT96";#N/A,#N/A,FALSE,"FANDA96";#N/A,#N/A,FALSE,"INTRAN96";#N/A,#N/A,FALSE,"NAA9697";#N/A,#N/A,FALSE,"ECWEBB";#N/A,#N/A,FALSE,"MFT96";#N/A,#N/A,FALSE,"CTrecon"}</definedName>
    <definedName name="ASFD_1_4_1_3" hidden="1">{#N/A,#N/A,FALSE,"TMCOMP96";#N/A,#N/A,FALSE,"MAT96";#N/A,#N/A,FALSE,"FANDA96";#N/A,#N/A,FALSE,"INTRAN96";#N/A,#N/A,FALSE,"NAA9697";#N/A,#N/A,FALSE,"ECWEBB";#N/A,#N/A,FALSE,"MFT96";#N/A,#N/A,FALSE,"CTrecon"}</definedName>
    <definedName name="ASFD_1_4_1_4" localSheetId="0" hidden="1">{#N/A,#N/A,FALSE,"TMCOMP96";#N/A,#N/A,FALSE,"MAT96";#N/A,#N/A,FALSE,"FANDA96";#N/A,#N/A,FALSE,"INTRAN96";#N/A,#N/A,FALSE,"NAA9697";#N/A,#N/A,FALSE,"ECWEBB";#N/A,#N/A,FALSE,"MFT96";#N/A,#N/A,FALSE,"CTrecon"}</definedName>
    <definedName name="ASFD_1_4_1_4" hidden="1">{#N/A,#N/A,FALSE,"TMCOMP96";#N/A,#N/A,FALSE,"MAT96";#N/A,#N/A,FALSE,"FANDA96";#N/A,#N/A,FALSE,"INTRAN96";#N/A,#N/A,FALSE,"NAA9697";#N/A,#N/A,FALSE,"ECWEBB";#N/A,#N/A,FALSE,"MFT96";#N/A,#N/A,FALSE,"CTrecon"}</definedName>
    <definedName name="ASFD_1_4_1_5" hidden="1">{#N/A,#N/A,FALSE,"TMCOMP96";#N/A,#N/A,FALSE,"MAT96";#N/A,#N/A,FALSE,"FANDA96";#N/A,#N/A,FALSE,"INTRAN96";#N/A,#N/A,FALSE,"NAA9697";#N/A,#N/A,FALSE,"ECWEBB";#N/A,#N/A,FALSE,"MFT96";#N/A,#N/A,FALSE,"CTrecon"}</definedName>
    <definedName name="ASFD_1_4_2" localSheetId="0" hidden="1">{#N/A,#N/A,FALSE,"TMCOMP96";#N/A,#N/A,FALSE,"MAT96";#N/A,#N/A,FALSE,"FANDA96";#N/A,#N/A,FALSE,"INTRAN96";#N/A,#N/A,FALSE,"NAA9697";#N/A,#N/A,FALSE,"ECWEBB";#N/A,#N/A,FALSE,"MFT96";#N/A,#N/A,FALSE,"CTrecon"}</definedName>
    <definedName name="ASFD_1_4_2" hidden="1">{#N/A,#N/A,FALSE,"TMCOMP96";#N/A,#N/A,FALSE,"MAT96";#N/A,#N/A,FALSE,"FANDA96";#N/A,#N/A,FALSE,"INTRAN96";#N/A,#N/A,FALSE,"NAA9697";#N/A,#N/A,FALSE,"ECWEBB";#N/A,#N/A,FALSE,"MFT96";#N/A,#N/A,FALSE,"CTrecon"}</definedName>
    <definedName name="ASFD_1_4_3" localSheetId="0" hidden="1">{#N/A,#N/A,FALSE,"TMCOMP96";#N/A,#N/A,FALSE,"MAT96";#N/A,#N/A,FALSE,"FANDA96";#N/A,#N/A,FALSE,"INTRAN96";#N/A,#N/A,FALSE,"NAA9697";#N/A,#N/A,FALSE,"ECWEBB";#N/A,#N/A,FALSE,"MFT96";#N/A,#N/A,FALSE,"CTrecon"}</definedName>
    <definedName name="ASFD_1_4_3" hidden="1">{#N/A,#N/A,FALSE,"TMCOMP96";#N/A,#N/A,FALSE,"MAT96";#N/A,#N/A,FALSE,"FANDA96";#N/A,#N/A,FALSE,"INTRAN96";#N/A,#N/A,FALSE,"NAA9697";#N/A,#N/A,FALSE,"ECWEBB";#N/A,#N/A,FALSE,"MFT96";#N/A,#N/A,FALSE,"CTrecon"}</definedName>
    <definedName name="ASFD_1_4_4" localSheetId="0" hidden="1">{#N/A,#N/A,FALSE,"TMCOMP96";#N/A,#N/A,FALSE,"MAT96";#N/A,#N/A,FALSE,"FANDA96";#N/A,#N/A,FALSE,"INTRAN96";#N/A,#N/A,FALSE,"NAA9697";#N/A,#N/A,FALSE,"ECWEBB";#N/A,#N/A,FALSE,"MFT96";#N/A,#N/A,FALSE,"CTrecon"}</definedName>
    <definedName name="ASFD_1_4_4" hidden="1">{#N/A,#N/A,FALSE,"TMCOMP96";#N/A,#N/A,FALSE,"MAT96";#N/A,#N/A,FALSE,"FANDA96";#N/A,#N/A,FALSE,"INTRAN96";#N/A,#N/A,FALSE,"NAA9697";#N/A,#N/A,FALSE,"ECWEBB";#N/A,#N/A,FALSE,"MFT96";#N/A,#N/A,FALSE,"CTrecon"}</definedName>
    <definedName name="ASFD_1_4_5" localSheetId="0" hidden="1">{#N/A,#N/A,FALSE,"TMCOMP96";#N/A,#N/A,FALSE,"MAT96";#N/A,#N/A,FALSE,"FANDA96";#N/A,#N/A,FALSE,"INTRAN96";#N/A,#N/A,FALSE,"NAA9697";#N/A,#N/A,FALSE,"ECWEBB";#N/A,#N/A,FALSE,"MFT96";#N/A,#N/A,FALSE,"CTrecon"}</definedName>
    <definedName name="ASFD_1_4_5" hidden="1">{#N/A,#N/A,FALSE,"TMCOMP96";#N/A,#N/A,FALSE,"MAT96";#N/A,#N/A,FALSE,"FANDA96";#N/A,#N/A,FALSE,"INTRAN96";#N/A,#N/A,FALSE,"NAA9697";#N/A,#N/A,FALSE,"ECWEBB";#N/A,#N/A,FALSE,"MFT96";#N/A,#N/A,FALSE,"CTrecon"}</definedName>
    <definedName name="ASFD_1_5" localSheetId="0" hidden="1">{#N/A,#N/A,FALSE,"TMCOMP96";#N/A,#N/A,FALSE,"MAT96";#N/A,#N/A,FALSE,"FANDA96";#N/A,#N/A,FALSE,"INTRAN96";#N/A,#N/A,FALSE,"NAA9697";#N/A,#N/A,FALSE,"ECWEBB";#N/A,#N/A,FALSE,"MFT96";#N/A,#N/A,FALSE,"CTrecon"}</definedName>
    <definedName name="ASFD_1_5" localSheetId="4" hidden="1">{#N/A,#N/A,FALSE,"TMCOMP96";#N/A,#N/A,FALSE,"MAT96";#N/A,#N/A,FALSE,"FANDA96";#N/A,#N/A,FALSE,"INTRAN96";#N/A,#N/A,FALSE,"NAA9697";#N/A,#N/A,FALSE,"ECWEBB";#N/A,#N/A,FALSE,"MFT96";#N/A,#N/A,FALSE,"CTrecon"}</definedName>
    <definedName name="ASFD_1_5" hidden="1">{#N/A,#N/A,FALSE,"TMCOMP96";#N/A,#N/A,FALSE,"MAT96";#N/A,#N/A,FALSE,"FANDA96";#N/A,#N/A,FALSE,"INTRAN96";#N/A,#N/A,FALSE,"NAA9697";#N/A,#N/A,FALSE,"ECWEBB";#N/A,#N/A,FALSE,"MFT96";#N/A,#N/A,FALSE,"CTrecon"}</definedName>
    <definedName name="ASFD_1_5_1" localSheetId="0" hidden="1">{#N/A,#N/A,FALSE,"TMCOMP96";#N/A,#N/A,FALSE,"MAT96";#N/A,#N/A,FALSE,"FANDA96";#N/A,#N/A,FALSE,"INTRAN96";#N/A,#N/A,FALSE,"NAA9697";#N/A,#N/A,FALSE,"ECWEBB";#N/A,#N/A,FALSE,"MFT96";#N/A,#N/A,FALSE,"CTrecon"}</definedName>
    <definedName name="ASFD_1_5_1" hidden="1">{#N/A,#N/A,FALSE,"TMCOMP96";#N/A,#N/A,FALSE,"MAT96";#N/A,#N/A,FALSE,"FANDA96";#N/A,#N/A,FALSE,"INTRAN96";#N/A,#N/A,FALSE,"NAA9697";#N/A,#N/A,FALSE,"ECWEBB";#N/A,#N/A,FALSE,"MFT96";#N/A,#N/A,FALSE,"CTrecon"}</definedName>
    <definedName name="ASFD_1_5_2" localSheetId="0" hidden="1">{#N/A,#N/A,FALSE,"TMCOMP96";#N/A,#N/A,FALSE,"MAT96";#N/A,#N/A,FALSE,"FANDA96";#N/A,#N/A,FALSE,"INTRAN96";#N/A,#N/A,FALSE,"NAA9697";#N/A,#N/A,FALSE,"ECWEBB";#N/A,#N/A,FALSE,"MFT96";#N/A,#N/A,FALSE,"CTrecon"}</definedName>
    <definedName name="ASFD_1_5_2" hidden="1">{#N/A,#N/A,FALSE,"TMCOMP96";#N/A,#N/A,FALSE,"MAT96";#N/A,#N/A,FALSE,"FANDA96";#N/A,#N/A,FALSE,"INTRAN96";#N/A,#N/A,FALSE,"NAA9697";#N/A,#N/A,FALSE,"ECWEBB";#N/A,#N/A,FALSE,"MFT96";#N/A,#N/A,FALSE,"CTrecon"}</definedName>
    <definedName name="ASFD_1_5_3" localSheetId="0" hidden="1">{#N/A,#N/A,FALSE,"TMCOMP96";#N/A,#N/A,FALSE,"MAT96";#N/A,#N/A,FALSE,"FANDA96";#N/A,#N/A,FALSE,"INTRAN96";#N/A,#N/A,FALSE,"NAA9697";#N/A,#N/A,FALSE,"ECWEBB";#N/A,#N/A,FALSE,"MFT96";#N/A,#N/A,FALSE,"CTrecon"}</definedName>
    <definedName name="ASFD_1_5_3" hidden="1">{#N/A,#N/A,FALSE,"TMCOMP96";#N/A,#N/A,FALSE,"MAT96";#N/A,#N/A,FALSE,"FANDA96";#N/A,#N/A,FALSE,"INTRAN96";#N/A,#N/A,FALSE,"NAA9697";#N/A,#N/A,FALSE,"ECWEBB";#N/A,#N/A,FALSE,"MFT96";#N/A,#N/A,FALSE,"CTrecon"}</definedName>
    <definedName name="ASFD_1_5_4" localSheetId="0" hidden="1">{#N/A,#N/A,FALSE,"TMCOMP96";#N/A,#N/A,FALSE,"MAT96";#N/A,#N/A,FALSE,"FANDA96";#N/A,#N/A,FALSE,"INTRAN96";#N/A,#N/A,FALSE,"NAA9697";#N/A,#N/A,FALSE,"ECWEBB";#N/A,#N/A,FALSE,"MFT96";#N/A,#N/A,FALSE,"CTrecon"}</definedName>
    <definedName name="ASFD_1_5_4" hidden="1">{#N/A,#N/A,FALSE,"TMCOMP96";#N/A,#N/A,FALSE,"MAT96";#N/A,#N/A,FALSE,"FANDA96";#N/A,#N/A,FALSE,"INTRAN96";#N/A,#N/A,FALSE,"NAA9697";#N/A,#N/A,FALSE,"ECWEBB";#N/A,#N/A,FALSE,"MFT96";#N/A,#N/A,FALSE,"CTrecon"}</definedName>
    <definedName name="ASFD_1_5_5" hidden="1">{#N/A,#N/A,FALSE,"TMCOMP96";#N/A,#N/A,FALSE,"MAT96";#N/A,#N/A,FALSE,"FANDA96";#N/A,#N/A,FALSE,"INTRAN96";#N/A,#N/A,FALSE,"NAA9697";#N/A,#N/A,FALSE,"ECWEBB";#N/A,#N/A,FALSE,"MFT96";#N/A,#N/A,FALSE,"CTrecon"}</definedName>
    <definedName name="ASFD_2" localSheetId="0" hidden="1">{#N/A,#N/A,FALSE,"TMCOMP96";#N/A,#N/A,FALSE,"MAT96";#N/A,#N/A,FALSE,"FANDA96";#N/A,#N/A,FALSE,"INTRAN96";#N/A,#N/A,FALSE,"NAA9697";#N/A,#N/A,FALSE,"ECWEBB";#N/A,#N/A,FALSE,"MFT96";#N/A,#N/A,FALSE,"CTrecon"}</definedName>
    <definedName name="ASFD_2" localSheetId="4" hidden="1">{#N/A,#N/A,FALSE,"TMCOMP96";#N/A,#N/A,FALSE,"MAT96";#N/A,#N/A,FALSE,"FANDA96";#N/A,#N/A,FALSE,"INTRAN96";#N/A,#N/A,FALSE,"NAA9697";#N/A,#N/A,FALSE,"ECWEBB";#N/A,#N/A,FALSE,"MFT96";#N/A,#N/A,FALSE,"CTrecon"}</definedName>
    <definedName name="ASFD_2" localSheetId="3" hidden="1">{#N/A,#N/A,FALSE,"TMCOMP96";#N/A,#N/A,FALSE,"MAT96";#N/A,#N/A,FALSE,"FANDA96";#N/A,#N/A,FALSE,"INTRAN96";#N/A,#N/A,FALSE,"NAA9697";#N/A,#N/A,FALSE,"ECWEBB";#N/A,#N/A,FALSE,"MFT96";#N/A,#N/A,FALSE,"CTrecon"}</definedName>
    <definedName name="ASFD_2" hidden="1">{#N/A,#N/A,FALSE,"TMCOMP96";#N/A,#N/A,FALSE,"MAT96";#N/A,#N/A,FALSE,"FANDA96";#N/A,#N/A,FALSE,"INTRAN96";#N/A,#N/A,FALSE,"NAA9697";#N/A,#N/A,FALSE,"ECWEBB";#N/A,#N/A,FALSE,"MFT96";#N/A,#N/A,FALSE,"CTrecon"}</definedName>
    <definedName name="ASFD_2_1" localSheetId="0" hidden="1">{#N/A,#N/A,FALSE,"TMCOMP96";#N/A,#N/A,FALSE,"MAT96";#N/A,#N/A,FALSE,"FANDA96";#N/A,#N/A,FALSE,"INTRAN96";#N/A,#N/A,FALSE,"NAA9697";#N/A,#N/A,FALSE,"ECWEBB";#N/A,#N/A,FALSE,"MFT96";#N/A,#N/A,FALSE,"CTrecon"}</definedName>
    <definedName name="ASFD_2_1" localSheetId="4" hidden="1">{#N/A,#N/A,FALSE,"TMCOMP96";#N/A,#N/A,FALSE,"MAT96";#N/A,#N/A,FALSE,"FANDA96";#N/A,#N/A,FALSE,"INTRAN96";#N/A,#N/A,FALSE,"NAA9697";#N/A,#N/A,FALSE,"ECWEBB";#N/A,#N/A,FALSE,"MFT96";#N/A,#N/A,FALSE,"CTrecon"}</definedName>
    <definedName name="ASFD_2_1" hidden="1">{#N/A,#N/A,FALSE,"TMCOMP96";#N/A,#N/A,FALSE,"MAT96";#N/A,#N/A,FALSE,"FANDA96";#N/A,#N/A,FALSE,"INTRAN96";#N/A,#N/A,FALSE,"NAA9697";#N/A,#N/A,FALSE,"ECWEBB";#N/A,#N/A,FALSE,"MFT96";#N/A,#N/A,FALSE,"CTrecon"}</definedName>
    <definedName name="ASFD_2_1_1" localSheetId="0" hidden="1">{#N/A,#N/A,FALSE,"TMCOMP96";#N/A,#N/A,FALSE,"MAT96";#N/A,#N/A,FALSE,"FANDA96";#N/A,#N/A,FALSE,"INTRAN96";#N/A,#N/A,FALSE,"NAA9697";#N/A,#N/A,FALSE,"ECWEBB";#N/A,#N/A,FALSE,"MFT96";#N/A,#N/A,FALSE,"CTrecon"}</definedName>
    <definedName name="ASFD_2_1_1" hidden="1">{#N/A,#N/A,FALSE,"TMCOMP96";#N/A,#N/A,FALSE,"MAT96";#N/A,#N/A,FALSE,"FANDA96";#N/A,#N/A,FALSE,"INTRAN96";#N/A,#N/A,FALSE,"NAA9697";#N/A,#N/A,FALSE,"ECWEBB";#N/A,#N/A,FALSE,"MFT96";#N/A,#N/A,FALSE,"CTrecon"}</definedName>
    <definedName name="ASFD_2_1_1_1" hidden="1">{#N/A,#N/A,FALSE,"TMCOMP96";#N/A,#N/A,FALSE,"MAT96";#N/A,#N/A,FALSE,"FANDA96";#N/A,#N/A,FALSE,"INTRAN96";#N/A,#N/A,FALSE,"NAA9697";#N/A,#N/A,FALSE,"ECWEBB";#N/A,#N/A,FALSE,"MFT96";#N/A,#N/A,FALSE,"CTrecon"}</definedName>
    <definedName name="ASFD_2_1_1_2" hidden="1">{#N/A,#N/A,FALSE,"TMCOMP96";#N/A,#N/A,FALSE,"MAT96";#N/A,#N/A,FALSE,"FANDA96";#N/A,#N/A,FALSE,"INTRAN96";#N/A,#N/A,FALSE,"NAA9697";#N/A,#N/A,FALSE,"ECWEBB";#N/A,#N/A,FALSE,"MFT96";#N/A,#N/A,FALSE,"CTrecon"}</definedName>
    <definedName name="ASFD_2_1_2" localSheetId="0" hidden="1">{#N/A,#N/A,FALSE,"TMCOMP96";#N/A,#N/A,FALSE,"MAT96";#N/A,#N/A,FALSE,"FANDA96";#N/A,#N/A,FALSE,"INTRAN96";#N/A,#N/A,FALSE,"NAA9697";#N/A,#N/A,FALSE,"ECWEBB";#N/A,#N/A,FALSE,"MFT96";#N/A,#N/A,FALSE,"CTrecon"}</definedName>
    <definedName name="ASFD_2_1_2" hidden="1">{#N/A,#N/A,FALSE,"TMCOMP96";#N/A,#N/A,FALSE,"MAT96";#N/A,#N/A,FALSE,"FANDA96";#N/A,#N/A,FALSE,"INTRAN96";#N/A,#N/A,FALSE,"NAA9697";#N/A,#N/A,FALSE,"ECWEBB";#N/A,#N/A,FALSE,"MFT96";#N/A,#N/A,FALSE,"CTrecon"}</definedName>
    <definedName name="ASFD_2_1_3" localSheetId="0" hidden="1">{#N/A,#N/A,FALSE,"TMCOMP96";#N/A,#N/A,FALSE,"MAT96";#N/A,#N/A,FALSE,"FANDA96";#N/A,#N/A,FALSE,"INTRAN96";#N/A,#N/A,FALSE,"NAA9697";#N/A,#N/A,FALSE,"ECWEBB";#N/A,#N/A,FALSE,"MFT96";#N/A,#N/A,FALSE,"CTrecon"}</definedName>
    <definedName name="ASFD_2_1_3" hidden="1">{#N/A,#N/A,FALSE,"TMCOMP96";#N/A,#N/A,FALSE,"MAT96";#N/A,#N/A,FALSE,"FANDA96";#N/A,#N/A,FALSE,"INTRAN96";#N/A,#N/A,FALSE,"NAA9697";#N/A,#N/A,FALSE,"ECWEBB";#N/A,#N/A,FALSE,"MFT96";#N/A,#N/A,FALSE,"CTrecon"}</definedName>
    <definedName name="ASFD_2_1_4" localSheetId="0" hidden="1">{#N/A,#N/A,FALSE,"TMCOMP96";#N/A,#N/A,FALSE,"MAT96";#N/A,#N/A,FALSE,"FANDA96";#N/A,#N/A,FALSE,"INTRAN96";#N/A,#N/A,FALSE,"NAA9697";#N/A,#N/A,FALSE,"ECWEBB";#N/A,#N/A,FALSE,"MFT96";#N/A,#N/A,FALSE,"CTrecon"}</definedName>
    <definedName name="ASFD_2_1_4" hidden="1">{#N/A,#N/A,FALSE,"TMCOMP96";#N/A,#N/A,FALSE,"MAT96";#N/A,#N/A,FALSE,"FANDA96";#N/A,#N/A,FALSE,"INTRAN96";#N/A,#N/A,FALSE,"NAA9697";#N/A,#N/A,FALSE,"ECWEBB";#N/A,#N/A,FALSE,"MFT96";#N/A,#N/A,FALSE,"CTrecon"}</definedName>
    <definedName name="ASFD_2_1_5" localSheetId="0" hidden="1">{#N/A,#N/A,FALSE,"TMCOMP96";#N/A,#N/A,FALSE,"MAT96";#N/A,#N/A,FALSE,"FANDA96";#N/A,#N/A,FALSE,"INTRAN96";#N/A,#N/A,FALSE,"NAA9697";#N/A,#N/A,FALSE,"ECWEBB";#N/A,#N/A,FALSE,"MFT96";#N/A,#N/A,FALSE,"CTrecon"}</definedName>
    <definedName name="ASFD_2_1_5" hidden="1">{#N/A,#N/A,FALSE,"TMCOMP96";#N/A,#N/A,FALSE,"MAT96";#N/A,#N/A,FALSE,"FANDA96";#N/A,#N/A,FALSE,"INTRAN96";#N/A,#N/A,FALSE,"NAA9697";#N/A,#N/A,FALSE,"ECWEBB";#N/A,#N/A,FALSE,"MFT96";#N/A,#N/A,FALSE,"CTrecon"}</definedName>
    <definedName name="ASFD_2_2" localSheetId="0" hidden="1">{#N/A,#N/A,FALSE,"TMCOMP96";#N/A,#N/A,FALSE,"MAT96";#N/A,#N/A,FALSE,"FANDA96";#N/A,#N/A,FALSE,"INTRAN96";#N/A,#N/A,FALSE,"NAA9697";#N/A,#N/A,FALSE,"ECWEBB";#N/A,#N/A,FALSE,"MFT96";#N/A,#N/A,FALSE,"CTrecon"}</definedName>
    <definedName name="ASFD_2_2" hidden="1">{#N/A,#N/A,FALSE,"TMCOMP96";#N/A,#N/A,FALSE,"MAT96";#N/A,#N/A,FALSE,"FANDA96";#N/A,#N/A,FALSE,"INTRAN96";#N/A,#N/A,FALSE,"NAA9697";#N/A,#N/A,FALSE,"ECWEBB";#N/A,#N/A,FALSE,"MFT96";#N/A,#N/A,FALSE,"CTrecon"}</definedName>
    <definedName name="ASFD_2_3" localSheetId="0" hidden="1">{#N/A,#N/A,FALSE,"TMCOMP96";#N/A,#N/A,FALSE,"MAT96";#N/A,#N/A,FALSE,"FANDA96";#N/A,#N/A,FALSE,"INTRAN96";#N/A,#N/A,FALSE,"NAA9697";#N/A,#N/A,FALSE,"ECWEBB";#N/A,#N/A,FALSE,"MFT96";#N/A,#N/A,FALSE,"CTrecon"}</definedName>
    <definedName name="ASFD_2_3" hidden="1">{#N/A,#N/A,FALSE,"TMCOMP96";#N/A,#N/A,FALSE,"MAT96";#N/A,#N/A,FALSE,"FANDA96";#N/A,#N/A,FALSE,"INTRAN96";#N/A,#N/A,FALSE,"NAA9697";#N/A,#N/A,FALSE,"ECWEBB";#N/A,#N/A,FALSE,"MFT96";#N/A,#N/A,FALSE,"CTrecon"}</definedName>
    <definedName name="ASFD_2_4" localSheetId="0" hidden="1">{#N/A,#N/A,FALSE,"TMCOMP96";#N/A,#N/A,FALSE,"MAT96";#N/A,#N/A,FALSE,"FANDA96";#N/A,#N/A,FALSE,"INTRAN96";#N/A,#N/A,FALSE,"NAA9697";#N/A,#N/A,FALSE,"ECWEBB";#N/A,#N/A,FALSE,"MFT96";#N/A,#N/A,FALSE,"CTrecon"}</definedName>
    <definedName name="ASFD_2_4" hidden="1">{#N/A,#N/A,FALSE,"TMCOMP96";#N/A,#N/A,FALSE,"MAT96";#N/A,#N/A,FALSE,"FANDA96";#N/A,#N/A,FALSE,"INTRAN96";#N/A,#N/A,FALSE,"NAA9697";#N/A,#N/A,FALSE,"ECWEBB";#N/A,#N/A,FALSE,"MFT96";#N/A,#N/A,FALSE,"CTrecon"}</definedName>
    <definedName name="ASFD_2_5" localSheetId="0" hidden="1">{#N/A,#N/A,FALSE,"TMCOMP96";#N/A,#N/A,FALSE,"MAT96";#N/A,#N/A,FALSE,"FANDA96";#N/A,#N/A,FALSE,"INTRAN96";#N/A,#N/A,FALSE,"NAA9697";#N/A,#N/A,FALSE,"ECWEBB";#N/A,#N/A,FALSE,"MFT96";#N/A,#N/A,FALSE,"CTrecon"}</definedName>
    <definedName name="ASFD_2_5" hidden="1">{#N/A,#N/A,FALSE,"TMCOMP96";#N/A,#N/A,FALSE,"MAT96";#N/A,#N/A,FALSE,"FANDA96";#N/A,#N/A,FALSE,"INTRAN96";#N/A,#N/A,FALSE,"NAA9697";#N/A,#N/A,FALSE,"ECWEBB";#N/A,#N/A,FALSE,"MFT96";#N/A,#N/A,FALSE,"CTrecon"}</definedName>
    <definedName name="ASFD_3" localSheetId="0" hidden="1">{#N/A,#N/A,FALSE,"TMCOMP96";#N/A,#N/A,FALSE,"MAT96";#N/A,#N/A,FALSE,"FANDA96";#N/A,#N/A,FALSE,"INTRAN96";#N/A,#N/A,FALSE,"NAA9697";#N/A,#N/A,FALSE,"ECWEBB";#N/A,#N/A,FALSE,"MFT96";#N/A,#N/A,FALSE,"CTrecon"}</definedName>
    <definedName name="ASFD_3" localSheetId="4" hidden="1">{#N/A,#N/A,FALSE,"TMCOMP96";#N/A,#N/A,FALSE,"MAT96";#N/A,#N/A,FALSE,"FANDA96";#N/A,#N/A,FALSE,"INTRAN96";#N/A,#N/A,FALSE,"NAA9697";#N/A,#N/A,FALSE,"ECWEBB";#N/A,#N/A,FALSE,"MFT96";#N/A,#N/A,FALSE,"CTrecon"}</definedName>
    <definedName name="ASFD_3" hidden="1">{#N/A,#N/A,FALSE,"TMCOMP96";#N/A,#N/A,FALSE,"MAT96";#N/A,#N/A,FALSE,"FANDA96";#N/A,#N/A,FALSE,"INTRAN96";#N/A,#N/A,FALSE,"NAA9697";#N/A,#N/A,FALSE,"ECWEBB";#N/A,#N/A,FALSE,"MFT96";#N/A,#N/A,FALSE,"CTrecon"}</definedName>
    <definedName name="ASFD_3_1" localSheetId="0" hidden="1">{#N/A,#N/A,FALSE,"TMCOMP96";#N/A,#N/A,FALSE,"MAT96";#N/A,#N/A,FALSE,"FANDA96";#N/A,#N/A,FALSE,"INTRAN96";#N/A,#N/A,FALSE,"NAA9697";#N/A,#N/A,FALSE,"ECWEBB";#N/A,#N/A,FALSE,"MFT96";#N/A,#N/A,FALSE,"CTrecon"}</definedName>
    <definedName name="ASFD_3_1" localSheetId="4" hidden="1">{#N/A,#N/A,FALSE,"TMCOMP96";#N/A,#N/A,FALSE,"MAT96";#N/A,#N/A,FALSE,"FANDA96";#N/A,#N/A,FALSE,"INTRAN96";#N/A,#N/A,FALSE,"NAA9697";#N/A,#N/A,FALSE,"ECWEBB";#N/A,#N/A,FALSE,"MFT96";#N/A,#N/A,FALSE,"CTrecon"}</definedName>
    <definedName name="ASFD_3_1" hidden="1">{#N/A,#N/A,FALSE,"TMCOMP96";#N/A,#N/A,FALSE,"MAT96";#N/A,#N/A,FALSE,"FANDA96";#N/A,#N/A,FALSE,"INTRAN96";#N/A,#N/A,FALSE,"NAA9697";#N/A,#N/A,FALSE,"ECWEBB";#N/A,#N/A,FALSE,"MFT96";#N/A,#N/A,FALSE,"CTrecon"}</definedName>
    <definedName name="ASFD_3_1_1" localSheetId="0" hidden="1">{#N/A,#N/A,FALSE,"TMCOMP96";#N/A,#N/A,FALSE,"MAT96";#N/A,#N/A,FALSE,"FANDA96";#N/A,#N/A,FALSE,"INTRAN96";#N/A,#N/A,FALSE,"NAA9697";#N/A,#N/A,FALSE,"ECWEBB";#N/A,#N/A,FALSE,"MFT96";#N/A,#N/A,FALSE,"CTrecon"}</definedName>
    <definedName name="ASFD_3_1_1" hidden="1">{#N/A,#N/A,FALSE,"TMCOMP96";#N/A,#N/A,FALSE,"MAT96";#N/A,#N/A,FALSE,"FANDA96";#N/A,#N/A,FALSE,"INTRAN96";#N/A,#N/A,FALSE,"NAA9697";#N/A,#N/A,FALSE,"ECWEBB";#N/A,#N/A,FALSE,"MFT96";#N/A,#N/A,FALSE,"CTrecon"}</definedName>
    <definedName name="ASFD_3_1_1_1" hidden="1">{#N/A,#N/A,FALSE,"TMCOMP96";#N/A,#N/A,FALSE,"MAT96";#N/A,#N/A,FALSE,"FANDA96";#N/A,#N/A,FALSE,"INTRAN96";#N/A,#N/A,FALSE,"NAA9697";#N/A,#N/A,FALSE,"ECWEBB";#N/A,#N/A,FALSE,"MFT96";#N/A,#N/A,FALSE,"CTrecon"}</definedName>
    <definedName name="ASFD_3_1_1_2" hidden="1">{#N/A,#N/A,FALSE,"TMCOMP96";#N/A,#N/A,FALSE,"MAT96";#N/A,#N/A,FALSE,"FANDA96";#N/A,#N/A,FALSE,"INTRAN96";#N/A,#N/A,FALSE,"NAA9697";#N/A,#N/A,FALSE,"ECWEBB";#N/A,#N/A,FALSE,"MFT96";#N/A,#N/A,FALSE,"CTrecon"}</definedName>
    <definedName name="ASFD_3_1_2" localSheetId="0" hidden="1">{#N/A,#N/A,FALSE,"TMCOMP96";#N/A,#N/A,FALSE,"MAT96";#N/A,#N/A,FALSE,"FANDA96";#N/A,#N/A,FALSE,"INTRAN96";#N/A,#N/A,FALSE,"NAA9697";#N/A,#N/A,FALSE,"ECWEBB";#N/A,#N/A,FALSE,"MFT96";#N/A,#N/A,FALSE,"CTrecon"}</definedName>
    <definedName name="ASFD_3_1_2" hidden="1">{#N/A,#N/A,FALSE,"TMCOMP96";#N/A,#N/A,FALSE,"MAT96";#N/A,#N/A,FALSE,"FANDA96";#N/A,#N/A,FALSE,"INTRAN96";#N/A,#N/A,FALSE,"NAA9697";#N/A,#N/A,FALSE,"ECWEBB";#N/A,#N/A,FALSE,"MFT96";#N/A,#N/A,FALSE,"CTrecon"}</definedName>
    <definedName name="ASFD_3_1_3" localSheetId="0" hidden="1">{#N/A,#N/A,FALSE,"TMCOMP96";#N/A,#N/A,FALSE,"MAT96";#N/A,#N/A,FALSE,"FANDA96";#N/A,#N/A,FALSE,"INTRAN96";#N/A,#N/A,FALSE,"NAA9697";#N/A,#N/A,FALSE,"ECWEBB";#N/A,#N/A,FALSE,"MFT96";#N/A,#N/A,FALSE,"CTrecon"}</definedName>
    <definedName name="ASFD_3_1_3" hidden="1">{#N/A,#N/A,FALSE,"TMCOMP96";#N/A,#N/A,FALSE,"MAT96";#N/A,#N/A,FALSE,"FANDA96";#N/A,#N/A,FALSE,"INTRAN96";#N/A,#N/A,FALSE,"NAA9697";#N/A,#N/A,FALSE,"ECWEBB";#N/A,#N/A,FALSE,"MFT96";#N/A,#N/A,FALSE,"CTrecon"}</definedName>
    <definedName name="ASFD_3_1_4" localSheetId="0" hidden="1">{#N/A,#N/A,FALSE,"TMCOMP96";#N/A,#N/A,FALSE,"MAT96";#N/A,#N/A,FALSE,"FANDA96";#N/A,#N/A,FALSE,"INTRAN96";#N/A,#N/A,FALSE,"NAA9697";#N/A,#N/A,FALSE,"ECWEBB";#N/A,#N/A,FALSE,"MFT96";#N/A,#N/A,FALSE,"CTrecon"}</definedName>
    <definedName name="ASFD_3_1_4" hidden="1">{#N/A,#N/A,FALSE,"TMCOMP96";#N/A,#N/A,FALSE,"MAT96";#N/A,#N/A,FALSE,"FANDA96";#N/A,#N/A,FALSE,"INTRAN96";#N/A,#N/A,FALSE,"NAA9697";#N/A,#N/A,FALSE,"ECWEBB";#N/A,#N/A,FALSE,"MFT96";#N/A,#N/A,FALSE,"CTrecon"}</definedName>
    <definedName name="ASFD_3_1_5" localSheetId="0" hidden="1">{#N/A,#N/A,FALSE,"TMCOMP96";#N/A,#N/A,FALSE,"MAT96";#N/A,#N/A,FALSE,"FANDA96";#N/A,#N/A,FALSE,"INTRAN96";#N/A,#N/A,FALSE,"NAA9697";#N/A,#N/A,FALSE,"ECWEBB";#N/A,#N/A,FALSE,"MFT96";#N/A,#N/A,FALSE,"CTrecon"}</definedName>
    <definedName name="ASFD_3_1_5" hidden="1">{#N/A,#N/A,FALSE,"TMCOMP96";#N/A,#N/A,FALSE,"MAT96";#N/A,#N/A,FALSE,"FANDA96";#N/A,#N/A,FALSE,"INTRAN96";#N/A,#N/A,FALSE,"NAA9697";#N/A,#N/A,FALSE,"ECWEBB";#N/A,#N/A,FALSE,"MFT96";#N/A,#N/A,FALSE,"CTrecon"}</definedName>
    <definedName name="ASFD_3_2" localSheetId="0" hidden="1">{#N/A,#N/A,FALSE,"TMCOMP96";#N/A,#N/A,FALSE,"MAT96";#N/A,#N/A,FALSE,"FANDA96";#N/A,#N/A,FALSE,"INTRAN96";#N/A,#N/A,FALSE,"NAA9697";#N/A,#N/A,FALSE,"ECWEBB";#N/A,#N/A,FALSE,"MFT96";#N/A,#N/A,FALSE,"CTrecon"}</definedName>
    <definedName name="ASFD_3_2" hidden="1">{#N/A,#N/A,FALSE,"TMCOMP96";#N/A,#N/A,FALSE,"MAT96";#N/A,#N/A,FALSE,"FANDA96";#N/A,#N/A,FALSE,"INTRAN96";#N/A,#N/A,FALSE,"NAA9697";#N/A,#N/A,FALSE,"ECWEBB";#N/A,#N/A,FALSE,"MFT96";#N/A,#N/A,FALSE,"CTrecon"}</definedName>
    <definedName name="ASFD_3_3" localSheetId="0" hidden="1">{#N/A,#N/A,FALSE,"TMCOMP96";#N/A,#N/A,FALSE,"MAT96";#N/A,#N/A,FALSE,"FANDA96";#N/A,#N/A,FALSE,"INTRAN96";#N/A,#N/A,FALSE,"NAA9697";#N/A,#N/A,FALSE,"ECWEBB";#N/A,#N/A,FALSE,"MFT96";#N/A,#N/A,FALSE,"CTrecon"}</definedName>
    <definedName name="ASFD_3_3" hidden="1">{#N/A,#N/A,FALSE,"TMCOMP96";#N/A,#N/A,FALSE,"MAT96";#N/A,#N/A,FALSE,"FANDA96";#N/A,#N/A,FALSE,"INTRAN96";#N/A,#N/A,FALSE,"NAA9697";#N/A,#N/A,FALSE,"ECWEBB";#N/A,#N/A,FALSE,"MFT96";#N/A,#N/A,FALSE,"CTrecon"}</definedName>
    <definedName name="ASFD_3_4" localSheetId="0" hidden="1">{#N/A,#N/A,FALSE,"TMCOMP96";#N/A,#N/A,FALSE,"MAT96";#N/A,#N/A,FALSE,"FANDA96";#N/A,#N/A,FALSE,"INTRAN96";#N/A,#N/A,FALSE,"NAA9697";#N/A,#N/A,FALSE,"ECWEBB";#N/A,#N/A,FALSE,"MFT96";#N/A,#N/A,FALSE,"CTrecon"}</definedName>
    <definedName name="ASFD_3_4" hidden="1">{#N/A,#N/A,FALSE,"TMCOMP96";#N/A,#N/A,FALSE,"MAT96";#N/A,#N/A,FALSE,"FANDA96";#N/A,#N/A,FALSE,"INTRAN96";#N/A,#N/A,FALSE,"NAA9697";#N/A,#N/A,FALSE,"ECWEBB";#N/A,#N/A,FALSE,"MFT96";#N/A,#N/A,FALSE,"CTrecon"}</definedName>
    <definedName name="ASFD_3_5" localSheetId="0" hidden="1">{#N/A,#N/A,FALSE,"TMCOMP96";#N/A,#N/A,FALSE,"MAT96";#N/A,#N/A,FALSE,"FANDA96";#N/A,#N/A,FALSE,"INTRAN96";#N/A,#N/A,FALSE,"NAA9697";#N/A,#N/A,FALSE,"ECWEBB";#N/A,#N/A,FALSE,"MFT96";#N/A,#N/A,FALSE,"CTrecon"}</definedName>
    <definedName name="ASFD_3_5" hidden="1">{#N/A,#N/A,FALSE,"TMCOMP96";#N/A,#N/A,FALSE,"MAT96";#N/A,#N/A,FALSE,"FANDA96";#N/A,#N/A,FALSE,"INTRAN96";#N/A,#N/A,FALSE,"NAA9697";#N/A,#N/A,FALSE,"ECWEBB";#N/A,#N/A,FALSE,"MFT96";#N/A,#N/A,FALSE,"CTrecon"}</definedName>
    <definedName name="ASFD_4" localSheetId="0" hidden="1">{#N/A,#N/A,FALSE,"TMCOMP96";#N/A,#N/A,FALSE,"MAT96";#N/A,#N/A,FALSE,"FANDA96";#N/A,#N/A,FALSE,"INTRAN96";#N/A,#N/A,FALSE,"NAA9697";#N/A,#N/A,FALSE,"ECWEBB";#N/A,#N/A,FALSE,"MFT96";#N/A,#N/A,FALSE,"CTrecon"}</definedName>
    <definedName name="ASFD_4" localSheetId="4" hidden="1">{#N/A,#N/A,FALSE,"TMCOMP96";#N/A,#N/A,FALSE,"MAT96";#N/A,#N/A,FALSE,"FANDA96";#N/A,#N/A,FALSE,"INTRAN96";#N/A,#N/A,FALSE,"NAA9697";#N/A,#N/A,FALSE,"ECWEBB";#N/A,#N/A,FALSE,"MFT96";#N/A,#N/A,FALSE,"CTrecon"}</definedName>
    <definedName name="ASFD_4" hidden="1">{#N/A,#N/A,FALSE,"TMCOMP96";#N/A,#N/A,FALSE,"MAT96";#N/A,#N/A,FALSE,"FANDA96";#N/A,#N/A,FALSE,"INTRAN96";#N/A,#N/A,FALSE,"NAA9697";#N/A,#N/A,FALSE,"ECWEBB";#N/A,#N/A,FALSE,"MFT96";#N/A,#N/A,FALSE,"CTrecon"}</definedName>
    <definedName name="ASFD_4_1" localSheetId="0" hidden="1">{#N/A,#N/A,FALSE,"TMCOMP96";#N/A,#N/A,FALSE,"MAT96";#N/A,#N/A,FALSE,"FANDA96";#N/A,#N/A,FALSE,"INTRAN96";#N/A,#N/A,FALSE,"NAA9697";#N/A,#N/A,FALSE,"ECWEBB";#N/A,#N/A,FALSE,"MFT96";#N/A,#N/A,FALSE,"CTrecon"}</definedName>
    <definedName name="ASFD_4_1" localSheetId="4" hidden="1">{#N/A,#N/A,FALSE,"TMCOMP96";#N/A,#N/A,FALSE,"MAT96";#N/A,#N/A,FALSE,"FANDA96";#N/A,#N/A,FALSE,"INTRAN96";#N/A,#N/A,FALSE,"NAA9697";#N/A,#N/A,FALSE,"ECWEBB";#N/A,#N/A,FALSE,"MFT96";#N/A,#N/A,FALSE,"CTrecon"}</definedName>
    <definedName name="ASFD_4_1" hidden="1">{#N/A,#N/A,FALSE,"TMCOMP96";#N/A,#N/A,FALSE,"MAT96";#N/A,#N/A,FALSE,"FANDA96";#N/A,#N/A,FALSE,"INTRAN96";#N/A,#N/A,FALSE,"NAA9697";#N/A,#N/A,FALSE,"ECWEBB";#N/A,#N/A,FALSE,"MFT96";#N/A,#N/A,FALSE,"CTrecon"}</definedName>
    <definedName name="ASFD_4_1_1" localSheetId="0" hidden="1">{#N/A,#N/A,FALSE,"TMCOMP96";#N/A,#N/A,FALSE,"MAT96";#N/A,#N/A,FALSE,"FANDA96";#N/A,#N/A,FALSE,"INTRAN96";#N/A,#N/A,FALSE,"NAA9697";#N/A,#N/A,FALSE,"ECWEBB";#N/A,#N/A,FALSE,"MFT96";#N/A,#N/A,FALSE,"CTrecon"}</definedName>
    <definedName name="ASFD_4_1_1" hidden="1">{#N/A,#N/A,FALSE,"TMCOMP96";#N/A,#N/A,FALSE,"MAT96";#N/A,#N/A,FALSE,"FANDA96";#N/A,#N/A,FALSE,"INTRAN96";#N/A,#N/A,FALSE,"NAA9697";#N/A,#N/A,FALSE,"ECWEBB";#N/A,#N/A,FALSE,"MFT96";#N/A,#N/A,FALSE,"CTrecon"}</definedName>
    <definedName name="ASFD_4_1_1_1" hidden="1">{#N/A,#N/A,FALSE,"TMCOMP96";#N/A,#N/A,FALSE,"MAT96";#N/A,#N/A,FALSE,"FANDA96";#N/A,#N/A,FALSE,"INTRAN96";#N/A,#N/A,FALSE,"NAA9697";#N/A,#N/A,FALSE,"ECWEBB";#N/A,#N/A,FALSE,"MFT96";#N/A,#N/A,FALSE,"CTrecon"}</definedName>
    <definedName name="ASFD_4_1_1_2" hidden="1">{#N/A,#N/A,FALSE,"TMCOMP96";#N/A,#N/A,FALSE,"MAT96";#N/A,#N/A,FALSE,"FANDA96";#N/A,#N/A,FALSE,"INTRAN96";#N/A,#N/A,FALSE,"NAA9697";#N/A,#N/A,FALSE,"ECWEBB";#N/A,#N/A,FALSE,"MFT96";#N/A,#N/A,FALSE,"CTrecon"}</definedName>
    <definedName name="ASFD_4_1_2" localSheetId="0" hidden="1">{#N/A,#N/A,FALSE,"TMCOMP96";#N/A,#N/A,FALSE,"MAT96";#N/A,#N/A,FALSE,"FANDA96";#N/A,#N/A,FALSE,"INTRAN96";#N/A,#N/A,FALSE,"NAA9697";#N/A,#N/A,FALSE,"ECWEBB";#N/A,#N/A,FALSE,"MFT96";#N/A,#N/A,FALSE,"CTrecon"}</definedName>
    <definedName name="ASFD_4_1_2" hidden="1">{#N/A,#N/A,FALSE,"TMCOMP96";#N/A,#N/A,FALSE,"MAT96";#N/A,#N/A,FALSE,"FANDA96";#N/A,#N/A,FALSE,"INTRAN96";#N/A,#N/A,FALSE,"NAA9697";#N/A,#N/A,FALSE,"ECWEBB";#N/A,#N/A,FALSE,"MFT96";#N/A,#N/A,FALSE,"CTrecon"}</definedName>
    <definedName name="ASFD_4_1_3" localSheetId="0" hidden="1">{#N/A,#N/A,FALSE,"TMCOMP96";#N/A,#N/A,FALSE,"MAT96";#N/A,#N/A,FALSE,"FANDA96";#N/A,#N/A,FALSE,"INTRAN96";#N/A,#N/A,FALSE,"NAA9697";#N/A,#N/A,FALSE,"ECWEBB";#N/A,#N/A,FALSE,"MFT96";#N/A,#N/A,FALSE,"CTrecon"}</definedName>
    <definedName name="ASFD_4_1_3" hidden="1">{#N/A,#N/A,FALSE,"TMCOMP96";#N/A,#N/A,FALSE,"MAT96";#N/A,#N/A,FALSE,"FANDA96";#N/A,#N/A,FALSE,"INTRAN96";#N/A,#N/A,FALSE,"NAA9697";#N/A,#N/A,FALSE,"ECWEBB";#N/A,#N/A,FALSE,"MFT96";#N/A,#N/A,FALSE,"CTrecon"}</definedName>
    <definedName name="ASFD_4_1_4" localSheetId="0" hidden="1">{#N/A,#N/A,FALSE,"TMCOMP96";#N/A,#N/A,FALSE,"MAT96";#N/A,#N/A,FALSE,"FANDA96";#N/A,#N/A,FALSE,"INTRAN96";#N/A,#N/A,FALSE,"NAA9697";#N/A,#N/A,FALSE,"ECWEBB";#N/A,#N/A,FALSE,"MFT96";#N/A,#N/A,FALSE,"CTrecon"}</definedName>
    <definedName name="ASFD_4_1_4" hidden="1">{#N/A,#N/A,FALSE,"TMCOMP96";#N/A,#N/A,FALSE,"MAT96";#N/A,#N/A,FALSE,"FANDA96";#N/A,#N/A,FALSE,"INTRAN96";#N/A,#N/A,FALSE,"NAA9697";#N/A,#N/A,FALSE,"ECWEBB";#N/A,#N/A,FALSE,"MFT96";#N/A,#N/A,FALSE,"CTrecon"}</definedName>
    <definedName name="ASFD_4_1_5" localSheetId="0" hidden="1">{#N/A,#N/A,FALSE,"TMCOMP96";#N/A,#N/A,FALSE,"MAT96";#N/A,#N/A,FALSE,"FANDA96";#N/A,#N/A,FALSE,"INTRAN96";#N/A,#N/A,FALSE,"NAA9697";#N/A,#N/A,FALSE,"ECWEBB";#N/A,#N/A,FALSE,"MFT96";#N/A,#N/A,FALSE,"CTrecon"}</definedName>
    <definedName name="ASFD_4_1_5" hidden="1">{#N/A,#N/A,FALSE,"TMCOMP96";#N/A,#N/A,FALSE,"MAT96";#N/A,#N/A,FALSE,"FANDA96";#N/A,#N/A,FALSE,"INTRAN96";#N/A,#N/A,FALSE,"NAA9697";#N/A,#N/A,FALSE,"ECWEBB";#N/A,#N/A,FALSE,"MFT96";#N/A,#N/A,FALSE,"CTrecon"}</definedName>
    <definedName name="ASFD_4_2" localSheetId="0" hidden="1">{#N/A,#N/A,FALSE,"TMCOMP96";#N/A,#N/A,FALSE,"MAT96";#N/A,#N/A,FALSE,"FANDA96";#N/A,#N/A,FALSE,"INTRAN96";#N/A,#N/A,FALSE,"NAA9697";#N/A,#N/A,FALSE,"ECWEBB";#N/A,#N/A,FALSE,"MFT96";#N/A,#N/A,FALSE,"CTrecon"}</definedName>
    <definedName name="ASFD_4_2" hidden="1">{#N/A,#N/A,FALSE,"TMCOMP96";#N/A,#N/A,FALSE,"MAT96";#N/A,#N/A,FALSE,"FANDA96";#N/A,#N/A,FALSE,"INTRAN96";#N/A,#N/A,FALSE,"NAA9697";#N/A,#N/A,FALSE,"ECWEBB";#N/A,#N/A,FALSE,"MFT96";#N/A,#N/A,FALSE,"CTrecon"}</definedName>
    <definedName name="ASFD_4_3" localSheetId="0" hidden="1">{#N/A,#N/A,FALSE,"TMCOMP96";#N/A,#N/A,FALSE,"MAT96";#N/A,#N/A,FALSE,"FANDA96";#N/A,#N/A,FALSE,"INTRAN96";#N/A,#N/A,FALSE,"NAA9697";#N/A,#N/A,FALSE,"ECWEBB";#N/A,#N/A,FALSE,"MFT96";#N/A,#N/A,FALSE,"CTrecon"}</definedName>
    <definedName name="ASFD_4_3" hidden="1">{#N/A,#N/A,FALSE,"TMCOMP96";#N/A,#N/A,FALSE,"MAT96";#N/A,#N/A,FALSE,"FANDA96";#N/A,#N/A,FALSE,"INTRAN96";#N/A,#N/A,FALSE,"NAA9697";#N/A,#N/A,FALSE,"ECWEBB";#N/A,#N/A,FALSE,"MFT96";#N/A,#N/A,FALSE,"CTrecon"}</definedName>
    <definedName name="ASFD_4_4" localSheetId="0" hidden="1">{#N/A,#N/A,FALSE,"TMCOMP96";#N/A,#N/A,FALSE,"MAT96";#N/A,#N/A,FALSE,"FANDA96";#N/A,#N/A,FALSE,"INTRAN96";#N/A,#N/A,FALSE,"NAA9697";#N/A,#N/A,FALSE,"ECWEBB";#N/A,#N/A,FALSE,"MFT96";#N/A,#N/A,FALSE,"CTrecon"}</definedName>
    <definedName name="ASFD_4_4" hidden="1">{#N/A,#N/A,FALSE,"TMCOMP96";#N/A,#N/A,FALSE,"MAT96";#N/A,#N/A,FALSE,"FANDA96";#N/A,#N/A,FALSE,"INTRAN96";#N/A,#N/A,FALSE,"NAA9697";#N/A,#N/A,FALSE,"ECWEBB";#N/A,#N/A,FALSE,"MFT96";#N/A,#N/A,FALSE,"CTrecon"}</definedName>
    <definedName name="ASFD_4_5" localSheetId="0" hidden="1">{#N/A,#N/A,FALSE,"TMCOMP96";#N/A,#N/A,FALSE,"MAT96";#N/A,#N/A,FALSE,"FANDA96";#N/A,#N/A,FALSE,"INTRAN96";#N/A,#N/A,FALSE,"NAA9697";#N/A,#N/A,FALSE,"ECWEBB";#N/A,#N/A,FALSE,"MFT96";#N/A,#N/A,FALSE,"CTrecon"}</definedName>
    <definedName name="ASFD_4_5" hidden="1">{#N/A,#N/A,FALSE,"TMCOMP96";#N/A,#N/A,FALSE,"MAT96";#N/A,#N/A,FALSE,"FANDA96";#N/A,#N/A,FALSE,"INTRAN96";#N/A,#N/A,FALSE,"NAA9697";#N/A,#N/A,FALSE,"ECWEBB";#N/A,#N/A,FALSE,"MFT96";#N/A,#N/A,FALSE,"CTrecon"}</definedName>
    <definedName name="ASFD_5" localSheetId="0" hidden="1">{#N/A,#N/A,FALSE,"TMCOMP96";#N/A,#N/A,FALSE,"MAT96";#N/A,#N/A,FALSE,"FANDA96";#N/A,#N/A,FALSE,"INTRAN96";#N/A,#N/A,FALSE,"NAA9697";#N/A,#N/A,FALSE,"ECWEBB";#N/A,#N/A,FALSE,"MFT96";#N/A,#N/A,FALSE,"CTrecon"}</definedName>
    <definedName name="ASFD_5" localSheetId="4" hidden="1">{#N/A,#N/A,FALSE,"TMCOMP96";#N/A,#N/A,FALSE,"MAT96";#N/A,#N/A,FALSE,"FANDA96";#N/A,#N/A,FALSE,"INTRAN96";#N/A,#N/A,FALSE,"NAA9697";#N/A,#N/A,FALSE,"ECWEBB";#N/A,#N/A,FALSE,"MFT96";#N/A,#N/A,FALSE,"CTrecon"}</definedName>
    <definedName name="ASFD_5" hidden="1">{#N/A,#N/A,FALSE,"TMCOMP96";#N/A,#N/A,FALSE,"MAT96";#N/A,#N/A,FALSE,"FANDA96";#N/A,#N/A,FALSE,"INTRAN96";#N/A,#N/A,FALSE,"NAA9697";#N/A,#N/A,FALSE,"ECWEBB";#N/A,#N/A,FALSE,"MFT96";#N/A,#N/A,FALSE,"CTrecon"}</definedName>
    <definedName name="ASFD_5_1" localSheetId="0" hidden="1">{#N/A,#N/A,FALSE,"TMCOMP96";#N/A,#N/A,FALSE,"MAT96";#N/A,#N/A,FALSE,"FANDA96";#N/A,#N/A,FALSE,"INTRAN96";#N/A,#N/A,FALSE,"NAA9697";#N/A,#N/A,FALSE,"ECWEBB";#N/A,#N/A,FALSE,"MFT96";#N/A,#N/A,FALSE,"CTrecon"}</definedName>
    <definedName name="ASFD_5_1" localSheetId="4" hidden="1">{#N/A,#N/A,FALSE,"TMCOMP96";#N/A,#N/A,FALSE,"MAT96";#N/A,#N/A,FALSE,"FANDA96";#N/A,#N/A,FALSE,"INTRAN96";#N/A,#N/A,FALSE,"NAA9697";#N/A,#N/A,FALSE,"ECWEBB";#N/A,#N/A,FALSE,"MFT96";#N/A,#N/A,FALSE,"CTrecon"}</definedName>
    <definedName name="ASFD_5_1" hidden="1">{#N/A,#N/A,FALSE,"TMCOMP96";#N/A,#N/A,FALSE,"MAT96";#N/A,#N/A,FALSE,"FANDA96";#N/A,#N/A,FALSE,"INTRAN96";#N/A,#N/A,FALSE,"NAA9697";#N/A,#N/A,FALSE,"ECWEBB";#N/A,#N/A,FALSE,"MFT96";#N/A,#N/A,FALSE,"CTrecon"}</definedName>
    <definedName name="ASFD_5_1_1" localSheetId="0" hidden="1">{#N/A,#N/A,FALSE,"TMCOMP96";#N/A,#N/A,FALSE,"MAT96";#N/A,#N/A,FALSE,"FANDA96";#N/A,#N/A,FALSE,"INTRAN96";#N/A,#N/A,FALSE,"NAA9697";#N/A,#N/A,FALSE,"ECWEBB";#N/A,#N/A,FALSE,"MFT96";#N/A,#N/A,FALSE,"CTrecon"}</definedName>
    <definedName name="ASFD_5_1_1" hidden="1">{#N/A,#N/A,FALSE,"TMCOMP96";#N/A,#N/A,FALSE,"MAT96";#N/A,#N/A,FALSE,"FANDA96";#N/A,#N/A,FALSE,"INTRAN96";#N/A,#N/A,FALSE,"NAA9697";#N/A,#N/A,FALSE,"ECWEBB";#N/A,#N/A,FALSE,"MFT96";#N/A,#N/A,FALSE,"CTrecon"}</definedName>
    <definedName name="ASFD_5_1_1_1" hidden="1">{#N/A,#N/A,FALSE,"TMCOMP96";#N/A,#N/A,FALSE,"MAT96";#N/A,#N/A,FALSE,"FANDA96";#N/A,#N/A,FALSE,"INTRAN96";#N/A,#N/A,FALSE,"NAA9697";#N/A,#N/A,FALSE,"ECWEBB";#N/A,#N/A,FALSE,"MFT96";#N/A,#N/A,FALSE,"CTrecon"}</definedName>
    <definedName name="ASFD_5_1_1_2" hidden="1">{#N/A,#N/A,FALSE,"TMCOMP96";#N/A,#N/A,FALSE,"MAT96";#N/A,#N/A,FALSE,"FANDA96";#N/A,#N/A,FALSE,"INTRAN96";#N/A,#N/A,FALSE,"NAA9697";#N/A,#N/A,FALSE,"ECWEBB";#N/A,#N/A,FALSE,"MFT96";#N/A,#N/A,FALSE,"CTrecon"}</definedName>
    <definedName name="ASFD_5_1_2" localSheetId="0" hidden="1">{#N/A,#N/A,FALSE,"TMCOMP96";#N/A,#N/A,FALSE,"MAT96";#N/A,#N/A,FALSE,"FANDA96";#N/A,#N/A,FALSE,"INTRAN96";#N/A,#N/A,FALSE,"NAA9697";#N/A,#N/A,FALSE,"ECWEBB";#N/A,#N/A,FALSE,"MFT96";#N/A,#N/A,FALSE,"CTrecon"}</definedName>
    <definedName name="ASFD_5_1_2" hidden="1">{#N/A,#N/A,FALSE,"TMCOMP96";#N/A,#N/A,FALSE,"MAT96";#N/A,#N/A,FALSE,"FANDA96";#N/A,#N/A,FALSE,"INTRAN96";#N/A,#N/A,FALSE,"NAA9697";#N/A,#N/A,FALSE,"ECWEBB";#N/A,#N/A,FALSE,"MFT96";#N/A,#N/A,FALSE,"CTrecon"}</definedName>
    <definedName name="ASFD_5_1_3" localSheetId="0" hidden="1">{#N/A,#N/A,FALSE,"TMCOMP96";#N/A,#N/A,FALSE,"MAT96";#N/A,#N/A,FALSE,"FANDA96";#N/A,#N/A,FALSE,"INTRAN96";#N/A,#N/A,FALSE,"NAA9697";#N/A,#N/A,FALSE,"ECWEBB";#N/A,#N/A,FALSE,"MFT96";#N/A,#N/A,FALSE,"CTrecon"}</definedName>
    <definedName name="ASFD_5_1_3" hidden="1">{#N/A,#N/A,FALSE,"TMCOMP96";#N/A,#N/A,FALSE,"MAT96";#N/A,#N/A,FALSE,"FANDA96";#N/A,#N/A,FALSE,"INTRAN96";#N/A,#N/A,FALSE,"NAA9697";#N/A,#N/A,FALSE,"ECWEBB";#N/A,#N/A,FALSE,"MFT96";#N/A,#N/A,FALSE,"CTrecon"}</definedName>
    <definedName name="ASFD_5_1_4" localSheetId="0" hidden="1">{#N/A,#N/A,FALSE,"TMCOMP96";#N/A,#N/A,FALSE,"MAT96";#N/A,#N/A,FALSE,"FANDA96";#N/A,#N/A,FALSE,"INTRAN96";#N/A,#N/A,FALSE,"NAA9697";#N/A,#N/A,FALSE,"ECWEBB";#N/A,#N/A,FALSE,"MFT96";#N/A,#N/A,FALSE,"CTrecon"}</definedName>
    <definedName name="ASFD_5_1_4" hidden="1">{#N/A,#N/A,FALSE,"TMCOMP96";#N/A,#N/A,FALSE,"MAT96";#N/A,#N/A,FALSE,"FANDA96";#N/A,#N/A,FALSE,"INTRAN96";#N/A,#N/A,FALSE,"NAA9697";#N/A,#N/A,FALSE,"ECWEBB";#N/A,#N/A,FALSE,"MFT96";#N/A,#N/A,FALSE,"CTrecon"}</definedName>
    <definedName name="ASFD_5_1_5" localSheetId="0" hidden="1">{#N/A,#N/A,FALSE,"TMCOMP96";#N/A,#N/A,FALSE,"MAT96";#N/A,#N/A,FALSE,"FANDA96";#N/A,#N/A,FALSE,"INTRAN96";#N/A,#N/A,FALSE,"NAA9697";#N/A,#N/A,FALSE,"ECWEBB";#N/A,#N/A,FALSE,"MFT96";#N/A,#N/A,FALSE,"CTrecon"}</definedName>
    <definedName name="ASFD_5_1_5" hidden="1">{#N/A,#N/A,FALSE,"TMCOMP96";#N/A,#N/A,FALSE,"MAT96";#N/A,#N/A,FALSE,"FANDA96";#N/A,#N/A,FALSE,"INTRAN96";#N/A,#N/A,FALSE,"NAA9697";#N/A,#N/A,FALSE,"ECWEBB";#N/A,#N/A,FALSE,"MFT96";#N/A,#N/A,FALSE,"CTrecon"}</definedName>
    <definedName name="ASFD_5_2" localSheetId="0" hidden="1">{#N/A,#N/A,FALSE,"TMCOMP96";#N/A,#N/A,FALSE,"MAT96";#N/A,#N/A,FALSE,"FANDA96";#N/A,#N/A,FALSE,"INTRAN96";#N/A,#N/A,FALSE,"NAA9697";#N/A,#N/A,FALSE,"ECWEBB";#N/A,#N/A,FALSE,"MFT96";#N/A,#N/A,FALSE,"CTrecon"}</definedName>
    <definedName name="ASFD_5_2" hidden="1">{#N/A,#N/A,FALSE,"TMCOMP96";#N/A,#N/A,FALSE,"MAT96";#N/A,#N/A,FALSE,"FANDA96";#N/A,#N/A,FALSE,"INTRAN96";#N/A,#N/A,FALSE,"NAA9697";#N/A,#N/A,FALSE,"ECWEBB";#N/A,#N/A,FALSE,"MFT96";#N/A,#N/A,FALSE,"CTrecon"}</definedName>
    <definedName name="ASFD_5_3" localSheetId="0" hidden="1">{#N/A,#N/A,FALSE,"TMCOMP96";#N/A,#N/A,FALSE,"MAT96";#N/A,#N/A,FALSE,"FANDA96";#N/A,#N/A,FALSE,"INTRAN96";#N/A,#N/A,FALSE,"NAA9697";#N/A,#N/A,FALSE,"ECWEBB";#N/A,#N/A,FALSE,"MFT96";#N/A,#N/A,FALSE,"CTrecon"}</definedName>
    <definedName name="ASFD_5_3" hidden="1">{#N/A,#N/A,FALSE,"TMCOMP96";#N/A,#N/A,FALSE,"MAT96";#N/A,#N/A,FALSE,"FANDA96";#N/A,#N/A,FALSE,"INTRAN96";#N/A,#N/A,FALSE,"NAA9697";#N/A,#N/A,FALSE,"ECWEBB";#N/A,#N/A,FALSE,"MFT96";#N/A,#N/A,FALSE,"CTrecon"}</definedName>
    <definedName name="ASFD_5_4" localSheetId="0" hidden="1">{#N/A,#N/A,FALSE,"TMCOMP96";#N/A,#N/A,FALSE,"MAT96";#N/A,#N/A,FALSE,"FANDA96";#N/A,#N/A,FALSE,"INTRAN96";#N/A,#N/A,FALSE,"NAA9697";#N/A,#N/A,FALSE,"ECWEBB";#N/A,#N/A,FALSE,"MFT96";#N/A,#N/A,FALSE,"CTrecon"}</definedName>
    <definedName name="ASFD_5_4" hidden="1">{#N/A,#N/A,FALSE,"TMCOMP96";#N/A,#N/A,FALSE,"MAT96";#N/A,#N/A,FALSE,"FANDA96";#N/A,#N/A,FALSE,"INTRAN96";#N/A,#N/A,FALSE,"NAA9697";#N/A,#N/A,FALSE,"ECWEBB";#N/A,#N/A,FALSE,"MFT96";#N/A,#N/A,FALSE,"CTrecon"}</definedName>
    <definedName name="ASFD_5_5" localSheetId="0" hidden="1">{#N/A,#N/A,FALSE,"TMCOMP96";#N/A,#N/A,FALSE,"MAT96";#N/A,#N/A,FALSE,"FANDA96";#N/A,#N/A,FALSE,"INTRAN96";#N/A,#N/A,FALSE,"NAA9697";#N/A,#N/A,FALSE,"ECWEBB";#N/A,#N/A,FALSE,"MFT96";#N/A,#N/A,FALSE,"CTrecon"}</definedName>
    <definedName name="ASFD_5_5"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localSheetId="4" hidden="1">{#N/A,#N/A,FALSE,"TMCOMP96";#N/A,#N/A,FALSE,"MAT96";#N/A,#N/A,FALSE,"FANDA96";#N/A,#N/A,FALSE,"INTRAN96";#N/A,#N/A,FALSE,"NAA9697";#N/A,#N/A,FALSE,"ECWEBB";#N/A,#N/A,FALSE,"MFT96";#N/A,#N/A,FALSE,"CTrecon"}</definedName>
    <definedName name="b" localSheetId="3"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localSheetId="4" hidden="1">{#N/A,#N/A,FALSE,"TMCOMP96";#N/A,#N/A,FALSE,"MAT96";#N/A,#N/A,FALSE,"FANDA96";#N/A,#N/A,FALSE,"INTRAN96";#N/A,#N/A,FALSE,"NAA9697";#N/A,#N/A,FALSE,"ECWEBB";#N/A,#N/A,FALSE,"MFT96";#N/A,#N/A,FALSE,"CTrecon"}</definedName>
    <definedName name="b_1" localSheetId="3" hidden="1">{#N/A,#N/A,FALSE,"TMCOMP96";#N/A,#N/A,FALSE,"MAT96";#N/A,#N/A,FALSE,"FANDA96";#N/A,#N/A,FALSE,"INTRAN96";#N/A,#N/A,FALSE,"NAA9697";#N/A,#N/A,FALSE,"ECWEBB";#N/A,#N/A,FALSE,"MFT96";#N/A,#N/A,FALSE,"CTrecon"}</definedName>
    <definedName name="b_1_1" localSheetId="0" hidden="1">{#N/A,#N/A,FALSE,"TMCOMP96";#N/A,#N/A,FALSE,"MAT96";#N/A,#N/A,FALSE,"FANDA96";#N/A,#N/A,FALSE,"INTRAN96";#N/A,#N/A,FALSE,"NAA9697";#N/A,#N/A,FALSE,"ECWEBB";#N/A,#N/A,FALSE,"MFT96";#N/A,#N/A,FALSE,"CTrecon"}</definedName>
    <definedName name="b_1_1" localSheetId="4" hidden="1">{#N/A,#N/A,FALSE,"TMCOMP96";#N/A,#N/A,FALSE,"MAT96";#N/A,#N/A,FALSE,"FANDA96";#N/A,#N/A,FALSE,"INTRAN96";#N/A,#N/A,FALSE,"NAA9697";#N/A,#N/A,FALSE,"ECWEBB";#N/A,#N/A,FALSE,"MFT96";#N/A,#N/A,FALSE,"CTrecon"}</definedName>
    <definedName name="b_1_1" localSheetId="3" hidden="1">{#N/A,#N/A,FALSE,"TMCOMP96";#N/A,#N/A,FALSE,"MAT96";#N/A,#N/A,FALSE,"FANDA96";#N/A,#N/A,FALSE,"INTRAN96";#N/A,#N/A,FALSE,"NAA9697";#N/A,#N/A,FALSE,"ECWEBB";#N/A,#N/A,FALSE,"MFT96";#N/A,#N/A,FALSE,"CTrecon"}</definedName>
    <definedName name="b_1_1" hidden="1">{#N/A,#N/A,FALSE,"TMCOMP96";#N/A,#N/A,FALSE,"MAT96";#N/A,#N/A,FALSE,"FANDA96";#N/A,#N/A,FALSE,"INTRAN96";#N/A,#N/A,FALSE,"NAA9697";#N/A,#N/A,FALSE,"ECWEBB";#N/A,#N/A,FALSE,"MFT96";#N/A,#N/A,FALSE,"CTrecon"}</definedName>
    <definedName name="b_1_1_1" localSheetId="0" hidden="1">{#N/A,#N/A,FALSE,"TMCOMP96";#N/A,#N/A,FALSE,"MAT96";#N/A,#N/A,FALSE,"FANDA96";#N/A,#N/A,FALSE,"INTRAN96";#N/A,#N/A,FALSE,"NAA9697";#N/A,#N/A,FALSE,"ECWEBB";#N/A,#N/A,FALSE,"MFT96";#N/A,#N/A,FALSE,"CTrecon"}</definedName>
    <definedName name="b_1_1_1" localSheetId="4" hidden="1">{#N/A,#N/A,FALSE,"TMCOMP96";#N/A,#N/A,FALSE,"MAT96";#N/A,#N/A,FALSE,"FANDA96";#N/A,#N/A,FALSE,"INTRAN96";#N/A,#N/A,FALSE,"NAA9697";#N/A,#N/A,FALSE,"ECWEBB";#N/A,#N/A,FALSE,"MFT96";#N/A,#N/A,FALSE,"CTrecon"}</definedName>
    <definedName name="b_1_1_1" hidden="1">{#N/A,#N/A,FALSE,"TMCOMP96";#N/A,#N/A,FALSE,"MAT96";#N/A,#N/A,FALSE,"FANDA96";#N/A,#N/A,FALSE,"INTRAN96";#N/A,#N/A,FALSE,"NAA9697";#N/A,#N/A,FALSE,"ECWEBB";#N/A,#N/A,FALSE,"MFT96";#N/A,#N/A,FALSE,"CTrecon"}</definedName>
    <definedName name="b_1_1_1_1" localSheetId="0" hidden="1">{#N/A,#N/A,FALSE,"TMCOMP96";#N/A,#N/A,FALSE,"MAT96";#N/A,#N/A,FALSE,"FANDA96";#N/A,#N/A,FALSE,"INTRAN96";#N/A,#N/A,FALSE,"NAA9697";#N/A,#N/A,FALSE,"ECWEBB";#N/A,#N/A,FALSE,"MFT96";#N/A,#N/A,FALSE,"CTrecon"}</definedName>
    <definedName name="b_1_1_1_1" hidden="1">{#N/A,#N/A,FALSE,"TMCOMP96";#N/A,#N/A,FALSE,"MAT96";#N/A,#N/A,FALSE,"FANDA96";#N/A,#N/A,FALSE,"INTRAN96";#N/A,#N/A,FALSE,"NAA9697";#N/A,#N/A,FALSE,"ECWEBB";#N/A,#N/A,FALSE,"MFT96";#N/A,#N/A,FALSE,"CTrecon"}</definedName>
    <definedName name="b_1_1_1_1_1" hidden="1">{#N/A,#N/A,FALSE,"TMCOMP96";#N/A,#N/A,FALSE,"MAT96";#N/A,#N/A,FALSE,"FANDA96";#N/A,#N/A,FALSE,"INTRAN96";#N/A,#N/A,FALSE,"NAA9697";#N/A,#N/A,FALSE,"ECWEBB";#N/A,#N/A,FALSE,"MFT96";#N/A,#N/A,FALSE,"CTrecon"}</definedName>
    <definedName name="b_1_1_1_1_2" hidden="1">{#N/A,#N/A,FALSE,"TMCOMP96";#N/A,#N/A,FALSE,"MAT96";#N/A,#N/A,FALSE,"FANDA96";#N/A,#N/A,FALSE,"INTRAN96";#N/A,#N/A,FALSE,"NAA9697";#N/A,#N/A,FALSE,"ECWEBB";#N/A,#N/A,FALSE,"MFT96";#N/A,#N/A,FALSE,"CTrecon"}</definedName>
    <definedName name="b_1_1_1_2" localSheetId="0" hidden="1">{#N/A,#N/A,FALSE,"TMCOMP96";#N/A,#N/A,FALSE,"MAT96";#N/A,#N/A,FALSE,"FANDA96";#N/A,#N/A,FALSE,"INTRAN96";#N/A,#N/A,FALSE,"NAA9697";#N/A,#N/A,FALSE,"ECWEBB";#N/A,#N/A,FALSE,"MFT96";#N/A,#N/A,FALSE,"CTrecon"}</definedName>
    <definedName name="b_1_1_1_2" hidden="1">{#N/A,#N/A,FALSE,"TMCOMP96";#N/A,#N/A,FALSE,"MAT96";#N/A,#N/A,FALSE,"FANDA96";#N/A,#N/A,FALSE,"INTRAN96";#N/A,#N/A,FALSE,"NAA9697";#N/A,#N/A,FALSE,"ECWEBB";#N/A,#N/A,FALSE,"MFT96";#N/A,#N/A,FALSE,"CTrecon"}</definedName>
    <definedName name="b_1_1_1_3" localSheetId="0" hidden="1">{#N/A,#N/A,FALSE,"TMCOMP96";#N/A,#N/A,FALSE,"MAT96";#N/A,#N/A,FALSE,"FANDA96";#N/A,#N/A,FALSE,"INTRAN96";#N/A,#N/A,FALSE,"NAA9697";#N/A,#N/A,FALSE,"ECWEBB";#N/A,#N/A,FALSE,"MFT96";#N/A,#N/A,FALSE,"CTrecon"}</definedName>
    <definedName name="b_1_1_1_3" hidden="1">{#N/A,#N/A,FALSE,"TMCOMP96";#N/A,#N/A,FALSE,"MAT96";#N/A,#N/A,FALSE,"FANDA96";#N/A,#N/A,FALSE,"INTRAN96";#N/A,#N/A,FALSE,"NAA9697";#N/A,#N/A,FALSE,"ECWEBB";#N/A,#N/A,FALSE,"MFT96";#N/A,#N/A,FALSE,"CTrecon"}</definedName>
    <definedName name="b_1_1_1_4" localSheetId="0" hidden="1">{#N/A,#N/A,FALSE,"TMCOMP96";#N/A,#N/A,FALSE,"MAT96";#N/A,#N/A,FALSE,"FANDA96";#N/A,#N/A,FALSE,"INTRAN96";#N/A,#N/A,FALSE,"NAA9697";#N/A,#N/A,FALSE,"ECWEBB";#N/A,#N/A,FALSE,"MFT96";#N/A,#N/A,FALSE,"CTrecon"}</definedName>
    <definedName name="b_1_1_1_4" hidden="1">{#N/A,#N/A,FALSE,"TMCOMP96";#N/A,#N/A,FALSE,"MAT96";#N/A,#N/A,FALSE,"FANDA96";#N/A,#N/A,FALSE,"INTRAN96";#N/A,#N/A,FALSE,"NAA9697";#N/A,#N/A,FALSE,"ECWEBB";#N/A,#N/A,FALSE,"MFT96";#N/A,#N/A,FALSE,"CTrecon"}</definedName>
    <definedName name="b_1_1_1_5" localSheetId="0" hidden="1">{#N/A,#N/A,FALSE,"TMCOMP96";#N/A,#N/A,FALSE,"MAT96";#N/A,#N/A,FALSE,"FANDA96";#N/A,#N/A,FALSE,"INTRAN96";#N/A,#N/A,FALSE,"NAA9697";#N/A,#N/A,FALSE,"ECWEBB";#N/A,#N/A,FALSE,"MFT96";#N/A,#N/A,FALSE,"CTrecon"}</definedName>
    <definedName name="b_1_1_1_5" hidden="1">{#N/A,#N/A,FALSE,"TMCOMP96";#N/A,#N/A,FALSE,"MAT96";#N/A,#N/A,FALSE,"FANDA96";#N/A,#N/A,FALSE,"INTRAN96";#N/A,#N/A,FALSE,"NAA9697";#N/A,#N/A,FALSE,"ECWEBB";#N/A,#N/A,FALSE,"MFT96";#N/A,#N/A,FALSE,"CTrecon"}</definedName>
    <definedName name="b_1_1_2" localSheetId="0" hidden="1">{#N/A,#N/A,FALSE,"TMCOMP96";#N/A,#N/A,FALSE,"MAT96";#N/A,#N/A,FALSE,"FANDA96";#N/A,#N/A,FALSE,"INTRAN96";#N/A,#N/A,FALSE,"NAA9697";#N/A,#N/A,FALSE,"ECWEBB";#N/A,#N/A,FALSE,"MFT96";#N/A,#N/A,FALSE,"CTrecon"}</definedName>
    <definedName name="b_1_1_2" hidden="1">{#N/A,#N/A,FALSE,"TMCOMP96";#N/A,#N/A,FALSE,"MAT96";#N/A,#N/A,FALSE,"FANDA96";#N/A,#N/A,FALSE,"INTRAN96";#N/A,#N/A,FALSE,"NAA9697";#N/A,#N/A,FALSE,"ECWEBB";#N/A,#N/A,FALSE,"MFT96";#N/A,#N/A,FALSE,"CTrecon"}</definedName>
    <definedName name="b_1_1_3" localSheetId="0" hidden="1">{#N/A,#N/A,FALSE,"TMCOMP96";#N/A,#N/A,FALSE,"MAT96";#N/A,#N/A,FALSE,"FANDA96";#N/A,#N/A,FALSE,"INTRAN96";#N/A,#N/A,FALSE,"NAA9697";#N/A,#N/A,FALSE,"ECWEBB";#N/A,#N/A,FALSE,"MFT96";#N/A,#N/A,FALSE,"CTrecon"}</definedName>
    <definedName name="b_1_1_3" hidden="1">{#N/A,#N/A,FALSE,"TMCOMP96";#N/A,#N/A,FALSE,"MAT96";#N/A,#N/A,FALSE,"FANDA96";#N/A,#N/A,FALSE,"INTRAN96";#N/A,#N/A,FALSE,"NAA9697";#N/A,#N/A,FALSE,"ECWEBB";#N/A,#N/A,FALSE,"MFT96";#N/A,#N/A,FALSE,"CTrecon"}</definedName>
    <definedName name="b_1_1_4" localSheetId="0" hidden="1">{#N/A,#N/A,FALSE,"TMCOMP96";#N/A,#N/A,FALSE,"MAT96";#N/A,#N/A,FALSE,"FANDA96";#N/A,#N/A,FALSE,"INTRAN96";#N/A,#N/A,FALSE,"NAA9697";#N/A,#N/A,FALSE,"ECWEBB";#N/A,#N/A,FALSE,"MFT96";#N/A,#N/A,FALSE,"CTrecon"}</definedName>
    <definedName name="b_1_1_4" hidden="1">{#N/A,#N/A,FALSE,"TMCOMP96";#N/A,#N/A,FALSE,"MAT96";#N/A,#N/A,FALSE,"FANDA96";#N/A,#N/A,FALSE,"INTRAN96";#N/A,#N/A,FALSE,"NAA9697";#N/A,#N/A,FALSE,"ECWEBB";#N/A,#N/A,FALSE,"MFT96";#N/A,#N/A,FALSE,"CTrecon"}</definedName>
    <definedName name="b_1_1_5" localSheetId="0" hidden="1">{#N/A,#N/A,FALSE,"TMCOMP96";#N/A,#N/A,FALSE,"MAT96";#N/A,#N/A,FALSE,"FANDA96";#N/A,#N/A,FALSE,"INTRAN96";#N/A,#N/A,FALSE,"NAA9697";#N/A,#N/A,FALSE,"ECWEBB";#N/A,#N/A,FALSE,"MFT96";#N/A,#N/A,FALSE,"CTrecon"}</definedName>
    <definedName name="b_1_1_5" hidden="1">{#N/A,#N/A,FALSE,"TMCOMP96";#N/A,#N/A,FALSE,"MAT96";#N/A,#N/A,FALSE,"FANDA96";#N/A,#N/A,FALSE,"INTRAN96";#N/A,#N/A,FALSE,"NAA9697";#N/A,#N/A,FALSE,"ECWEBB";#N/A,#N/A,FALSE,"MFT96";#N/A,#N/A,FALSE,"CTrecon"}</definedName>
    <definedName name="b_1_2" localSheetId="0" hidden="1">{#N/A,#N/A,FALSE,"TMCOMP96";#N/A,#N/A,FALSE,"MAT96";#N/A,#N/A,FALSE,"FANDA96";#N/A,#N/A,FALSE,"INTRAN96";#N/A,#N/A,FALSE,"NAA9697";#N/A,#N/A,FALSE,"ECWEBB";#N/A,#N/A,FALSE,"MFT96";#N/A,#N/A,FALSE,"CTrecon"}</definedName>
    <definedName name="b_1_2" localSheetId="4" hidden="1">{#N/A,#N/A,FALSE,"TMCOMP96";#N/A,#N/A,FALSE,"MAT96";#N/A,#N/A,FALSE,"FANDA96";#N/A,#N/A,FALSE,"INTRAN96";#N/A,#N/A,FALSE,"NAA9697";#N/A,#N/A,FALSE,"ECWEBB";#N/A,#N/A,FALSE,"MFT96";#N/A,#N/A,FALSE,"CTrecon"}</definedName>
    <definedName name="b_1_2" hidden="1">{#N/A,#N/A,FALSE,"TMCOMP96";#N/A,#N/A,FALSE,"MAT96";#N/A,#N/A,FALSE,"FANDA96";#N/A,#N/A,FALSE,"INTRAN96";#N/A,#N/A,FALSE,"NAA9697";#N/A,#N/A,FALSE,"ECWEBB";#N/A,#N/A,FALSE,"MFT96";#N/A,#N/A,FALSE,"CTrecon"}</definedName>
    <definedName name="b_1_2_1" localSheetId="0" hidden="1">{#N/A,#N/A,FALSE,"TMCOMP96";#N/A,#N/A,FALSE,"MAT96";#N/A,#N/A,FALSE,"FANDA96";#N/A,#N/A,FALSE,"INTRAN96";#N/A,#N/A,FALSE,"NAA9697";#N/A,#N/A,FALSE,"ECWEBB";#N/A,#N/A,FALSE,"MFT96";#N/A,#N/A,FALSE,"CTrecon"}</definedName>
    <definedName name="b_1_2_1" localSheetId="4" hidden="1">{#N/A,#N/A,FALSE,"TMCOMP96";#N/A,#N/A,FALSE,"MAT96";#N/A,#N/A,FALSE,"FANDA96";#N/A,#N/A,FALSE,"INTRAN96";#N/A,#N/A,FALSE,"NAA9697";#N/A,#N/A,FALSE,"ECWEBB";#N/A,#N/A,FALSE,"MFT96";#N/A,#N/A,FALSE,"CTrecon"}</definedName>
    <definedName name="b_1_2_1" hidden="1">{#N/A,#N/A,FALSE,"TMCOMP96";#N/A,#N/A,FALSE,"MAT96";#N/A,#N/A,FALSE,"FANDA96";#N/A,#N/A,FALSE,"INTRAN96";#N/A,#N/A,FALSE,"NAA9697";#N/A,#N/A,FALSE,"ECWEBB";#N/A,#N/A,FALSE,"MFT96";#N/A,#N/A,FALSE,"CTrecon"}</definedName>
    <definedName name="b_1_2_1_1" localSheetId="0" hidden="1">{#N/A,#N/A,FALSE,"TMCOMP96";#N/A,#N/A,FALSE,"MAT96";#N/A,#N/A,FALSE,"FANDA96";#N/A,#N/A,FALSE,"INTRAN96";#N/A,#N/A,FALSE,"NAA9697";#N/A,#N/A,FALSE,"ECWEBB";#N/A,#N/A,FALSE,"MFT96";#N/A,#N/A,FALSE,"CTrecon"}</definedName>
    <definedName name="b_1_2_1_1" hidden="1">{#N/A,#N/A,FALSE,"TMCOMP96";#N/A,#N/A,FALSE,"MAT96";#N/A,#N/A,FALSE,"FANDA96";#N/A,#N/A,FALSE,"INTRAN96";#N/A,#N/A,FALSE,"NAA9697";#N/A,#N/A,FALSE,"ECWEBB";#N/A,#N/A,FALSE,"MFT96";#N/A,#N/A,FALSE,"CTrecon"}</definedName>
    <definedName name="b_1_2_1_1_1" hidden="1">{#N/A,#N/A,FALSE,"TMCOMP96";#N/A,#N/A,FALSE,"MAT96";#N/A,#N/A,FALSE,"FANDA96";#N/A,#N/A,FALSE,"INTRAN96";#N/A,#N/A,FALSE,"NAA9697";#N/A,#N/A,FALSE,"ECWEBB";#N/A,#N/A,FALSE,"MFT96";#N/A,#N/A,FALSE,"CTrecon"}</definedName>
    <definedName name="b_1_2_1_1_2" hidden="1">{#N/A,#N/A,FALSE,"TMCOMP96";#N/A,#N/A,FALSE,"MAT96";#N/A,#N/A,FALSE,"FANDA96";#N/A,#N/A,FALSE,"INTRAN96";#N/A,#N/A,FALSE,"NAA9697";#N/A,#N/A,FALSE,"ECWEBB";#N/A,#N/A,FALSE,"MFT96";#N/A,#N/A,FALSE,"CTrecon"}</definedName>
    <definedName name="b_1_2_1_2" localSheetId="0" hidden="1">{#N/A,#N/A,FALSE,"TMCOMP96";#N/A,#N/A,FALSE,"MAT96";#N/A,#N/A,FALSE,"FANDA96";#N/A,#N/A,FALSE,"INTRAN96";#N/A,#N/A,FALSE,"NAA9697";#N/A,#N/A,FALSE,"ECWEBB";#N/A,#N/A,FALSE,"MFT96";#N/A,#N/A,FALSE,"CTrecon"}</definedName>
    <definedName name="b_1_2_1_2" hidden="1">{#N/A,#N/A,FALSE,"TMCOMP96";#N/A,#N/A,FALSE,"MAT96";#N/A,#N/A,FALSE,"FANDA96";#N/A,#N/A,FALSE,"INTRAN96";#N/A,#N/A,FALSE,"NAA9697";#N/A,#N/A,FALSE,"ECWEBB";#N/A,#N/A,FALSE,"MFT96";#N/A,#N/A,FALSE,"CTrecon"}</definedName>
    <definedName name="b_1_2_1_3" localSheetId="0" hidden="1">{#N/A,#N/A,FALSE,"TMCOMP96";#N/A,#N/A,FALSE,"MAT96";#N/A,#N/A,FALSE,"FANDA96";#N/A,#N/A,FALSE,"INTRAN96";#N/A,#N/A,FALSE,"NAA9697";#N/A,#N/A,FALSE,"ECWEBB";#N/A,#N/A,FALSE,"MFT96";#N/A,#N/A,FALSE,"CTrecon"}</definedName>
    <definedName name="b_1_2_1_3" hidden="1">{#N/A,#N/A,FALSE,"TMCOMP96";#N/A,#N/A,FALSE,"MAT96";#N/A,#N/A,FALSE,"FANDA96";#N/A,#N/A,FALSE,"INTRAN96";#N/A,#N/A,FALSE,"NAA9697";#N/A,#N/A,FALSE,"ECWEBB";#N/A,#N/A,FALSE,"MFT96";#N/A,#N/A,FALSE,"CTrecon"}</definedName>
    <definedName name="b_1_2_1_4" localSheetId="0" hidden="1">{#N/A,#N/A,FALSE,"TMCOMP96";#N/A,#N/A,FALSE,"MAT96";#N/A,#N/A,FALSE,"FANDA96";#N/A,#N/A,FALSE,"INTRAN96";#N/A,#N/A,FALSE,"NAA9697";#N/A,#N/A,FALSE,"ECWEBB";#N/A,#N/A,FALSE,"MFT96";#N/A,#N/A,FALSE,"CTrecon"}</definedName>
    <definedName name="b_1_2_1_4" hidden="1">{#N/A,#N/A,FALSE,"TMCOMP96";#N/A,#N/A,FALSE,"MAT96";#N/A,#N/A,FALSE,"FANDA96";#N/A,#N/A,FALSE,"INTRAN96";#N/A,#N/A,FALSE,"NAA9697";#N/A,#N/A,FALSE,"ECWEBB";#N/A,#N/A,FALSE,"MFT96";#N/A,#N/A,FALSE,"CTrecon"}</definedName>
    <definedName name="b_1_2_1_5" localSheetId="0" hidden="1">{#N/A,#N/A,FALSE,"TMCOMP96";#N/A,#N/A,FALSE,"MAT96";#N/A,#N/A,FALSE,"FANDA96";#N/A,#N/A,FALSE,"INTRAN96";#N/A,#N/A,FALSE,"NAA9697";#N/A,#N/A,FALSE,"ECWEBB";#N/A,#N/A,FALSE,"MFT96";#N/A,#N/A,FALSE,"CTrecon"}</definedName>
    <definedName name="b_1_2_1_5" hidden="1">{#N/A,#N/A,FALSE,"TMCOMP96";#N/A,#N/A,FALSE,"MAT96";#N/A,#N/A,FALSE,"FANDA96";#N/A,#N/A,FALSE,"INTRAN96";#N/A,#N/A,FALSE,"NAA9697";#N/A,#N/A,FALSE,"ECWEBB";#N/A,#N/A,FALSE,"MFT96";#N/A,#N/A,FALSE,"CTrecon"}</definedName>
    <definedName name="b_1_2_2" localSheetId="0" hidden="1">{#N/A,#N/A,FALSE,"TMCOMP96";#N/A,#N/A,FALSE,"MAT96";#N/A,#N/A,FALSE,"FANDA96";#N/A,#N/A,FALSE,"INTRAN96";#N/A,#N/A,FALSE,"NAA9697";#N/A,#N/A,FALSE,"ECWEBB";#N/A,#N/A,FALSE,"MFT96";#N/A,#N/A,FALSE,"CTrecon"}</definedName>
    <definedName name="b_1_2_2" hidden="1">{#N/A,#N/A,FALSE,"TMCOMP96";#N/A,#N/A,FALSE,"MAT96";#N/A,#N/A,FALSE,"FANDA96";#N/A,#N/A,FALSE,"INTRAN96";#N/A,#N/A,FALSE,"NAA9697";#N/A,#N/A,FALSE,"ECWEBB";#N/A,#N/A,FALSE,"MFT96";#N/A,#N/A,FALSE,"CTrecon"}</definedName>
    <definedName name="b_1_2_3" localSheetId="0" hidden="1">{#N/A,#N/A,FALSE,"TMCOMP96";#N/A,#N/A,FALSE,"MAT96";#N/A,#N/A,FALSE,"FANDA96";#N/A,#N/A,FALSE,"INTRAN96";#N/A,#N/A,FALSE,"NAA9697";#N/A,#N/A,FALSE,"ECWEBB";#N/A,#N/A,FALSE,"MFT96";#N/A,#N/A,FALSE,"CTrecon"}</definedName>
    <definedName name="b_1_2_3" hidden="1">{#N/A,#N/A,FALSE,"TMCOMP96";#N/A,#N/A,FALSE,"MAT96";#N/A,#N/A,FALSE,"FANDA96";#N/A,#N/A,FALSE,"INTRAN96";#N/A,#N/A,FALSE,"NAA9697";#N/A,#N/A,FALSE,"ECWEBB";#N/A,#N/A,FALSE,"MFT96";#N/A,#N/A,FALSE,"CTrecon"}</definedName>
    <definedName name="b_1_2_4" localSheetId="0" hidden="1">{#N/A,#N/A,FALSE,"TMCOMP96";#N/A,#N/A,FALSE,"MAT96";#N/A,#N/A,FALSE,"FANDA96";#N/A,#N/A,FALSE,"INTRAN96";#N/A,#N/A,FALSE,"NAA9697";#N/A,#N/A,FALSE,"ECWEBB";#N/A,#N/A,FALSE,"MFT96";#N/A,#N/A,FALSE,"CTrecon"}</definedName>
    <definedName name="b_1_2_4" hidden="1">{#N/A,#N/A,FALSE,"TMCOMP96";#N/A,#N/A,FALSE,"MAT96";#N/A,#N/A,FALSE,"FANDA96";#N/A,#N/A,FALSE,"INTRAN96";#N/A,#N/A,FALSE,"NAA9697";#N/A,#N/A,FALSE,"ECWEBB";#N/A,#N/A,FALSE,"MFT96";#N/A,#N/A,FALSE,"CTrecon"}</definedName>
    <definedName name="b_1_2_5" localSheetId="0" hidden="1">{#N/A,#N/A,FALSE,"TMCOMP96";#N/A,#N/A,FALSE,"MAT96";#N/A,#N/A,FALSE,"FANDA96";#N/A,#N/A,FALSE,"INTRAN96";#N/A,#N/A,FALSE,"NAA9697";#N/A,#N/A,FALSE,"ECWEBB";#N/A,#N/A,FALSE,"MFT96";#N/A,#N/A,FALSE,"CTrecon"}</definedName>
    <definedName name="b_1_2_5" hidden="1">{#N/A,#N/A,FALSE,"TMCOMP96";#N/A,#N/A,FALSE,"MAT96";#N/A,#N/A,FALSE,"FANDA96";#N/A,#N/A,FALSE,"INTRAN96";#N/A,#N/A,FALSE,"NAA9697";#N/A,#N/A,FALSE,"ECWEBB";#N/A,#N/A,FALSE,"MFT96";#N/A,#N/A,FALSE,"CTrecon"}</definedName>
    <definedName name="b_1_3" localSheetId="0" hidden="1">{#N/A,#N/A,FALSE,"TMCOMP96";#N/A,#N/A,FALSE,"MAT96";#N/A,#N/A,FALSE,"FANDA96";#N/A,#N/A,FALSE,"INTRAN96";#N/A,#N/A,FALSE,"NAA9697";#N/A,#N/A,FALSE,"ECWEBB";#N/A,#N/A,FALSE,"MFT96";#N/A,#N/A,FALSE,"CTrecon"}</definedName>
    <definedName name="b_1_3" localSheetId="4" hidden="1">{#N/A,#N/A,FALSE,"TMCOMP96";#N/A,#N/A,FALSE,"MAT96";#N/A,#N/A,FALSE,"FANDA96";#N/A,#N/A,FALSE,"INTRAN96";#N/A,#N/A,FALSE,"NAA9697";#N/A,#N/A,FALSE,"ECWEBB";#N/A,#N/A,FALSE,"MFT96";#N/A,#N/A,FALSE,"CTrecon"}</definedName>
    <definedName name="b_1_3" hidden="1">{#N/A,#N/A,FALSE,"TMCOMP96";#N/A,#N/A,FALSE,"MAT96";#N/A,#N/A,FALSE,"FANDA96";#N/A,#N/A,FALSE,"INTRAN96";#N/A,#N/A,FALSE,"NAA9697";#N/A,#N/A,FALSE,"ECWEBB";#N/A,#N/A,FALSE,"MFT96";#N/A,#N/A,FALSE,"CTrecon"}</definedName>
    <definedName name="b_1_3_1" localSheetId="0" hidden="1">{#N/A,#N/A,FALSE,"TMCOMP96";#N/A,#N/A,FALSE,"MAT96";#N/A,#N/A,FALSE,"FANDA96";#N/A,#N/A,FALSE,"INTRAN96";#N/A,#N/A,FALSE,"NAA9697";#N/A,#N/A,FALSE,"ECWEBB";#N/A,#N/A,FALSE,"MFT96";#N/A,#N/A,FALSE,"CTrecon"}</definedName>
    <definedName name="b_1_3_1" localSheetId="4" hidden="1">{#N/A,#N/A,FALSE,"TMCOMP96";#N/A,#N/A,FALSE,"MAT96";#N/A,#N/A,FALSE,"FANDA96";#N/A,#N/A,FALSE,"INTRAN96";#N/A,#N/A,FALSE,"NAA9697";#N/A,#N/A,FALSE,"ECWEBB";#N/A,#N/A,FALSE,"MFT96";#N/A,#N/A,FALSE,"CTrecon"}</definedName>
    <definedName name="b_1_3_1" hidden="1">{#N/A,#N/A,FALSE,"TMCOMP96";#N/A,#N/A,FALSE,"MAT96";#N/A,#N/A,FALSE,"FANDA96";#N/A,#N/A,FALSE,"INTRAN96";#N/A,#N/A,FALSE,"NAA9697";#N/A,#N/A,FALSE,"ECWEBB";#N/A,#N/A,FALSE,"MFT96";#N/A,#N/A,FALSE,"CTrecon"}</definedName>
    <definedName name="b_1_3_1_1" localSheetId="0" hidden="1">{#N/A,#N/A,FALSE,"TMCOMP96";#N/A,#N/A,FALSE,"MAT96";#N/A,#N/A,FALSE,"FANDA96";#N/A,#N/A,FALSE,"INTRAN96";#N/A,#N/A,FALSE,"NAA9697";#N/A,#N/A,FALSE,"ECWEBB";#N/A,#N/A,FALSE,"MFT96";#N/A,#N/A,FALSE,"CTrecon"}</definedName>
    <definedName name="b_1_3_1_1" hidden="1">{#N/A,#N/A,FALSE,"TMCOMP96";#N/A,#N/A,FALSE,"MAT96";#N/A,#N/A,FALSE,"FANDA96";#N/A,#N/A,FALSE,"INTRAN96";#N/A,#N/A,FALSE,"NAA9697";#N/A,#N/A,FALSE,"ECWEBB";#N/A,#N/A,FALSE,"MFT96";#N/A,#N/A,FALSE,"CTrecon"}</definedName>
    <definedName name="b_1_3_1_1_1" hidden="1">{#N/A,#N/A,FALSE,"TMCOMP96";#N/A,#N/A,FALSE,"MAT96";#N/A,#N/A,FALSE,"FANDA96";#N/A,#N/A,FALSE,"INTRAN96";#N/A,#N/A,FALSE,"NAA9697";#N/A,#N/A,FALSE,"ECWEBB";#N/A,#N/A,FALSE,"MFT96";#N/A,#N/A,FALSE,"CTrecon"}</definedName>
    <definedName name="b_1_3_1_1_2" hidden="1">{#N/A,#N/A,FALSE,"TMCOMP96";#N/A,#N/A,FALSE,"MAT96";#N/A,#N/A,FALSE,"FANDA96";#N/A,#N/A,FALSE,"INTRAN96";#N/A,#N/A,FALSE,"NAA9697";#N/A,#N/A,FALSE,"ECWEBB";#N/A,#N/A,FALSE,"MFT96";#N/A,#N/A,FALSE,"CTrecon"}</definedName>
    <definedName name="b_1_3_1_2" localSheetId="0" hidden="1">{#N/A,#N/A,FALSE,"TMCOMP96";#N/A,#N/A,FALSE,"MAT96";#N/A,#N/A,FALSE,"FANDA96";#N/A,#N/A,FALSE,"INTRAN96";#N/A,#N/A,FALSE,"NAA9697";#N/A,#N/A,FALSE,"ECWEBB";#N/A,#N/A,FALSE,"MFT96";#N/A,#N/A,FALSE,"CTrecon"}</definedName>
    <definedName name="b_1_3_1_2" hidden="1">{#N/A,#N/A,FALSE,"TMCOMP96";#N/A,#N/A,FALSE,"MAT96";#N/A,#N/A,FALSE,"FANDA96";#N/A,#N/A,FALSE,"INTRAN96";#N/A,#N/A,FALSE,"NAA9697";#N/A,#N/A,FALSE,"ECWEBB";#N/A,#N/A,FALSE,"MFT96";#N/A,#N/A,FALSE,"CTrecon"}</definedName>
    <definedName name="b_1_3_1_3" localSheetId="0" hidden="1">{#N/A,#N/A,FALSE,"TMCOMP96";#N/A,#N/A,FALSE,"MAT96";#N/A,#N/A,FALSE,"FANDA96";#N/A,#N/A,FALSE,"INTRAN96";#N/A,#N/A,FALSE,"NAA9697";#N/A,#N/A,FALSE,"ECWEBB";#N/A,#N/A,FALSE,"MFT96";#N/A,#N/A,FALSE,"CTrecon"}</definedName>
    <definedName name="b_1_3_1_3" hidden="1">{#N/A,#N/A,FALSE,"TMCOMP96";#N/A,#N/A,FALSE,"MAT96";#N/A,#N/A,FALSE,"FANDA96";#N/A,#N/A,FALSE,"INTRAN96";#N/A,#N/A,FALSE,"NAA9697";#N/A,#N/A,FALSE,"ECWEBB";#N/A,#N/A,FALSE,"MFT96";#N/A,#N/A,FALSE,"CTrecon"}</definedName>
    <definedName name="b_1_3_1_4" localSheetId="0" hidden="1">{#N/A,#N/A,FALSE,"TMCOMP96";#N/A,#N/A,FALSE,"MAT96";#N/A,#N/A,FALSE,"FANDA96";#N/A,#N/A,FALSE,"INTRAN96";#N/A,#N/A,FALSE,"NAA9697";#N/A,#N/A,FALSE,"ECWEBB";#N/A,#N/A,FALSE,"MFT96";#N/A,#N/A,FALSE,"CTrecon"}</definedName>
    <definedName name="b_1_3_1_4" hidden="1">{#N/A,#N/A,FALSE,"TMCOMP96";#N/A,#N/A,FALSE,"MAT96";#N/A,#N/A,FALSE,"FANDA96";#N/A,#N/A,FALSE,"INTRAN96";#N/A,#N/A,FALSE,"NAA9697";#N/A,#N/A,FALSE,"ECWEBB";#N/A,#N/A,FALSE,"MFT96";#N/A,#N/A,FALSE,"CTrecon"}</definedName>
    <definedName name="b_1_3_1_5" localSheetId="0" hidden="1">{#N/A,#N/A,FALSE,"TMCOMP96";#N/A,#N/A,FALSE,"MAT96";#N/A,#N/A,FALSE,"FANDA96";#N/A,#N/A,FALSE,"INTRAN96";#N/A,#N/A,FALSE,"NAA9697";#N/A,#N/A,FALSE,"ECWEBB";#N/A,#N/A,FALSE,"MFT96";#N/A,#N/A,FALSE,"CTrecon"}</definedName>
    <definedName name="b_1_3_1_5" hidden="1">{#N/A,#N/A,FALSE,"TMCOMP96";#N/A,#N/A,FALSE,"MAT96";#N/A,#N/A,FALSE,"FANDA96";#N/A,#N/A,FALSE,"INTRAN96";#N/A,#N/A,FALSE,"NAA9697";#N/A,#N/A,FALSE,"ECWEBB";#N/A,#N/A,FALSE,"MFT96";#N/A,#N/A,FALSE,"CTrecon"}</definedName>
    <definedName name="b_1_3_2" localSheetId="0" hidden="1">{#N/A,#N/A,FALSE,"TMCOMP96";#N/A,#N/A,FALSE,"MAT96";#N/A,#N/A,FALSE,"FANDA96";#N/A,#N/A,FALSE,"INTRAN96";#N/A,#N/A,FALSE,"NAA9697";#N/A,#N/A,FALSE,"ECWEBB";#N/A,#N/A,FALSE,"MFT96";#N/A,#N/A,FALSE,"CTrecon"}</definedName>
    <definedName name="b_1_3_2" hidden="1">{#N/A,#N/A,FALSE,"TMCOMP96";#N/A,#N/A,FALSE,"MAT96";#N/A,#N/A,FALSE,"FANDA96";#N/A,#N/A,FALSE,"INTRAN96";#N/A,#N/A,FALSE,"NAA9697";#N/A,#N/A,FALSE,"ECWEBB";#N/A,#N/A,FALSE,"MFT96";#N/A,#N/A,FALSE,"CTrecon"}</definedName>
    <definedName name="b_1_3_3" localSheetId="0" hidden="1">{#N/A,#N/A,FALSE,"TMCOMP96";#N/A,#N/A,FALSE,"MAT96";#N/A,#N/A,FALSE,"FANDA96";#N/A,#N/A,FALSE,"INTRAN96";#N/A,#N/A,FALSE,"NAA9697";#N/A,#N/A,FALSE,"ECWEBB";#N/A,#N/A,FALSE,"MFT96";#N/A,#N/A,FALSE,"CTrecon"}</definedName>
    <definedName name="b_1_3_3" hidden="1">{#N/A,#N/A,FALSE,"TMCOMP96";#N/A,#N/A,FALSE,"MAT96";#N/A,#N/A,FALSE,"FANDA96";#N/A,#N/A,FALSE,"INTRAN96";#N/A,#N/A,FALSE,"NAA9697";#N/A,#N/A,FALSE,"ECWEBB";#N/A,#N/A,FALSE,"MFT96";#N/A,#N/A,FALSE,"CTrecon"}</definedName>
    <definedName name="b_1_3_4" localSheetId="0" hidden="1">{#N/A,#N/A,FALSE,"TMCOMP96";#N/A,#N/A,FALSE,"MAT96";#N/A,#N/A,FALSE,"FANDA96";#N/A,#N/A,FALSE,"INTRAN96";#N/A,#N/A,FALSE,"NAA9697";#N/A,#N/A,FALSE,"ECWEBB";#N/A,#N/A,FALSE,"MFT96";#N/A,#N/A,FALSE,"CTrecon"}</definedName>
    <definedName name="b_1_3_4" hidden="1">{#N/A,#N/A,FALSE,"TMCOMP96";#N/A,#N/A,FALSE,"MAT96";#N/A,#N/A,FALSE,"FANDA96";#N/A,#N/A,FALSE,"INTRAN96";#N/A,#N/A,FALSE,"NAA9697";#N/A,#N/A,FALSE,"ECWEBB";#N/A,#N/A,FALSE,"MFT96";#N/A,#N/A,FALSE,"CTrecon"}</definedName>
    <definedName name="b_1_3_5" localSheetId="0" hidden="1">{#N/A,#N/A,FALSE,"TMCOMP96";#N/A,#N/A,FALSE,"MAT96";#N/A,#N/A,FALSE,"FANDA96";#N/A,#N/A,FALSE,"INTRAN96";#N/A,#N/A,FALSE,"NAA9697";#N/A,#N/A,FALSE,"ECWEBB";#N/A,#N/A,FALSE,"MFT96";#N/A,#N/A,FALSE,"CTrecon"}</definedName>
    <definedName name="b_1_3_5" hidden="1">{#N/A,#N/A,FALSE,"TMCOMP96";#N/A,#N/A,FALSE,"MAT96";#N/A,#N/A,FALSE,"FANDA96";#N/A,#N/A,FALSE,"INTRAN96";#N/A,#N/A,FALSE,"NAA9697";#N/A,#N/A,FALSE,"ECWEBB";#N/A,#N/A,FALSE,"MFT96";#N/A,#N/A,FALSE,"CTrecon"}</definedName>
    <definedName name="b_1_4" localSheetId="0" hidden="1">{#N/A,#N/A,FALSE,"TMCOMP96";#N/A,#N/A,FALSE,"MAT96";#N/A,#N/A,FALSE,"FANDA96";#N/A,#N/A,FALSE,"INTRAN96";#N/A,#N/A,FALSE,"NAA9697";#N/A,#N/A,FALSE,"ECWEBB";#N/A,#N/A,FALSE,"MFT96";#N/A,#N/A,FALSE,"CTrecon"}</definedName>
    <definedName name="b_1_4" localSheetId="4" hidden="1">{#N/A,#N/A,FALSE,"TMCOMP96";#N/A,#N/A,FALSE,"MAT96";#N/A,#N/A,FALSE,"FANDA96";#N/A,#N/A,FALSE,"INTRAN96";#N/A,#N/A,FALSE,"NAA9697";#N/A,#N/A,FALSE,"ECWEBB";#N/A,#N/A,FALSE,"MFT96";#N/A,#N/A,FALSE,"CTrecon"}</definedName>
    <definedName name="b_1_4" hidden="1">{#N/A,#N/A,FALSE,"TMCOMP96";#N/A,#N/A,FALSE,"MAT96";#N/A,#N/A,FALSE,"FANDA96";#N/A,#N/A,FALSE,"INTRAN96";#N/A,#N/A,FALSE,"NAA9697";#N/A,#N/A,FALSE,"ECWEBB";#N/A,#N/A,FALSE,"MFT96";#N/A,#N/A,FALSE,"CTrecon"}</definedName>
    <definedName name="b_1_4_1" localSheetId="0" hidden="1">{#N/A,#N/A,FALSE,"TMCOMP96";#N/A,#N/A,FALSE,"MAT96";#N/A,#N/A,FALSE,"FANDA96";#N/A,#N/A,FALSE,"INTRAN96";#N/A,#N/A,FALSE,"NAA9697";#N/A,#N/A,FALSE,"ECWEBB";#N/A,#N/A,FALSE,"MFT96";#N/A,#N/A,FALSE,"CTrecon"}</definedName>
    <definedName name="b_1_4_1" localSheetId="4" hidden="1">{#N/A,#N/A,FALSE,"TMCOMP96";#N/A,#N/A,FALSE,"MAT96";#N/A,#N/A,FALSE,"FANDA96";#N/A,#N/A,FALSE,"INTRAN96";#N/A,#N/A,FALSE,"NAA9697";#N/A,#N/A,FALSE,"ECWEBB";#N/A,#N/A,FALSE,"MFT96";#N/A,#N/A,FALSE,"CTrecon"}</definedName>
    <definedName name="b_1_4_1" hidden="1">{#N/A,#N/A,FALSE,"TMCOMP96";#N/A,#N/A,FALSE,"MAT96";#N/A,#N/A,FALSE,"FANDA96";#N/A,#N/A,FALSE,"INTRAN96";#N/A,#N/A,FALSE,"NAA9697";#N/A,#N/A,FALSE,"ECWEBB";#N/A,#N/A,FALSE,"MFT96";#N/A,#N/A,FALSE,"CTrecon"}</definedName>
    <definedName name="b_1_4_1_1" localSheetId="0" hidden="1">{#N/A,#N/A,FALSE,"TMCOMP96";#N/A,#N/A,FALSE,"MAT96";#N/A,#N/A,FALSE,"FANDA96";#N/A,#N/A,FALSE,"INTRAN96";#N/A,#N/A,FALSE,"NAA9697";#N/A,#N/A,FALSE,"ECWEBB";#N/A,#N/A,FALSE,"MFT96";#N/A,#N/A,FALSE,"CTrecon"}</definedName>
    <definedName name="b_1_4_1_1" hidden="1">{#N/A,#N/A,FALSE,"TMCOMP96";#N/A,#N/A,FALSE,"MAT96";#N/A,#N/A,FALSE,"FANDA96";#N/A,#N/A,FALSE,"INTRAN96";#N/A,#N/A,FALSE,"NAA9697";#N/A,#N/A,FALSE,"ECWEBB";#N/A,#N/A,FALSE,"MFT96";#N/A,#N/A,FALSE,"CTrecon"}</definedName>
    <definedName name="b_1_4_1_2" localSheetId="0" hidden="1">{#N/A,#N/A,FALSE,"TMCOMP96";#N/A,#N/A,FALSE,"MAT96";#N/A,#N/A,FALSE,"FANDA96";#N/A,#N/A,FALSE,"INTRAN96";#N/A,#N/A,FALSE,"NAA9697";#N/A,#N/A,FALSE,"ECWEBB";#N/A,#N/A,FALSE,"MFT96";#N/A,#N/A,FALSE,"CTrecon"}</definedName>
    <definedName name="b_1_4_1_2" hidden="1">{#N/A,#N/A,FALSE,"TMCOMP96";#N/A,#N/A,FALSE,"MAT96";#N/A,#N/A,FALSE,"FANDA96";#N/A,#N/A,FALSE,"INTRAN96";#N/A,#N/A,FALSE,"NAA9697";#N/A,#N/A,FALSE,"ECWEBB";#N/A,#N/A,FALSE,"MFT96";#N/A,#N/A,FALSE,"CTrecon"}</definedName>
    <definedName name="b_1_4_1_3" localSheetId="0" hidden="1">{#N/A,#N/A,FALSE,"TMCOMP96";#N/A,#N/A,FALSE,"MAT96";#N/A,#N/A,FALSE,"FANDA96";#N/A,#N/A,FALSE,"INTRAN96";#N/A,#N/A,FALSE,"NAA9697";#N/A,#N/A,FALSE,"ECWEBB";#N/A,#N/A,FALSE,"MFT96";#N/A,#N/A,FALSE,"CTrecon"}</definedName>
    <definedName name="b_1_4_1_3" hidden="1">{#N/A,#N/A,FALSE,"TMCOMP96";#N/A,#N/A,FALSE,"MAT96";#N/A,#N/A,FALSE,"FANDA96";#N/A,#N/A,FALSE,"INTRAN96";#N/A,#N/A,FALSE,"NAA9697";#N/A,#N/A,FALSE,"ECWEBB";#N/A,#N/A,FALSE,"MFT96";#N/A,#N/A,FALSE,"CTrecon"}</definedName>
    <definedName name="b_1_4_1_4" localSheetId="0" hidden="1">{#N/A,#N/A,FALSE,"TMCOMP96";#N/A,#N/A,FALSE,"MAT96";#N/A,#N/A,FALSE,"FANDA96";#N/A,#N/A,FALSE,"INTRAN96";#N/A,#N/A,FALSE,"NAA9697";#N/A,#N/A,FALSE,"ECWEBB";#N/A,#N/A,FALSE,"MFT96";#N/A,#N/A,FALSE,"CTrecon"}</definedName>
    <definedName name="b_1_4_1_4" hidden="1">{#N/A,#N/A,FALSE,"TMCOMP96";#N/A,#N/A,FALSE,"MAT96";#N/A,#N/A,FALSE,"FANDA96";#N/A,#N/A,FALSE,"INTRAN96";#N/A,#N/A,FALSE,"NAA9697";#N/A,#N/A,FALSE,"ECWEBB";#N/A,#N/A,FALSE,"MFT96";#N/A,#N/A,FALSE,"CTrecon"}</definedName>
    <definedName name="b_1_4_1_5" hidden="1">{#N/A,#N/A,FALSE,"TMCOMP96";#N/A,#N/A,FALSE,"MAT96";#N/A,#N/A,FALSE,"FANDA96";#N/A,#N/A,FALSE,"INTRAN96";#N/A,#N/A,FALSE,"NAA9697";#N/A,#N/A,FALSE,"ECWEBB";#N/A,#N/A,FALSE,"MFT96";#N/A,#N/A,FALSE,"CTrecon"}</definedName>
    <definedName name="b_1_4_2" localSheetId="0" hidden="1">{#N/A,#N/A,FALSE,"TMCOMP96";#N/A,#N/A,FALSE,"MAT96";#N/A,#N/A,FALSE,"FANDA96";#N/A,#N/A,FALSE,"INTRAN96";#N/A,#N/A,FALSE,"NAA9697";#N/A,#N/A,FALSE,"ECWEBB";#N/A,#N/A,FALSE,"MFT96";#N/A,#N/A,FALSE,"CTrecon"}</definedName>
    <definedName name="b_1_4_2" hidden="1">{#N/A,#N/A,FALSE,"TMCOMP96";#N/A,#N/A,FALSE,"MAT96";#N/A,#N/A,FALSE,"FANDA96";#N/A,#N/A,FALSE,"INTRAN96";#N/A,#N/A,FALSE,"NAA9697";#N/A,#N/A,FALSE,"ECWEBB";#N/A,#N/A,FALSE,"MFT96";#N/A,#N/A,FALSE,"CTrecon"}</definedName>
    <definedName name="b_1_4_3" localSheetId="0" hidden="1">{#N/A,#N/A,FALSE,"TMCOMP96";#N/A,#N/A,FALSE,"MAT96";#N/A,#N/A,FALSE,"FANDA96";#N/A,#N/A,FALSE,"INTRAN96";#N/A,#N/A,FALSE,"NAA9697";#N/A,#N/A,FALSE,"ECWEBB";#N/A,#N/A,FALSE,"MFT96";#N/A,#N/A,FALSE,"CTrecon"}</definedName>
    <definedName name="b_1_4_3" hidden="1">{#N/A,#N/A,FALSE,"TMCOMP96";#N/A,#N/A,FALSE,"MAT96";#N/A,#N/A,FALSE,"FANDA96";#N/A,#N/A,FALSE,"INTRAN96";#N/A,#N/A,FALSE,"NAA9697";#N/A,#N/A,FALSE,"ECWEBB";#N/A,#N/A,FALSE,"MFT96";#N/A,#N/A,FALSE,"CTrecon"}</definedName>
    <definedName name="b_1_4_4" localSheetId="0" hidden="1">{#N/A,#N/A,FALSE,"TMCOMP96";#N/A,#N/A,FALSE,"MAT96";#N/A,#N/A,FALSE,"FANDA96";#N/A,#N/A,FALSE,"INTRAN96";#N/A,#N/A,FALSE,"NAA9697";#N/A,#N/A,FALSE,"ECWEBB";#N/A,#N/A,FALSE,"MFT96";#N/A,#N/A,FALSE,"CTrecon"}</definedName>
    <definedName name="b_1_4_4" hidden="1">{#N/A,#N/A,FALSE,"TMCOMP96";#N/A,#N/A,FALSE,"MAT96";#N/A,#N/A,FALSE,"FANDA96";#N/A,#N/A,FALSE,"INTRAN96";#N/A,#N/A,FALSE,"NAA9697";#N/A,#N/A,FALSE,"ECWEBB";#N/A,#N/A,FALSE,"MFT96";#N/A,#N/A,FALSE,"CTrecon"}</definedName>
    <definedName name="b_1_4_5" localSheetId="0" hidden="1">{#N/A,#N/A,FALSE,"TMCOMP96";#N/A,#N/A,FALSE,"MAT96";#N/A,#N/A,FALSE,"FANDA96";#N/A,#N/A,FALSE,"INTRAN96";#N/A,#N/A,FALSE,"NAA9697";#N/A,#N/A,FALSE,"ECWEBB";#N/A,#N/A,FALSE,"MFT96";#N/A,#N/A,FALSE,"CTrecon"}</definedName>
    <definedName name="b_1_4_5" hidden="1">{#N/A,#N/A,FALSE,"TMCOMP96";#N/A,#N/A,FALSE,"MAT96";#N/A,#N/A,FALSE,"FANDA96";#N/A,#N/A,FALSE,"INTRAN96";#N/A,#N/A,FALSE,"NAA9697";#N/A,#N/A,FALSE,"ECWEBB";#N/A,#N/A,FALSE,"MFT96";#N/A,#N/A,FALSE,"CTrecon"}</definedName>
    <definedName name="b_1_5" localSheetId="0" hidden="1">{#N/A,#N/A,FALSE,"TMCOMP96";#N/A,#N/A,FALSE,"MAT96";#N/A,#N/A,FALSE,"FANDA96";#N/A,#N/A,FALSE,"INTRAN96";#N/A,#N/A,FALSE,"NAA9697";#N/A,#N/A,FALSE,"ECWEBB";#N/A,#N/A,FALSE,"MFT96";#N/A,#N/A,FALSE,"CTrecon"}</definedName>
    <definedName name="b_1_5" localSheetId="4" hidden="1">{#N/A,#N/A,FALSE,"TMCOMP96";#N/A,#N/A,FALSE,"MAT96";#N/A,#N/A,FALSE,"FANDA96";#N/A,#N/A,FALSE,"INTRAN96";#N/A,#N/A,FALSE,"NAA9697";#N/A,#N/A,FALSE,"ECWEBB";#N/A,#N/A,FALSE,"MFT96";#N/A,#N/A,FALSE,"CTrecon"}</definedName>
    <definedName name="b_1_5" hidden="1">{#N/A,#N/A,FALSE,"TMCOMP96";#N/A,#N/A,FALSE,"MAT96";#N/A,#N/A,FALSE,"FANDA96";#N/A,#N/A,FALSE,"INTRAN96";#N/A,#N/A,FALSE,"NAA9697";#N/A,#N/A,FALSE,"ECWEBB";#N/A,#N/A,FALSE,"MFT96";#N/A,#N/A,FALSE,"CTrecon"}</definedName>
    <definedName name="b_1_5_1" localSheetId="0" hidden="1">{#N/A,#N/A,FALSE,"TMCOMP96";#N/A,#N/A,FALSE,"MAT96";#N/A,#N/A,FALSE,"FANDA96";#N/A,#N/A,FALSE,"INTRAN96";#N/A,#N/A,FALSE,"NAA9697";#N/A,#N/A,FALSE,"ECWEBB";#N/A,#N/A,FALSE,"MFT96";#N/A,#N/A,FALSE,"CTrecon"}</definedName>
    <definedName name="b_1_5_1" hidden="1">{#N/A,#N/A,FALSE,"TMCOMP96";#N/A,#N/A,FALSE,"MAT96";#N/A,#N/A,FALSE,"FANDA96";#N/A,#N/A,FALSE,"INTRAN96";#N/A,#N/A,FALSE,"NAA9697";#N/A,#N/A,FALSE,"ECWEBB";#N/A,#N/A,FALSE,"MFT96";#N/A,#N/A,FALSE,"CTrecon"}</definedName>
    <definedName name="b_1_5_2" localSheetId="0" hidden="1">{#N/A,#N/A,FALSE,"TMCOMP96";#N/A,#N/A,FALSE,"MAT96";#N/A,#N/A,FALSE,"FANDA96";#N/A,#N/A,FALSE,"INTRAN96";#N/A,#N/A,FALSE,"NAA9697";#N/A,#N/A,FALSE,"ECWEBB";#N/A,#N/A,FALSE,"MFT96";#N/A,#N/A,FALSE,"CTrecon"}</definedName>
    <definedName name="b_1_5_2" hidden="1">{#N/A,#N/A,FALSE,"TMCOMP96";#N/A,#N/A,FALSE,"MAT96";#N/A,#N/A,FALSE,"FANDA96";#N/A,#N/A,FALSE,"INTRAN96";#N/A,#N/A,FALSE,"NAA9697";#N/A,#N/A,FALSE,"ECWEBB";#N/A,#N/A,FALSE,"MFT96";#N/A,#N/A,FALSE,"CTrecon"}</definedName>
    <definedName name="b_1_5_3" localSheetId="0" hidden="1">{#N/A,#N/A,FALSE,"TMCOMP96";#N/A,#N/A,FALSE,"MAT96";#N/A,#N/A,FALSE,"FANDA96";#N/A,#N/A,FALSE,"INTRAN96";#N/A,#N/A,FALSE,"NAA9697";#N/A,#N/A,FALSE,"ECWEBB";#N/A,#N/A,FALSE,"MFT96";#N/A,#N/A,FALSE,"CTrecon"}</definedName>
    <definedName name="b_1_5_3" hidden="1">{#N/A,#N/A,FALSE,"TMCOMP96";#N/A,#N/A,FALSE,"MAT96";#N/A,#N/A,FALSE,"FANDA96";#N/A,#N/A,FALSE,"INTRAN96";#N/A,#N/A,FALSE,"NAA9697";#N/A,#N/A,FALSE,"ECWEBB";#N/A,#N/A,FALSE,"MFT96";#N/A,#N/A,FALSE,"CTrecon"}</definedName>
    <definedName name="b_1_5_4" localSheetId="0" hidden="1">{#N/A,#N/A,FALSE,"TMCOMP96";#N/A,#N/A,FALSE,"MAT96";#N/A,#N/A,FALSE,"FANDA96";#N/A,#N/A,FALSE,"INTRAN96";#N/A,#N/A,FALSE,"NAA9697";#N/A,#N/A,FALSE,"ECWEBB";#N/A,#N/A,FALSE,"MFT96";#N/A,#N/A,FALSE,"CTrecon"}</definedName>
    <definedName name="b_1_5_4" hidden="1">{#N/A,#N/A,FALSE,"TMCOMP96";#N/A,#N/A,FALSE,"MAT96";#N/A,#N/A,FALSE,"FANDA96";#N/A,#N/A,FALSE,"INTRAN96";#N/A,#N/A,FALSE,"NAA9697";#N/A,#N/A,FALSE,"ECWEBB";#N/A,#N/A,FALSE,"MFT96";#N/A,#N/A,FALSE,"CTrecon"}</definedName>
    <definedName name="b_1_5_5" hidden="1">{#N/A,#N/A,FALSE,"TMCOMP96";#N/A,#N/A,FALSE,"MAT96";#N/A,#N/A,FALSE,"FANDA96";#N/A,#N/A,FALSE,"INTRAN96";#N/A,#N/A,FALSE,"NAA9697";#N/A,#N/A,FALSE,"ECWEBB";#N/A,#N/A,FALSE,"MFT96";#N/A,#N/A,FALSE,"CTrecon"}</definedName>
    <definedName name="b_2" localSheetId="0" hidden="1">{#N/A,#N/A,FALSE,"TMCOMP96";#N/A,#N/A,FALSE,"MAT96";#N/A,#N/A,FALSE,"FANDA96";#N/A,#N/A,FALSE,"INTRAN96";#N/A,#N/A,FALSE,"NAA9697";#N/A,#N/A,FALSE,"ECWEBB";#N/A,#N/A,FALSE,"MFT96";#N/A,#N/A,FALSE,"CTrecon"}</definedName>
    <definedName name="b_2" localSheetId="4" hidden="1">{#N/A,#N/A,FALSE,"TMCOMP96";#N/A,#N/A,FALSE,"MAT96";#N/A,#N/A,FALSE,"FANDA96";#N/A,#N/A,FALSE,"INTRAN96";#N/A,#N/A,FALSE,"NAA9697";#N/A,#N/A,FALSE,"ECWEBB";#N/A,#N/A,FALSE,"MFT96";#N/A,#N/A,FALSE,"CTrecon"}</definedName>
    <definedName name="b_2" localSheetId="3"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1" localSheetId="0" hidden="1">{#N/A,#N/A,FALSE,"TMCOMP96";#N/A,#N/A,FALSE,"MAT96";#N/A,#N/A,FALSE,"FANDA96";#N/A,#N/A,FALSE,"INTRAN96";#N/A,#N/A,FALSE,"NAA9697";#N/A,#N/A,FALSE,"ECWEBB";#N/A,#N/A,FALSE,"MFT96";#N/A,#N/A,FALSE,"CTrecon"}</definedName>
    <definedName name="b_2_1" localSheetId="4" hidden="1">{#N/A,#N/A,FALSE,"TMCOMP96";#N/A,#N/A,FALSE,"MAT96";#N/A,#N/A,FALSE,"FANDA96";#N/A,#N/A,FALSE,"INTRAN96";#N/A,#N/A,FALSE,"NAA9697";#N/A,#N/A,FALSE,"ECWEBB";#N/A,#N/A,FALSE,"MFT96";#N/A,#N/A,FALSE,"CTrecon"}</definedName>
    <definedName name="b_2_1" hidden="1">{#N/A,#N/A,FALSE,"TMCOMP96";#N/A,#N/A,FALSE,"MAT96";#N/A,#N/A,FALSE,"FANDA96";#N/A,#N/A,FALSE,"INTRAN96";#N/A,#N/A,FALSE,"NAA9697";#N/A,#N/A,FALSE,"ECWEBB";#N/A,#N/A,FALSE,"MFT96";#N/A,#N/A,FALSE,"CTrecon"}</definedName>
    <definedName name="b_2_1_1" localSheetId="0" hidden="1">{#N/A,#N/A,FALSE,"TMCOMP96";#N/A,#N/A,FALSE,"MAT96";#N/A,#N/A,FALSE,"FANDA96";#N/A,#N/A,FALSE,"INTRAN96";#N/A,#N/A,FALSE,"NAA9697";#N/A,#N/A,FALSE,"ECWEBB";#N/A,#N/A,FALSE,"MFT96";#N/A,#N/A,FALSE,"CTrecon"}</definedName>
    <definedName name="b_2_1_1" hidden="1">{#N/A,#N/A,FALSE,"TMCOMP96";#N/A,#N/A,FALSE,"MAT96";#N/A,#N/A,FALSE,"FANDA96";#N/A,#N/A,FALSE,"INTRAN96";#N/A,#N/A,FALSE,"NAA9697";#N/A,#N/A,FALSE,"ECWEBB";#N/A,#N/A,FALSE,"MFT96";#N/A,#N/A,FALSE,"CTrecon"}</definedName>
    <definedName name="b_2_1_1_1" hidden="1">{#N/A,#N/A,FALSE,"TMCOMP96";#N/A,#N/A,FALSE,"MAT96";#N/A,#N/A,FALSE,"FANDA96";#N/A,#N/A,FALSE,"INTRAN96";#N/A,#N/A,FALSE,"NAA9697";#N/A,#N/A,FALSE,"ECWEBB";#N/A,#N/A,FALSE,"MFT96";#N/A,#N/A,FALSE,"CTrecon"}</definedName>
    <definedName name="b_2_1_1_2" hidden="1">{#N/A,#N/A,FALSE,"TMCOMP96";#N/A,#N/A,FALSE,"MAT96";#N/A,#N/A,FALSE,"FANDA96";#N/A,#N/A,FALSE,"INTRAN96";#N/A,#N/A,FALSE,"NAA9697";#N/A,#N/A,FALSE,"ECWEBB";#N/A,#N/A,FALSE,"MFT96";#N/A,#N/A,FALSE,"CTrecon"}</definedName>
    <definedName name="b_2_1_2" localSheetId="0" hidden="1">{#N/A,#N/A,FALSE,"TMCOMP96";#N/A,#N/A,FALSE,"MAT96";#N/A,#N/A,FALSE,"FANDA96";#N/A,#N/A,FALSE,"INTRAN96";#N/A,#N/A,FALSE,"NAA9697";#N/A,#N/A,FALSE,"ECWEBB";#N/A,#N/A,FALSE,"MFT96";#N/A,#N/A,FALSE,"CTrecon"}</definedName>
    <definedName name="b_2_1_2" hidden="1">{#N/A,#N/A,FALSE,"TMCOMP96";#N/A,#N/A,FALSE,"MAT96";#N/A,#N/A,FALSE,"FANDA96";#N/A,#N/A,FALSE,"INTRAN96";#N/A,#N/A,FALSE,"NAA9697";#N/A,#N/A,FALSE,"ECWEBB";#N/A,#N/A,FALSE,"MFT96";#N/A,#N/A,FALSE,"CTrecon"}</definedName>
    <definedName name="b_2_1_3" localSheetId="0" hidden="1">{#N/A,#N/A,FALSE,"TMCOMP96";#N/A,#N/A,FALSE,"MAT96";#N/A,#N/A,FALSE,"FANDA96";#N/A,#N/A,FALSE,"INTRAN96";#N/A,#N/A,FALSE,"NAA9697";#N/A,#N/A,FALSE,"ECWEBB";#N/A,#N/A,FALSE,"MFT96";#N/A,#N/A,FALSE,"CTrecon"}</definedName>
    <definedName name="b_2_1_3" hidden="1">{#N/A,#N/A,FALSE,"TMCOMP96";#N/A,#N/A,FALSE,"MAT96";#N/A,#N/A,FALSE,"FANDA96";#N/A,#N/A,FALSE,"INTRAN96";#N/A,#N/A,FALSE,"NAA9697";#N/A,#N/A,FALSE,"ECWEBB";#N/A,#N/A,FALSE,"MFT96";#N/A,#N/A,FALSE,"CTrecon"}</definedName>
    <definedName name="b_2_1_4" localSheetId="0" hidden="1">{#N/A,#N/A,FALSE,"TMCOMP96";#N/A,#N/A,FALSE,"MAT96";#N/A,#N/A,FALSE,"FANDA96";#N/A,#N/A,FALSE,"INTRAN96";#N/A,#N/A,FALSE,"NAA9697";#N/A,#N/A,FALSE,"ECWEBB";#N/A,#N/A,FALSE,"MFT96";#N/A,#N/A,FALSE,"CTrecon"}</definedName>
    <definedName name="b_2_1_4" hidden="1">{#N/A,#N/A,FALSE,"TMCOMP96";#N/A,#N/A,FALSE,"MAT96";#N/A,#N/A,FALSE,"FANDA96";#N/A,#N/A,FALSE,"INTRAN96";#N/A,#N/A,FALSE,"NAA9697";#N/A,#N/A,FALSE,"ECWEBB";#N/A,#N/A,FALSE,"MFT96";#N/A,#N/A,FALSE,"CTrecon"}</definedName>
    <definedName name="b_2_1_5" localSheetId="0" hidden="1">{#N/A,#N/A,FALSE,"TMCOMP96";#N/A,#N/A,FALSE,"MAT96";#N/A,#N/A,FALSE,"FANDA96";#N/A,#N/A,FALSE,"INTRAN96";#N/A,#N/A,FALSE,"NAA9697";#N/A,#N/A,FALSE,"ECWEBB";#N/A,#N/A,FALSE,"MFT96";#N/A,#N/A,FALSE,"CTrecon"}</definedName>
    <definedName name="b_2_1_5" hidden="1">{#N/A,#N/A,FALSE,"TMCOMP96";#N/A,#N/A,FALSE,"MAT96";#N/A,#N/A,FALSE,"FANDA96";#N/A,#N/A,FALSE,"INTRAN96";#N/A,#N/A,FALSE,"NAA9697";#N/A,#N/A,FALSE,"ECWEBB";#N/A,#N/A,FALSE,"MFT96";#N/A,#N/A,FALSE,"CTrecon"}</definedName>
    <definedName name="b_2_2" localSheetId="0" hidden="1">{#N/A,#N/A,FALSE,"TMCOMP96";#N/A,#N/A,FALSE,"MAT96";#N/A,#N/A,FALSE,"FANDA96";#N/A,#N/A,FALSE,"INTRAN96";#N/A,#N/A,FALSE,"NAA9697";#N/A,#N/A,FALSE,"ECWEBB";#N/A,#N/A,FALSE,"MFT96";#N/A,#N/A,FALSE,"CTrecon"}</definedName>
    <definedName name="b_2_2" hidden="1">{#N/A,#N/A,FALSE,"TMCOMP96";#N/A,#N/A,FALSE,"MAT96";#N/A,#N/A,FALSE,"FANDA96";#N/A,#N/A,FALSE,"INTRAN96";#N/A,#N/A,FALSE,"NAA9697";#N/A,#N/A,FALSE,"ECWEBB";#N/A,#N/A,FALSE,"MFT96";#N/A,#N/A,FALSE,"CTrecon"}</definedName>
    <definedName name="b_2_3" localSheetId="0" hidden="1">{#N/A,#N/A,FALSE,"TMCOMP96";#N/A,#N/A,FALSE,"MAT96";#N/A,#N/A,FALSE,"FANDA96";#N/A,#N/A,FALSE,"INTRAN96";#N/A,#N/A,FALSE,"NAA9697";#N/A,#N/A,FALSE,"ECWEBB";#N/A,#N/A,FALSE,"MFT96";#N/A,#N/A,FALSE,"CTrecon"}</definedName>
    <definedName name="b_2_3" hidden="1">{#N/A,#N/A,FALSE,"TMCOMP96";#N/A,#N/A,FALSE,"MAT96";#N/A,#N/A,FALSE,"FANDA96";#N/A,#N/A,FALSE,"INTRAN96";#N/A,#N/A,FALSE,"NAA9697";#N/A,#N/A,FALSE,"ECWEBB";#N/A,#N/A,FALSE,"MFT96";#N/A,#N/A,FALSE,"CTrecon"}</definedName>
    <definedName name="b_2_4" localSheetId="0" hidden="1">{#N/A,#N/A,FALSE,"TMCOMP96";#N/A,#N/A,FALSE,"MAT96";#N/A,#N/A,FALSE,"FANDA96";#N/A,#N/A,FALSE,"INTRAN96";#N/A,#N/A,FALSE,"NAA9697";#N/A,#N/A,FALSE,"ECWEBB";#N/A,#N/A,FALSE,"MFT96";#N/A,#N/A,FALSE,"CTrecon"}</definedName>
    <definedName name="b_2_4" hidden="1">{#N/A,#N/A,FALSE,"TMCOMP96";#N/A,#N/A,FALSE,"MAT96";#N/A,#N/A,FALSE,"FANDA96";#N/A,#N/A,FALSE,"INTRAN96";#N/A,#N/A,FALSE,"NAA9697";#N/A,#N/A,FALSE,"ECWEBB";#N/A,#N/A,FALSE,"MFT96";#N/A,#N/A,FALSE,"CTrecon"}</definedName>
    <definedName name="b_2_5" localSheetId="0" hidden="1">{#N/A,#N/A,FALSE,"TMCOMP96";#N/A,#N/A,FALSE,"MAT96";#N/A,#N/A,FALSE,"FANDA96";#N/A,#N/A,FALSE,"INTRAN96";#N/A,#N/A,FALSE,"NAA9697";#N/A,#N/A,FALSE,"ECWEBB";#N/A,#N/A,FALSE,"MFT96";#N/A,#N/A,FALSE,"CTrecon"}</definedName>
    <definedName name="b_2_5" hidden="1">{#N/A,#N/A,FALSE,"TMCOMP96";#N/A,#N/A,FALSE,"MAT96";#N/A,#N/A,FALSE,"FANDA96";#N/A,#N/A,FALSE,"INTRAN96";#N/A,#N/A,FALSE,"NAA9697";#N/A,#N/A,FALSE,"ECWEBB";#N/A,#N/A,FALSE,"MFT96";#N/A,#N/A,FALSE,"CTrecon"}</definedName>
    <definedName name="b_3" localSheetId="0" hidden="1">{#N/A,#N/A,FALSE,"TMCOMP96";#N/A,#N/A,FALSE,"MAT96";#N/A,#N/A,FALSE,"FANDA96";#N/A,#N/A,FALSE,"INTRAN96";#N/A,#N/A,FALSE,"NAA9697";#N/A,#N/A,FALSE,"ECWEBB";#N/A,#N/A,FALSE,"MFT96";#N/A,#N/A,FALSE,"CTrecon"}</definedName>
    <definedName name="b_3" localSheetId="4" hidden="1">{#N/A,#N/A,FALSE,"TMCOMP96";#N/A,#N/A,FALSE,"MAT96";#N/A,#N/A,FALSE,"FANDA96";#N/A,#N/A,FALSE,"INTRAN96";#N/A,#N/A,FALSE,"NAA9697";#N/A,#N/A,FALSE,"ECWEBB";#N/A,#N/A,FALSE,"MFT96";#N/A,#N/A,FALSE,"CTrecon"}</definedName>
    <definedName name="b_3" hidden="1">{#N/A,#N/A,FALSE,"TMCOMP96";#N/A,#N/A,FALSE,"MAT96";#N/A,#N/A,FALSE,"FANDA96";#N/A,#N/A,FALSE,"INTRAN96";#N/A,#N/A,FALSE,"NAA9697";#N/A,#N/A,FALSE,"ECWEBB";#N/A,#N/A,FALSE,"MFT96";#N/A,#N/A,FALSE,"CTrecon"}</definedName>
    <definedName name="b_3_1" localSheetId="0" hidden="1">{#N/A,#N/A,FALSE,"TMCOMP96";#N/A,#N/A,FALSE,"MAT96";#N/A,#N/A,FALSE,"FANDA96";#N/A,#N/A,FALSE,"INTRAN96";#N/A,#N/A,FALSE,"NAA9697";#N/A,#N/A,FALSE,"ECWEBB";#N/A,#N/A,FALSE,"MFT96";#N/A,#N/A,FALSE,"CTrecon"}</definedName>
    <definedName name="b_3_1" localSheetId="4" hidden="1">{#N/A,#N/A,FALSE,"TMCOMP96";#N/A,#N/A,FALSE,"MAT96";#N/A,#N/A,FALSE,"FANDA96";#N/A,#N/A,FALSE,"INTRAN96";#N/A,#N/A,FALSE,"NAA9697";#N/A,#N/A,FALSE,"ECWEBB";#N/A,#N/A,FALSE,"MFT96";#N/A,#N/A,FALSE,"CTrecon"}</definedName>
    <definedName name="b_3_1" hidden="1">{#N/A,#N/A,FALSE,"TMCOMP96";#N/A,#N/A,FALSE,"MAT96";#N/A,#N/A,FALSE,"FANDA96";#N/A,#N/A,FALSE,"INTRAN96";#N/A,#N/A,FALSE,"NAA9697";#N/A,#N/A,FALSE,"ECWEBB";#N/A,#N/A,FALSE,"MFT96";#N/A,#N/A,FALSE,"CTrecon"}</definedName>
    <definedName name="b_3_1_1" localSheetId="0" hidden="1">{#N/A,#N/A,FALSE,"TMCOMP96";#N/A,#N/A,FALSE,"MAT96";#N/A,#N/A,FALSE,"FANDA96";#N/A,#N/A,FALSE,"INTRAN96";#N/A,#N/A,FALSE,"NAA9697";#N/A,#N/A,FALSE,"ECWEBB";#N/A,#N/A,FALSE,"MFT96";#N/A,#N/A,FALSE,"CTrecon"}</definedName>
    <definedName name="b_3_1_1" hidden="1">{#N/A,#N/A,FALSE,"TMCOMP96";#N/A,#N/A,FALSE,"MAT96";#N/A,#N/A,FALSE,"FANDA96";#N/A,#N/A,FALSE,"INTRAN96";#N/A,#N/A,FALSE,"NAA9697";#N/A,#N/A,FALSE,"ECWEBB";#N/A,#N/A,FALSE,"MFT96";#N/A,#N/A,FALSE,"CTrecon"}</definedName>
    <definedName name="b_3_1_1_1" hidden="1">{#N/A,#N/A,FALSE,"TMCOMP96";#N/A,#N/A,FALSE,"MAT96";#N/A,#N/A,FALSE,"FANDA96";#N/A,#N/A,FALSE,"INTRAN96";#N/A,#N/A,FALSE,"NAA9697";#N/A,#N/A,FALSE,"ECWEBB";#N/A,#N/A,FALSE,"MFT96";#N/A,#N/A,FALSE,"CTrecon"}</definedName>
    <definedName name="b_3_1_1_2" hidden="1">{#N/A,#N/A,FALSE,"TMCOMP96";#N/A,#N/A,FALSE,"MAT96";#N/A,#N/A,FALSE,"FANDA96";#N/A,#N/A,FALSE,"INTRAN96";#N/A,#N/A,FALSE,"NAA9697";#N/A,#N/A,FALSE,"ECWEBB";#N/A,#N/A,FALSE,"MFT96";#N/A,#N/A,FALSE,"CTrecon"}</definedName>
    <definedName name="b_3_1_2" localSheetId="0" hidden="1">{#N/A,#N/A,FALSE,"TMCOMP96";#N/A,#N/A,FALSE,"MAT96";#N/A,#N/A,FALSE,"FANDA96";#N/A,#N/A,FALSE,"INTRAN96";#N/A,#N/A,FALSE,"NAA9697";#N/A,#N/A,FALSE,"ECWEBB";#N/A,#N/A,FALSE,"MFT96";#N/A,#N/A,FALSE,"CTrecon"}</definedName>
    <definedName name="b_3_1_2" hidden="1">{#N/A,#N/A,FALSE,"TMCOMP96";#N/A,#N/A,FALSE,"MAT96";#N/A,#N/A,FALSE,"FANDA96";#N/A,#N/A,FALSE,"INTRAN96";#N/A,#N/A,FALSE,"NAA9697";#N/A,#N/A,FALSE,"ECWEBB";#N/A,#N/A,FALSE,"MFT96";#N/A,#N/A,FALSE,"CTrecon"}</definedName>
    <definedName name="b_3_1_3" localSheetId="0" hidden="1">{#N/A,#N/A,FALSE,"TMCOMP96";#N/A,#N/A,FALSE,"MAT96";#N/A,#N/A,FALSE,"FANDA96";#N/A,#N/A,FALSE,"INTRAN96";#N/A,#N/A,FALSE,"NAA9697";#N/A,#N/A,FALSE,"ECWEBB";#N/A,#N/A,FALSE,"MFT96";#N/A,#N/A,FALSE,"CTrecon"}</definedName>
    <definedName name="b_3_1_3" hidden="1">{#N/A,#N/A,FALSE,"TMCOMP96";#N/A,#N/A,FALSE,"MAT96";#N/A,#N/A,FALSE,"FANDA96";#N/A,#N/A,FALSE,"INTRAN96";#N/A,#N/A,FALSE,"NAA9697";#N/A,#N/A,FALSE,"ECWEBB";#N/A,#N/A,FALSE,"MFT96";#N/A,#N/A,FALSE,"CTrecon"}</definedName>
    <definedName name="b_3_1_4" localSheetId="0" hidden="1">{#N/A,#N/A,FALSE,"TMCOMP96";#N/A,#N/A,FALSE,"MAT96";#N/A,#N/A,FALSE,"FANDA96";#N/A,#N/A,FALSE,"INTRAN96";#N/A,#N/A,FALSE,"NAA9697";#N/A,#N/A,FALSE,"ECWEBB";#N/A,#N/A,FALSE,"MFT96";#N/A,#N/A,FALSE,"CTrecon"}</definedName>
    <definedName name="b_3_1_4" hidden="1">{#N/A,#N/A,FALSE,"TMCOMP96";#N/A,#N/A,FALSE,"MAT96";#N/A,#N/A,FALSE,"FANDA96";#N/A,#N/A,FALSE,"INTRAN96";#N/A,#N/A,FALSE,"NAA9697";#N/A,#N/A,FALSE,"ECWEBB";#N/A,#N/A,FALSE,"MFT96";#N/A,#N/A,FALSE,"CTrecon"}</definedName>
    <definedName name="b_3_1_5" localSheetId="0" hidden="1">{#N/A,#N/A,FALSE,"TMCOMP96";#N/A,#N/A,FALSE,"MAT96";#N/A,#N/A,FALSE,"FANDA96";#N/A,#N/A,FALSE,"INTRAN96";#N/A,#N/A,FALSE,"NAA9697";#N/A,#N/A,FALSE,"ECWEBB";#N/A,#N/A,FALSE,"MFT96";#N/A,#N/A,FALSE,"CTrecon"}</definedName>
    <definedName name="b_3_1_5" hidden="1">{#N/A,#N/A,FALSE,"TMCOMP96";#N/A,#N/A,FALSE,"MAT96";#N/A,#N/A,FALSE,"FANDA96";#N/A,#N/A,FALSE,"INTRAN96";#N/A,#N/A,FALSE,"NAA9697";#N/A,#N/A,FALSE,"ECWEBB";#N/A,#N/A,FALSE,"MFT96";#N/A,#N/A,FALSE,"CTrecon"}</definedName>
    <definedName name="b_3_2" localSheetId="0" hidden="1">{#N/A,#N/A,FALSE,"TMCOMP96";#N/A,#N/A,FALSE,"MAT96";#N/A,#N/A,FALSE,"FANDA96";#N/A,#N/A,FALSE,"INTRAN96";#N/A,#N/A,FALSE,"NAA9697";#N/A,#N/A,FALSE,"ECWEBB";#N/A,#N/A,FALSE,"MFT96";#N/A,#N/A,FALSE,"CTrecon"}</definedName>
    <definedName name="b_3_2" hidden="1">{#N/A,#N/A,FALSE,"TMCOMP96";#N/A,#N/A,FALSE,"MAT96";#N/A,#N/A,FALSE,"FANDA96";#N/A,#N/A,FALSE,"INTRAN96";#N/A,#N/A,FALSE,"NAA9697";#N/A,#N/A,FALSE,"ECWEBB";#N/A,#N/A,FALSE,"MFT96";#N/A,#N/A,FALSE,"CTrecon"}</definedName>
    <definedName name="b_3_3" localSheetId="0" hidden="1">{#N/A,#N/A,FALSE,"TMCOMP96";#N/A,#N/A,FALSE,"MAT96";#N/A,#N/A,FALSE,"FANDA96";#N/A,#N/A,FALSE,"INTRAN96";#N/A,#N/A,FALSE,"NAA9697";#N/A,#N/A,FALSE,"ECWEBB";#N/A,#N/A,FALSE,"MFT96";#N/A,#N/A,FALSE,"CTrecon"}</definedName>
    <definedName name="b_3_3" hidden="1">{#N/A,#N/A,FALSE,"TMCOMP96";#N/A,#N/A,FALSE,"MAT96";#N/A,#N/A,FALSE,"FANDA96";#N/A,#N/A,FALSE,"INTRAN96";#N/A,#N/A,FALSE,"NAA9697";#N/A,#N/A,FALSE,"ECWEBB";#N/A,#N/A,FALSE,"MFT96";#N/A,#N/A,FALSE,"CTrecon"}</definedName>
    <definedName name="b_3_4" localSheetId="0" hidden="1">{#N/A,#N/A,FALSE,"TMCOMP96";#N/A,#N/A,FALSE,"MAT96";#N/A,#N/A,FALSE,"FANDA96";#N/A,#N/A,FALSE,"INTRAN96";#N/A,#N/A,FALSE,"NAA9697";#N/A,#N/A,FALSE,"ECWEBB";#N/A,#N/A,FALSE,"MFT96";#N/A,#N/A,FALSE,"CTrecon"}</definedName>
    <definedName name="b_3_4" hidden="1">{#N/A,#N/A,FALSE,"TMCOMP96";#N/A,#N/A,FALSE,"MAT96";#N/A,#N/A,FALSE,"FANDA96";#N/A,#N/A,FALSE,"INTRAN96";#N/A,#N/A,FALSE,"NAA9697";#N/A,#N/A,FALSE,"ECWEBB";#N/A,#N/A,FALSE,"MFT96";#N/A,#N/A,FALSE,"CTrecon"}</definedName>
    <definedName name="b_3_5" localSheetId="0" hidden="1">{#N/A,#N/A,FALSE,"TMCOMP96";#N/A,#N/A,FALSE,"MAT96";#N/A,#N/A,FALSE,"FANDA96";#N/A,#N/A,FALSE,"INTRAN96";#N/A,#N/A,FALSE,"NAA9697";#N/A,#N/A,FALSE,"ECWEBB";#N/A,#N/A,FALSE,"MFT96";#N/A,#N/A,FALSE,"CTrecon"}</definedName>
    <definedName name="b_3_5" hidden="1">{#N/A,#N/A,FALSE,"TMCOMP96";#N/A,#N/A,FALSE,"MAT96";#N/A,#N/A,FALSE,"FANDA96";#N/A,#N/A,FALSE,"INTRAN96";#N/A,#N/A,FALSE,"NAA9697";#N/A,#N/A,FALSE,"ECWEBB";#N/A,#N/A,FALSE,"MFT96";#N/A,#N/A,FALSE,"CTrecon"}</definedName>
    <definedName name="b_4" localSheetId="0" hidden="1">{#N/A,#N/A,FALSE,"TMCOMP96";#N/A,#N/A,FALSE,"MAT96";#N/A,#N/A,FALSE,"FANDA96";#N/A,#N/A,FALSE,"INTRAN96";#N/A,#N/A,FALSE,"NAA9697";#N/A,#N/A,FALSE,"ECWEBB";#N/A,#N/A,FALSE,"MFT96";#N/A,#N/A,FALSE,"CTrecon"}</definedName>
    <definedName name="b_4" localSheetId="4" hidden="1">{#N/A,#N/A,FALSE,"TMCOMP96";#N/A,#N/A,FALSE,"MAT96";#N/A,#N/A,FALSE,"FANDA96";#N/A,#N/A,FALSE,"INTRAN96";#N/A,#N/A,FALSE,"NAA9697";#N/A,#N/A,FALSE,"ECWEBB";#N/A,#N/A,FALSE,"MFT96";#N/A,#N/A,FALSE,"CTrecon"}</definedName>
    <definedName name="b_4" hidden="1">{#N/A,#N/A,FALSE,"TMCOMP96";#N/A,#N/A,FALSE,"MAT96";#N/A,#N/A,FALSE,"FANDA96";#N/A,#N/A,FALSE,"INTRAN96";#N/A,#N/A,FALSE,"NAA9697";#N/A,#N/A,FALSE,"ECWEBB";#N/A,#N/A,FALSE,"MFT96";#N/A,#N/A,FALSE,"CTrecon"}</definedName>
    <definedName name="b_4_1" localSheetId="0" hidden="1">{#N/A,#N/A,FALSE,"TMCOMP96";#N/A,#N/A,FALSE,"MAT96";#N/A,#N/A,FALSE,"FANDA96";#N/A,#N/A,FALSE,"INTRAN96";#N/A,#N/A,FALSE,"NAA9697";#N/A,#N/A,FALSE,"ECWEBB";#N/A,#N/A,FALSE,"MFT96";#N/A,#N/A,FALSE,"CTrecon"}</definedName>
    <definedName name="b_4_1" localSheetId="4" hidden="1">{#N/A,#N/A,FALSE,"TMCOMP96";#N/A,#N/A,FALSE,"MAT96";#N/A,#N/A,FALSE,"FANDA96";#N/A,#N/A,FALSE,"INTRAN96";#N/A,#N/A,FALSE,"NAA9697";#N/A,#N/A,FALSE,"ECWEBB";#N/A,#N/A,FALSE,"MFT96";#N/A,#N/A,FALSE,"CTrecon"}</definedName>
    <definedName name="b_4_1" hidden="1">{#N/A,#N/A,FALSE,"TMCOMP96";#N/A,#N/A,FALSE,"MAT96";#N/A,#N/A,FALSE,"FANDA96";#N/A,#N/A,FALSE,"INTRAN96";#N/A,#N/A,FALSE,"NAA9697";#N/A,#N/A,FALSE,"ECWEBB";#N/A,#N/A,FALSE,"MFT96";#N/A,#N/A,FALSE,"CTrecon"}</definedName>
    <definedName name="b_4_1_1" localSheetId="0" hidden="1">{#N/A,#N/A,FALSE,"TMCOMP96";#N/A,#N/A,FALSE,"MAT96";#N/A,#N/A,FALSE,"FANDA96";#N/A,#N/A,FALSE,"INTRAN96";#N/A,#N/A,FALSE,"NAA9697";#N/A,#N/A,FALSE,"ECWEBB";#N/A,#N/A,FALSE,"MFT96";#N/A,#N/A,FALSE,"CTrecon"}</definedName>
    <definedName name="b_4_1_1" hidden="1">{#N/A,#N/A,FALSE,"TMCOMP96";#N/A,#N/A,FALSE,"MAT96";#N/A,#N/A,FALSE,"FANDA96";#N/A,#N/A,FALSE,"INTRAN96";#N/A,#N/A,FALSE,"NAA9697";#N/A,#N/A,FALSE,"ECWEBB";#N/A,#N/A,FALSE,"MFT96";#N/A,#N/A,FALSE,"CTrecon"}</definedName>
    <definedName name="b_4_1_1_1" hidden="1">{#N/A,#N/A,FALSE,"TMCOMP96";#N/A,#N/A,FALSE,"MAT96";#N/A,#N/A,FALSE,"FANDA96";#N/A,#N/A,FALSE,"INTRAN96";#N/A,#N/A,FALSE,"NAA9697";#N/A,#N/A,FALSE,"ECWEBB";#N/A,#N/A,FALSE,"MFT96";#N/A,#N/A,FALSE,"CTrecon"}</definedName>
    <definedName name="b_4_1_1_2" hidden="1">{#N/A,#N/A,FALSE,"TMCOMP96";#N/A,#N/A,FALSE,"MAT96";#N/A,#N/A,FALSE,"FANDA96";#N/A,#N/A,FALSE,"INTRAN96";#N/A,#N/A,FALSE,"NAA9697";#N/A,#N/A,FALSE,"ECWEBB";#N/A,#N/A,FALSE,"MFT96";#N/A,#N/A,FALSE,"CTrecon"}</definedName>
    <definedName name="b_4_1_2" localSheetId="0" hidden="1">{#N/A,#N/A,FALSE,"TMCOMP96";#N/A,#N/A,FALSE,"MAT96";#N/A,#N/A,FALSE,"FANDA96";#N/A,#N/A,FALSE,"INTRAN96";#N/A,#N/A,FALSE,"NAA9697";#N/A,#N/A,FALSE,"ECWEBB";#N/A,#N/A,FALSE,"MFT96";#N/A,#N/A,FALSE,"CTrecon"}</definedName>
    <definedName name="b_4_1_2" hidden="1">{#N/A,#N/A,FALSE,"TMCOMP96";#N/A,#N/A,FALSE,"MAT96";#N/A,#N/A,FALSE,"FANDA96";#N/A,#N/A,FALSE,"INTRAN96";#N/A,#N/A,FALSE,"NAA9697";#N/A,#N/A,FALSE,"ECWEBB";#N/A,#N/A,FALSE,"MFT96";#N/A,#N/A,FALSE,"CTrecon"}</definedName>
    <definedName name="b_4_1_3" localSheetId="0" hidden="1">{#N/A,#N/A,FALSE,"TMCOMP96";#N/A,#N/A,FALSE,"MAT96";#N/A,#N/A,FALSE,"FANDA96";#N/A,#N/A,FALSE,"INTRAN96";#N/A,#N/A,FALSE,"NAA9697";#N/A,#N/A,FALSE,"ECWEBB";#N/A,#N/A,FALSE,"MFT96";#N/A,#N/A,FALSE,"CTrecon"}</definedName>
    <definedName name="b_4_1_3" hidden="1">{#N/A,#N/A,FALSE,"TMCOMP96";#N/A,#N/A,FALSE,"MAT96";#N/A,#N/A,FALSE,"FANDA96";#N/A,#N/A,FALSE,"INTRAN96";#N/A,#N/A,FALSE,"NAA9697";#N/A,#N/A,FALSE,"ECWEBB";#N/A,#N/A,FALSE,"MFT96";#N/A,#N/A,FALSE,"CTrecon"}</definedName>
    <definedName name="b_4_1_4" localSheetId="0" hidden="1">{#N/A,#N/A,FALSE,"TMCOMP96";#N/A,#N/A,FALSE,"MAT96";#N/A,#N/A,FALSE,"FANDA96";#N/A,#N/A,FALSE,"INTRAN96";#N/A,#N/A,FALSE,"NAA9697";#N/A,#N/A,FALSE,"ECWEBB";#N/A,#N/A,FALSE,"MFT96";#N/A,#N/A,FALSE,"CTrecon"}</definedName>
    <definedName name="b_4_1_4" hidden="1">{#N/A,#N/A,FALSE,"TMCOMP96";#N/A,#N/A,FALSE,"MAT96";#N/A,#N/A,FALSE,"FANDA96";#N/A,#N/A,FALSE,"INTRAN96";#N/A,#N/A,FALSE,"NAA9697";#N/A,#N/A,FALSE,"ECWEBB";#N/A,#N/A,FALSE,"MFT96";#N/A,#N/A,FALSE,"CTrecon"}</definedName>
    <definedName name="b_4_1_5" localSheetId="0" hidden="1">{#N/A,#N/A,FALSE,"TMCOMP96";#N/A,#N/A,FALSE,"MAT96";#N/A,#N/A,FALSE,"FANDA96";#N/A,#N/A,FALSE,"INTRAN96";#N/A,#N/A,FALSE,"NAA9697";#N/A,#N/A,FALSE,"ECWEBB";#N/A,#N/A,FALSE,"MFT96";#N/A,#N/A,FALSE,"CTrecon"}</definedName>
    <definedName name="b_4_1_5" hidden="1">{#N/A,#N/A,FALSE,"TMCOMP96";#N/A,#N/A,FALSE,"MAT96";#N/A,#N/A,FALSE,"FANDA96";#N/A,#N/A,FALSE,"INTRAN96";#N/A,#N/A,FALSE,"NAA9697";#N/A,#N/A,FALSE,"ECWEBB";#N/A,#N/A,FALSE,"MFT96";#N/A,#N/A,FALSE,"CTrecon"}</definedName>
    <definedName name="b_4_2" localSheetId="0" hidden="1">{#N/A,#N/A,FALSE,"TMCOMP96";#N/A,#N/A,FALSE,"MAT96";#N/A,#N/A,FALSE,"FANDA96";#N/A,#N/A,FALSE,"INTRAN96";#N/A,#N/A,FALSE,"NAA9697";#N/A,#N/A,FALSE,"ECWEBB";#N/A,#N/A,FALSE,"MFT96";#N/A,#N/A,FALSE,"CTrecon"}</definedName>
    <definedName name="b_4_2" hidden="1">{#N/A,#N/A,FALSE,"TMCOMP96";#N/A,#N/A,FALSE,"MAT96";#N/A,#N/A,FALSE,"FANDA96";#N/A,#N/A,FALSE,"INTRAN96";#N/A,#N/A,FALSE,"NAA9697";#N/A,#N/A,FALSE,"ECWEBB";#N/A,#N/A,FALSE,"MFT96";#N/A,#N/A,FALSE,"CTrecon"}</definedName>
    <definedName name="b_4_3" localSheetId="0" hidden="1">{#N/A,#N/A,FALSE,"TMCOMP96";#N/A,#N/A,FALSE,"MAT96";#N/A,#N/A,FALSE,"FANDA96";#N/A,#N/A,FALSE,"INTRAN96";#N/A,#N/A,FALSE,"NAA9697";#N/A,#N/A,FALSE,"ECWEBB";#N/A,#N/A,FALSE,"MFT96";#N/A,#N/A,FALSE,"CTrecon"}</definedName>
    <definedName name="b_4_3" hidden="1">{#N/A,#N/A,FALSE,"TMCOMP96";#N/A,#N/A,FALSE,"MAT96";#N/A,#N/A,FALSE,"FANDA96";#N/A,#N/A,FALSE,"INTRAN96";#N/A,#N/A,FALSE,"NAA9697";#N/A,#N/A,FALSE,"ECWEBB";#N/A,#N/A,FALSE,"MFT96";#N/A,#N/A,FALSE,"CTrecon"}</definedName>
    <definedName name="b_4_4" localSheetId="0" hidden="1">{#N/A,#N/A,FALSE,"TMCOMP96";#N/A,#N/A,FALSE,"MAT96";#N/A,#N/A,FALSE,"FANDA96";#N/A,#N/A,FALSE,"INTRAN96";#N/A,#N/A,FALSE,"NAA9697";#N/A,#N/A,FALSE,"ECWEBB";#N/A,#N/A,FALSE,"MFT96";#N/A,#N/A,FALSE,"CTrecon"}</definedName>
    <definedName name="b_4_4" hidden="1">{#N/A,#N/A,FALSE,"TMCOMP96";#N/A,#N/A,FALSE,"MAT96";#N/A,#N/A,FALSE,"FANDA96";#N/A,#N/A,FALSE,"INTRAN96";#N/A,#N/A,FALSE,"NAA9697";#N/A,#N/A,FALSE,"ECWEBB";#N/A,#N/A,FALSE,"MFT96";#N/A,#N/A,FALSE,"CTrecon"}</definedName>
    <definedName name="b_4_5" localSheetId="0" hidden="1">{#N/A,#N/A,FALSE,"TMCOMP96";#N/A,#N/A,FALSE,"MAT96";#N/A,#N/A,FALSE,"FANDA96";#N/A,#N/A,FALSE,"INTRAN96";#N/A,#N/A,FALSE,"NAA9697";#N/A,#N/A,FALSE,"ECWEBB";#N/A,#N/A,FALSE,"MFT96";#N/A,#N/A,FALSE,"CTrecon"}</definedName>
    <definedName name="b_4_5" hidden="1">{#N/A,#N/A,FALSE,"TMCOMP96";#N/A,#N/A,FALSE,"MAT96";#N/A,#N/A,FALSE,"FANDA96";#N/A,#N/A,FALSE,"INTRAN96";#N/A,#N/A,FALSE,"NAA9697";#N/A,#N/A,FALSE,"ECWEBB";#N/A,#N/A,FALSE,"MFT96";#N/A,#N/A,FALSE,"CTrecon"}</definedName>
    <definedName name="b_5" localSheetId="0" hidden="1">{#N/A,#N/A,FALSE,"TMCOMP96";#N/A,#N/A,FALSE,"MAT96";#N/A,#N/A,FALSE,"FANDA96";#N/A,#N/A,FALSE,"INTRAN96";#N/A,#N/A,FALSE,"NAA9697";#N/A,#N/A,FALSE,"ECWEBB";#N/A,#N/A,FALSE,"MFT96";#N/A,#N/A,FALSE,"CTrecon"}</definedName>
    <definedName name="b_5" localSheetId="4" hidden="1">{#N/A,#N/A,FALSE,"TMCOMP96";#N/A,#N/A,FALSE,"MAT96";#N/A,#N/A,FALSE,"FANDA96";#N/A,#N/A,FALSE,"INTRAN96";#N/A,#N/A,FALSE,"NAA9697";#N/A,#N/A,FALSE,"ECWEBB";#N/A,#N/A,FALSE,"MFT96";#N/A,#N/A,FALSE,"CTrecon"}</definedName>
    <definedName name="b_5" hidden="1">{#N/A,#N/A,FALSE,"TMCOMP96";#N/A,#N/A,FALSE,"MAT96";#N/A,#N/A,FALSE,"FANDA96";#N/A,#N/A,FALSE,"INTRAN96";#N/A,#N/A,FALSE,"NAA9697";#N/A,#N/A,FALSE,"ECWEBB";#N/A,#N/A,FALSE,"MFT96";#N/A,#N/A,FALSE,"CTrecon"}</definedName>
    <definedName name="b_5_1" localSheetId="0" hidden="1">{#N/A,#N/A,FALSE,"TMCOMP96";#N/A,#N/A,FALSE,"MAT96";#N/A,#N/A,FALSE,"FANDA96";#N/A,#N/A,FALSE,"INTRAN96";#N/A,#N/A,FALSE,"NAA9697";#N/A,#N/A,FALSE,"ECWEBB";#N/A,#N/A,FALSE,"MFT96";#N/A,#N/A,FALSE,"CTrecon"}</definedName>
    <definedName name="b_5_1" localSheetId="4" hidden="1">{#N/A,#N/A,FALSE,"TMCOMP96";#N/A,#N/A,FALSE,"MAT96";#N/A,#N/A,FALSE,"FANDA96";#N/A,#N/A,FALSE,"INTRAN96";#N/A,#N/A,FALSE,"NAA9697";#N/A,#N/A,FALSE,"ECWEBB";#N/A,#N/A,FALSE,"MFT96";#N/A,#N/A,FALSE,"CTrecon"}</definedName>
    <definedName name="b_5_1" hidden="1">{#N/A,#N/A,FALSE,"TMCOMP96";#N/A,#N/A,FALSE,"MAT96";#N/A,#N/A,FALSE,"FANDA96";#N/A,#N/A,FALSE,"INTRAN96";#N/A,#N/A,FALSE,"NAA9697";#N/A,#N/A,FALSE,"ECWEBB";#N/A,#N/A,FALSE,"MFT96";#N/A,#N/A,FALSE,"CTrecon"}</definedName>
    <definedName name="b_5_1_1" localSheetId="0" hidden="1">{#N/A,#N/A,FALSE,"TMCOMP96";#N/A,#N/A,FALSE,"MAT96";#N/A,#N/A,FALSE,"FANDA96";#N/A,#N/A,FALSE,"INTRAN96";#N/A,#N/A,FALSE,"NAA9697";#N/A,#N/A,FALSE,"ECWEBB";#N/A,#N/A,FALSE,"MFT96";#N/A,#N/A,FALSE,"CTrecon"}</definedName>
    <definedName name="b_5_1_1" hidden="1">{#N/A,#N/A,FALSE,"TMCOMP96";#N/A,#N/A,FALSE,"MAT96";#N/A,#N/A,FALSE,"FANDA96";#N/A,#N/A,FALSE,"INTRAN96";#N/A,#N/A,FALSE,"NAA9697";#N/A,#N/A,FALSE,"ECWEBB";#N/A,#N/A,FALSE,"MFT96";#N/A,#N/A,FALSE,"CTrecon"}</definedName>
    <definedName name="b_5_1_1_1" hidden="1">{#N/A,#N/A,FALSE,"TMCOMP96";#N/A,#N/A,FALSE,"MAT96";#N/A,#N/A,FALSE,"FANDA96";#N/A,#N/A,FALSE,"INTRAN96";#N/A,#N/A,FALSE,"NAA9697";#N/A,#N/A,FALSE,"ECWEBB";#N/A,#N/A,FALSE,"MFT96";#N/A,#N/A,FALSE,"CTrecon"}</definedName>
    <definedName name="b_5_1_1_2" hidden="1">{#N/A,#N/A,FALSE,"TMCOMP96";#N/A,#N/A,FALSE,"MAT96";#N/A,#N/A,FALSE,"FANDA96";#N/A,#N/A,FALSE,"INTRAN96";#N/A,#N/A,FALSE,"NAA9697";#N/A,#N/A,FALSE,"ECWEBB";#N/A,#N/A,FALSE,"MFT96";#N/A,#N/A,FALSE,"CTrecon"}</definedName>
    <definedName name="b_5_1_2" localSheetId="0" hidden="1">{#N/A,#N/A,FALSE,"TMCOMP96";#N/A,#N/A,FALSE,"MAT96";#N/A,#N/A,FALSE,"FANDA96";#N/A,#N/A,FALSE,"INTRAN96";#N/A,#N/A,FALSE,"NAA9697";#N/A,#N/A,FALSE,"ECWEBB";#N/A,#N/A,FALSE,"MFT96";#N/A,#N/A,FALSE,"CTrecon"}</definedName>
    <definedName name="b_5_1_2" hidden="1">{#N/A,#N/A,FALSE,"TMCOMP96";#N/A,#N/A,FALSE,"MAT96";#N/A,#N/A,FALSE,"FANDA96";#N/A,#N/A,FALSE,"INTRAN96";#N/A,#N/A,FALSE,"NAA9697";#N/A,#N/A,FALSE,"ECWEBB";#N/A,#N/A,FALSE,"MFT96";#N/A,#N/A,FALSE,"CTrecon"}</definedName>
    <definedName name="b_5_1_3" localSheetId="0" hidden="1">{#N/A,#N/A,FALSE,"TMCOMP96";#N/A,#N/A,FALSE,"MAT96";#N/A,#N/A,FALSE,"FANDA96";#N/A,#N/A,FALSE,"INTRAN96";#N/A,#N/A,FALSE,"NAA9697";#N/A,#N/A,FALSE,"ECWEBB";#N/A,#N/A,FALSE,"MFT96";#N/A,#N/A,FALSE,"CTrecon"}</definedName>
    <definedName name="b_5_1_3" hidden="1">{#N/A,#N/A,FALSE,"TMCOMP96";#N/A,#N/A,FALSE,"MAT96";#N/A,#N/A,FALSE,"FANDA96";#N/A,#N/A,FALSE,"INTRAN96";#N/A,#N/A,FALSE,"NAA9697";#N/A,#N/A,FALSE,"ECWEBB";#N/A,#N/A,FALSE,"MFT96";#N/A,#N/A,FALSE,"CTrecon"}</definedName>
    <definedName name="b_5_1_4" localSheetId="0" hidden="1">{#N/A,#N/A,FALSE,"TMCOMP96";#N/A,#N/A,FALSE,"MAT96";#N/A,#N/A,FALSE,"FANDA96";#N/A,#N/A,FALSE,"INTRAN96";#N/A,#N/A,FALSE,"NAA9697";#N/A,#N/A,FALSE,"ECWEBB";#N/A,#N/A,FALSE,"MFT96";#N/A,#N/A,FALSE,"CTrecon"}</definedName>
    <definedName name="b_5_1_4" hidden="1">{#N/A,#N/A,FALSE,"TMCOMP96";#N/A,#N/A,FALSE,"MAT96";#N/A,#N/A,FALSE,"FANDA96";#N/A,#N/A,FALSE,"INTRAN96";#N/A,#N/A,FALSE,"NAA9697";#N/A,#N/A,FALSE,"ECWEBB";#N/A,#N/A,FALSE,"MFT96";#N/A,#N/A,FALSE,"CTrecon"}</definedName>
    <definedName name="b_5_1_5" localSheetId="0" hidden="1">{#N/A,#N/A,FALSE,"TMCOMP96";#N/A,#N/A,FALSE,"MAT96";#N/A,#N/A,FALSE,"FANDA96";#N/A,#N/A,FALSE,"INTRAN96";#N/A,#N/A,FALSE,"NAA9697";#N/A,#N/A,FALSE,"ECWEBB";#N/A,#N/A,FALSE,"MFT96";#N/A,#N/A,FALSE,"CTrecon"}</definedName>
    <definedName name="b_5_1_5" hidden="1">{#N/A,#N/A,FALSE,"TMCOMP96";#N/A,#N/A,FALSE,"MAT96";#N/A,#N/A,FALSE,"FANDA96";#N/A,#N/A,FALSE,"INTRAN96";#N/A,#N/A,FALSE,"NAA9697";#N/A,#N/A,FALSE,"ECWEBB";#N/A,#N/A,FALSE,"MFT96";#N/A,#N/A,FALSE,"CTrecon"}</definedName>
    <definedName name="b_5_2" localSheetId="0" hidden="1">{#N/A,#N/A,FALSE,"TMCOMP96";#N/A,#N/A,FALSE,"MAT96";#N/A,#N/A,FALSE,"FANDA96";#N/A,#N/A,FALSE,"INTRAN96";#N/A,#N/A,FALSE,"NAA9697";#N/A,#N/A,FALSE,"ECWEBB";#N/A,#N/A,FALSE,"MFT96";#N/A,#N/A,FALSE,"CTrecon"}</definedName>
    <definedName name="b_5_2" hidden="1">{#N/A,#N/A,FALSE,"TMCOMP96";#N/A,#N/A,FALSE,"MAT96";#N/A,#N/A,FALSE,"FANDA96";#N/A,#N/A,FALSE,"INTRAN96";#N/A,#N/A,FALSE,"NAA9697";#N/A,#N/A,FALSE,"ECWEBB";#N/A,#N/A,FALSE,"MFT96";#N/A,#N/A,FALSE,"CTrecon"}</definedName>
    <definedName name="b_5_3" localSheetId="0" hidden="1">{#N/A,#N/A,FALSE,"TMCOMP96";#N/A,#N/A,FALSE,"MAT96";#N/A,#N/A,FALSE,"FANDA96";#N/A,#N/A,FALSE,"INTRAN96";#N/A,#N/A,FALSE,"NAA9697";#N/A,#N/A,FALSE,"ECWEBB";#N/A,#N/A,FALSE,"MFT96";#N/A,#N/A,FALSE,"CTrecon"}</definedName>
    <definedName name="b_5_3" hidden="1">{#N/A,#N/A,FALSE,"TMCOMP96";#N/A,#N/A,FALSE,"MAT96";#N/A,#N/A,FALSE,"FANDA96";#N/A,#N/A,FALSE,"INTRAN96";#N/A,#N/A,FALSE,"NAA9697";#N/A,#N/A,FALSE,"ECWEBB";#N/A,#N/A,FALSE,"MFT96";#N/A,#N/A,FALSE,"CTrecon"}</definedName>
    <definedName name="b_5_4" localSheetId="0" hidden="1">{#N/A,#N/A,FALSE,"TMCOMP96";#N/A,#N/A,FALSE,"MAT96";#N/A,#N/A,FALSE,"FANDA96";#N/A,#N/A,FALSE,"INTRAN96";#N/A,#N/A,FALSE,"NAA9697";#N/A,#N/A,FALSE,"ECWEBB";#N/A,#N/A,FALSE,"MFT96";#N/A,#N/A,FALSE,"CTrecon"}</definedName>
    <definedName name="b_5_4" hidden="1">{#N/A,#N/A,FALSE,"TMCOMP96";#N/A,#N/A,FALSE,"MAT96";#N/A,#N/A,FALSE,"FANDA96";#N/A,#N/A,FALSE,"INTRAN96";#N/A,#N/A,FALSE,"NAA9697";#N/A,#N/A,FALSE,"ECWEBB";#N/A,#N/A,FALSE,"MFT96";#N/A,#N/A,FALSE,"CTrecon"}</definedName>
    <definedName name="b_5_5" localSheetId="0" hidden="1">{#N/A,#N/A,FALSE,"TMCOMP96";#N/A,#N/A,FALSE,"MAT96";#N/A,#N/A,FALSE,"FANDA96";#N/A,#N/A,FALSE,"INTRAN96";#N/A,#N/A,FALSE,"NAA9697";#N/A,#N/A,FALSE,"ECWEBB";#N/A,#N/A,FALSE,"MFT96";#N/A,#N/A,FALSE,"CTrecon"}</definedName>
    <definedName name="b_5_5" hidden="1">{#N/A,#N/A,FALSE,"TMCOMP96";#N/A,#N/A,FALSE,"MAT96";#N/A,#N/A,FALSE,"FANDA96";#N/A,#N/A,FALSE,"INTRAN96";#N/A,#N/A,FALSE,"NAA9697";#N/A,#N/A,FALSE,"ECWEBB";#N/A,#N/A,FALSE,"MFT96";#N/A,#N/A,FALSE,"CTrecon"}</definedName>
    <definedName name="blarg"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 localSheetId="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localSheetId="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localSheetId="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CSP" localSheetId="0" hidden="1">'[7]Model inputs'!#REF!</definedName>
    <definedName name="CSP" localSheetId="4" hidden="1">'[7]Model inputs'!#REF!</definedName>
    <definedName name="CSP" localSheetId="3" hidden="1">'[7]Model inputs'!#REF!</definedName>
    <definedName name="CSP" hidden="1">'[7]Model inputs'!#REF!</definedName>
    <definedName name="CT" localSheetId="4" hidden="1">'[2]Forecast data'!#REF!</definedName>
    <definedName name="CT" hidden="1">'[2]Forecast data'!#REF!</definedName>
    <definedName name="CTNABS" localSheetId="4" hidden="1">'[1]Model inputs'!#REF!</definedName>
    <definedName name="CTNABS" hidden="1">'[1]Model inputs'!#REF!</definedName>
    <definedName name="dfg" localSheetId="4"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localSheetId="4" hidden="1">{#N/A,#N/A,FALSE,"TMCOMP96";#N/A,#N/A,FALSE,"MAT96";#N/A,#N/A,FALSE,"FANDA96";#N/A,#N/A,FALSE,"INTRAN96";#N/A,#N/A,FALSE,"NAA9697";#N/A,#N/A,FALSE,"ECWEBB";#N/A,#N/A,FALSE,"MFT96";#N/A,#N/A,FALSE,"CTrecon"}</definedName>
    <definedName name="dgsgf_1" localSheetId="3" hidden="1">{#N/A,#N/A,FALSE,"TMCOMP96";#N/A,#N/A,FALSE,"MAT96";#N/A,#N/A,FALSE,"FANDA96";#N/A,#N/A,FALSE,"INTRAN96";#N/A,#N/A,FALSE,"NAA9697";#N/A,#N/A,FALSE,"ECWEBB";#N/A,#N/A,FALSE,"MFT96";#N/A,#N/A,FALSE,"CTrecon"}</definedName>
    <definedName name="dgsgf_1_1" localSheetId="0" hidden="1">{#N/A,#N/A,FALSE,"TMCOMP96";#N/A,#N/A,FALSE,"MAT96";#N/A,#N/A,FALSE,"FANDA96";#N/A,#N/A,FALSE,"INTRAN96";#N/A,#N/A,FALSE,"NAA9697";#N/A,#N/A,FALSE,"ECWEBB";#N/A,#N/A,FALSE,"MFT96";#N/A,#N/A,FALSE,"CTrecon"}</definedName>
    <definedName name="dgsgf_1_1" localSheetId="4" hidden="1">{#N/A,#N/A,FALSE,"TMCOMP96";#N/A,#N/A,FALSE,"MAT96";#N/A,#N/A,FALSE,"FANDA96";#N/A,#N/A,FALSE,"INTRAN96";#N/A,#N/A,FALSE,"NAA9697";#N/A,#N/A,FALSE,"ECWEBB";#N/A,#N/A,FALSE,"MFT96";#N/A,#N/A,FALSE,"CTrecon"}</definedName>
    <definedName name="dgsgf_1_1" localSheetId="3" hidden="1">{#N/A,#N/A,FALSE,"TMCOMP96";#N/A,#N/A,FALSE,"MAT96";#N/A,#N/A,FALSE,"FANDA96";#N/A,#N/A,FALSE,"INTRAN96";#N/A,#N/A,FALSE,"NAA9697";#N/A,#N/A,FALSE,"ECWEBB";#N/A,#N/A,FALSE,"MFT96";#N/A,#N/A,FALSE,"CTrecon"}</definedName>
    <definedName name="dgsgf_1_1" hidden="1">{#N/A,#N/A,FALSE,"TMCOMP96";#N/A,#N/A,FALSE,"MAT96";#N/A,#N/A,FALSE,"FANDA96";#N/A,#N/A,FALSE,"INTRAN96";#N/A,#N/A,FALSE,"NAA9697";#N/A,#N/A,FALSE,"ECWEBB";#N/A,#N/A,FALSE,"MFT96";#N/A,#N/A,FALSE,"CTrecon"}</definedName>
    <definedName name="dgsgf_1_1_1" localSheetId="0" hidden="1">{#N/A,#N/A,FALSE,"TMCOMP96";#N/A,#N/A,FALSE,"MAT96";#N/A,#N/A,FALSE,"FANDA96";#N/A,#N/A,FALSE,"INTRAN96";#N/A,#N/A,FALSE,"NAA9697";#N/A,#N/A,FALSE,"ECWEBB";#N/A,#N/A,FALSE,"MFT96";#N/A,#N/A,FALSE,"CTrecon"}</definedName>
    <definedName name="dgsgf_1_1_1" localSheetId="4" hidden="1">{#N/A,#N/A,FALSE,"TMCOMP96";#N/A,#N/A,FALSE,"MAT96";#N/A,#N/A,FALSE,"FANDA96";#N/A,#N/A,FALSE,"INTRAN96";#N/A,#N/A,FALSE,"NAA9697";#N/A,#N/A,FALSE,"ECWEBB";#N/A,#N/A,FALSE,"MFT96";#N/A,#N/A,FALSE,"CTrecon"}</definedName>
    <definedName name="dgsgf_1_1_1" hidden="1">{#N/A,#N/A,FALSE,"TMCOMP96";#N/A,#N/A,FALSE,"MAT96";#N/A,#N/A,FALSE,"FANDA96";#N/A,#N/A,FALSE,"INTRAN96";#N/A,#N/A,FALSE,"NAA9697";#N/A,#N/A,FALSE,"ECWEBB";#N/A,#N/A,FALSE,"MFT96";#N/A,#N/A,FALSE,"CTrecon"}</definedName>
    <definedName name="dgsgf_1_1_1_1" localSheetId="0" hidden="1">{#N/A,#N/A,FALSE,"TMCOMP96";#N/A,#N/A,FALSE,"MAT96";#N/A,#N/A,FALSE,"FANDA96";#N/A,#N/A,FALSE,"INTRAN96";#N/A,#N/A,FALSE,"NAA9697";#N/A,#N/A,FALSE,"ECWEBB";#N/A,#N/A,FALSE,"MFT96";#N/A,#N/A,FALSE,"CTrecon"}</definedName>
    <definedName name="dgsgf_1_1_1_1" hidden="1">{#N/A,#N/A,FALSE,"TMCOMP96";#N/A,#N/A,FALSE,"MAT96";#N/A,#N/A,FALSE,"FANDA96";#N/A,#N/A,FALSE,"INTRAN96";#N/A,#N/A,FALSE,"NAA9697";#N/A,#N/A,FALSE,"ECWEBB";#N/A,#N/A,FALSE,"MFT96";#N/A,#N/A,FALSE,"CTrecon"}</definedName>
    <definedName name="dgsgf_1_1_1_1_1" hidden="1">{#N/A,#N/A,FALSE,"TMCOMP96";#N/A,#N/A,FALSE,"MAT96";#N/A,#N/A,FALSE,"FANDA96";#N/A,#N/A,FALSE,"INTRAN96";#N/A,#N/A,FALSE,"NAA9697";#N/A,#N/A,FALSE,"ECWEBB";#N/A,#N/A,FALSE,"MFT96";#N/A,#N/A,FALSE,"CTrecon"}</definedName>
    <definedName name="dgsgf_1_1_1_1_2" hidden="1">{#N/A,#N/A,FALSE,"TMCOMP96";#N/A,#N/A,FALSE,"MAT96";#N/A,#N/A,FALSE,"FANDA96";#N/A,#N/A,FALSE,"INTRAN96";#N/A,#N/A,FALSE,"NAA9697";#N/A,#N/A,FALSE,"ECWEBB";#N/A,#N/A,FALSE,"MFT96";#N/A,#N/A,FALSE,"CTrecon"}</definedName>
    <definedName name="dgsgf_1_1_1_2" localSheetId="0" hidden="1">{#N/A,#N/A,FALSE,"TMCOMP96";#N/A,#N/A,FALSE,"MAT96";#N/A,#N/A,FALSE,"FANDA96";#N/A,#N/A,FALSE,"INTRAN96";#N/A,#N/A,FALSE,"NAA9697";#N/A,#N/A,FALSE,"ECWEBB";#N/A,#N/A,FALSE,"MFT96";#N/A,#N/A,FALSE,"CTrecon"}</definedName>
    <definedName name="dgsgf_1_1_1_2" hidden="1">{#N/A,#N/A,FALSE,"TMCOMP96";#N/A,#N/A,FALSE,"MAT96";#N/A,#N/A,FALSE,"FANDA96";#N/A,#N/A,FALSE,"INTRAN96";#N/A,#N/A,FALSE,"NAA9697";#N/A,#N/A,FALSE,"ECWEBB";#N/A,#N/A,FALSE,"MFT96";#N/A,#N/A,FALSE,"CTrecon"}</definedName>
    <definedName name="dgsgf_1_1_1_3" localSheetId="0" hidden="1">{#N/A,#N/A,FALSE,"TMCOMP96";#N/A,#N/A,FALSE,"MAT96";#N/A,#N/A,FALSE,"FANDA96";#N/A,#N/A,FALSE,"INTRAN96";#N/A,#N/A,FALSE,"NAA9697";#N/A,#N/A,FALSE,"ECWEBB";#N/A,#N/A,FALSE,"MFT96";#N/A,#N/A,FALSE,"CTrecon"}</definedName>
    <definedName name="dgsgf_1_1_1_3" hidden="1">{#N/A,#N/A,FALSE,"TMCOMP96";#N/A,#N/A,FALSE,"MAT96";#N/A,#N/A,FALSE,"FANDA96";#N/A,#N/A,FALSE,"INTRAN96";#N/A,#N/A,FALSE,"NAA9697";#N/A,#N/A,FALSE,"ECWEBB";#N/A,#N/A,FALSE,"MFT96";#N/A,#N/A,FALSE,"CTrecon"}</definedName>
    <definedName name="dgsgf_1_1_1_4" localSheetId="0" hidden="1">{#N/A,#N/A,FALSE,"TMCOMP96";#N/A,#N/A,FALSE,"MAT96";#N/A,#N/A,FALSE,"FANDA96";#N/A,#N/A,FALSE,"INTRAN96";#N/A,#N/A,FALSE,"NAA9697";#N/A,#N/A,FALSE,"ECWEBB";#N/A,#N/A,FALSE,"MFT96";#N/A,#N/A,FALSE,"CTrecon"}</definedName>
    <definedName name="dgsgf_1_1_1_4" hidden="1">{#N/A,#N/A,FALSE,"TMCOMP96";#N/A,#N/A,FALSE,"MAT96";#N/A,#N/A,FALSE,"FANDA96";#N/A,#N/A,FALSE,"INTRAN96";#N/A,#N/A,FALSE,"NAA9697";#N/A,#N/A,FALSE,"ECWEBB";#N/A,#N/A,FALSE,"MFT96";#N/A,#N/A,FALSE,"CTrecon"}</definedName>
    <definedName name="dgsgf_1_1_1_5" localSheetId="0" hidden="1">{#N/A,#N/A,FALSE,"TMCOMP96";#N/A,#N/A,FALSE,"MAT96";#N/A,#N/A,FALSE,"FANDA96";#N/A,#N/A,FALSE,"INTRAN96";#N/A,#N/A,FALSE,"NAA9697";#N/A,#N/A,FALSE,"ECWEBB";#N/A,#N/A,FALSE,"MFT96";#N/A,#N/A,FALSE,"CTrecon"}</definedName>
    <definedName name="dgsgf_1_1_1_5" hidden="1">{#N/A,#N/A,FALSE,"TMCOMP96";#N/A,#N/A,FALSE,"MAT96";#N/A,#N/A,FALSE,"FANDA96";#N/A,#N/A,FALSE,"INTRAN96";#N/A,#N/A,FALSE,"NAA9697";#N/A,#N/A,FALSE,"ECWEBB";#N/A,#N/A,FALSE,"MFT96";#N/A,#N/A,FALSE,"CTrecon"}</definedName>
    <definedName name="dgsgf_1_1_2" localSheetId="0" hidden="1">{#N/A,#N/A,FALSE,"TMCOMP96";#N/A,#N/A,FALSE,"MAT96";#N/A,#N/A,FALSE,"FANDA96";#N/A,#N/A,FALSE,"INTRAN96";#N/A,#N/A,FALSE,"NAA9697";#N/A,#N/A,FALSE,"ECWEBB";#N/A,#N/A,FALSE,"MFT96";#N/A,#N/A,FALSE,"CTrecon"}</definedName>
    <definedName name="dgsgf_1_1_2" hidden="1">{#N/A,#N/A,FALSE,"TMCOMP96";#N/A,#N/A,FALSE,"MAT96";#N/A,#N/A,FALSE,"FANDA96";#N/A,#N/A,FALSE,"INTRAN96";#N/A,#N/A,FALSE,"NAA9697";#N/A,#N/A,FALSE,"ECWEBB";#N/A,#N/A,FALSE,"MFT96";#N/A,#N/A,FALSE,"CTrecon"}</definedName>
    <definedName name="dgsgf_1_1_3" localSheetId="0" hidden="1">{#N/A,#N/A,FALSE,"TMCOMP96";#N/A,#N/A,FALSE,"MAT96";#N/A,#N/A,FALSE,"FANDA96";#N/A,#N/A,FALSE,"INTRAN96";#N/A,#N/A,FALSE,"NAA9697";#N/A,#N/A,FALSE,"ECWEBB";#N/A,#N/A,FALSE,"MFT96";#N/A,#N/A,FALSE,"CTrecon"}</definedName>
    <definedName name="dgsgf_1_1_3" hidden="1">{#N/A,#N/A,FALSE,"TMCOMP96";#N/A,#N/A,FALSE,"MAT96";#N/A,#N/A,FALSE,"FANDA96";#N/A,#N/A,FALSE,"INTRAN96";#N/A,#N/A,FALSE,"NAA9697";#N/A,#N/A,FALSE,"ECWEBB";#N/A,#N/A,FALSE,"MFT96";#N/A,#N/A,FALSE,"CTrecon"}</definedName>
    <definedName name="dgsgf_1_1_4" localSheetId="0" hidden="1">{#N/A,#N/A,FALSE,"TMCOMP96";#N/A,#N/A,FALSE,"MAT96";#N/A,#N/A,FALSE,"FANDA96";#N/A,#N/A,FALSE,"INTRAN96";#N/A,#N/A,FALSE,"NAA9697";#N/A,#N/A,FALSE,"ECWEBB";#N/A,#N/A,FALSE,"MFT96";#N/A,#N/A,FALSE,"CTrecon"}</definedName>
    <definedName name="dgsgf_1_1_4" hidden="1">{#N/A,#N/A,FALSE,"TMCOMP96";#N/A,#N/A,FALSE,"MAT96";#N/A,#N/A,FALSE,"FANDA96";#N/A,#N/A,FALSE,"INTRAN96";#N/A,#N/A,FALSE,"NAA9697";#N/A,#N/A,FALSE,"ECWEBB";#N/A,#N/A,FALSE,"MFT96";#N/A,#N/A,FALSE,"CTrecon"}</definedName>
    <definedName name="dgsgf_1_1_5" localSheetId="0" hidden="1">{#N/A,#N/A,FALSE,"TMCOMP96";#N/A,#N/A,FALSE,"MAT96";#N/A,#N/A,FALSE,"FANDA96";#N/A,#N/A,FALSE,"INTRAN96";#N/A,#N/A,FALSE,"NAA9697";#N/A,#N/A,FALSE,"ECWEBB";#N/A,#N/A,FALSE,"MFT96";#N/A,#N/A,FALSE,"CTrecon"}</definedName>
    <definedName name="dgsgf_1_1_5" hidden="1">{#N/A,#N/A,FALSE,"TMCOMP96";#N/A,#N/A,FALSE,"MAT96";#N/A,#N/A,FALSE,"FANDA96";#N/A,#N/A,FALSE,"INTRAN96";#N/A,#N/A,FALSE,"NAA9697";#N/A,#N/A,FALSE,"ECWEBB";#N/A,#N/A,FALSE,"MFT96";#N/A,#N/A,FALSE,"CTrecon"}</definedName>
    <definedName name="dgsgf_1_2" localSheetId="0" hidden="1">{#N/A,#N/A,FALSE,"TMCOMP96";#N/A,#N/A,FALSE,"MAT96";#N/A,#N/A,FALSE,"FANDA96";#N/A,#N/A,FALSE,"INTRAN96";#N/A,#N/A,FALSE,"NAA9697";#N/A,#N/A,FALSE,"ECWEBB";#N/A,#N/A,FALSE,"MFT96";#N/A,#N/A,FALSE,"CTrecon"}</definedName>
    <definedName name="dgsgf_1_2" localSheetId="4" hidden="1">{#N/A,#N/A,FALSE,"TMCOMP96";#N/A,#N/A,FALSE,"MAT96";#N/A,#N/A,FALSE,"FANDA96";#N/A,#N/A,FALSE,"INTRAN96";#N/A,#N/A,FALSE,"NAA9697";#N/A,#N/A,FALSE,"ECWEBB";#N/A,#N/A,FALSE,"MFT96";#N/A,#N/A,FALSE,"CTrecon"}</definedName>
    <definedName name="dgsgf_1_2" hidden="1">{#N/A,#N/A,FALSE,"TMCOMP96";#N/A,#N/A,FALSE,"MAT96";#N/A,#N/A,FALSE,"FANDA96";#N/A,#N/A,FALSE,"INTRAN96";#N/A,#N/A,FALSE,"NAA9697";#N/A,#N/A,FALSE,"ECWEBB";#N/A,#N/A,FALSE,"MFT96";#N/A,#N/A,FALSE,"CTrecon"}</definedName>
    <definedName name="dgsgf_1_2_1" localSheetId="0" hidden="1">{#N/A,#N/A,FALSE,"TMCOMP96";#N/A,#N/A,FALSE,"MAT96";#N/A,#N/A,FALSE,"FANDA96";#N/A,#N/A,FALSE,"INTRAN96";#N/A,#N/A,FALSE,"NAA9697";#N/A,#N/A,FALSE,"ECWEBB";#N/A,#N/A,FALSE,"MFT96";#N/A,#N/A,FALSE,"CTrecon"}</definedName>
    <definedName name="dgsgf_1_2_1" localSheetId="4" hidden="1">{#N/A,#N/A,FALSE,"TMCOMP96";#N/A,#N/A,FALSE,"MAT96";#N/A,#N/A,FALSE,"FANDA96";#N/A,#N/A,FALSE,"INTRAN96";#N/A,#N/A,FALSE,"NAA9697";#N/A,#N/A,FALSE,"ECWEBB";#N/A,#N/A,FALSE,"MFT96";#N/A,#N/A,FALSE,"CTrecon"}</definedName>
    <definedName name="dgsgf_1_2_1" hidden="1">{#N/A,#N/A,FALSE,"TMCOMP96";#N/A,#N/A,FALSE,"MAT96";#N/A,#N/A,FALSE,"FANDA96";#N/A,#N/A,FALSE,"INTRAN96";#N/A,#N/A,FALSE,"NAA9697";#N/A,#N/A,FALSE,"ECWEBB";#N/A,#N/A,FALSE,"MFT96";#N/A,#N/A,FALSE,"CTrecon"}</definedName>
    <definedName name="dgsgf_1_2_1_1" localSheetId="0" hidden="1">{#N/A,#N/A,FALSE,"TMCOMP96";#N/A,#N/A,FALSE,"MAT96";#N/A,#N/A,FALSE,"FANDA96";#N/A,#N/A,FALSE,"INTRAN96";#N/A,#N/A,FALSE,"NAA9697";#N/A,#N/A,FALSE,"ECWEBB";#N/A,#N/A,FALSE,"MFT96";#N/A,#N/A,FALSE,"CTrecon"}</definedName>
    <definedName name="dgsgf_1_2_1_1" hidden="1">{#N/A,#N/A,FALSE,"TMCOMP96";#N/A,#N/A,FALSE,"MAT96";#N/A,#N/A,FALSE,"FANDA96";#N/A,#N/A,FALSE,"INTRAN96";#N/A,#N/A,FALSE,"NAA9697";#N/A,#N/A,FALSE,"ECWEBB";#N/A,#N/A,FALSE,"MFT96";#N/A,#N/A,FALSE,"CTrecon"}</definedName>
    <definedName name="dgsgf_1_2_1_1_1" hidden="1">{#N/A,#N/A,FALSE,"TMCOMP96";#N/A,#N/A,FALSE,"MAT96";#N/A,#N/A,FALSE,"FANDA96";#N/A,#N/A,FALSE,"INTRAN96";#N/A,#N/A,FALSE,"NAA9697";#N/A,#N/A,FALSE,"ECWEBB";#N/A,#N/A,FALSE,"MFT96";#N/A,#N/A,FALSE,"CTrecon"}</definedName>
    <definedName name="dgsgf_1_2_1_1_2" hidden="1">{#N/A,#N/A,FALSE,"TMCOMP96";#N/A,#N/A,FALSE,"MAT96";#N/A,#N/A,FALSE,"FANDA96";#N/A,#N/A,FALSE,"INTRAN96";#N/A,#N/A,FALSE,"NAA9697";#N/A,#N/A,FALSE,"ECWEBB";#N/A,#N/A,FALSE,"MFT96";#N/A,#N/A,FALSE,"CTrecon"}</definedName>
    <definedName name="dgsgf_1_2_1_2" localSheetId="0" hidden="1">{#N/A,#N/A,FALSE,"TMCOMP96";#N/A,#N/A,FALSE,"MAT96";#N/A,#N/A,FALSE,"FANDA96";#N/A,#N/A,FALSE,"INTRAN96";#N/A,#N/A,FALSE,"NAA9697";#N/A,#N/A,FALSE,"ECWEBB";#N/A,#N/A,FALSE,"MFT96";#N/A,#N/A,FALSE,"CTrecon"}</definedName>
    <definedName name="dgsgf_1_2_1_2" hidden="1">{#N/A,#N/A,FALSE,"TMCOMP96";#N/A,#N/A,FALSE,"MAT96";#N/A,#N/A,FALSE,"FANDA96";#N/A,#N/A,FALSE,"INTRAN96";#N/A,#N/A,FALSE,"NAA9697";#N/A,#N/A,FALSE,"ECWEBB";#N/A,#N/A,FALSE,"MFT96";#N/A,#N/A,FALSE,"CTrecon"}</definedName>
    <definedName name="dgsgf_1_2_1_3" localSheetId="0" hidden="1">{#N/A,#N/A,FALSE,"TMCOMP96";#N/A,#N/A,FALSE,"MAT96";#N/A,#N/A,FALSE,"FANDA96";#N/A,#N/A,FALSE,"INTRAN96";#N/A,#N/A,FALSE,"NAA9697";#N/A,#N/A,FALSE,"ECWEBB";#N/A,#N/A,FALSE,"MFT96";#N/A,#N/A,FALSE,"CTrecon"}</definedName>
    <definedName name="dgsgf_1_2_1_3" hidden="1">{#N/A,#N/A,FALSE,"TMCOMP96";#N/A,#N/A,FALSE,"MAT96";#N/A,#N/A,FALSE,"FANDA96";#N/A,#N/A,FALSE,"INTRAN96";#N/A,#N/A,FALSE,"NAA9697";#N/A,#N/A,FALSE,"ECWEBB";#N/A,#N/A,FALSE,"MFT96";#N/A,#N/A,FALSE,"CTrecon"}</definedName>
    <definedName name="dgsgf_1_2_1_4" localSheetId="0" hidden="1">{#N/A,#N/A,FALSE,"TMCOMP96";#N/A,#N/A,FALSE,"MAT96";#N/A,#N/A,FALSE,"FANDA96";#N/A,#N/A,FALSE,"INTRAN96";#N/A,#N/A,FALSE,"NAA9697";#N/A,#N/A,FALSE,"ECWEBB";#N/A,#N/A,FALSE,"MFT96";#N/A,#N/A,FALSE,"CTrecon"}</definedName>
    <definedName name="dgsgf_1_2_1_4" hidden="1">{#N/A,#N/A,FALSE,"TMCOMP96";#N/A,#N/A,FALSE,"MAT96";#N/A,#N/A,FALSE,"FANDA96";#N/A,#N/A,FALSE,"INTRAN96";#N/A,#N/A,FALSE,"NAA9697";#N/A,#N/A,FALSE,"ECWEBB";#N/A,#N/A,FALSE,"MFT96";#N/A,#N/A,FALSE,"CTrecon"}</definedName>
    <definedName name="dgsgf_1_2_1_5" localSheetId="0" hidden="1">{#N/A,#N/A,FALSE,"TMCOMP96";#N/A,#N/A,FALSE,"MAT96";#N/A,#N/A,FALSE,"FANDA96";#N/A,#N/A,FALSE,"INTRAN96";#N/A,#N/A,FALSE,"NAA9697";#N/A,#N/A,FALSE,"ECWEBB";#N/A,#N/A,FALSE,"MFT96";#N/A,#N/A,FALSE,"CTrecon"}</definedName>
    <definedName name="dgsgf_1_2_1_5" hidden="1">{#N/A,#N/A,FALSE,"TMCOMP96";#N/A,#N/A,FALSE,"MAT96";#N/A,#N/A,FALSE,"FANDA96";#N/A,#N/A,FALSE,"INTRAN96";#N/A,#N/A,FALSE,"NAA9697";#N/A,#N/A,FALSE,"ECWEBB";#N/A,#N/A,FALSE,"MFT96";#N/A,#N/A,FALSE,"CTrecon"}</definedName>
    <definedName name="dgsgf_1_2_2" localSheetId="0" hidden="1">{#N/A,#N/A,FALSE,"TMCOMP96";#N/A,#N/A,FALSE,"MAT96";#N/A,#N/A,FALSE,"FANDA96";#N/A,#N/A,FALSE,"INTRAN96";#N/A,#N/A,FALSE,"NAA9697";#N/A,#N/A,FALSE,"ECWEBB";#N/A,#N/A,FALSE,"MFT96";#N/A,#N/A,FALSE,"CTrecon"}</definedName>
    <definedName name="dgsgf_1_2_2" hidden="1">{#N/A,#N/A,FALSE,"TMCOMP96";#N/A,#N/A,FALSE,"MAT96";#N/A,#N/A,FALSE,"FANDA96";#N/A,#N/A,FALSE,"INTRAN96";#N/A,#N/A,FALSE,"NAA9697";#N/A,#N/A,FALSE,"ECWEBB";#N/A,#N/A,FALSE,"MFT96";#N/A,#N/A,FALSE,"CTrecon"}</definedName>
    <definedName name="dgsgf_1_2_3" localSheetId="0" hidden="1">{#N/A,#N/A,FALSE,"TMCOMP96";#N/A,#N/A,FALSE,"MAT96";#N/A,#N/A,FALSE,"FANDA96";#N/A,#N/A,FALSE,"INTRAN96";#N/A,#N/A,FALSE,"NAA9697";#N/A,#N/A,FALSE,"ECWEBB";#N/A,#N/A,FALSE,"MFT96";#N/A,#N/A,FALSE,"CTrecon"}</definedName>
    <definedName name="dgsgf_1_2_3" hidden="1">{#N/A,#N/A,FALSE,"TMCOMP96";#N/A,#N/A,FALSE,"MAT96";#N/A,#N/A,FALSE,"FANDA96";#N/A,#N/A,FALSE,"INTRAN96";#N/A,#N/A,FALSE,"NAA9697";#N/A,#N/A,FALSE,"ECWEBB";#N/A,#N/A,FALSE,"MFT96";#N/A,#N/A,FALSE,"CTrecon"}</definedName>
    <definedName name="dgsgf_1_2_4" localSheetId="0" hidden="1">{#N/A,#N/A,FALSE,"TMCOMP96";#N/A,#N/A,FALSE,"MAT96";#N/A,#N/A,FALSE,"FANDA96";#N/A,#N/A,FALSE,"INTRAN96";#N/A,#N/A,FALSE,"NAA9697";#N/A,#N/A,FALSE,"ECWEBB";#N/A,#N/A,FALSE,"MFT96";#N/A,#N/A,FALSE,"CTrecon"}</definedName>
    <definedName name="dgsgf_1_2_4" hidden="1">{#N/A,#N/A,FALSE,"TMCOMP96";#N/A,#N/A,FALSE,"MAT96";#N/A,#N/A,FALSE,"FANDA96";#N/A,#N/A,FALSE,"INTRAN96";#N/A,#N/A,FALSE,"NAA9697";#N/A,#N/A,FALSE,"ECWEBB";#N/A,#N/A,FALSE,"MFT96";#N/A,#N/A,FALSE,"CTrecon"}</definedName>
    <definedName name="dgsgf_1_2_5" localSheetId="0" hidden="1">{#N/A,#N/A,FALSE,"TMCOMP96";#N/A,#N/A,FALSE,"MAT96";#N/A,#N/A,FALSE,"FANDA96";#N/A,#N/A,FALSE,"INTRAN96";#N/A,#N/A,FALSE,"NAA9697";#N/A,#N/A,FALSE,"ECWEBB";#N/A,#N/A,FALSE,"MFT96";#N/A,#N/A,FALSE,"CTrecon"}</definedName>
    <definedName name="dgsgf_1_2_5" hidden="1">{#N/A,#N/A,FALSE,"TMCOMP96";#N/A,#N/A,FALSE,"MAT96";#N/A,#N/A,FALSE,"FANDA96";#N/A,#N/A,FALSE,"INTRAN96";#N/A,#N/A,FALSE,"NAA9697";#N/A,#N/A,FALSE,"ECWEBB";#N/A,#N/A,FALSE,"MFT96";#N/A,#N/A,FALSE,"CTrecon"}</definedName>
    <definedName name="dgsgf_1_3" localSheetId="0" hidden="1">{#N/A,#N/A,FALSE,"TMCOMP96";#N/A,#N/A,FALSE,"MAT96";#N/A,#N/A,FALSE,"FANDA96";#N/A,#N/A,FALSE,"INTRAN96";#N/A,#N/A,FALSE,"NAA9697";#N/A,#N/A,FALSE,"ECWEBB";#N/A,#N/A,FALSE,"MFT96";#N/A,#N/A,FALSE,"CTrecon"}</definedName>
    <definedName name="dgsgf_1_3" localSheetId="4" hidden="1">{#N/A,#N/A,FALSE,"TMCOMP96";#N/A,#N/A,FALSE,"MAT96";#N/A,#N/A,FALSE,"FANDA96";#N/A,#N/A,FALSE,"INTRAN96";#N/A,#N/A,FALSE,"NAA9697";#N/A,#N/A,FALSE,"ECWEBB";#N/A,#N/A,FALSE,"MFT96";#N/A,#N/A,FALSE,"CTrecon"}</definedName>
    <definedName name="dgsgf_1_3" hidden="1">{#N/A,#N/A,FALSE,"TMCOMP96";#N/A,#N/A,FALSE,"MAT96";#N/A,#N/A,FALSE,"FANDA96";#N/A,#N/A,FALSE,"INTRAN96";#N/A,#N/A,FALSE,"NAA9697";#N/A,#N/A,FALSE,"ECWEBB";#N/A,#N/A,FALSE,"MFT96";#N/A,#N/A,FALSE,"CTrecon"}</definedName>
    <definedName name="dgsgf_1_3_1" localSheetId="0" hidden="1">{#N/A,#N/A,FALSE,"TMCOMP96";#N/A,#N/A,FALSE,"MAT96";#N/A,#N/A,FALSE,"FANDA96";#N/A,#N/A,FALSE,"INTRAN96";#N/A,#N/A,FALSE,"NAA9697";#N/A,#N/A,FALSE,"ECWEBB";#N/A,#N/A,FALSE,"MFT96";#N/A,#N/A,FALSE,"CTrecon"}</definedName>
    <definedName name="dgsgf_1_3_1" localSheetId="4" hidden="1">{#N/A,#N/A,FALSE,"TMCOMP96";#N/A,#N/A,FALSE,"MAT96";#N/A,#N/A,FALSE,"FANDA96";#N/A,#N/A,FALSE,"INTRAN96";#N/A,#N/A,FALSE,"NAA9697";#N/A,#N/A,FALSE,"ECWEBB";#N/A,#N/A,FALSE,"MFT96";#N/A,#N/A,FALSE,"CTrecon"}</definedName>
    <definedName name="dgsgf_1_3_1" hidden="1">{#N/A,#N/A,FALSE,"TMCOMP96";#N/A,#N/A,FALSE,"MAT96";#N/A,#N/A,FALSE,"FANDA96";#N/A,#N/A,FALSE,"INTRAN96";#N/A,#N/A,FALSE,"NAA9697";#N/A,#N/A,FALSE,"ECWEBB";#N/A,#N/A,FALSE,"MFT96";#N/A,#N/A,FALSE,"CTrecon"}</definedName>
    <definedName name="dgsgf_1_3_1_1" localSheetId="0" hidden="1">{#N/A,#N/A,FALSE,"TMCOMP96";#N/A,#N/A,FALSE,"MAT96";#N/A,#N/A,FALSE,"FANDA96";#N/A,#N/A,FALSE,"INTRAN96";#N/A,#N/A,FALSE,"NAA9697";#N/A,#N/A,FALSE,"ECWEBB";#N/A,#N/A,FALSE,"MFT96";#N/A,#N/A,FALSE,"CTrecon"}</definedName>
    <definedName name="dgsgf_1_3_1_1" hidden="1">{#N/A,#N/A,FALSE,"TMCOMP96";#N/A,#N/A,FALSE,"MAT96";#N/A,#N/A,FALSE,"FANDA96";#N/A,#N/A,FALSE,"INTRAN96";#N/A,#N/A,FALSE,"NAA9697";#N/A,#N/A,FALSE,"ECWEBB";#N/A,#N/A,FALSE,"MFT96";#N/A,#N/A,FALSE,"CTrecon"}</definedName>
    <definedName name="dgsgf_1_3_1_1_1" hidden="1">{#N/A,#N/A,FALSE,"TMCOMP96";#N/A,#N/A,FALSE,"MAT96";#N/A,#N/A,FALSE,"FANDA96";#N/A,#N/A,FALSE,"INTRAN96";#N/A,#N/A,FALSE,"NAA9697";#N/A,#N/A,FALSE,"ECWEBB";#N/A,#N/A,FALSE,"MFT96";#N/A,#N/A,FALSE,"CTrecon"}</definedName>
    <definedName name="dgsgf_1_3_1_1_2" hidden="1">{#N/A,#N/A,FALSE,"TMCOMP96";#N/A,#N/A,FALSE,"MAT96";#N/A,#N/A,FALSE,"FANDA96";#N/A,#N/A,FALSE,"INTRAN96";#N/A,#N/A,FALSE,"NAA9697";#N/A,#N/A,FALSE,"ECWEBB";#N/A,#N/A,FALSE,"MFT96";#N/A,#N/A,FALSE,"CTrecon"}</definedName>
    <definedName name="dgsgf_1_3_1_2" localSheetId="0" hidden="1">{#N/A,#N/A,FALSE,"TMCOMP96";#N/A,#N/A,FALSE,"MAT96";#N/A,#N/A,FALSE,"FANDA96";#N/A,#N/A,FALSE,"INTRAN96";#N/A,#N/A,FALSE,"NAA9697";#N/A,#N/A,FALSE,"ECWEBB";#N/A,#N/A,FALSE,"MFT96";#N/A,#N/A,FALSE,"CTrecon"}</definedName>
    <definedName name="dgsgf_1_3_1_2" hidden="1">{#N/A,#N/A,FALSE,"TMCOMP96";#N/A,#N/A,FALSE,"MAT96";#N/A,#N/A,FALSE,"FANDA96";#N/A,#N/A,FALSE,"INTRAN96";#N/A,#N/A,FALSE,"NAA9697";#N/A,#N/A,FALSE,"ECWEBB";#N/A,#N/A,FALSE,"MFT96";#N/A,#N/A,FALSE,"CTrecon"}</definedName>
    <definedName name="dgsgf_1_3_1_3" localSheetId="0" hidden="1">{#N/A,#N/A,FALSE,"TMCOMP96";#N/A,#N/A,FALSE,"MAT96";#N/A,#N/A,FALSE,"FANDA96";#N/A,#N/A,FALSE,"INTRAN96";#N/A,#N/A,FALSE,"NAA9697";#N/A,#N/A,FALSE,"ECWEBB";#N/A,#N/A,FALSE,"MFT96";#N/A,#N/A,FALSE,"CTrecon"}</definedName>
    <definedName name="dgsgf_1_3_1_3" hidden="1">{#N/A,#N/A,FALSE,"TMCOMP96";#N/A,#N/A,FALSE,"MAT96";#N/A,#N/A,FALSE,"FANDA96";#N/A,#N/A,FALSE,"INTRAN96";#N/A,#N/A,FALSE,"NAA9697";#N/A,#N/A,FALSE,"ECWEBB";#N/A,#N/A,FALSE,"MFT96";#N/A,#N/A,FALSE,"CTrecon"}</definedName>
    <definedName name="dgsgf_1_3_1_4" localSheetId="0" hidden="1">{#N/A,#N/A,FALSE,"TMCOMP96";#N/A,#N/A,FALSE,"MAT96";#N/A,#N/A,FALSE,"FANDA96";#N/A,#N/A,FALSE,"INTRAN96";#N/A,#N/A,FALSE,"NAA9697";#N/A,#N/A,FALSE,"ECWEBB";#N/A,#N/A,FALSE,"MFT96";#N/A,#N/A,FALSE,"CTrecon"}</definedName>
    <definedName name="dgsgf_1_3_1_4" hidden="1">{#N/A,#N/A,FALSE,"TMCOMP96";#N/A,#N/A,FALSE,"MAT96";#N/A,#N/A,FALSE,"FANDA96";#N/A,#N/A,FALSE,"INTRAN96";#N/A,#N/A,FALSE,"NAA9697";#N/A,#N/A,FALSE,"ECWEBB";#N/A,#N/A,FALSE,"MFT96";#N/A,#N/A,FALSE,"CTrecon"}</definedName>
    <definedName name="dgsgf_1_3_1_5" localSheetId="0" hidden="1">{#N/A,#N/A,FALSE,"TMCOMP96";#N/A,#N/A,FALSE,"MAT96";#N/A,#N/A,FALSE,"FANDA96";#N/A,#N/A,FALSE,"INTRAN96";#N/A,#N/A,FALSE,"NAA9697";#N/A,#N/A,FALSE,"ECWEBB";#N/A,#N/A,FALSE,"MFT96";#N/A,#N/A,FALSE,"CTrecon"}</definedName>
    <definedName name="dgsgf_1_3_1_5" hidden="1">{#N/A,#N/A,FALSE,"TMCOMP96";#N/A,#N/A,FALSE,"MAT96";#N/A,#N/A,FALSE,"FANDA96";#N/A,#N/A,FALSE,"INTRAN96";#N/A,#N/A,FALSE,"NAA9697";#N/A,#N/A,FALSE,"ECWEBB";#N/A,#N/A,FALSE,"MFT96";#N/A,#N/A,FALSE,"CTrecon"}</definedName>
    <definedName name="dgsgf_1_3_2" localSheetId="0" hidden="1">{#N/A,#N/A,FALSE,"TMCOMP96";#N/A,#N/A,FALSE,"MAT96";#N/A,#N/A,FALSE,"FANDA96";#N/A,#N/A,FALSE,"INTRAN96";#N/A,#N/A,FALSE,"NAA9697";#N/A,#N/A,FALSE,"ECWEBB";#N/A,#N/A,FALSE,"MFT96";#N/A,#N/A,FALSE,"CTrecon"}</definedName>
    <definedName name="dgsgf_1_3_2" hidden="1">{#N/A,#N/A,FALSE,"TMCOMP96";#N/A,#N/A,FALSE,"MAT96";#N/A,#N/A,FALSE,"FANDA96";#N/A,#N/A,FALSE,"INTRAN96";#N/A,#N/A,FALSE,"NAA9697";#N/A,#N/A,FALSE,"ECWEBB";#N/A,#N/A,FALSE,"MFT96";#N/A,#N/A,FALSE,"CTrecon"}</definedName>
    <definedName name="dgsgf_1_3_3" localSheetId="0" hidden="1">{#N/A,#N/A,FALSE,"TMCOMP96";#N/A,#N/A,FALSE,"MAT96";#N/A,#N/A,FALSE,"FANDA96";#N/A,#N/A,FALSE,"INTRAN96";#N/A,#N/A,FALSE,"NAA9697";#N/A,#N/A,FALSE,"ECWEBB";#N/A,#N/A,FALSE,"MFT96";#N/A,#N/A,FALSE,"CTrecon"}</definedName>
    <definedName name="dgsgf_1_3_3" hidden="1">{#N/A,#N/A,FALSE,"TMCOMP96";#N/A,#N/A,FALSE,"MAT96";#N/A,#N/A,FALSE,"FANDA96";#N/A,#N/A,FALSE,"INTRAN96";#N/A,#N/A,FALSE,"NAA9697";#N/A,#N/A,FALSE,"ECWEBB";#N/A,#N/A,FALSE,"MFT96";#N/A,#N/A,FALSE,"CTrecon"}</definedName>
    <definedName name="dgsgf_1_3_4" localSheetId="0" hidden="1">{#N/A,#N/A,FALSE,"TMCOMP96";#N/A,#N/A,FALSE,"MAT96";#N/A,#N/A,FALSE,"FANDA96";#N/A,#N/A,FALSE,"INTRAN96";#N/A,#N/A,FALSE,"NAA9697";#N/A,#N/A,FALSE,"ECWEBB";#N/A,#N/A,FALSE,"MFT96";#N/A,#N/A,FALSE,"CTrecon"}</definedName>
    <definedName name="dgsgf_1_3_4" hidden="1">{#N/A,#N/A,FALSE,"TMCOMP96";#N/A,#N/A,FALSE,"MAT96";#N/A,#N/A,FALSE,"FANDA96";#N/A,#N/A,FALSE,"INTRAN96";#N/A,#N/A,FALSE,"NAA9697";#N/A,#N/A,FALSE,"ECWEBB";#N/A,#N/A,FALSE,"MFT96";#N/A,#N/A,FALSE,"CTrecon"}</definedName>
    <definedName name="dgsgf_1_3_5" localSheetId="0" hidden="1">{#N/A,#N/A,FALSE,"TMCOMP96";#N/A,#N/A,FALSE,"MAT96";#N/A,#N/A,FALSE,"FANDA96";#N/A,#N/A,FALSE,"INTRAN96";#N/A,#N/A,FALSE,"NAA9697";#N/A,#N/A,FALSE,"ECWEBB";#N/A,#N/A,FALSE,"MFT96";#N/A,#N/A,FALSE,"CTrecon"}</definedName>
    <definedName name="dgsgf_1_3_5" hidden="1">{#N/A,#N/A,FALSE,"TMCOMP96";#N/A,#N/A,FALSE,"MAT96";#N/A,#N/A,FALSE,"FANDA96";#N/A,#N/A,FALSE,"INTRAN96";#N/A,#N/A,FALSE,"NAA9697";#N/A,#N/A,FALSE,"ECWEBB";#N/A,#N/A,FALSE,"MFT96";#N/A,#N/A,FALSE,"CTrecon"}</definedName>
    <definedName name="dgsgf_1_4" localSheetId="0" hidden="1">{#N/A,#N/A,FALSE,"TMCOMP96";#N/A,#N/A,FALSE,"MAT96";#N/A,#N/A,FALSE,"FANDA96";#N/A,#N/A,FALSE,"INTRAN96";#N/A,#N/A,FALSE,"NAA9697";#N/A,#N/A,FALSE,"ECWEBB";#N/A,#N/A,FALSE,"MFT96";#N/A,#N/A,FALSE,"CTrecon"}</definedName>
    <definedName name="dgsgf_1_4" localSheetId="4" hidden="1">{#N/A,#N/A,FALSE,"TMCOMP96";#N/A,#N/A,FALSE,"MAT96";#N/A,#N/A,FALSE,"FANDA96";#N/A,#N/A,FALSE,"INTRAN96";#N/A,#N/A,FALSE,"NAA9697";#N/A,#N/A,FALSE,"ECWEBB";#N/A,#N/A,FALSE,"MFT96";#N/A,#N/A,FALSE,"CTrecon"}</definedName>
    <definedName name="dgsgf_1_4" hidden="1">{#N/A,#N/A,FALSE,"TMCOMP96";#N/A,#N/A,FALSE,"MAT96";#N/A,#N/A,FALSE,"FANDA96";#N/A,#N/A,FALSE,"INTRAN96";#N/A,#N/A,FALSE,"NAA9697";#N/A,#N/A,FALSE,"ECWEBB";#N/A,#N/A,FALSE,"MFT96";#N/A,#N/A,FALSE,"CTrecon"}</definedName>
    <definedName name="dgsgf_1_4_1" localSheetId="0" hidden="1">{#N/A,#N/A,FALSE,"TMCOMP96";#N/A,#N/A,FALSE,"MAT96";#N/A,#N/A,FALSE,"FANDA96";#N/A,#N/A,FALSE,"INTRAN96";#N/A,#N/A,FALSE,"NAA9697";#N/A,#N/A,FALSE,"ECWEBB";#N/A,#N/A,FALSE,"MFT96";#N/A,#N/A,FALSE,"CTrecon"}</definedName>
    <definedName name="dgsgf_1_4_1" localSheetId="4" hidden="1">{#N/A,#N/A,FALSE,"TMCOMP96";#N/A,#N/A,FALSE,"MAT96";#N/A,#N/A,FALSE,"FANDA96";#N/A,#N/A,FALSE,"INTRAN96";#N/A,#N/A,FALSE,"NAA9697";#N/A,#N/A,FALSE,"ECWEBB";#N/A,#N/A,FALSE,"MFT96";#N/A,#N/A,FALSE,"CTrecon"}</definedName>
    <definedName name="dgsgf_1_4_1" hidden="1">{#N/A,#N/A,FALSE,"TMCOMP96";#N/A,#N/A,FALSE,"MAT96";#N/A,#N/A,FALSE,"FANDA96";#N/A,#N/A,FALSE,"INTRAN96";#N/A,#N/A,FALSE,"NAA9697";#N/A,#N/A,FALSE,"ECWEBB";#N/A,#N/A,FALSE,"MFT96";#N/A,#N/A,FALSE,"CTrecon"}</definedName>
    <definedName name="dgsgf_1_4_1_1" localSheetId="0" hidden="1">{#N/A,#N/A,FALSE,"TMCOMP96";#N/A,#N/A,FALSE,"MAT96";#N/A,#N/A,FALSE,"FANDA96";#N/A,#N/A,FALSE,"INTRAN96";#N/A,#N/A,FALSE,"NAA9697";#N/A,#N/A,FALSE,"ECWEBB";#N/A,#N/A,FALSE,"MFT96";#N/A,#N/A,FALSE,"CTrecon"}</definedName>
    <definedName name="dgsgf_1_4_1_1" hidden="1">{#N/A,#N/A,FALSE,"TMCOMP96";#N/A,#N/A,FALSE,"MAT96";#N/A,#N/A,FALSE,"FANDA96";#N/A,#N/A,FALSE,"INTRAN96";#N/A,#N/A,FALSE,"NAA9697";#N/A,#N/A,FALSE,"ECWEBB";#N/A,#N/A,FALSE,"MFT96";#N/A,#N/A,FALSE,"CTrecon"}</definedName>
    <definedName name="dgsgf_1_4_1_2" localSheetId="0" hidden="1">{#N/A,#N/A,FALSE,"TMCOMP96";#N/A,#N/A,FALSE,"MAT96";#N/A,#N/A,FALSE,"FANDA96";#N/A,#N/A,FALSE,"INTRAN96";#N/A,#N/A,FALSE,"NAA9697";#N/A,#N/A,FALSE,"ECWEBB";#N/A,#N/A,FALSE,"MFT96";#N/A,#N/A,FALSE,"CTrecon"}</definedName>
    <definedName name="dgsgf_1_4_1_2" hidden="1">{#N/A,#N/A,FALSE,"TMCOMP96";#N/A,#N/A,FALSE,"MAT96";#N/A,#N/A,FALSE,"FANDA96";#N/A,#N/A,FALSE,"INTRAN96";#N/A,#N/A,FALSE,"NAA9697";#N/A,#N/A,FALSE,"ECWEBB";#N/A,#N/A,FALSE,"MFT96";#N/A,#N/A,FALSE,"CTrecon"}</definedName>
    <definedName name="dgsgf_1_4_1_3" localSheetId="0" hidden="1">{#N/A,#N/A,FALSE,"TMCOMP96";#N/A,#N/A,FALSE,"MAT96";#N/A,#N/A,FALSE,"FANDA96";#N/A,#N/A,FALSE,"INTRAN96";#N/A,#N/A,FALSE,"NAA9697";#N/A,#N/A,FALSE,"ECWEBB";#N/A,#N/A,FALSE,"MFT96";#N/A,#N/A,FALSE,"CTrecon"}</definedName>
    <definedName name="dgsgf_1_4_1_3" hidden="1">{#N/A,#N/A,FALSE,"TMCOMP96";#N/A,#N/A,FALSE,"MAT96";#N/A,#N/A,FALSE,"FANDA96";#N/A,#N/A,FALSE,"INTRAN96";#N/A,#N/A,FALSE,"NAA9697";#N/A,#N/A,FALSE,"ECWEBB";#N/A,#N/A,FALSE,"MFT96";#N/A,#N/A,FALSE,"CTrecon"}</definedName>
    <definedName name="dgsgf_1_4_1_4" localSheetId="0" hidden="1">{#N/A,#N/A,FALSE,"TMCOMP96";#N/A,#N/A,FALSE,"MAT96";#N/A,#N/A,FALSE,"FANDA96";#N/A,#N/A,FALSE,"INTRAN96";#N/A,#N/A,FALSE,"NAA9697";#N/A,#N/A,FALSE,"ECWEBB";#N/A,#N/A,FALSE,"MFT96";#N/A,#N/A,FALSE,"CTrecon"}</definedName>
    <definedName name="dgsgf_1_4_1_4" hidden="1">{#N/A,#N/A,FALSE,"TMCOMP96";#N/A,#N/A,FALSE,"MAT96";#N/A,#N/A,FALSE,"FANDA96";#N/A,#N/A,FALSE,"INTRAN96";#N/A,#N/A,FALSE,"NAA9697";#N/A,#N/A,FALSE,"ECWEBB";#N/A,#N/A,FALSE,"MFT96";#N/A,#N/A,FALSE,"CTrecon"}</definedName>
    <definedName name="dgsgf_1_4_1_5" hidden="1">{#N/A,#N/A,FALSE,"TMCOMP96";#N/A,#N/A,FALSE,"MAT96";#N/A,#N/A,FALSE,"FANDA96";#N/A,#N/A,FALSE,"INTRAN96";#N/A,#N/A,FALSE,"NAA9697";#N/A,#N/A,FALSE,"ECWEBB";#N/A,#N/A,FALSE,"MFT96";#N/A,#N/A,FALSE,"CTrecon"}</definedName>
    <definedName name="dgsgf_1_4_2" localSheetId="0" hidden="1">{#N/A,#N/A,FALSE,"TMCOMP96";#N/A,#N/A,FALSE,"MAT96";#N/A,#N/A,FALSE,"FANDA96";#N/A,#N/A,FALSE,"INTRAN96";#N/A,#N/A,FALSE,"NAA9697";#N/A,#N/A,FALSE,"ECWEBB";#N/A,#N/A,FALSE,"MFT96";#N/A,#N/A,FALSE,"CTrecon"}</definedName>
    <definedName name="dgsgf_1_4_2" hidden="1">{#N/A,#N/A,FALSE,"TMCOMP96";#N/A,#N/A,FALSE,"MAT96";#N/A,#N/A,FALSE,"FANDA96";#N/A,#N/A,FALSE,"INTRAN96";#N/A,#N/A,FALSE,"NAA9697";#N/A,#N/A,FALSE,"ECWEBB";#N/A,#N/A,FALSE,"MFT96";#N/A,#N/A,FALSE,"CTrecon"}</definedName>
    <definedName name="dgsgf_1_4_3" localSheetId="0" hidden="1">{#N/A,#N/A,FALSE,"TMCOMP96";#N/A,#N/A,FALSE,"MAT96";#N/A,#N/A,FALSE,"FANDA96";#N/A,#N/A,FALSE,"INTRAN96";#N/A,#N/A,FALSE,"NAA9697";#N/A,#N/A,FALSE,"ECWEBB";#N/A,#N/A,FALSE,"MFT96";#N/A,#N/A,FALSE,"CTrecon"}</definedName>
    <definedName name="dgsgf_1_4_3" hidden="1">{#N/A,#N/A,FALSE,"TMCOMP96";#N/A,#N/A,FALSE,"MAT96";#N/A,#N/A,FALSE,"FANDA96";#N/A,#N/A,FALSE,"INTRAN96";#N/A,#N/A,FALSE,"NAA9697";#N/A,#N/A,FALSE,"ECWEBB";#N/A,#N/A,FALSE,"MFT96";#N/A,#N/A,FALSE,"CTrecon"}</definedName>
    <definedName name="dgsgf_1_4_4" localSheetId="0" hidden="1">{#N/A,#N/A,FALSE,"TMCOMP96";#N/A,#N/A,FALSE,"MAT96";#N/A,#N/A,FALSE,"FANDA96";#N/A,#N/A,FALSE,"INTRAN96";#N/A,#N/A,FALSE,"NAA9697";#N/A,#N/A,FALSE,"ECWEBB";#N/A,#N/A,FALSE,"MFT96";#N/A,#N/A,FALSE,"CTrecon"}</definedName>
    <definedName name="dgsgf_1_4_4" hidden="1">{#N/A,#N/A,FALSE,"TMCOMP96";#N/A,#N/A,FALSE,"MAT96";#N/A,#N/A,FALSE,"FANDA96";#N/A,#N/A,FALSE,"INTRAN96";#N/A,#N/A,FALSE,"NAA9697";#N/A,#N/A,FALSE,"ECWEBB";#N/A,#N/A,FALSE,"MFT96";#N/A,#N/A,FALSE,"CTrecon"}</definedName>
    <definedName name="dgsgf_1_4_5" localSheetId="0" hidden="1">{#N/A,#N/A,FALSE,"TMCOMP96";#N/A,#N/A,FALSE,"MAT96";#N/A,#N/A,FALSE,"FANDA96";#N/A,#N/A,FALSE,"INTRAN96";#N/A,#N/A,FALSE,"NAA9697";#N/A,#N/A,FALSE,"ECWEBB";#N/A,#N/A,FALSE,"MFT96";#N/A,#N/A,FALSE,"CTrecon"}</definedName>
    <definedName name="dgsgf_1_4_5" hidden="1">{#N/A,#N/A,FALSE,"TMCOMP96";#N/A,#N/A,FALSE,"MAT96";#N/A,#N/A,FALSE,"FANDA96";#N/A,#N/A,FALSE,"INTRAN96";#N/A,#N/A,FALSE,"NAA9697";#N/A,#N/A,FALSE,"ECWEBB";#N/A,#N/A,FALSE,"MFT96";#N/A,#N/A,FALSE,"CTrecon"}</definedName>
    <definedName name="dgsgf_1_5" localSheetId="0" hidden="1">{#N/A,#N/A,FALSE,"TMCOMP96";#N/A,#N/A,FALSE,"MAT96";#N/A,#N/A,FALSE,"FANDA96";#N/A,#N/A,FALSE,"INTRAN96";#N/A,#N/A,FALSE,"NAA9697";#N/A,#N/A,FALSE,"ECWEBB";#N/A,#N/A,FALSE,"MFT96";#N/A,#N/A,FALSE,"CTrecon"}</definedName>
    <definedName name="dgsgf_1_5" localSheetId="4" hidden="1">{#N/A,#N/A,FALSE,"TMCOMP96";#N/A,#N/A,FALSE,"MAT96";#N/A,#N/A,FALSE,"FANDA96";#N/A,#N/A,FALSE,"INTRAN96";#N/A,#N/A,FALSE,"NAA9697";#N/A,#N/A,FALSE,"ECWEBB";#N/A,#N/A,FALSE,"MFT96";#N/A,#N/A,FALSE,"CTrecon"}</definedName>
    <definedName name="dgsgf_1_5" hidden="1">{#N/A,#N/A,FALSE,"TMCOMP96";#N/A,#N/A,FALSE,"MAT96";#N/A,#N/A,FALSE,"FANDA96";#N/A,#N/A,FALSE,"INTRAN96";#N/A,#N/A,FALSE,"NAA9697";#N/A,#N/A,FALSE,"ECWEBB";#N/A,#N/A,FALSE,"MFT96";#N/A,#N/A,FALSE,"CTrecon"}</definedName>
    <definedName name="dgsgf_1_5_1" localSheetId="0" hidden="1">{#N/A,#N/A,FALSE,"TMCOMP96";#N/A,#N/A,FALSE,"MAT96";#N/A,#N/A,FALSE,"FANDA96";#N/A,#N/A,FALSE,"INTRAN96";#N/A,#N/A,FALSE,"NAA9697";#N/A,#N/A,FALSE,"ECWEBB";#N/A,#N/A,FALSE,"MFT96";#N/A,#N/A,FALSE,"CTrecon"}</definedName>
    <definedName name="dgsgf_1_5_1" hidden="1">{#N/A,#N/A,FALSE,"TMCOMP96";#N/A,#N/A,FALSE,"MAT96";#N/A,#N/A,FALSE,"FANDA96";#N/A,#N/A,FALSE,"INTRAN96";#N/A,#N/A,FALSE,"NAA9697";#N/A,#N/A,FALSE,"ECWEBB";#N/A,#N/A,FALSE,"MFT96";#N/A,#N/A,FALSE,"CTrecon"}</definedName>
    <definedName name="dgsgf_1_5_2" localSheetId="0" hidden="1">{#N/A,#N/A,FALSE,"TMCOMP96";#N/A,#N/A,FALSE,"MAT96";#N/A,#N/A,FALSE,"FANDA96";#N/A,#N/A,FALSE,"INTRAN96";#N/A,#N/A,FALSE,"NAA9697";#N/A,#N/A,FALSE,"ECWEBB";#N/A,#N/A,FALSE,"MFT96";#N/A,#N/A,FALSE,"CTrecon"}</definedName>
    <definedName name="dgsgf_1_5_2" hidden="1">{#N/A,#N/A,FALSE,"TMCOMP96";#N/A,#N/A,FALSE,"MAT96";#N/A,#N/A,FALSE,"FANDA96";#N/A,#N/A,FALSE,"INTRAN96";#N/A,#N/A,FALSE,"NAA9697";#N/A,#N/A,FALSE,"ECWEBB";#N/A,#N/A,FALSE,"MFT96";#N/A,#N/A,FALSE,"CTrecon"}</definedName>
    <definedName name="dgsgf_1_5_3" localSheetId="0" hidden="1">{#N/A,#N/A,FALSE,"TMCOMP96";#N/A,#N/A,FALSE,"MAT96";#N/A,#N/A,FALSE,"FANDA96";#N/A,#N/A,FALSE,"INTRAN96";#N/A,#N/A,FALSE,"NAA9697";#N/A,#N/A,FALSE,"ECWEBB";#N/A,#N/A,FALSE,"MFT96";#N/A,#N/A,FALSE,"CTrecon"}</definedName>
    <definedName name="dgsgf_1_5_3" hidden="1">{#N/A,#N/A,FALSE,"TMCOMP96";#N/A,#N/A,FALSE,"MAT96";#N/A,#N/A,FALSE,"FANDA96";#N/A,#N/A,FALSE,"INTRAN96";#N/A,#N/A,FALSE,"NAA9697";#N/A,#N/A,FALSE,"ECWEBB";#N/A,#N/A,FALSE,"MFT96";#N/A,#N/A,FALSE,"CTrecon"}</definedName>
    <definedName name="dgsgf_1_5_4" localSheetId="0" hidden="1">{#N/A,#N/A,FALSE,"TMCOMP96";#N/A,#N/A,FALSE,"MAT96";#N/A,#N/A,FALSE,"FANDA96";#N/A,#N/A,FALSE,"INTRAN96";#N/A,#N/A,FALSE,"NAA9697";#N/A,#N/A,FALSE,"ECWEBB";#N/A,#N/A,FALSE,"MFT96";#N/A,#N/A,FALSE,"CTrecon"}</definedName>
    <definedName name="dgsgf_1_5_4" hidden="1">{#N/A,#N/A,FALSE,"TMCOMP96";#N/A,#N/A,FALSE,"MAT96";#N/A,#N/A,FALSE,"FANDA96";#N/A,#N/A,FALSE,"INTRAN96";#N/A,#N/A,FALSE,"NAA9697";#N/A,#N/A,FALSE,"ECWEBB";#N/A,#N/A,FALSE,"MFT96";#N/A,#N/A,FALSE,"CTrecon"}</definedName>
    <definedName name="dgsgf_1_5_5" hidden="1">{#N/A,#N/A,FALSE,"TMCOMP96";#N/A,#N/A,FALSE,"MAT96";#N/A,#N/A,FALSE,"FANDA96";#N/A,#N/A,FALSE,"INTRAN96";#N/A,#N/A,FALSE,"NAA9697";#N/A,#N/A,FALSE,"ECWEBB";#N/A,#N/A,FALSE,"MFT96";#N/A,#N/A,FALSE,"CTrecon"}</definedName>
    <definedName name="dgsgf_2" localSheetId="0" hidden="1">{#N/A,#N/A,FALSE,"TMCOMP96";#N/A,#N/A,FALSE,"MAT96";#N/A,#N/A,FALSE,"FANDA96";#N/A,#N/A,FALSE,"INTRAN96";#N/A,#N/A,FALSE,"NAA9697";#N/A,#N/A,FALSE,"ECWEBB";#N/A,#N/A,FALSE,"MFT96";#N/A,#N/A,FALSE,"CTrecon"}</definedName>
    <definedName name="dgsgf_2" localSheetId="4" hidden="1">{#N/A,#N/A,FALSE,"TMCOMP96";#N/A,#N/A,FALSE,"MAT96";#N/A,#N/A,FALSE,"FANDA96";#N/A,#N/A,FALSE,"INTRAN96";#N/A,#N/A,FALSE,"NAA9697";#N/A,#N/A,FALSE,"ECWEBB";#N/A,#N/A,FALSE,"MFT96";#N/A,#N/A,FALSE,"CTrecon"}</definedName>
    <definedName name="dgsgf_2" localSheetId="3"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_2_1" localSheetId="0" hidden="1">{#N/A,#N/A,FALSE,"TMCOMP96";#N/A,#N/A,FALSE,"MAT96";#N/A,#N/A,FALSE,"FANDA96";#N/A,#N/A,FALSE,"INTRAN96";#N/A,#N/A,FALSE,"NAA9697";#N/A,#N/A,FALSE,"ECWEBB";#N/A,#N/A,FALSE,"MFT96";#N/A,#N/A,FALSE,"CTrecon"}</definedName>
    <definedName name="dgsgf_2_1" localSheetId="4" hidden="1">{#N/A,#N/A,FALSE,"TMCOMP96";#N/A,#N/A,FALSE,"MAT96";#N/A,#N/A,FALSE,"FANDA96";#N/A,#N/A,FALSE,"INTRAN96";#N/A,#N/A,FALSE,"NAA9697";#N/A,#N/A,FALSE,"ECWEBB";#N/A,#N/A,FALSE,"MFT96";#N/A,#N/A,FALSE,"CTrecon"}</definedName>
    <definedName name="dgsgf_2_1" hidden="1">{#N/A,#N/A,FALSE,"TMCOMP96";#N/A,#N/A,FALSE,"MAT96";#N/A,#N/A,FALSE,"FANDA96";#N/A,#N/A,FALSE,"INTRAN96";#N/A,#N/A,FALSE,"NAA9697";#N/A,#N/A,FALSE,"ECWEBB";#N/A,#N/A,FALSE,"MFT96";#N/A,#N/A,FALSE,"CTrecon"}</definedName>
    <definedName name="dgsgf_2_1_1" localSheetId="0" hidden="1">{#N/A,#N/A,FALSE,"TMCOMP96";#N/A,#N/A,FALSE,"MAT96";#N/A,#N/A,FALSE,"FANDA96";#N/A,#N/A,FALSE,"INTRAN96";#N/A,#N/A,FALSE,"NAA9697";#N/A,#N/A,FALSE,"ECWEBB";#N/A,#N/A,FALSE,"MFT96";#N/A,#N/A,FALSE,"CTrecon"}</definedName>
    <definedName name="dgsgf_2_1_1" hidden="1">{#N/A,#N/A,FALSE,"TMCOMP96";#N/A,#N/A,FALSE,"MAT96";#N/A,#N/A,FALSE,"FANDA96";#N/A,#N/A,FALSE,"INTRAN96";#N/A,#N/A,FALSE,"NAA9697";#N/A,#N/A,FALSE,"ECWEBB";#N/A,#N/A,FALSE,"MFT96";#N/A,#N/A,FALSE,"CTrecon"}</definedName>
    <definedName name="dgsgf_2_1_1_1" hidden="1">{#N/A,#N/A,FALSE,"TMCOMP96";#N/A,#N/A,FALSE,"MAT96";#N/A,#N/A,FALSE,"FANDA96";#N/A,#N/A,FALSE,"INTRAN96";#N/A,#N/A,FALSE,"NAA9697";#N/A,#N/A,FALSE,"ECWEBB";#N/A,#N/A,FALSE,"MFT96";#N/A,#N/A,FALSE,"CTrecon"}</definedName>
    <definedName name="dgsgf_2_1_1_2" hidden="1">{#N/A,#N/A,FALSE,"TMCOMP96";#N/A,#N/A,FALSE,"MAT96";#N/A,#N/A,FALSE,"FANDA96";#N/A,#N/A,FALSE,"INTRAN96";#N/A,#N/A,FALSE,"NAA9697";#N/A,#N/A,FALSE,"ECWEBB";#N/A,#N/A,FALSE,"MFT96";#N/A,#N/A,FALSE,"CTrecon"}</definedName>
    <definedName name="dgsgf_2_1_2" localSheetId="0" hidden="1">{#N/A,#N/A,FALSE,"TMCOMP96";#N/A,#N/A,FALSE,"MAT96";#N/A,#N/A,FALSE,"FANDA96";#N/A,#N/A,FALSE,"INTRAN96";#N/A,#N/A,FALSE,"NAA9697";#N/A,#N/A,FALSE,"ECWEBB";#N/A,#N/A,FALSE,"MFT96";#N/A,#N/A,FALSE,"CTrecon"}</definedName>
    <definedName name="dgsgf_2_1_2" hidden="1">{#N/A,#N/A,FALSE,"TMCOMP96";#N/A,#N/A,FALSE,"MAT96";#N/A,#N/A,FALSE,"FANDA96";#N/A,#N/A,FALSE,"INTRAN96";#N/A,#N/A,FALSE,"NAA9697";#N/A,#N/A,FALSE,"ECWEBB";#N/A,#N/A,FALSE,"MFT96";#N/A,#N/A,FALSE,"CTrecon"}</definedName>
    <definedName name="dgsgf_2_1_3" localSheetId="0" hidden="1">{#N/A,#N/A,FALSE,"TMCOMP96";#N/A,#N/A,FALSE,"MAT96";#N/A,#N/A,FALSE,"FANDA96";#N/A,#N/A,FALSE,"INTRAN96";#N/A,#N/A,FALSE,"NAA9697";#N/A,#N/A,FALSE,"ECWEBB";#N/A,#N/A,FALSE,"MFT96";#N/A,#N/A,FALSE,"CTrecon"}</definedName>
    <definedName name="dgsgf_2_1_3" hidden="1">{#N/A,#N/A,FALSE,"TMCOMP96";#N/A,#N/A,FALSE,"MAT96";#N/A,#N/A,FALSE,"FANDA96";#N/A,#N/A,FALSE,"INTRAN96";#N/A,#N/A,FALSE,"NAA9697";#N/A,#N/A,FALSE,"ECWEBB";#N/A,#N/A,FALSE,"MFT96";#N/A,#N/A,FALSE,"CTrecon"}</definedName>
    <definedName name="dgsgf_2_1_4" localSheetId="0" hidden="1">{#N/A,#N/A,FALSE,"TMCOMP96";#N/A,#N/A,FALSE,"MAT96";#N/A,#N/A,FALSE,"FANDA96";#N/A,#N/A,FALSE,"INTRAN96";#N/A,#N/A,FALSE,"NAA9697";#N/A,#N/A,FALSE,"ECWEBB";#N/A,#N/A,FALSE,"MFT96";#N/A,#N/A,FALSE,"CTrecon"}</definedName>
    <definedName name="dgsgf_2_1_4" hidden="1">{#N/A,#N/A,FALSE,"TMCOMP96";#N/A,#N/A,FALSE,"MAT96";#N/A,#N/A,FALSE,"FANDA96";#N/A,#N/A,FALSE,"INTRAN96";#N/A,#N/A,FALSE,"NAA9697";#N/A,#N/A,FALSE,"ECWEBB";#N/A,#N/A,FALSE,"MFT96";#N/A,#N/A,FALSE,"CTrecon"}</definedName>
    <definedName name="dgsgf_2_1_5" localSheetId="0" hidden="1">{#N/A,#N/A,FALSE,"TMCOMP96";#N/A,#N/A,FALSE,"MAT96";#N/A,#N/A,FALSE,"FANDA96";#N/A,#N/A,FALSE,"INTRAN96";#N/A,#N/A,FALSE,"NAA9697";#N/A,#N/A,FALSE,"ECWEBB";#N/A,#N/A,FALSE,"MFT96";#N/A,#N/A,FALSE,"CTrecon"}</definedName>
    <definedName name="dgsgf_2_1_5" hidden="1">{#N/A,#N/A,FALSE,"TMCOMP96";#N/A,#N/A,FALSE,"MAT96";#N/A,#N/A,FALSE,"FANDA96";#N/A,#N/A,FALSE,"INTRAN96";#N/A,#N/A,FALSE,"NAA9697";#N/A,#N/A,FALSE,"ECWEBB";#N/A,#N/A,FALSE,"MFT96";#N/A,#N/A,FALSE,"CTrecon"}</definedName>
    <definedName name="dgsgf_2_2" localSheetId="0" hidden="1">{#N/A,#N/A,FALSE,"TMCOMP96";#N/A,#N/A,FALSE,"MAT96";#N/A,#N/A,FALSE,"FANDA96";#N/A,#N/A,FALSE,"INTRAN96";#N/A,#N/A,FALSE,"NAA9697";#N/A,#N/A,FALSE,"ECWEBB";#N/A,#N/A,FALSE,"MFT96";#N/A,#N/A,FALSE,"CTrecon"}</definedName>
    <definedName name="dgsgf_2_2" hidden="1">{#N/A,#N/A,FALSE,"TMCOMP96";#N/A,#N/A,FALSE,"MAT96";#N/A,#N/A,FALSE,"FANDA96";#N/A,#N/A,FALSE,"INTRAN96";#N/A,#N/A,FALSE,"NAA9697";#N/A,#N/A,FALSE,"ECWEBB";#N/A,#N/A,FALSE,"MFT96";#N/A,#N/A,FALSE,"CTrecon"}</definedName>
    <definedName name="dgsgf_2_3" localSheetId="0" hidden="1">{#N/A,#N/A,FALSE,"TMCOMP96";#N/A,#N/A,FALSE,"MAT96";#N/A,#N/A,FALSE,"FANDA96";#N/A,#N/A,FALSE,"INTRAN96";#N/A,#N/A,FALSE,"NAA9697";#N/A,#N/A,FALSE,"ECWEBB";#N/A,#N/A,FALSE,"MFT96";#N/A,#N/A,FALSE,"CTrecon"}</definedName>
    <definedName name="dgsgf_2_3" hidden="1">{#N/A,#N/A,FALSE,"TMCOMP96";#N/A,#N/A,FALSE,"MAT96";#N/A,#N/A,FALSE,"FANDA96";#N/A,#N/A,FALSE,"INTRAN96";#N/A,#N/A,FALSE,"NAA9697";#N/A,#N/A,FALSE,"ECWEBB";#N/A,#N/A,FALSE,"MFT96";#N/A,#N/A,FALSE,"CTrecon"}</definedName>
    <definedName name="dgsgf_2_4" localSheetId="0" hidden="1">{#N/A,#N/A,FALSE,"TMCOMP96";#N/A,#N/A,FALSE,"MAT96";#N/A,#N/A,FALSE,"FANDA96";#N/A,#N/A,FALSE,"INTRAN96";#N/A,#N/A,FALSE,"NAA9697";#N/A,#N/A,FALSE,"ECWEBB";#N/A,#N/A,FALSE,"MFT96";#N/A,#N/A,FALSE,"CTrecon"}</definedName>
    <definedName name="dgsgf_2_4" hidden="1">{#N/A,#N/A,FALSE,"TMCOMP96";#N/A,#N/A,FALSE,"MAT96";#N/A,#N/A,FALSE,"FANDA96";#N/A,#N/A,FALSE,"INTRAN96";#N/A,#N/A,FALSE,"NAA9697";#N/A,#N/A,FALSE,"ECWEBB";#N/A,#N/A,FALSE,"MFT96";#N/A,#N/A,FALSE,"CTrecon"}</definedName>
    <definedName name="dgsgf_2_5" localSheetId="0" hidden="1">{#N/A,#N/A,FALSE,"TMCOMP96";#N/A,#N/A,FALSE,"MAT96";#N/A,#N/A,FALSE,"FANDA96";#N/A,#N/A,FALSE,"INTRAN96";#N/A,#N/A,FALSE,"NAA9697";#N/A,#N/A,FALSE,"ECWEBB";#N/A,#N/A,FALSE,"MFT96";#N/A,#N/A,FALSE,"CTrecon"}</definedName>
    <definedName name="dgsgf_2_5" hidden="1">{#N/A,#N/A,FALSE,"TMCOMP96";#N/A,#N/A,FALSE,"MAT96";#N/A,#N/A,FALSE,"FANDA96";#N/A,#N/A,FALSE,"INTRAN96";#N/A,#N/A,FALSE,"NAA9697";#N/A,#N/A,FALSE,"ECWEBB";#N/A,#N/A,FALSE,"MFT96";#N/A,#N/A,FALSE,"CTrecon"}</definedName>
    <definedName name="dgsgf_3" localSheetId="0" hidden="1">{#N/A,#N/A,FALSE,"TMCOMP96";#N/A,#N/A,FALSE,"MAT96";#N/A,#N/A,FALSE,"FANDA96";#N/A,#N/A,FALSE,"INTRAN96";#N/A,#N/A,FALSE,"NAA9697";#N/A,#N/A,FALSE,"ECWEBB";#N/A,#N/A,FALSE,"MFT96";#N/A,#N/A,FALSE,"CTrecon"}</definedName>
    <definedName name="dgsgf_3" localSheetId="4" hidden="1">{#N/A,#N/A,FALSE,"TMCOMP96";#N/A,#N/A,FALSE,"MAT96";#N/A,#N/A,FALSE,"FANDA96";#N/A,#N/A,FALSE,"INTRAN96";#N/A,#N/A,FALSE,"NAA9697";#N/A,#N/A,FALSE,"ECWEBB";#N/A,#N/A,FALSE,"MFT96";#N/A,#N/A,FALSE,"CTrecon"}</definedName>
    <definedName name="dgsgf_3" hidden="1">{#N/A,#N/A,FALSE,"TMCOMP96";#N/A,#N/A,FALSE,"MAT96";#N/A,#N/A,FALSE,"FANDA96";#N/A,#N/A,FALSE,"INTRAN96";#N/A,#N/A,FALSE,"NAA9697";#N/A,#N/A,FALSE,"ECWEBB";#N/A,#N/A,FALSE,"MFT96";#N/A,#N/A,FALSE,"CTrecon"}</definedName>
    <definedName name="dgsgf_3_1" localSheetId="0" hidden="1">{#N/A,#N/A,FALSE,"TMCOMP96";#N/A,#N/A,FALSE,"MAT96";#N/A,#N/A,FALSE,"FANDA96";#N/A,#N/A,FALSE,"INTRAN96";#N/A,#N/A,FALSE,"NAA9697";#N/A,#N/A,FALSE,"ECWEBB";#N/A,#N/A,FALSE,"MFT96";#N/A,#N/A,FALSE,"CTrecon"}</definedName>
    <definedName name="dgsgf_3_1" localSheetId="4" hidden="1">{#N/A,#N/A,FALSE,"TMCOMP96";#N/A,#N/A,FALSE,"MAT96";#N/A,#N/A,FALSE,"FANDA96";#N/A,#N/A,FALSE,"INTRAN96";#N/A,#N/A,FALSE,"NAA9697";#N/A,#N/A,FALSE,"ECWEBB";#N/A,#N/A,FALSE,"MFT96";#N/A,#N/A,FALSE,"CTrecon"}</definedName>
    <definedName name="dgsgf_3_1" hidden="1">{#N/A,#N/A,FALSE,"TMCOMP96";#N/A,#N/A,FALSE,"MAT96";#N/A,#N/A,FALSE,"FANDA96";#N/A,#N/A,FALSE,"INTRAN96";#N/A,#N/A,FALSE,"NAA9697";#N/A,#N/A,FALSE,"ECWEBB";#N/A,#N/A,FALSE,"MFT96";#N/A,#N/A,FALSE,"CTrecon"}</definedName>
    <definedName name="dgsgf_3_1_1" localSheetId="0" hidden="1">{#N/A,#N/A,FALSE,"TMCOMP96";#N/A,#N/A,FALSE,"MAT96";#N/A,#N/A,FALSE,"FANDA96";#N/A,#N/A,FALSE,"INTRAN96";#N/A,#N/A,FALSE,"NAA9697";#N/A,#N/A,FALSE,"ECWEBB";#N/A,#N/A,FALSE,"MFT96";#N/A,#N/A,FALSE,"CTrecon"}</definedName>
    <definedName name="dgsgf_3_1_1" hidden="1">{#N/A,#N/A,FALSE,"TMCOMP96";#N/A,#N/A,FALSE,"MAT96";#N/A,#N/A,FALSE,"FANDA96";#N/A,#N/A,FALSE,"INTRAN96";#N/A,#N/A,FALSE,"NAA9697";#N/A,#N/A,FALSE,"ECWEBB";#N/A,#N/A,FALSE,"MFT96";#N/A,#N/A,FALSE,"CTrecon"}</definedName>
    <definedName name="dgsgf_3_1_1_1" hidden="1">{#N/A,#N/A,FALSE,"TMCOMP96";#N/A,#N/A,FALSE,"MAT96";#N/A,#N/A,FALSE,"FANDA96";#N/A,#N/A,FALSE,"INTRAN96";#N/A,#N/A,FALSE,"NAA9697";#N/A,#N/A,FALSE,"ECWEBB";#N/A,#N/A,FALSE,"MFT96";#N/A,#N/A,FALSE,"CTrecon"}</definedName>
    <definedName name="dgsgf_3_1_1_2" hidden="1">{#N/A,#N/A,FALSE,"TMCOMP96";#N/A,#N/A,FALSE,"MAT96";#N/A,#N/A,FALSE,"FANDA96";#N/A,#N/A,FALSE,"INTRAN96";#N/A,#N/A,FALSE,"NAA9697";#N/A,#N/A,FALSE,"ECWEBB";#N/A,#N/A,FALSE,"MFT96";#N/A,#N/A,FALSE,"CTrecon"}</definedName>
    <definedName name="dgsgf_3_1_2" localSheetId="0" hidden="1">{#N/A,#N/A,FALSE,"TMCOMP96";#N/A,#N/A,FALSE,"MAT96";#N/A,#N/A,FALSE,"FANDA96";#N/A,#N/A,FALSE,"INTRAN96";#N/A,#N/A,FALSE,"NAA9697";#N/A,#N/A,FALSE,"ECWEBB";#N/A,#N/A,FALSE,"MFT96";#N/A,#N/A,FALSE,"CTrecon"}</definedName>
    <definedName name="dgsgf_3_1_2" hidden="1">{#N/A,#N/A,FALSE,"TMCOMP96";#N/A,#N/A,FALSE,"MAT96";#N/A,#N/A,FALSE,"FANDA96";#N/A,#N/A,FALSE,"INTRAN96";#N/A,#N/A,FALSE,"NAA9697";#N/A,#N/A,FALSE,"ECWEBB";#N/A,#N/A,FALSE,"MFT96";#N/A,#N/A,FALSE,"CTrecon"}</definedName>
    <definedName name="dgsgf_3_1_3" localSheetId="0" hidden="1">{#N/A,#N/A,FALSE,"TMCOMP96";#N/A,#N/A,FALSE,"MAT96";#N/A,#N/A,FALSE,"FANDA96";#N/A,#N/A,FALSE,"INTRAN96";#N/A,#N/A,FALSE,"NAA9697";#N/A,#N/A,FALSE,"ECWEBB";#N/A,#N/A,FALSE,"MFT96";#N/A,#N/A,FALSE,"CTrecon"}</definedName>
    <definedName name="dgsgf_3_1_3" hidden="1">{#N/A,#N/A,FALSE,"TMCOMP96";#N/A,#N/A,FALSE,"MAT96";#N/A,#N/A,FALSE,"FANDA96";#N/A,#N/A,FALSE,"INTRAN96";#N/A,#N/A,FALSE,"NAA9697";#N/A,#N/A,FALSE,"ECWEBB";#N/A,#N/A,FALSE,"MFT96";#N/A,#N/A,FALSE,"CTrecon"}</definedName>
    <definedName name="dgsgf_3_1_4" localSheetId="0" hidden="1">{#N/A,#N/A,FALSE,"TMCOMP96";#N/A,#N/A,FALSE,"MAT96";#N/A,#N/A,FALSE,"FANDA96";#N/A,#N/A,FALSE,"INTRAN96";#N/A,#N/A,FALSE,"NAA9697";#N/A,#N/A,FALSE,"ECWEBB";#N/A,#N/A,FALSE,"MFT96";#N/A,#N/A,FALSE,"CTrecon"}</definedName>
    <definedName name="dgsgf_3_1_4" hidden="1">{#N/A,#N/A,FALSE,"TMCOMP96";#N/A,#N/A,FALSE,"MAT96";#N/A,#N/A,FALSE,"FANDA96";#N/A,#N/A,FALSE,"INTRAN96";#N/A,#N/A,FALSE,"NAA9697";#N/A,#N/A,FALSE,"ECWEBB";#N/A,#N/A,FALSE,"MFT96";#N/A,#N/A,FALSE,"CTrecon"}</definedName>
    <definedName name="dgsgf_3_1_5" localSheetId="0" hidden="1">{#N/A,#N/A,FALSE,"TMCOMP96";#N/A,#N/A,FALSE,"MAT96";#N/A,#N/A,FALSE,"FANDA96";#N/A,#N/A,FALSE,"INTRAN96";#N/A,#N/A,FALSE,"NAA9697";#N/A,#N/A,FALSE,"ECWEBB";#N/A,#N/A,FALSE,"MFT96";#N/A,#N/A,FALSE,"CTrecon"}</definedName>
    <definedName name="dgsgf_3_1_5" hidden="1">{#N/A,#N/A,FALSE,"TMCOMP96";#N/A,#N/A,FALSE,"MAT96";#N/A,#N/A,FALSE,"FANDA96";#N/A,#N/A,FALSE,"INTRAN96";#N/A,#N/A,FALSE,"NAA9697";#N/A,#N/A,FALSE,"ECWEBB";#N/A,#N/A,FALSE,"MFT96";#N/A,#N/A,FALSE,"CTrecon"}</definedName>
    <definedName name="dgsgf_3_2" localSheetId="0" hidden="1">{#N/A,#N/A,FALSE,"TMCOMP96";#N/A,#N/A,FALSE,"MAT96";#N/A,#N/A,FALSE,"FANDA96";#N/A,#N/A,FALSE,"INTRAN96";#N/A,#N/A,FALSE,"NAA9697";#N/A,#N/A,FALSE,"ECWEBB";#N/A,#N/A,FALSE,"MFT96";#N/A,#N/A,FALSE,"CTrecon"}</definedName>
    <definedName name="dgsgf_3_2" hidden="1">{#N/A,#N/A,FALSE,"TMCOMP96";#N/A,#N/A,FALSE,"MAT96";#N/A,#N/A,FALSE,"FANDA96";#N/A,#N/A,FALSE,"INTRAN96";#N/A,#N/A,FALSE,"NAA9697";#N/A,#N/A,FALSE,"ECWEBB";#N/A,#N/A,FALSE,"MFT96";#N/A,#N/A,FALSE,"CTrecon"}</definedName>
    <definedName name="dgsgf_3_3" localSheetId="0" hidden="1">{#N/A,#N/A,FALSE,"TMCOMP96";#N/A,#N/A,FALSE,"MAT96";#N/A,#N/A,FALSE,"FANDA96";#N/A,#N/A,FALSE,"INTRAN96";#N/A,#N/A,FALSE,"NAA9697";#N/A,#N/A,FALSE,"ECWEBB";#N/A,#N/A,FALSE,"MFT96";#N/A,#N/A,FALSE,"CTrecon"}</definedName>
    <definedName name="dgsgf_3_3" hidden="1">{#N/A,#N/A,FALSE,"TMCOMP96";#N/A,#N/A,FALSE,"MAT96";#N/A,#N/A,FALSE,"FANDA96";#N/A,#N/A,FALSE,"INTRAN96";#N/A,#N/A,FALSE,"NAA9697";#N/A,#N/A,FALSE,"ECWEBB";#N/A,#N/A,FALSE,"MFT96";#N/A,#N/A,FALSE,"CTrecon"}</definedName>
    <definedName name="dgsgf_3_4" localSheetId="0" hidden="1">{#N/A,#N/A,FALSE,"TMCOMP96";#N/A,#N/A,FALSE,"MAT96";#N/A,#N/A,FALSE,"FANDA96";#N/A,#N/A,FALSE,"INTRAN96";#N/A,#N/A,FALSE,"NAA9697";#N/A,#N/A,FALSE,"ECWEBB";#N/A,#N/A,FALSE,"MFT96";#N/A,#N/A,FALSE,"CTrecon"}</definedName>
    <definedName name="dgsgf_3_4" hidden="1">{#N/A,#N/A,FALSE,"TMCOMP96";#N/A,#N/A,FALSE,"MAT96";#N/A,#N/A,FALSE,"FANDA96";#N/A,#N/A,FALSE,"INTRAN96";#N/A,#N/A,FALSE,"NAA9697";#N/A,#N/A,FALSE,"ECWEBB";#N/A,#N/A,FALSE,"MFT96";#N/A,#N/A,FALSE,"CTrecon"}</definedName>
    <definedName name="dgsgf_3_5" localSheetId="0" hidden="1">{#N/A,#N/A,FALSE,"TMCOMP96";#N/A,#N/A,FALSE,"MAT96";#N/A,#N/A,FALSE,"FANDA96";#N/A,#N/A,FALSE,"INTRAN96";#N/A,#N/A,FALSE,"NAA9697";#N/A,#N/A,FALSE,"ECWEBB";#N/A,#N/A,FALSE,"MFT96";#N/A,#N/A,FALSE,"CTrecon"}</definedName>
    <definedName name="dgsgf_3_5" hidden="1">{#N/A,#N/A,FALSE,"TMCOMP96";#N/A,#N/A,FALSE,"MAT96";#N/A,#N/A,FALSE,"FANDA96";#N/A,#N/A,FALSE,"INTRAN96";#N/A,#N/A,FALSE,"NAA9697";#N/A,#N/A,FALSE,"ECWEBB";#N/A,#N/A,FALSE,"MFT96";#N/A,#N/A,FALSE,"CTrecon"}</definedName>
    <definedName name="dgsgf_4" localSheetId="0" hidden="1">{#N/A,#N/A,FALSE,"TMCOMP96";#N/A,#N/A,FALSE,"MAT96";#N/A,#N/A,FALSE,"FANDA96";#N/A,#N/A,FALSE,"INTRAN96";#N/A,#N/A,FALSE,"NAA9697";#N/A,#N/A,FALSE,"ECWEBB";#N/A,#N/A,FALSE,"MFT96";#N/A,#N/A,FALSE,"CTrecon"}</definedName>
    <definedName name="dgsgf_4" localSheetId="4" hidden="1">{#N/A,#N/A,FALSE,"TMCOMP96";#N/A,#N/A,FALSE,"MAT96";#N/A,#N/A,FALSE,"FANDA96";#N/A,#N/A,FALSE,"INTRAN96";#N/A,#N/A,FALSE,"NAA9697";#N/A,#N/A,FALSE,"ECWEBB";#N/A,#N/A,FALSE,"MFT96";#N/A,#N/A,FALSE,"CTrecon"}</definedName>
    <definedName name="dgsgf_4" hidden="1">{#N/A,#N/A,FALSE,"TMCOMP96";#N/A,#N/A,FALSE,"MAT96";#N/A,#N/A,FALSE,"FANDA96";#N/A,#N/A,FALSE,"INTRAN96";#N/A,#N/A,FALSE,"NAA9697";#N/A,#N/A,FALSE,"ECWEBB";#N/A,#N/A,FALSE,"MFT96";#N/A,#N/A,FALSE,"CTrecon"}</definedName>
    <definedName name="dgsgf_4_1" localSheetId="0" hidden="1">{#N/A,#N/A,FALSE,"TMCOMP96";#N/A,#N/A,FALSE,"MAT96";#N/A,#N/A,FALSE,"FANDA96";#N/A,#N/A,FALSE,"INTRAN96";#N/A,#N/A,FALSE,"NAA9697";#N/A,#N/A,FALSE,"ECWEBB";#N/A,#N/A,FALSE,"MFT96";#N/A,#N/A,FALSE,"CTrecon"}</definedName>
    <definedName name="dgsgf_4_1" localSheetId="4" hidden="1">{#N/A,#N/A,FALSE,"TMCOMP96";#N/A,#N/A,FALSE,"MAT96";#N/A,#N/A,FALSE,"FANDA96";#N/A,#N/A,FALSE,"INTRAN96";#N/A,#N/A,FALSE,"NAA9697";#N/A,#N/A,FALSE,"ECWEBB";#N/A,#N/A,FALSE,"MFT96";#N/A,#N/A,FALSE,"CTrecon"}</definedName>
    <definedName name="dgsgf_4_1" hidden="1">{#N/A,#N/A,FALSE,"TMCOMP96";#N/A,#N/A,FALSE,"MAT96";#N/A,#N/A,FALSE,"FANDA96";#N/A,#N/A,FALSE,"INTRAN96";#N/A,#N/A,FALSE,"NAA9697";#N/A,#N/A,FALSE,"ECWEBB";#N/A,#N/A,FALSE,"MFT96";#N/A,#N/A,FALSE,"CTrecon"}</definedName>
    <definedName name="dgsgf_4_1_1" localSheetId="0" hidden="1">{#N/A,#N/A,FALSE,"TMCOMP96";#N/A,#N/A,FALSE,"MAT96";#N/A,#N/A,FALSE,"FANDA96";#N/A,#N/A,FALSE,"INTRAN96";#N/A,#N/A,FALSE,"NAA9697";#N/A,#N/A,FALSE,"ECWEBB";#N/A,#N/A,FALSE,"MFT96";#N/A,#N/A,FALSE,"CTrecon"}</definedName>
    <definedName name="dgsgf_4_1_1" hidden="1">{#N/A,#N/A,FALSE,"TMCOMP96";#N/A,#N/A,FALSE,"MAT96";#N/A,#N/A,FALSE,"FANDA96";#N/A,#N/A,FALSE,"INTRAN96";#N/A,#N/A,FALSE,"NAA9697";#N/A,#N/A,FALSE,"ECWEBB";#N/A,#N/A,FALSE,"MFT96";#N/A,#N/A,FALSE,"CTrecon"}</definedName>
    <definedName name="dgsgf_4_1_1_1" hidden="1">{#N/A,#N/A,FALSE,"TMCOMP96";#N/A,#N/A,FALSE,"MAT96";#N/A,#N/A,FALSE,"FANDA96";#N/A,#N/A,FALSE,"INTRAN96";#N/A,#N/A,FALSE,"NAA9697";#N/A,#N/A,FALSE,"ECWEBB";#N/A,#N/A,FALSE,"MFT96";#N/A,#N/A,FALSE,"CTrecon"}</definedName>
    <definedName name="dgsgf_4_1_1_2" hidden="1">{#N/A,#N/A,FALSE,"TMCOMP96";#N/A,#N/A,FALSE,"MAT96";#N/A,#N/A,FALSE,"FANDA96";#N/A,#N/A,FALSE,"INTRAN96";#N/A,#N/A,FALSE,"NAA9697";#N/A,#N/A,FALSE,"ECWEBB";#N/A,#N/A,FALSE,"MFT96";#N/A,#N/A,FALSE,"CTrecon"}</definedName>
    <definedName name="dgsgf_4_1_2" localSheetId="0" hidden="1">{#N/A,#N/A,FALSE,"TMCOMP96";#N/A,#N/A,FALSE,"MAT96";#N/A,#N/A,FALSE,"FANDA96";#N/A,#N/A,FALSE,"INTRAN96";#N/A,#N/A,FALSE,"NAA9697";#N/A,#N/A,FALSE,"ECWEBB";#N/A,#N/A,FALSE,"MFT96";#N/A,#N/A,FALSE,"CTrecon"}</definedName>
    <definedName name="dgsgf_4_1_2" hidden="1">{#N/A,#N/A,FALSE,"TMCOMP96";#N/A,#N/A,FALSE,"MAT96";#N/A,#N/A,FALSE,"FANDA96";#N/A,#N/A,FALSE,"INTRAN96";#N/A,#N/A,FALSE,"NAA9697";#N/A,#N/A,FALSE,"ECWEBB";#N/A,#N/A,FALSE,"MFT96";#N/A,#N/A,FALSE,"CTrecon"}</definedName>
    <definedName name="dgsgf_4_1_3" localSheetId="0" hidden="1">{#N/A,#N/A,FALSE,"TMCOMP96";#N/A,#N/A,FALSE,"MAT96";#N/A,#N/A,FALSE,"FANDA96";#N/A,#N/A,FALSE,"INTRAN96";#N/A,#N/A,FALSE,"NAA9697";#N/A,#N/A,FALSE,"ECWEBB";#N/A,#N/A,FALSE,"MFT96";#N/A,#N/A,FALSE,"CTrecon"}</definedName>
    <definedName name="dgsgf_4_1_3" hidden="1">{#N/A,#N/A,FALSE,"TMCOMP96";#N/A,#N/A,FALSE,"MAT96";#N/A,#N/A,FALSE,"FANDA96";#N/A,#N/A,FALSE,"INTRAN96";#N/A,#N/A,FALSE,"NAA9697";#N/A,#N/A,FALSE,"ECWEBB";#N/A,#N/A,FALSE,"MFT96";#N/A,#N/A,FALSE,"CTrecon"}</definedName>
    <definedName name="dgsgf_4_1_4" localSheetId="0" hidden="1">{#N/A,#N/A,FALSE,"TMCOMP96";#N/A,#N/A,FALSE,"MAT96";#N/A,#N/A,FALSE,"FANDA96";#N/A,#N/A,FALSE,"INTRAN96";#N/A,#N/A,FALSE,"NAA9697";#N/A,#N/A,FALSE,"ECWEBB";#N/A,#N/A,FALSE,"MFT96";#N/A,#N/A,FALSE,"CTrecon"}</definedName>
    <definedName name="dgsgf_4_1_4" hidden="1">{#N/A,#N/A,FALSE,"TMCOMP96";#N/A,#N/A,FALSE,"MAT96";#N/A,#N/A,FALSE,"FANDA96";#N/A,#N/A,FALSE,"INTRAN96";#N/A,#N/A,FALSE,"NAA9697";#N/A,#N/A,FALSE,"ECWEBB";#N/A,#N/A,FALSE,"MFT96";#N/A,#N/A,FALSE,"CTrecon"}</definedName>
    <definedName name="dgsgf_4_1_5" localSheetId="0" hidden="1">{#N/A,#N/A,FALSE,"TMCOMP96";#N/A,#N/A,FALSE,"MAT96";#N/A,#N/A,FALSE,"FANDA96";#N/A,#N/A,FALSE,"INTRAN96";#N/A,#N/A,FALSE,"NAA9697";#N/A,#N/A,FALSE,"ECWEBB";#N/A,#N/A,FALSE,"MFT96";#N/A,#N/A,FALSE,"CTrecon"}</definedName>
    <definedName name="dgsgf_4_1_5" hidden="1">{#N/A,#N/A,FALSE,"TMCOMP96";#N/A,#N/A,FALSE,"MAT96";#N/A,#N/A,FALSE,"FANDA96";#N/A,#N/A,FALSE,"INTRAN96";#N/A,#N/A,FALSE,"NAA9697";#N/A,#N/A,FALSE,"ECWEBB";#N/A,#N/A,FALSE,"MFT96";#N/A,#N/A,FALSE,"CTrecon"}</definedName>
    <definedName name="dgsgf_4_2" localSheetId="0" hidden="1">{#N/A,#N/A,FALSE,"TMCOMP96";#N/A,#N/A,FALSE,"MAT96";#N/A,#N/A,FALSE,"FANDA96";#N/A,#N/A,FALSE,"INTRAN96";#N/A,#N/A,FALSE,"NAA9697";#N/A,#N/A,FALSE,"ECWEBB";#N/A,#N/A,FALSE,"MFT96";#N/A,#N/A,FALSE,"CTrecon"}</definedName>
    <definedName name="dgsgf_4_2" hidden="1">{#N/A,#N/A,FALSE,"TMCOMP96";#N/A,#N/A,FALSE,"MAT96";#N/A,#N/A,FALSE,"FANDA96";#N/A,#N/A,FALSE,"INTRAN96";#N/A,#N/A,FALSE,"NAA9697";#N/A,#N/A,FALSE,"ECWEBB";#N/A,#N/A,FALSE,"MFT96";#N/A,#N/A,FALSE,"CTrecon"}</definedName>
    <definedName name="dgsgf_4_3" localSheetId="0" hidden="1">{#N/A,#N/A,FALSE,"TMCOMP96";#N/A,#N/A,FALSE,"MAT96";#N/A,#N/A,FALSE,"FANDA96";#N/A,#N/A,FALSE,"INTRAN96";#N/A,#N/A,FALSE,"NAA9697";#N/A,#N/A,FALSE,"ECWEBB";#N/A,#N/A,FALSE,"MFT96";#N/A,#N/A,FALSE,"CTrecon"}</definedName>
    <definedName name="dgsgf_4_3" hidden="1">{#N/A,#N/A,FALSE,"TMCOMP96";#N/A,#N/A,FALSE,"MAT96";#N/A,#N/A,FALSE,"FANDA96";#N/A,#N/A,FALSE,"INTRAN96";#N/A,#N/A,FALSE,"NAA9697";#N/A,#N/A,FALSE,"ECWEBB";#N/A,#N/A,FALSE,"MFT96";#N/A,#N/A,FALSE,"CTrecon"}</definedName>
    <definedName name="dgsgf_4_4" localSheetId="0" hidden="1">{#N/A,#N/A,FALSE,"TMCOMP96";#N/A,#N/A,FALSE,"MAT96";#N/A,#N/A,FALSE,"FANDA96";#N/A,#N/A,FALSE,"INTRAN96";#N/A,#N/A,FALSE,"NAA9697";#N/A,#N/A,FALSE,"ECWEBB";#N/A,#N/A,FALSE,"MFT96";#N/A,#N/A,FALSE,"CTrecon"}</definedName>
    <definedName name="dgsgf_4_4" hidden="1">{#N/A,#N/A,FALSE,"TMCOMP96";#N/A,#N/A,FALSE,"MAT96";#N/A,#N/A,FALSE,"FANDA96";#N/A,#N/A,FALSE,"INTRAN96";#N/A,#N/A,FALSE,"NAA9697";#N/A,#N/A,FALSE,"ECWEBB";#N/A,#N/A,FALSE,"MFT96";#N/A,#N/A,FALSE,"CTrecon"}</definedName>
    <definedName name="dgsgf_4_5" localSheetId="0" hidden="1">{#N/A,#N/A,FALSE,"TMCOMP96";#N/A,#N/A,FALSE,"MAT96";#N/A,#N/A,FALSE,"FANDA96";#N/A,#N/A,FALSE,"INTRAN96";#N/A,#N/A,FALSE,"NAA9697";#N/A,#N/A,FALSE,"ECWEBB";#N/A,#N/A,FALSE,"MFT96";#N/A,#N/A,FALSE,"CTrecon"}</definedName>
    <definedName name="dgsgf_4_5" hidden="1">{#N/A,#N/A,FALSE,"TMCOMP96";#N/A,#N/A,FALSE,"MAT96";#N/A,#N/A,FALSE,"FANDA96";#N/A,#N/A,FALSE,"INTRAN96";#N/A,#N/A,FALSE,"NAA9697";#N/A,#N/A,FALSE,"ECWEBB";#N/A,#N/A,FALSE,"MFT96";#N/A,#N/A,FALSE,"CTrecon"}</definedName>
    <definedName name="dgsgf_5" localSheetId="0" hidden="1">{#N/A,#N/A,FALSE,"TMCOMP96";#N/A,#N/A,FALSE,"MAT96";#N/A,#N/A,FALSE,"FANDA96";#N/A,#N/A,FALSE,"INTRAN96";#N/A,#N/A,FALSE,"NAA9697";#N/A,#N/A,FALSE,"ECWEBB";#N/A,#N/A,FALSE,"MFT96";#N/A,#N/A,FALSE,"CTrecon"}</definedName>
    <definedName name="dgsgf_5" localSheetId="4" hidden="1">{#N/A,#N/A,FALSE,"TMCOMP96";#N/A,#N/A,FALSE,"MAT96";#N/A,#N/A,FALSE,"FANDA96";#N/A,#N/A,FALSE,"INTRAN96";#N/A,#N/A,FALSE,"NAA9697";#N/A,#N/A,FALSE,"ECWEBB";#N/A,#N/A,FALSE,"MFT96";#N/A,#N/A,FALSE,"CTrecon"}</definedName>
    <definedName name="dgsgf_5" hidden="1">{#N/A,#N/A,FALSE,"TMCOMP96";#N/A,#N/A,FALSE,"MAT96";#N/A,#N/A,FALSE,"FANDA96";#N/A,#N/A,FALSE,"INTRAN96";#N/A,#N/A,FALSE,"NAA9697";#N/A,#N/A,FALSE,"ECWEBB";#N/A,#N/A,FALSE,"MFT96";#N/A,#N/A,FALSE,"CTrecon"}</definedName>
    <definedName name="dgsgf_5_1" localSheetId="0" hidden="1">{#N/A,#N/A,FALSE,"TMCOMP96";#N/A,#N/A,FALSE,"MAT96";#N/A,#N/A,FALSE,"FANDA96";#N/A,#N/A,FALSE,"INTRAN96";#N/A,#N/A,FALSE,"NAA9697";#N/A,#N/A,FALSE,"ECWEBB";#N/A,#N/A,FALSE,"MFT96";#N/A,#N/A,FALSE,"CTrecon"}</definedName>
    <definedName name="dgsgf_5_1" localSheetId="4" hidden="1">{#N/A,#N/A,FALSE,"TMCOMP96";#N/A,#N/A,FALSE,"MAT96";#N/A,#N/A,FALSE,"FANDA96";#N/A,#N/A,FALSE,"INTRAN96";#N/A,#N/A,FALSE,"NAA9697";#N/A,#N/A,FALSE,"ECWEBB";#N/A,#N/A,FALSE,"MFT96";#N/A,#N/A,FALSE,"CTrecon"}</definedName>
    <definedName name="dgsgf_5_1" hidden="1">{#N/A,#N/A,FALSE,"TMCOMP96";#N/A,#N/A,FALSE,"MAT96";#N/A,#N/A,FALSE,"FANDA96";#N/A,#N/A,FALSE,"INTRAN96";#N/A,#N/A,FALSE,"NAA9697";#N/A,#N/A,FALSE,"ECWEBB";#N/A,#N/A,FALSE,"MFT96";#N/A,#N/A,FALSE,"CTrecon"}</definedName>
    <definedName name="dgsgf_5_1_1" localSheetId="0" hidden="1">{#N/A,#N/A,FALSE,"TMCOMP96";#N/A,#N/A,FALSE,"MAT96";#N/A,#N/A,FALSE,"FANDA96";#N/A,#N/A,FALSE,"INTRAN96";#N/A,#N/A,FALSE,"NAA9697";#N/A,#N/A,FALSE,"ECWEBB";#N/A,#N/A,FALSE,"MFT96";#N/A,#N/A,FALSE,"CTrecon"}</definedName>
    <definedName name="dgsgf_5_1_1" hidden="1">{#N/A,#N/A,FALSE,"TMCOMP96";#N/A,#N/A,FALSE,"MAT96";#N/A,#N/A,FALSE,"FANDA96";#N/A,#N/A,FALSE,"INTRAN96";#N/A,#N/A,FALSE,"NAA9697";#N/A,#N/A,FALSE,"ECWEBB";#N/A,#N/A,FALSE,"MFT96";#N/A,#N/A,FALSE,"CTrecon"}</definedName>
    <definedName name="dgsgf_5_1_1_1" hidden="1">{#N/A,#N/A,FALSE,"TMCOMP96";#N/A,#N/A,FALSE,"MAT96";#N/A,#N/A,FALSE,"FANDA96";#N/A,#N/A,FALSE,"INTRAN96";#N/A,#N/A,FALSE,"NAA9697";#N/A,#N/A,FALSE,"ECWEBB";#N/A,#N/A,FALSE,"MFT96";#N/A,#N/A,FALSE,"CTrecon"}</definedName>
    <definedName name="dgsgf_5_1_1_2" hidden="1">{#N/A,#N/A,FALSE,"TMCOMP96";#N/A,#N/A,FALSE,"MAT96";#N/A,#N/A,FALSE,"FANDA96";#N/A,#N/A,FALSE,"INTRAN96";#N/A,#N/A,FALSE,"NAA9697";#N/A,#N/A,FALSE,"ECWEBB";#N/A,#N/A,FALSE,"MFT96";#N/A,#N/A,FALSE,"CTrecon"}</definedName>
    <definedName name="dgsgf_5_1_2" localSheetId="0" hidden="1">{#N/A,#N/A,FALSE,"TMCOMP96";#N/A,#N/A,FALSE,"MAT96";#N/A,#N/A,FALSE,"FANDA96";#N/A,#N/A,FALSE,"INTRAN96";#N/A,#N/A,FALSE,"NAA9697";#N/A,#N/A,FALSE,"ECWEBB";#N/A,#N/A,FALSE,"MFT96";#N/A,#N/A,FALSE,"CTrecon"}</definedName>
    <definedName name="dgsgf_5_1_2" hidden="1">{#N/A,#N/A,FALSE,"TMCOMP96";#N/A,#N/A,FALSE,"MAT96";#N/A,#N/A,FALSE,"FANDA96";#N/A,#N/A,FALSE,"INTRAN96";#N/A,#N/A,FALSE,"NAA9697";#N/A,#N/A,FALSE,"ECWEBB";#N/A,#N/A,FALSE,"MFT96";#N/A,#N/A,FALSE,"CTrecon"}</definedName>
    <definedName name="dgsgf_5_1_3" localSheetId="0" hidden="1">{#N/A,#N/A,FALSE,"TMCOMP96";#N/A,#N/A,FALSE,"MAT96";#N/A,#N/A,FALSE,"FANDA96";#N/A,#N/A,FALSE,"INTRAN96";#N/A,#N/A,FALSE,"NAA9697";#N/A,#N/A,FALSE,"ECWEBB";#N/A,#N/A,FALSE,"MFT96";#N/A,#N/A,FALSE,"CTrecon"}</definedName>
    <definedName name="dgsgf_5_1_3" hidden="1">{#N/A,#N/A,FALSE,"TMCOMP96";#N/A,#N/A,FALSE,"MAT96";#N/A,#N/A,FALSE,"FANDA96";#N/A,#N/A,FALSE,"INTRAN96";#N/A,#N/A,FALSE,"NAA9697";#N/A,#N/A,FALSE,"ECWEBB";#N/A,#N/A,FALSE,"MFT96";#N/A,#N/A,FALSE,"CTrecon"}</definedName>
    <definedName name="dgsgf_5_1_4" localSheetId="0" hidden="1">{#N/A,#N/A,FALSE,"TMCOMP96";#N/A,#N/A,FALSE,"MAT96";#N/A,#N/A,FALSE,"FANDA96";#N/A,#N/A,FALSE,"INTRAN96";#N/A,#N/A,FALSE,"NAA9697";#N/A,#N/A,FALSE,"ECWEBB";#N/A,#N/A,FALSE,"MFT96";#N/A,#N/A,FALSE,"CTrecon"}</definedName>
    <definedName name="dgsgf_5_1_4" hidden="1">{#N/A,#N/A,FALSE,"TMCOMP96";#N/A,#N/A,FALSE,"MAT96";#N/A,#N/A,FALSE,"FANDA96";#N/A,#N/A,FALSE,"INTRAN96";#N/A,#N/A,FALSE,"NAA9697";#N/A,#N/A,FALSE,"ECWEBB";#N/A,#N/A,FALSE,"MFT96";#N/A,#N/A,FALSE,"CTrecon"}</definedName>
    <definedName name="dgsgf_5_1_5" localSheetId="0" hidden="1">{#N/A,#N/A,FALSE,"TMCOMP96";#N/A,#N/A,FALSE,"MAT96";#N/A,#N/A,FALSE,"FANDA96";#N/A,#N/A,FALSE,"INTRAN96";#N/A,#N/A,FALSE,"NAA9697";#N/A,#N/A,FALSE,"ECWEBB";#N/A,#N/A,FALSE,"MFT96";#N/A,#N/A,FALSE,"CTrecon"}</definedName>
    <definedName name="dgsgf_5_1_5" hidden="1">{#N/A,#N/A,FALSE,"TMCOMP96";#N/A,#N/A,FALSE,"MAT96";#N/A,#N/A,FALSE,"FANDA96";#N/A,#N/A,FALSE,"INTRAN96";#N/A,#N/A,FALSE,"NAA9697";#N/A,#N/A,FALSE,"ECWEBB";#N/A,#N/A,FALSE,"MFT96";#N/A,#N/A,FALSE,"CTrecon"}</definedName>
    <definedName name="dgsgf_5_2" localSheetId="0" hidden="1">{#N/A,#N/A,FALSE,"TMCOMP96";#N/A,#N/A,FALSE,"MAT96";#N/A,#N/A,FALSE,"FANDA96";#N/A,#N/A,FALSE,"INTRAN96";#N/A,#N/A,FALSE,"NAA9697";#N/A,#N/A,FALSE,"ECWEBB";#N/A,#N/A,FALSE,"MFT96";#N/A,#N/A,FALSE,"CTrecon"}</definedName>
    <definedName name="dgsgf_5_2" hidden="1">{#N/A,#N/A,FALSE,"TMCOMP96";#N/A,#N/A,FALSE,"MAT96";#N/A,#N/A,FALSE,"FANDA96";#N/A,#N/A,FALSE,"INTRAN96";#N/A,#N/A,FALSE,"NAA9697";#N/A,#N/A,FALSE,"ECWEBB";#N/A,#N/A,FALSE,"MFT96";#N/A,#N/A,FALSE,"CTrecon"}</definedName>
    <definedName name="dgsgf_5_3" localSheetId="0" hidden="1">{#N/A,#N/A,FALSE,"TMCOMP96";#N/A,#N/A,FALSE,"MAT96";#N/A,#N/A,FALSE,"FANDA96";#N/A,#N/A,FALSE,"INTRAN96";#N/A,#N/A,FALSE,"NAA9697";#N/A,#N/A,FALSE,"ECWEBB";#N/A,#N/A,FALSE,"MFT96";#N/A,#N/A,FALSE,"CTrecon"}</definedName>
    <definedName name="dgsgf_5_3" hidden="1">{#N/A,#N/A,FALSE,"TMCOMP96";#N/A,#N/A,FALSE,"MAT96";#N/A,#N/A,FALSE,"FANDA96";#N/A,#N/A,FALSE,"INTRAN96";#N/A,#N/A,FALSE,"NAA9697";#N/A,#N/A,FALSE,"ECWEBB";#N/A,#N/A,FALSE,"MFT96";#N/A,#N/A,FALSE,"CTrecon"}</definedName>
    <definedName name="dgsgf_5_4" localSheetId="0" hidden="1">{#N/A,#N/A,FALSE,"TMCOMP96";#N/A,#N/A,FALSE,"MAT96";#N/A,#N/A,FALSE,"FANDA96";#N/A,#N/A,FALSE,"INTRAN96";#N/A,#N/A,FALSE,"NAA9697";#N/A,#N/A,FALSE,"ECWEBB";#N/A,#N/A,FALSE,"MFT96";#N/A,#N/A,FALSE,"CTrecon"}</definedName>
    <definedName name="dgsgf_5_4" hidden="1">{#N/A,#N/A,FALSE,"TMCOMP96";#N/A,#N/A,FALSE,"MAT96";#N/A,#N/A,FALSE,"FANDA96";#N/A,#N/A,FALSE,"INTRAN96";#N/A,#N/A,FALSE,"NAA9697";#N/A,#N/A,FALSE,"ECWEBB";#N/A,#N/A,FALSE,"MFT96";#N/A,#N/A,FALSE,"CTrecon"}</definedName>
    <definedName name="dgsgf_5_5" localSheetId="0" hidden="1">{#N/A,#N/A,FALSE,"TMCOMP96";#N/A,#N/A,FALSE,"MAT96";#N/A,#N/A,FALSE,"FANDA96";#N/A,#N/A,FALSE,"INTRAN96";#N/A,#N/A,FALSE,"NAA9697";#N/A,#N/A,FALSE,"ECWEBB";#N/A,#N/A,FALSE,"MFT96";#N/A,#N/A,FALSE,"CTrecon"}</definedName>
    <definedName name="dgsgf_5_5"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0" hidden="1">#REF!</definedName>
    <definedName name="Distribution" localSheetId="4" hidden="1">#REF!</definedName>
    <definedName name="Distribution" localSheetId="3" hidden="1">#REF!</definedName>
    <definedName name="dsfgdfg" localSheetId="4"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FO" localSheetId="4" hidden="1">'[2]Forecast data'!#REF!</definedName>
    <definedName name="EFO" hidden="1">'[2]Forecast data'!#REF!</definedName>
    <definedName name="eh" localSheetId="0" hidden="1">{"'Trust by name'!$A$6:$E$350","'Trust by name'!$A$1:$D$348"}</definedName>
    <definedName name="eh" localSheetId="4" hidden="1">{"'Trust by name'!$A$6:$E$350","'Trust by name'!$A$1:$D$348"}</definedName>
    <definedName name="eh" localSheetId="3" hidden="1">{"'Trust by name'!$A$6:$E$350","'Trust by name'!$A$1:$D$348"}</definedName>
    <definedName name="eh_1" localSheetId="0" hidden="1">{"'Trust by name'!$A$6:$E$350","'Trust by name'!$A$1:$D$348"}</definedName>
    <definedName name="eh_1" localSheetId="4" hidden="1">{"'Trust by name'!$A$6:$E$350","'Trust by name'!$A$1:$D$348"}</definedName>
    <definedName name="eh_1" localSheetId="3" hidden="1">{"'Trust by name'!$A$6:$E$350","'Trust by name'!$A$1:$D$348"}</definedName>
    <definedName name="eh_1_1" localSheetId="0" hidden="1">{"'Trust by name'!$A$6:$E$350","'Trust by name'!$A$1:$D$348"}</definedName>
    <definedName name="eh_1_1" localSheetId="4" hidden="1">{"'Trust by name'!$A$6:$E$350","'Trust by name'!$A$1:$D$348"}</definedName>
    <definedName name="eh_1_1" hidden="1">{"'Trust by name'!$A$6:$E$350","'Trust by name'!$A$1:$D$348"}</definedName>
    <definedName name="eh_1_1_1" localSheetId="0" hidden="1">{"'Trust by name'!$A$6:$E$350","'Trust by name'!$A$1:$D$348"}</definedName>
    <definedName name="eh_1_1_1" localSheetId="4" hidden="1">{"'Trust by name'!$A$6:$E$350","'Trust by name'!$A$1:$D$348"}</definedName>
    <definedName name="eh_1_1_1" hidden="1">{"'Trust by name'!$A$6:$E$350","'Trust by name'!$A$1:$D$348"}</definedName>
    <definedName name="eh_1_1_1_1" localSheetId="0" hidden="1">{"'Trust by name'!$A$6:$E$350","'Trust by name'!$A$1:$D$348"}</definedName>
    <definedName name="eh_1_1_1_1" hidden="1">{"'Trust by name'!$A$6:$E$350","'Trust by name'!$A$1:$D$348"}</definedName>
    <definedName name="eh_1_1_1_1_1" hidden="1">{"'Trust by name'!$A$6:$E$350","'Trust by name'!$A$1:$D$348"}</definedName>
    <definedName name="eh_1_1_1_1_2" hidden="1">{"'Trust by name'!$A$6:$E$350","'Trust by name'!$A$1:$D$348"}</definedName>
    <definedName name="eh_1_1_1_2" localSheetId="0" hidden="1">{"'Trust by name'!$A$6:$E$350","'Trust by name'!$A$1:$D$348"}</definedName>
    <definedName name="eh_1_1_1_2" hidden="1">{"'Trust by name'!$A$6:$E$350","'Trust by name'!$A$1:$D$348"}</definedName>
    <definedName name="eh_1_1_1_3" localSheetId="0" hidden="1">{"'Trust by name'!$A$6:$E$350","'Trust by name'!$A$1:$D$348"}</definedName>
    <definedName name="eh_1_1_1_3" hidden="1">{"'Trust by name'!$A$6:$E$350","'Trust by name'!$A$1:$D$348"}</definedName>
    <definedName name="eh_1_1_1_4" localSheetId="0" hidden="1">{"'Trust by name'!$A$6:$E$350","'Trust by name'!$A$1:$D$348"}</definedName>
    <definedName name="eh_1_1_1_4" hidden="1">{"'Trust by name'!$A$6:$E$350","'Trust by name'!$A$1:$D$348"}</definedName>
    <definedName name="eh_1_1_1_5" localSheetId="0" hidden="1">{"'Trust by name'!$A$6:$E$350","'Trust by name'!$A$1:$D$348"}</definedName>
    <definedName name="eh_1_1_1_5" hidden="1">{"'Trust by name'!$A$6:$E$350","'Trust by name'!$A$1:$D$348"}</definedName>
    <definedName name="eh_1_1_2" localSheetId="0" hidden="1">{"'Trust by name'!$A$6:$E$350","'Trust by name'!$A$1:$D$348"}</definedName>
    <definedName name="eh_1_1_2" hidden="1">{"'Trust by name'!$A$6:$E$350","'Trust by name'!$A$1:$D$348"}</definedName>
    <definedName name="eh_1_1_3" localSheetId="0" hidden="1">{"'Trust by name'!$A$6:$E$350","'Trust by name'!$A$1:$D$348"}</definedName>
    <definedName name="eh_1_1_3" hidden="1">{"'Trust by name'!$A$6:$E$350","'Trust by name'!$A$1:$D$348"}</definedName>
    <definedName name="eh_1_1_4" localSheetId="0" hidden="1">{"'Trust by name'!$A$6:$E$350","'Trust by name'!$A$1:$D$348"}</definedName>
    <definedName name="eh_1_1_4" hidden="1">{"'Trust by name'!$A$6:$E$350","'Trust by name'!$A$1:$D$348"}</definedName>
    <definedName name="eh_1_1_5" localSheetId="0" hidden="1">{"'Trust by name'!$A$6:$E$350","'Trust by name'!$A$1:$D$348"}</definedName>
    <definedName name="eh_1_1_5" hidden="1">{"'Trust by name'!$A$6:$E$350","'Trust by name'!$A$1:$D$348"}</definedName>
    <definedName name="eh_1_2" localSheetId="0" hidden="1">{"'Trust by name'!$A$6:$E$350","'Trust by name'!$A$1:$D$348"}</definedName>
    <definedName name="eh_1_2" localSheetId="4" hidden="1">{"'Trust by name'!$A$6:$E$350","'Trust by name'!$A$1:$D$348"}</definedName>
    <definedName name="eh_1_2" hidden="1">{"'Trust by name'!$A$6:$E$350","'Trust by name'!$A$1:$D$348"}</definedName>
    <definedName name="eh_1_2_1" localSheetId="0" hidden="1">{"'Trust by name'!$A$6:$E$350","'Trust by name'!$A$1:$D$348"}</definedName>
    <definedName name="eh_1_2_1" localSheetId="4" hidden="1">{"'Trust by name'!$A$6:$E$350","'Trust by name'!$A$1:$D$348"}</definedName>
    <definedName name="eh_1_2_1" hidden="1">{"'Trust by name'!$A$6:$E$350","'Trust by name'!$A$1:$D$348"}</definedName>
    <definedName name="eh_1_2_1_1" localSheetId="0" hidden="1">{"'Trust by name'!$A$6:$E$350","'Trust by name'!$A$1:$D$348"}</definedName>
    <definedName name="eh_1_2_1_1" hidden="1">{"'Trust by name'!$A$6:$E$350","'Trust by name'!$A$1:$D$348"}</definedName>
    <definedName name="eh_1_2_1_1_1" hidden="1">{"'Trust by name'!$A$6:$E$350","'Trust by name'!$A$1:$D$348"}</definedName>
    <definedName name="eh_1_2_1_1_2" hidden="1">{"'Trust by name'!$A$6:$E$350","'Trust by name'!$A$1:$D$348"}</definedName>
    <definedName name="eh_1_2_1_2" localSheetId="0" hidden="1">{"'Trust by name'!$A$6:$E$350","'Trust by name'!$A$1:$D$348"}</definedName>
    <definedName name="eh_1_2_1_2" hidden="1">{"'Trust by name'!$A$6:$E$350","'Trust by name'!$A$1:$D$348"}</definedName>
    <definedName name="eh_1_2_1_3" localSheetId="0" hidden="1">{"'Trust by name'!$A$6:$E$350","'Trust by name'!$A$1:$D$348"}</definedName>
    <definedName name="eh_1_2_1_3" hidden="1">{"'Trust by name'!$A$6:$E$350","'Trust by name'!$A$1:$D$348"}</definedName>
    <definedName name="eh_1_2_1_4" localSheetId="0" hidden="1">{"'Trust by name'!$A$6:$E$350","'Trust by name'!$A$1:$D$348"}</definedName>
    <definedName name="eh_1_2_1_4" hidden="1">{"'Trust by name'!$A$6:$E$350","'Trust by name'!$A$1:$D$348"}</definedName>
    <definedName name="eh_1_2_1_5" localSheetId="0" hidden="1">{"'Trust by name'!$A$6:$E$350","'Trust by name'!$A$1:$D$348"}</definedName>
    <definedName name="eh_1_2_1_5" hidden="1">{"'Trust by name'!$A$6:$E$350","'Trust by name'!$A$1:$D$348"}</definedName>
    <definedName name="eh_1_2_2" localSheetId="0" hidden="1">{"'Trust by name'!$A$6:$E$350","'Trust by name'!$A$1:$D$348"}</definedName>
    <definedName name="eh_1_2_2" hidden="1">{"'Trust by name'!$A$6:$E$350","'Trust by name'!$A$1:$D$348"}</definedName>
    <definedName name="eh_1_2_3" localSheetId="0" hidden="1">{"'Trust by name'!$A$6:$E$350","'Trust by name'!$A$1:$D$348"}</definedName>
    <definedName name="eh_1_2_3" hidden="1">{"'Trust by name'!$A$6:$E$350","'Trust by name'!$A$1:$D$348"}</definedName>
    <definedName name="eh_1_2_4" localSheetId="0" hidden="1">{"'Trust by name'!$A$6:$E$350","'Trust by name'!$A$1:$D$348"}</definedName>
    <definedName name="eh_1_2_4" hidden="1">{"'Trust by name'!$A$6:$E$350","'Trust by name'!$A$1:$D$348"}</definedName>
    <definedName name="eh_1_2_5" localSheetId="0" hidden="1">{"'Trust by name'!$A$6:$E$350","'Trust by name'!$A$1:$D$348"}</definedName>
    <definedName name="eh_1_2_5" hidden="1">{"'Trust by name'!$A$6:$E$350","'Trust by name'!$A$1:$D$348"}</definedName>
    <definedName name="eh_1_3" localSheetId="0" hidden="1">{"'Trust by name'!$A$6:$E$350","'Trust by name'!$A$1:$D$348"}</definedName>
    <definedName name="eh_1_3" localSheetId="4" hidden="1">{"'Trust by name'!$A$6:$E$350","'Trust by name'!$A$1:$D$348"}</definedName>
    <definedName name="eh_1_3" hidden="1">{"'Trust by name'!$A$6:$E$350","'Trust by name'!$A$1:$D$348"}</definedName>
    <definedName name="eh_1_3_1" localSheetId="0" hidden="1">{"'Trust by name'!$A$6:$E$350","'Trust by name'!$A$1:$D$348"}</definedName>
    <definedName name="eh_1_3_1" localSheetId="4" hidden="1">{"'Trust by name'!$A$6:$E$350","'Trust by name'!$A$1:$D$348"}</definedName>
    <definedName name="eh_1_3_1" hidden="1">{"'Trust by name'!$A$6:$E$350","'Trust by name'!$A$1:$D$348"}</definedName>
    <definedName name="eh_1_3_1_1" localSheetId="0" hidden="1">{"'Trust by name'!$A$6:$E$350","'Trust by name'!$A$1:$D$348"}</definedName>
    <definedName name="eh_1_3_1_1" hidden="1">{"'Trust by name'!$A$6:$E$350","'Trust by name'!$A$1:$D$348"}</definedName>
    <definedName name="eh_1_3_1_1_1" hidden="1">{"'Trust by name'!$A$6:$E$350","'Trust by name'!$A$1:$D$348"}</definedName>
    <definedName name="eh_1_3_1_1_2" hidden="1">{"'Trust by name'!$A$6:$E$350","'Trust by name'!$A$1:$D$348"}</definedName>
    <definedName name="eh_1_3_1_2" localSheetId="0" hidden="1">{"'Trust by name'!$A$6:$E$350","'Trust by name'!$A$1:$D$348"}</definedName>
    <definedName name="eh_1_3_1_2" hidden="1">{"'Trust by name'!$A$6:$E$350","'Trust by name'!$A$1:$D$348"}</definedName>
    <definedName name="eh_1_3_1_3" localSheetId="0" hidden="1">{"'Trust by name'!$A$6:$E$350","'Trust by name'!$A$1:$D$348"}</definedName>
    <definedName name="eh_1_3_1_3" hidden="1">{"'Trust by name'!$A$6:$E$350","'Trust by name'!$A$1:$D$348"}</definedName>
    <definedName name="eh_1_3_1_4" localSheetId="0" hidden="1">{"'Trust by name'!$A$6:$E$350","'Trust by name'!$A$1:$D$348"}</definedName>
    <definedName name="eh_1_3_1_4" hidden="1">{"'Trust by name'!$A$6:$E$350","'Trust by name'!$A$1:$D$348"}</definedName>
    <definedName name="eh_1_3_1_5" localSheetId="0" hidden="1">{"'Trust by name'!$A$6:$E$350","'Trust by name'!$A$1:$D$348"}</definedName>
    <definedName name="eh_1_3_1_5" hidden="1">{"'Trust by name'!$A$6:$E$350","'Trust by name'!$A$1:$D$348"}</definedName>
    <definedName name="eh_1_3_2" localSheetId="0" hidden="1">{"'Trust by name'!$A$6:$E$350","'Trust by name'!$A$1:$D$348"}</definedName>
    <definedName name="eh_1_3_2" hidden="1">{"'Trust by name'!$A$6:$E$350","'Trust by name'!$A$1:$D$348"}</definedName>
    <definedName name="eh_1_3_3" localSheetId="0" hidden="1">{"'Trust by name'!$A$6:$E$350","'Trust by name'!$A$1:$D$348"}</definedName>
    <definedName name="eh_1_3_3" hidden="1">{"'Trust by name'!$A$6:$E$350","'Trust by name'!$A$1:$D$348"}</definedName>
    <definedName name="eh_1_3_4" localSheetId="0" hidden="1">{"'Trust by name'!$A$6:$E$350","'Trust by name'!$A$1:$D$348"}</definedName>
    <definedName name="eh_1_3_4" hidden="1">{"'Trust by name'!$A$6:$E$350","'Trust by name'!$A$1:$D$348"}</definedName>
    <definedName name="eh_1_3_5" localSheetId="0" hidden="1">{"'Trust by name'!$A$6:$E$350","'Trust by name'!$A$1:$D$348"}</definedName>
    <definedName name="eh_1_3_5" hidden="1">{"'Trust by name'!$A$6:$E$350","'Trust by name'!$A$1:$D$348"}</definedName>
    <definedName name="eh_1_4" localSheetId="0" hidden="1">{"'Trust by name'!$A$6:$E$350","'Trust by name'!$A$1:$D$348"}</definedName>
    <definedName name="eh_1_4" localSheetId="4" hidden="1">{"'Trust by name'!$A$6:$E$350","'Trust by name'!$A$1:$D$348"}</definedName>
    <definedName name="eh_1_4" hidden="1">{"'Trust by name'!$A$6:$E$350","'Trust by name'!$A$1:$D$348"}</definedName>
    <definedName name="eh_1_4_1" localSheetId="0" hidden="1">{"'Trust by name'!$A$6:$E$350","'Trust by name'!$A$1:$D$348"}</definedName>
    <definedName name="eh_1_4_1" localSheetId="4" hidden="1">{"'Trust by name'!$A$6:$E$350","'Trust by name'!$A$1:$D$348"}</definedName>
    <definedName name="eh_1_4_1" hidden="1">{"'Trust by name'!$A$6:$E$350","'Trust by name'!$A$1:$D$348"}</definedName>
    <definedName name="eh_1_4_1_1" localSheetId="0" hidden="1">{"'Trust by name'!$A$6:$E$350","'Trust by name'!$A$1:$D$348"}</definedName>
    <definedName name="eh_1_4_1_1" hidden="1">{"'Trust by name'!$A$6:$E$350","'Trust by name'!$A$1:$D$348"}</definedName>
    <definedName name="eh_1_4_1_2" localSheetId="0" hidden="1">{"'Trust by name'!$A$6:$E$350","'Trust by name'!$A$1:$D$348"}</definedName>
    <definedName name="eh_1_4_1_2" hidden="1">{"'Trust by name'!$A$6:$E$350","'Trust by name'!$A$1:$D$348"}</definedName>
    <definedName name="eh_1_4_1_3" localSheetId="0" hidden="1">{"'Trust by name'!$A$6:$E$350","'Trust by name'!$A$1:$D$348"}</definedName>
    <definedName name="eh_1_4_1_3" hidden="1">{"'Trust by name'!$A$6:$E$350","'Trust by name'!$A$1:$D$348"}</definedName>
    <definedName name="eh_1_4_1_4" localSheetId="0" hidden="1">{"'Trust by name'!$A$6:$E$350","'Trust by name'!$A$1:$D$348"}</definedName>
    <definedName name="eh_1_4_1_4" hidden="1">{"'Trust by name'!$A$6:$E$350","'Trust by name'!$A$1:$D$348"}</definedName>
    <definedName name="eh_1_4_1_5" hidden="1">{"'Trust by name'!$A$6:$E$350","'Trust by name'!$A$1:$D$348"}</definedName>
    <definedName name="eh_1_4_2" localSheetId="0" hidden="1">{"'Trust by name'!$A$6:$E$350","'Trust by name'!$A$1:$D$348"}</definedName>
    <definedName name="eh_1_4_2" hidden="1">{"'Trust by name'!$A$6:$E$350","'Trust by name'!$A$1:$D$348"}</definedName>
    <definedName name="eh_1_4_3" localSheetId="0" hidden="1">{"'Trust by name'!$A$6:$E$350","'Trust by name'!$A$1:$D$348"}</definedName>
    <definedName name="eh_1_4_3" hidden="1">{"'Trust by name'!$A$6:$E$350","'Trust by name'!$A$1:$D$348"}</definedName>
    <definedName name="eh_1_4_4" localSheetId="0" hidden="1">{"'Trust by name'!$A$6:$E$350","'Trust by name'!$A$1:$D$348"}</definedName>
    <definedName name="eh_1_4_4" hidden="1">{"'Trust by name'!$A$6:$E$350","'Trust by name'!$A$1:$D$348"}</definedName>
    <definedName name="eh_1_4_5" localSheetId="0" hidden="1">{"'Trust by name'!$A$6:$E$350","'Trust by name'!$A$1:$D$348"}</definedName>
    <definedName name="eh_1_4_5" hidden="1">{"'Trust by name'!$A$6:$E$350","'Trust by name'!$A$1:$D$348"}</definedName>
    <definedName name="eh_1_5" localSheetId="0" hidden="1">{"'Trust by name'!$A$6:$E$350","'Trust by name'!$A$1:$D$348"}</definedName>
    <definedName name="eh_1_5" localSheetId="4" hidden="1">{"'Trust by name'!$A$6:$E$350","'Trust by name'!$A$1:$D$348"}</definedName>
    <definedName name="eh_1_5" hidden="1">{"'Trust by name'!$A$6:$E$350","'Trust by name'!$A$1:$D$348"}</definedName>
    <definedName name="eh_1_5_1" localSheetId="0" hidden="1">{"'Trust by name'!$A$6:$E$350","'Trust by name'!$A$1:$D$348"}</definedName>
    <definedName name="eh_1_5_1" hidden="1">{"'Trust by name'!$A$6:$E$350","'Trust by name'!$A$1:$D$348"}</definedName>
    <definedName name="eh_1_5_2" localSheetId="0" hidden="1">{"'Trust by name'!$A$6:$E$350","'Trust by name'!$A$1:$D$348"}</definedName>
    <definedName name="eh_1_5_2" hidden="1">{"'Trust by name'!$A$6:$E$350","'Trust by name'!$A$1:$D$348"}</definedName>
    <definedName name="eh_1_5_3" localSheetId="0" hidden="1">{"'Trust by name'!$A$6:$E$350","'Trust by name'!$A$1:$D$348"}</definedName>
    <definedName name="eh_1_5_3" hidden="1">{"'Trust by name'!$A$6:$E$350","'Trust by name'!$A$1:$D$348"}</definedName>
    <definedName name="eh_1_5_4" localSheetId="0" hidden="1">{"'Trust by name'!$A$6:$E$350","'Trust by name'!$A$1:$D$348"}</definedName>
    <definedName name="eh_1_5_4" hidden="1">{"'Trust by name'!$A$6:$E$350","'Trust by name'!$A$1:$D$348"}</definedName>
    <definedName name="eh_1_5_5" hidden="1">{"'Trust by name'!$A$6:$E$350","'Trust by name'!$A$1:$D$348"}</definedName>
    <definedName name="eh_2" localSheetId="0" hidden="1">{"'Trust by name'!$A$6:$E$350","'Trust by name'!$A$1:$D$348"}</definedName>
    <definedName name="eh_2" localSheetId="4" hidden="1">{"'Trust by name'!$A$6:$E$350","'Trust by name'!$A$1:$D$348"}</definedName>
    <definedName name="eh_2" localSheetId="3" hidden="1">{"'Trust by name'!$A$6:$E$350","'Trust by name'!$A$1:$D$348"}</definedName>
    <definedName name="eh_2" hidden="1">{"'Trust by name'!$A$6:$E$350","'Trust by name'!$A$1:$D$348"}</definedName>
    <definedName name="eh_2_1" localSheetId="0" hidden="1">{"'Trust by name'!$A$6:$E$350","'Trust by name'!$A$1:$D$348"}</definedName>
    <definedName name="eh_2_1" localSheetId="4" hidden="1">{"'Trust by name'!$A$6:$E$350","'Trust by name'!$A$1:$D$348"}</definedName>
    <definedName name="eh_2_1" hidden="1">{"'Trust by name'!$A$6:$E$350","'Trust by name'!$A$1:$D$348"}</definedName>
    <definedName name="eh_2_1_1" localSheetId="0" hidden="1">{"'Trust by name'!$A$6:$E$350","'Trust by name'!$A$1:$D$348"}</definedName>
    <definedName name="eh_2_1_1" hidden="1">{"'Trust by name'!$A$6:$E$350","'Trust by name'!$A$1:$D$348"}</definedName>
    <definedName name="eh_2_1_1_1" hidden="1">{"'Trust by name'!$A$6:$E$350","'Trust by name'!$A$1:$D$348"}</definedName>
    <definedName name="eh_2_1_1_2" hidden="1">{"'Trust by name'!$A$6:$E$350","'Trust by name'!$A$1:$D$348"}</definedName>
    <definedName name="eh_2_1_2" localSheetId="0" hidden="1">{"'Trust by name'!$A$6:$E$350","'Trust by name'!$A$1:$D$348"}</definedName>
    <definedName name="eh_2_1_2" hidden="1">{"'Trust by name'!$A$6:$E$350","'Trust by name'!$A$1:$D$348"}</definedName>
    <definedName name="eh_2_1_3" localSheetId="0" hidden="1">{"'Trust by name'!$A$6:$E$350","'Trust by name'!$A$1:$D$348"}</definedName>
    <definedName name="eh_2_1_3" hidden="1">{"'Trust by name'!$A$6:$E$350","'Trust by name'!$A$1:$D$348"}</definedName>
    <definedName name="eh_2_1_4" localSheetId="0" hidden="1">{"'Trust by name'!$A$6:$E$350","'Trust by name'!$A$1:$D$348"}</definedName>
    <definedName name="eh_2_1_4" hidden="1">{"'Trust by name'!$A$6:$E$350","'Trust by name'!$A$1:$D$348"}</definedName>
    <definedName name="eh_2_1_5" localSheetId="0" hidden="1">{"'Trust by name'!$A$6:$E$350","'Trust by name'!$A$1:$D$348"}</definedName>
    <definedName name="eh_2_1_5" hidden="1">{"'Trust by name'!$A$6:$E$350","'Trust by name'!$A$1:$D$348"}</definedName>
    <definedName name="eh_2_2" localSheetId="0" hidden="1">{"'Trust by name'!$A$6:$E$350","'Trust by name'!$A$1:$D$348"}</definedName>
    <definedName name="eh_2_2" hidden="1">{"'Trust by name'!$A$6:$E$350","'Trust by name'!$A$1:$D$348"}</definedName>
    <definedName name="eh_2_3" localSheetId="0" hidden="1">{"'Trust by name'!$A$6:$E$350","'Trust by name'!$A$1:$D$348"}</definedName>
    <definedName name="eh_2_3" hidden="1">{"'Trust by name'!$A$6:$E$350","'Trust by name'!$A$1:$D$348"}</definedName>
    <definedName name="eh_2_4" localSheetId="0" hidden="1">{"'Trust by name'!$A$6:$E$350","'Trust by name'!$A$1:$D$348"}</definedName>
    <definedName name="eh_2_4" hidden="1">{"'Trust by name'!$A$6:$E$350","'Trust by name'!$A$1:$D$348"}</definedName>
    <definedName name="eh_2_5" localSheetId="0" hidden="1">{"'Trust by name'!$A$6:$E$350","'Trust by name'!$A$1:$D$348"}</definedName>
    <definedName name="eh_2_5" hidden="1">{"'Trust by name'!$A$6:$E$350","'Trust by name'!$A$1:$D$348"}</definedName>
    <definedName name="eh_3" localSheetId="0" hidden="1">{"'Trust by name'!$A$6:$E$350","'Trust by name'!$A$1:$D$348"}</definedName>
    <definedName name="eh_3" localSheetId="4" hidden="1">{"'Trust by name'!$A$6:$E$350","'Trust by name'!$A$1:$D$348"}</definedName>
    <definedName name="eh_3" hidden="1">{"'Trust by name'!$A$6:$E$350","'Trust by name'!$A$1:$D$348"}</definedName>
    <definedName name="eh_3_1" localSheetId="0" hidden="1">{"'Trust by name'!$A$6:$E$350","'Trust by name'!$A$1:$D$348"}</definedName>
    <definedName name="eh_3_1" localSheetId="4" hidden="1">{"'Trust by name'!$A$6:$E$350","'Trust by name'!$A$1:$D$348"}</definedName>
    <definedName name="eh_3_1" hidden="1">{"'Trust by name'!$A$6:$E$350","'Trust by name'!$A$1:$D$348"}</definedName>
    <definedName name="eh_3_1_1" localSheetId="0" hidden="1">{"'Trust by name'!$A$6:$E$350","'Trust by name'!$A$1:$D$348"}</definedName>
    <definedName name="eh_3_1_1" hidden="1">{"'Trust by name'!$A$6:$E$350","'Trust by name'!$A$1:$D$348"}</definedName>
    <definedName name="eh_3_1_1_1" hidden="1">{"'Trust by name'!$A$6:$E$350","'Trust by name'!$A$1:$D$348"}</definedName>
    <definedName name="eh_3_1_1_2" hidden="1">{"'Trust by name'!$A$6:$E$350","'Trust by name'!$A$1:$D$348"}</definedName>
    <definedName name="eh_3_1_2" localSheetId="0" hidden="1">{"'Trust by name'!$A$6:$E$350","'Trust by name'!$A$1:$D$348"}</definedName>
    <definedName name="eh_3_1_2" hidden="1">{"'Trust by name'!$A$6:$E$350","'Trust by name'!$A$1:$D$348"}</definedName>
    <definedName name="eh_3_1_3" localSheetId="0" hidden="1">{"'Trust by name'!$A$6:$E$350","'Trust by name'!$A$1:$D$348"}</definedName>
    <definedName name="eh_3_1_3" hidden="1">{"'Trust by name'!$A$6:$E$350","'Trust by name'!$A$1:$D$348"}</definedName>
    <definedName name="eh_3_1_4" localSheetId="0" hidden="1">{"'Trust by name'!$A$6:$E$350","'Trust by name'!$A$1:$D$348"}</definedName>
    <definedName name="eh_3_1_4" hidden="1">{"'Trust by name'!$A$6:$E$350","'Trust by name'!$A$1:$D$348"}</definedName>
    <definedName name="eh_3_1_5" localSheetId="0" hidden="1">{"'Trust by name'!$A$6:$E$350","'Trust by name'!$A$1:$D$348"}</definedName>
    <definedName name="eh_3_1_5" hidden="1">{"'Trust by name'!$A$6:$E$350","'Trust by name'!$A$1:$D$348"}</definedName>
    <definedName name="eh_3_2" localSheetId="0" hidden="1">{"'Trust by name'!$A$6:$E$350","'Trust by name'!$A$1:$D$348"}</definedName>
    <definedName name="eh_3_2" hidden="1">{"'Trust by name'!$A$6:$E$350","'Trust by name'!$A$1:$D$348"}</definedName>
    <definedName name="eh_3_3" localSheetId="0" hidden="1">{"'Trust by name'!$A$6:$E$350","'Trust by name'!$A$1:$D$348"}</definedName>
    <definedName name="eh_3_3" hidden="1">{"'Trust by name'!$A$6:$E$350","'Trust by name'!$A$1:$D$348"}</definedName>
    <definedName name="eh_3_4" localSheetId="0" hidden="1">{"'Trust by name'!$A$6:$E$350","'Trust by name'!$A$1:$D$348"}</definedName>
    <definedName name="eh_3_4" hidden="1">{"'Trust by name'!$A$6:$E$350","'Trust by name'!$A$1:$D$348"}</definedName>
    <definedName name="eh_3_5" localSheetId="0" hidden="1">{"'Trust by name'!$A$6:$E$350","'Trust by name'!$A$1:$D$348"}</definedName>
    <definedName name="eh_3_5" hidden="1">{"'Trust by name'!$A$6:$E$350","'Trust by name'!$A$1:$D$348"}</definedName>
    <definedName name="eh_4" localSheetId="0" hidden="1">{"'Trust by name'!$A$6:$E$350","'Trust by name'!$A$1:$D$348"}</definedName>
    <definedName name="eh_4" localSheetId="4" hidden="1">{"'Trust by name'!$A$6:$E$350","'Trust by name'!$A$1:$D$348"}</definedName>
    <definedName name="eh_4" hidden="1">{"'Trust by name'!$A$6:$E$350","'Trust by name'!$A$1:$D$348"}</definedName>
    <definedName name="eh_4_1" localSheetId="0" hidden="1">{"'Trust by name'!$A$6:$E$350","'Trust by name'!$A$1:$D$348"}</definedName>
    <definedName name="eh_4_1" localSheetId="4" hidden="1">{"'Trust by name'!$A$6:$E$350","'Trust by name'!$A$1:$D$348"}</definedName>
    <definedName name="eh_4_1" hidden="1">{"'Trust by name'!$A$6:$E$350","'Trust by name'!$A$1:$D$348"}</definedName>
    <definedName name="eh_4_1_1" localSheetId="0" hidden="1">{"'Trust by name'!$A$6:$E$350","'Trust by name'!$A$1:$D$348"}</definedName>
    <definedName name="eh_4_1_1" hidden="1">{"'Trust by name'!$A$6:$E$350","'Trust by name'!$A$1:$D$348"}</definedName>
    <definedName name="eh_4_1_1_1" hidden="1">{"'Trust by name'!$A$6:$E$350","'Trust by name'!$A$1:$D$348"}</definedName>
    <definedName name="eh_4_1_1_2" hidden="1">{"'Trust by name'!$A$6:$E$350","'Trust by name'!$A$1:$D$348"}</definedName>
    <definedName name="eh_4_1_2" localSheetId="0" hidden="1">{"'Trust by name'!$A$6:$E$350","'Trust by name'!$A$1:$D$348"}</definedName>
    <definedName name="eh_4_1_2" hidden="1">{"'Trust by name'!$A$6:$E$350","'Trust by name'!$A$1:$D$348"}</definedName>
    <definedName name="eh_4_1_3" localSheetId="0" hidden="1">{"'Trust by name'!$A$6:$E$350","'Trust by name'!$A$1:$D$348"}</definedName>
    <definedName name="eh_4_1_3" hidden="1">{"'Trust by name'!$A$6:$E$350","'Trust by name'!$A$1:$D$348"}</definedName>
    <definedName name="eh_4_1_4" localSheetId="0" hidden="1">{"'Trust by name'!$A$6:$E$350","'Trust by name'!$A$1:$D$348"}</definedName>
    <definedName name="eh_4_1_4" hidden="1">{"'Trust by name'!$A$6:$E$350","'Trust by name'!$A$1:$D$348"}</definedName>
    <definedName name="eh_4_1_5" localSheetId="0" hidden="1">{"'Trust by name'!$A$6:$E$350","'Trust by name'!$A$1:$D$348"}</definedName>
    <definedName name="eh_4_1_5" hidden="1">{"'Trust by name'!$A$6:$E$350","'Trust by name'!$A$1:$D$348"}</definedName>
    <definedName name="eh_4_2" localSheetId="0" hidden="1">{"'Trust by name'!$A$6:$E$350","'Trust by name'!$A$1:$D$348"}</definedName>
    <definedName name="eh_4_2" hidden="1">{"'Trust by name'!$A$6:$E$350","'Trust by name'!$A$1:$D$348"}</definedName>
    <definedName name="eh_4_3" localSheetId="0" hidden="1">{"'Trust by name'!$A$6:$E$350","'Trust by name'!$A$1:$D$348"}</definedName>
    <definedName name="eh_4_3" hidden="1">{"'Trust by name'!$A$6:$E$350","'Trust by name'!$A$1:$D$348"}</definedName>
    <definedName name="eh_4_4" localSheetId="0" hidden="1">{"'Trust by name'!$A$6:$E$350","'Trust by name'!$A$1:$D$348"}</definedName>
    <definedName name="eh_4_4" hidden="1">{"'Trust by name'!$A$6:$E$350","'Trust by name'!$A$1:$D$348"}</definedName>
    <definedName name="eh_4_5" localSheetId="0" hidden="1">{"'Trust by name'!$A$6:$E$350","'Trust by name'!$A$1:$D$348"}</definedName>
    <definedName name="eh_4_5" hidden="1">{"'Trust by name'!$A$6:$E$350","'Trust by name'!$A$1:$D$348"}</definedName>
    <definedName name="eh_5" localSheetId="0" hidden="1">{"'Trust by name'!$A$6:$E$350","'Trust by name'!$A$1:$D$348"}</definedName>
    <definedName name="eh_5" localSheetId="4" hidden="1">{"'Trust by name'!$A$6:$E$350","'Trust by name'!$A$1:$D$348"}</definedName>
    <definedName name="eh_5" hidden="1">{"'Trust by name'!$A$6:$E$350","'Trust by name'!$A$1:$D$348"}</definedName>
    <definedName name="eh_5_1" localSheetId="0" hidden="1">{"'Trust by name'!$A$6:$E$350","'Trust by name'!$A$1:$D$348"}</definedName>
    <definedName name="eh_5_1" localSheetId="4" hidden="1">{"'Trust by name'!$A$6:$E$350","'Trust by name'!$A$1:$D$348"}</definedName>
    <definedName name="eh_5_1" hidden="1">{"'Trust by name'!$A$6:$E$350","'Trust by name'!$A$1:$D$348"}</definedName>
    <definedName name="eh_5_1_1" localSheetId="0" hidden="1">{"'Trust by name'!$A$6:$E$350","'Trust by name'!$A$1:$D$348"}</definedName>
    <definedName name="eh_5_1_1" hidden="1">{"'Trust by name'!$A$6:$E$350","'Trust by name'!$A$1:$D$348"}</definedName>
    <definedName name="eh_5_1_1_1" hidden="1">{"'Trust by name'!$A$6:$E$350","'Trust by name'!$A$1:$D$348"}</definedName>
    <definedName name="eh_5_1_1_2" hidden="1">{"'Trust by name'!$A$6:$E$350","'Trust by name'!$A$1:$D$348"}</definedName>
    <definedName name="eh_5_1_2" localSheetId="0" hidden="1">{"'Trust by name'!$A$6:$E$350","'Trust by name'!$A$1:$D$348"}</definedName>
    <definedName name="eh_5_1_2" hidden="1">{"'Trust by name'!$A$6:$E$350","'Trust by name'!$A$1:$D$348"}</definedName>
    <definedName name="eh_5_1_3" localSheetId="0" hidden="1">{"'Trust by name'!$A$6:$E$350","'Trust by name'!$A$1:$D$348"}</definedName>
    <definedName name="eh_5_1_3" hidden="1">{"'Trust by name'!$A$6:$E$350","'Trust by name'!$A$1:$D$348"}</definedName>
    <definedName name="eh_5_1_4" localSheetId="0" hidden="1">{"'Trust by name'!$A$6:$E$350","'Trust by name'!$A$1:$D$348"}</definedName>
    <definedName name="eh_5_1_4" hidden="1">{"'Trust by name'!$A$6:$E$350","'Trust by name'!$A$1:$D$348"}</definedName>
    <definedName name="eh_5_1_5" localSheetId="0" hidden="1">{"'Trust by name'!$A$6:$E$350","'Trust by name'!$A$1:$D$348"}</definedName>
    <definedName name="eh_5_1_5" hidden="1">{"'Trust by name'!$A$6:$E$350","'Trust by name'!$A$1:$D$348"}</definedName>
    <definedName name="eh_5_2" localSheetId="0" hidden="1">{"'Trust by name'!$A$6:$E$350","'Trust by name'!$A$1:$D$348"}</definedName>
    <definedName name="eh_5_2" hidden="1">{"'Trust by name'!$A$6:$E$350","'Trust by name'!$A$1:$D$348"}</definedName>
    <definedName name="eh_5_3" localSheetId="0" hidden="1">{"'Trust by name'!$A$6:$E$350","'Trust by name'!$A$1:$D$348"}</definedName>
    <definedName name="eh_5_3" hidden="1">{"'Trust by name'!$A$6:$E$350","'Trust by name'!$A$1:$D$348"}</definedName>
    <definedName name="eh_5_4" localSheetId="0" hidden="1">{"'Trust by name'!$A$6:$E$350","'Trust by name'!$A$1:$D$348"}</definedName>
    <definedName name="eh_5_4" hidden="1">{"'Trust by name'!$A$6:$E$350","'Trust by name'!$A$1:$D$348"}</definedName>
    <definedName name="eh_5_5" localSheetId="0" hidden="1">{"'Trust by name'!$A$6:$E$350","'Trust by name'!$A$1:$D$348"}</definedName>
    <definedName name="eh_5_5" hidden="1">{"'Trust by name'!$A$6:$E$350","'Trust by name'!$A$1:$D$348"}</definedName>
    <definedName name="ExtraProfiles" localSheetId="0" hidden="1">#REF!</definedName>
    <definedName name="ExtraProfiles" localSheetId="4" hidden="1">#REF!</definedName>
    <definedName name="ExtraProfiles" localSheetId="3" hidden="1">#REF!</definedName>
    <definedName name="ExtraProfiless" localSheetId="4" hidden="1">#REF!</definedName>
    <definedName name="ExtraProfiless" hidden="1">#REF!</definedName>
    <definedName name="FDDD" localSheetId="0"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_1" localSheetId="0" hidden="1">{#N/A,#N/A,FALSE,"TMCOMP96";#N/A,#N/A,FALSE,"MAT96";#N/A,#N/A,FALSE,"FANDA96";#N/A,#N/A,FALSE,"INTRAN96";#N/A,#N/A,FALSE,"NAA9697";#N/A,#N/A,FALSE,"ECWEBB";#N/A,#N/A,FALSE,"MFT96";#N/A,#N/A,FALSE,"CTrecon"}</definedName>
    <definedName name="FDDD_1" localSheetId="4" hidden="1">{#N/A,#N/A,FALSE,"TMCOMP96";#N/A,#N/A,FALSE,"MAT96";#N/A,#N/A,FALSE,"FANDA96";#N/A,#N/A,FALSE,"INTRAN96";#N/A,#N/A,FALSE,"NAA9697";#N/A,#N/A,FALSE,"ECWEBB";#N/A,#N/A,FALSE,"MFT96";#N/A,#N/A,FALSE,"CTrecon"}</definedName>
    <definedName name="FDDD_1" localSheetId="3" hidden="1">{#N/A,#N/A,FALSE,"TMCOMP96";#N/A,#N/A,FALSE,"MAT96";#N/A,#N/A,FALSE,"FANDA96";#N/A,#N/A,FALSE,"INTRAN96";#N/A,#N/A,FALSE,"NAA9697";#N/A,#N/A,FALSE,"ECWEBB";#N/A,#N/A,FALSE,"MFT96";#N/A,#N/A,FALSE,"CTrecon"}</definedName>
    <definedName name="FDDD_1_1" localSheetId="0" hidden="1">{#N/A,#N/A,FALSE,"TMCOMP96";#N/A,#N/A,FALSE,"MAT96";#N/A,#N/A,FALSE,"FANDA96";#N/A,#N/A,FALSE,"INTRAN96";#N/A,#N/A,FALSE,"NAA9697";#N/A,#N/A,FALSE,"ECWEBB";#N/A,#N/A,FALSE,"MFT96";#N/A,#N/A,FALSE,"CTrecon"}</definedName>
    <definedName name="FDDD_1_1" localSheetId="4" hidden="1">{#N/A,#N/A,FALSE,"TMCOMP96";#N/A,#N/A,FALSE,"MAT96";#N/A,#N/A,FALSE,"FANDA96";#N/A,#N/A,FALSE,"INTRAN96";#N/A,#N/A,FALSE,"NAA9697";#N/A,#N/A,FALSE,"ECWEBB";#N/A,#N/A,FALSE,"MFT96";#N/A,#N/A,FALSE,"CTrecon"}</definedName>
    <definedName name="FDDD_1_1" hidden="1">{#N/A,#N/A,FALSE,"TMCOMP96";#N/A,#N/A,FALSE,"MAT96";#N/A,#N/A,FALSE,"FANDA96";#N/A,#N/A,FALSE,"INTRAN96";#N/A,#N/A,FALSE,"NAA9697";#N/A,#N/A,FALSE,"ECWEBB";#N/A,#N/A,FALSE,"MFT96";#N/A,#N/A,FALSE,"CTrecon"}</definedName>
    <definedName name="FDDD_1_1_1" localSheetId="0" hidden="1">{#N/A,#N/A,FALSE,"TMCOMP96";#N/A,#N/A,FALSE,"MAT96";#N/A,#N/A,FALSE,"FANDA96";#N/A,#N/A,FALSE,"INTRAN96";#N/A,#N/A,FALSE,"NAA9697";#N/A,#N/A,FALSE,"ECWEBB";#N/A,#N/A,FALSE,"MFT96";#N/A,#N/A,FALSE,"CTrecon"}</definedName>
    <definedName name="FDDD_1_1_1" localSheetId="4" hidden="1">{#N/A,#N/A,FALSE,"TMCOMP96";#N/A,#N/A,FALSE,"MAT96";#N/A,#N/A,FALSE,"FANDA96";#N/A,#N/A,FALSE,"INTRAN96";#N/A,#N/A,FALSE,"NAA9697";#N/A,#N/A,FALSE,"ECWEBB";#N/A,#N/A,FALSE,"MFT96";#N/A,#N/A,FALSE,"CTrecon"}</definedName>
    <definedName name="FDDD_1_1_1" hidden="1">{#N/A,#N/A,FALSE,"TMCOMP96";#N/A,#N/A,FALSE,"MAT96";#N/A,#N/A,FALSE,"FANDA96";#N/A,#N/A,FALSE,"INTRAN96";#N/A,#N/A,FALSE,"NAA9697";#N/A,#N/A,FALSE,"ECWEBB";#N/A,#N/A,FALSE,"MFT96";#N/A,#N/A,FALSE,"CTrecon"}</definedName>
    <definedName name="FDDD_1_1_1_1" localSheetId="0" hidden="1">{#N/A,#N/A,FALSE,"TMCOMP96";#N/A,#N/A,FALSE,"MAT96";#N/A,#N/A,FALSE,"FANDA96";#N/A,#N/A,FALSE,"INTRAN96";#N/A,#N/A,FALSE,"NAA9697";#N/A,#N/A,FALSE,"ECWEBB";#N/A,#N/A,FALSE,"MFT96";#N/A,#N/A,FALSE,"CTrecon"}</definedName>
    <definedName name="FDDD_1_1_1_1" hidden="1">{#N/A,#N/A,FALSE,"TMCOMP96";#N/A,#N/A,FALSE,"MAT96";#N/A,#N/A,FALSE,"FANDA96";#N/A,#N/A,FALSE,"INTRAN96";#N/A,#N/A,FALSE,"NAA9697";#N/A,#N/A,FALSE,"ECWEBB";#N/A,#N/A,FALSE,"MFT96";#N/A,#N/A,FALSE,"CTrecon"}</definedName>
    <definedName name="FDDD_1_1_1_1_1" hidden="1">{#N/A,#N/A,FALSE,"TMCOMP96";#N/A,#N/A,FALSE,"MAT96";#N/A,#N/A,FALSE,"FANDA96";#N/A,#N/A,FALSE,"INTRAN96";#N/A,#N/A,FALSE,"NAA9697";#N/A,#N/A,FALSE,"ECWEBB";#N/A,#N/A,FALSE,"MFT96";#N/A,#N/A,FALSE,"CTrecon"}</definedName>
    <definedName name="FDDD_1_1_1_1_2" hidden="1">{#N/A,#N/A,FALSE,"TMCOMP96";#N/A,#N/A,FALSE,"MAT96";#N/A,#N/A,FALSE,"FANDA96";#N/A,#N/A,FALSE,"INTRAN96";#N/A,#N/A,FALSE,"NAA9697";#N/A,#N/A,FALSE,"ECWEBB";#N/A,#N/A,FALSE,"MFT96";#N/A,#N/A,FALSE,"CTrecon"}</definedName>
    <definedName name="FDDD_1_1_1_2" localSheetId="0" hidden="1">{#N/A,#N/A,FALSE,"TMCOMP96";#N/A,#N/A,FALSE,"MAT96";#N/A,#N/A,FALSE,"FANDA96";#N/A,#N/A,FALSE,"INTRAN96";#N/A,#N/A,FALSE,"NAA9697";#N/A,#N/A,FALSE,"ECWEBB";#N/A,#N/A,FALSE,"MFT96";#N/A,#N/A,FALSE,"CTrecon"}</definedName>
    <definedName name="FDDD_1_1_1_2" hidden="1">{#N/A,#N/A,FALSE,"TMCOMP96";#N/A,#N/A,FALSE,"MAT96";#N/A,#N/A,FALSE,"FANDA96";#N/A,#N/A,FALSE,"INTRAN96";#N/A,#N/A,FALSE,"NAA9697";#N/A,#N/A,FALSE,"ECWEBB";#N/A,#N/A,FALSE,"MFT96";#N/A,#N/A,FALSE,"CTrecon"}</definedName>
    <definedName name="FDDD_1_1_1_3" localSheetId="0" hidden="1">{#N/A,#N/A,FALSE,"TMCOMP96";#N/A,#N/A,FALSE,"MAT96";#N/A,#N/A,FALSE,"FANDA96";#N/A,#N/A,FALSE,"INTRAN96";#N/A,#N/A,FALSE,"NAA9697";#N/A,#N/A,FALSE,"ECWEBB";#N/A,#N/A,FALSE,"MFT96";#N/A,#N/A,FALSE,"CTrecon"}</definedName>
    <definedName name="FDDD_1_1_1_3" hidden="1">{#N/A,#N/A,FALSE,"TMCOMP96";#N/A,#N/A,FALSE,"MAT96";#N/A,#N/A,FALSE,"FANDA96";#N/A,#N/A,FALSE,"INTRAN96";#N/A,#N/A,FALSE,"NAA9697";#N/A,#N/A,FALSE,"ECWEBB";#N/A,#N/A,FALSE,"MFT96";#N/A,#N/A,FALSE,"CTrecon"}</definedName>
    <definedName name="FDDD_1_1_1_4" localSheetId="0" hidden="1">{#N/A,#N/A,FALSE,"TMCOMP96";#N/A,#N/A,FALSE,"MAT96";#N/A,#N/A,FALSE,"FANDA96";#N/A,#N/A,FALSE,"INTRAN96";#N/A,#N/A,FALSE,"NAA9697";#N/A,#N/A,FALSE,"ECWEBB";#N/A,#N/A,FALSE,"MFT96";#N/A,#N/A,FALSE,"CTrecon"}</definedName>
    <definedName name="FDDD_1_1_1_4" hidden="1">{#N/A,#N/A,FALSE,"TMCOMP96";#N/A,#N/A,FALSE,"MAT96";#N/A,#N/A,FALSE,"FANDA96";#N/A,#N/A,FALSE,"INTRAN96";#N/A,#N/A,FALSE,"NAA9697";#N/A,#N/A,FALSE,"ECWEBB";#N/A,#N/A,FALSE,"MFT96";#N/A,#N/A,FALSE,"CTrecon"}</definedName>
    <definedName name="FDDD_1_1_1_5" localSheetId="0" hidden="1">{#N/A,#N/A,FALSE,"TMCOMP96";#N/A,#N/A,FALSE,"MAT96";#N/A,#N/A,FALSE,"FANDA96";#N/A,#N/A,FALSE,"INTRAN96";#N/A,#N/A,FALSE,"NAA9697";#N/A,#N/A,FALSE,"ECWEBB";#N/A,#N/A,FALSE,"MFT96";#N/A,#N/A,FALSE,"CTrecon"}</definedName>
    <definedName name="FDDD_1_1_1_5" hidden="1">{#N/A,#N/A,FALSE,"TMCOMP96";#N/A,#N/A,FALSE,"MAT96";#N/A,#N/A,FALSE,"FANDA96";#N/A,#N/A,FALSE,"INTRAN96";#N/A,#N/A,FALSE,"NAA9697";#N/A,#N/A,FALSE,"ECWEBB";#N/A,#N/A,FALSE,"MFT96";#N/A,#N/A,FALSE,"CTrecon"}</definedName>
    <definedName name="FDDD_1_1_2" localSheetId="0" hidden="1">{#N/A,#N/A,FALSE,"TMCOMP96";#N/A,#N/A,FALSE,"MAT96";#N/A,#N/A,FALSE,"FANDA96";#N/A,#N/A,FALSE,"INTRAN96";#N/A,#N/A,FALSE,"NAA9697";#N/A,#N/A,FALSE,"ECWEBB";#N/A,#N/A,FALSE,"MFT96";#N/A,#N/A,FALSE,"CTrecon"}</definedName>
    <definedName name="FDDD_1_1_2" hidden="1">{#N/A,#N/A,FALSE,"TMCOMP96";#N/A,#N/A,FALSE,"MAT96";#N/A,#N/A,FALSE,"FANDA96";#N/A,#N/A,FALSE,"INTRAN96";#N/A,#N/A,FALSE,"NAA9697";#N/A,#N/A,FALSE,"ECWEBB";#N/A,#N/A,FALSE,"MFT96";#N/A,#N/A,FALSE,"CTrecon"}</definedName>
    <definedName name="FDDD_1_1_3" localSheetId="0" hidden="1">{#N/A,#N/A,FALSE,"TMCOMP96";#N/A,#N/A,FALSE,"MAT96";#N/A,#N/A,FALSE,"FANDA96";#N/A,#N/A,FALSE,"INTRAN96";#N/A,#N/A,FALSE,"NAA9697";#N/A,#N/A,FALSE,"ECWEBB";#N/A,#N/A,FALSE,"MFT96";#N/A,#N/A,FALSE,"CTrecon"}</definedName>
    <definedName name="FDDD_1_1_3" hidden="1">{#N/A,#N/A,FALSE,"TMCOMP96";#N/A,#N/A,FALSE,"MAT96";#N/A,#N/A,FALSE,"FANDA96";#N/A,#N/A,FALSE,"INTRAN96";#N/A,#N/A,FALSE,"NAA9697";#N/A,#N/A,FALSE,"ECWEBB";#N/A,#N/A,FALSE,"MFT96";#N/A,#N/A,FALSE,"CTrecon"}</definedName>
    <definedName name="FDDD_1_1_4" localSheetId="0" hidden="1">{#N/A,#N/A,FALSE,"TMCOMP96";#N/A,#N/A,FALSE,"MAT96";#N/A,#N/A,FALSE,"FANDA96";#N/A,#N/A,FALSE,"INTRAN96";#N/A,#N/A,FALSE,"NAA9697";#N/A,#N/A,FALSE,"ECWEBB";#N/A,#N/A,FALSE,"MFT96";#N/A,#N/A,FALSE,"CTrecon"}</definedName>
    <definedName name="FDDD_1_1_4" hidden="1">{#N/A,#N/A,FALSE,"TMCOMP96";#N/A,#N/A,FALSE,"MAT96";#N/A,#N/A,FALSE,"FANDA96";#N/A,#N/A,FALSE,"INTRAN96";#N/A,#N/A,FALSE,"NAA9697";#N/A,#N/A,FALSE,"ECWEBB";#N/A,#N/A,FALSE,"MFT96";#N/A,#N/A,FALSE,"CTrecon"}</definedName>
    <definedName name="FDDD_1_1_5" localSheetId="0" hidden="1">{#N/A,#N/A,FALSE,"TMCOMP96";#N/A,#N/A,FALSE,"MAT96";#N/A,#N/A,FALSE,"FANDA96";#N/A,#N/A,FALSE,"INTRAN96";#N/A,#N/A,FALSE,"NAA9697";#N/A,#N/A,FALSE,"ECWEBB";#N/A,#N/A,FALSE,"MFT96";#N/A,#N/A,FALSE,"CTrecon"}</definedName>
    <definedName name="FDDD_1_1_5" hidden="1">{#N/A,#N/A,FALSE,"TMCOMP96";#N/A,#N/A,FALSE,"MAT96";#N/A,#N/A,FALSE,"FANDA96";#N/A,#N/A,FALSE,"INTRAN96";#N/A,#N/A,FALSE,"NAA9697";#N/A,#N/A,FALSE,"ECWEBB";#N/A,#N/A,FALSE,"MFT96";#N/A,#N/A,FALSE,"CTrecon"}</definedName>
    <definedName name="FDDD_1_2" localSheetId="0" hidden="1">{#N/A,#N/A,FALSE,"TMCOMP96";#N/A,#N/A,FALSE,"MAT96";#N/A,#N/A,FALSE,"FANDA96";#N/A,#N/A,FALSE,"INTRAN96";#N/A,#N/A,FALSE,"NAA9697";#N/A,#N/A,FALSE,"ECWEBB";#N/A,#N/A,FALSE,"MFT96";#N/A,#N/A,FALSE,"CTrecon"}</definedName>
    <definedName name="FDDD_1_2" localSheetId="4" hidden="1">{#N/A,#N/A,FALSE,"TMCOMP96";#N/A,#N/A,FALSE,"MAT96";#N/A,#N/A,FALSE,"FANDA96";#N/A,#N/A,FALSE,"INTRAN96";#N/A,#N/A,FALSE,"NAA9697";#N/A,#N/A,FALSE,"ECWEBB";#N/A,#N/A,FALSE,"MFT96";#N/A,#N/A,FALSE,"CTrecon"}</definedName>
    <definedName name="FDDD_1_2" hidden="1">{#N/A,#N/A,FALSE,"TMCOMP96";#N/A,#N/A,FALSE,"MAT96";#N/A,#N/A,FALSE,"FANDA96";#N/A,#N/A,FALSE,"INTRAN96";#N/A,#N/A,FALSE,"NAA9697";#N/A,#N/A,FALSE,"ECWEBB";#N/A,#N/A,FALSE,"MFT96";#N/A,#N/A,FALSE,"CTrecon"}</definedName>
    <definedName name="FDDD_1_2_1" localSheetId="0" hidden="1">{#N/A,#N/A,FALSE,"TMCOMP96";#N/A,#N/A,FALSE,"MAT96";#N/A,#N/A,FALSE,"FANDA96";#N/A,#N/A,FALSE,"INTRAN96";#N/A,#N/A,FALSE,"NAA9697";#N/A,#N/A,FALSE,"ECWEBB";#N/A,#N/A,FALSE,"MFT96";#N/A,#N/A,FALSE,"CTrecon"}</definedName>
    <definedName name="FDDD_1_2_1" localSheetId="4" hidden="1">{#N/A,#N/A,FALSE,"TMCOMP96";#N/A,#N/A,FALSE,"MAT96";#N/A,#N/A,FALSE,"FANDA96";#N/A,#N/A,FALSE,"INTRAN96";#N/A,#N/A,FALSE,"NAA9697";#N/A,#N/A,FALSE,"ECWEBB";#N/A,#N/A,FALSE,"MFT96";#N/A,#N/A,FALSE,"CTrecon"}</definedName>
    <definedName name="FDDD_1_2_1" hidden="1">{#N/A,#N/A,FALSE,"TMCOMP96";#N/A,#N/A,FALSE,"MAT96";#N/A,#N/A,FALSE,"FANDA96";#N/A,#N/A,FALSE,"INTRAN96";#N/A,#N/A,FALSE,"NAA9697";#N/A,#N/A,FALSE,"ECWEBB";#N/A,#N/A,FALSE,"MFT96";#N/A,#N/A,FALSE,"CTrecon"}</definedName>
    <definedName name="FDDD_1_2_1_1" localSheetId="0" hidden="1">{#N/A,#N/A,FALSE,"TMCOMP96";#N/A,#N/A,FALSE,"MAT96";#N/A,#N/A,FALSE,"FANDA96";#N/A,#N/A,FALSE,"INTRAN96";#N/A,#N/A,FALSE,"NAA9697";#N/A,#N/A,FALSE,"ECWEBB";#N/A,#N/A,FALSE,"MFT96";#N/A,#N/A,FALSE,"CTrecon"}</definedName>
    <definedName name="FDDD_1_2_1_1" hidden="1">{#N/A,#N/A,FALSE,"TMCOMP96";#N/A,#N/A,FALSE,"MAT96";#N/A,#N/A,FALSE,"FANDA96";#N/A,#N/A,FALSE,"INTRAN96";#N/A,#N/A,FALSE,"NAA9697";#N/A,#N/A,FALSE,"ECWEBB";#N/A,#N/A,FALSE,"MFT96";#N/A,#N/A,FALSE,"CTrecon"}</definedName>
    <definedName name="FDDD_1_2_1_1_1" hidden="1">{#N/A,#N/A,FALSE,"TMCOMP96";#N/A,#N/A,FALSE,"MAT96";#N/A,#N/A,FALSE,"FANDA96";#N/A,#N/A,FALSE,"INTRAN96";#N/A,#N/A,FALSE,"NAA9697";#N/A,#N/A,FALSE,"ECWEBB";#N/A,#N/A,FALSE,"MFT96";#N/A,#N/A,FALSE,"CTrecon"}</definedName>
    <definedName name="FDDD_1_2_1_1_2" hidden="1">{#N/A,#N/A,FALSE,"TMCOMP96";#N/A,#N/A,FALSE,"MAT96";#N/A,#N/A,FALSE,"FANDA96";#N/A,#N/A,FALSE,"INTRAN96";#N/A,#N/A,FALSE,"NAA9697";#N/A,#N/A,FALSE,"ECWEBB";#N/A,#N/A,FALSE,"MFT96";#N/A,#N/A,FALSE,"CTrecon"}</definedName>
    <definedName name="FDDD_1_2_1_2" localSheetId="0" hidden="1">{#N/A,#N/A,FALSE,"TMCOMP96";#N/A,#N/A,FALSE,"MAT96";#N/A,#N/A,FALSE,"FANDA96";#N/A,#N/A,FALSE,"INTRAN96";#N/A,#N/A,FALSE,"NAA9697";#N/A,#N/A,FALSE,"ECWEBB";#N/A,#N/A,FALSE,"MFT96";#N/A,#N/A,FALSE,"CTrecon"}</definedName>
    <definedName name="FDDD_1_2_1_2" hidden="1">{#N/A,#N/A,FALSE,"TMCOMP96";#N/A,#N/A,FALSE,"MAT96";#N/A,#N/A,FALSE,"FANDA96";#N/A,#N/A,FALSE,"INTRAN96";#N/A,#N/A,FALSE,"NAA9697";#N/A,#N/A,FALSE,"ECWEBB";#N/A,#N/A,FALSE,"MFT96";#N/A,#N/A,FALSE,"CTrecon"}</definedName>
    <definedName name="FDDD_1_2_1_3" localSheetId="0" hidden="1">{#N/A,#N/A,FALSE,"TMCOMP96";#N/A,#N/A,FALSE,"MAT96";#N/A,#N/A,FALSE,"FANDA96";#N/A,#N/A,FALSE,"INTRAN96";#N/A,#N/A,FALSE,"NAA9697";#N/A,#N/A,FALSE,"ECWEBB";#N/A,#N/A,FALSE,"MFT96";#N/A,#N/A,FALSE,"CTrecon"}</definedName>
    <definedName name="FDDD_1_2_1_3" hidden="1">{#N/A,#N/A,FALSE,"TMCOMP96";#N/A,#N/A,FALSE,"MAT96";#N/A,#N/A,FALSE,"FANDA96";#N/A,#N/A,FALSE,"INTRAN96";#N/A,#N/A,FALSE,"NAA9697";#N/A,#N/A,FALSE,"ECWEBB";#N/A,#N/A,FALSE,"MFT96";#N/A,#N/A,FALSE,"CTrecon"}</definedName>
    <definedName name="FDDD_1_2_1_4" localSheetId="0" hidden="1">{#N/A,#N/A,FALSE,"TMCOMP96";#N/A,#N/A,FALSE,"MAT96";#N/A,#N/A,FALSE,"FANDA96";#N/A,#N/A,FALSE,"INTRAN96";#N/A,#N/A,FALSE,"NAA9697";#N/A,#N/A,FALSE,"ECWEBB";#N/A,#N/A,FALSE,"MFT96";#N/A,#N/A,FALSE,"CTrecon"}</definedName>
    <definedName name="FDDD_1_2_1_4" hidden="1">{#N/A,#N/A,FALSE,"TMCOMP96";#N/A,#N/A,FALSE,"MAT96";#N/A,#N/A,FALSE,"FANDA96";#N/A,#N/A,FALSE,"INTRAN96";#N/A,#N/A,FALSE,"NAA9697";#N/A,#N/A,FALSE,"ECWEBB";#N/A,#N/A,FALSE,"MFT96";#N/A,#N/A,FALSE,"CTrecon"}</definedName>
    <definedName name="FDDD_1_2_1_5" localSheetId="0" hidden="1">{#N/A,#N/A,FALSE,"TMCOMP96";#N/A,#N/A,FALSE,"MAT96";#N/A,#N/A,FALSE,"FANDA96";#N/A,#N/A,FALSE,"INTRAN96";#N/A,#N/A,FALSE,"NAA9697";#N/A,#N/A,FALSE,"ECWEBB";#N/A,#N/A,FALSE,"MFT96";#N/A,#N/A,FALSE,"CTrecon"}</definedName>
    <definedName name="FDDD_1_2_1_5" hidden="1">{#N/A,#N/A,FALSE,"TMCOMP96";#N/A,#N/A,FALSE,"MAT96";#N/A,#N/A,FALSE,"FANDA96";#N/A,#N/A,FALSE,"INTRAN96";#N/A,#N/A,FALSE,"NAA9697";#N/A,#N/A,FALSE,"ECWEBB";#N/A,#N/A,FALSE,"MFT96";#N/A,#N/A,FALSE,"CTrecon"}</definedName>
    <definedName name="FDDD_1_2_2" localSheetId="0" hidden="1">{#N/A,#N/A,FALSE,"TMCOMP96";#N/A,#N/A,FALSE,"MAT96";#N/A,#N/A,FALSE,"FANDA96";#N/A,#N/A,FALSE,"INTRAN96";#N/A,#N/A,FALSE,"NAA9697";#N/A,#N/A,FALSE,"ECWEBB";#N/A,#N/A,FALSE,"MFT96";#N/A,#N/A,FALSE,"CTrecon"}</definedName>
    <definedName name="FDDD_1_2_2" hidden="1">{#N/A,#N/A,FALSE,"TMCOMP96";#N/A,#N/A,FALSE,"MAT96";#N/A,#N/A,FALSE,"FANDA96";#N/A,#N/A,FALSE,"INTRAN96";#N/A,#N/A,FALSE,"NAA9697";#N/A,#N/A,FALSE,"ECWEBB";#N/A,#N/A,FALSE,"MFT96";#N/A,#N/A,FALSE,"CTrecon"}</definedName>
    <definedName name="FDDD_1_2_3" localSheetId="0" hidden="1">{#N/A,#N/A,FALSE,"TMCOMP96";#N/A,#N/A,FALSE,"MAT96";#N/A,#N/A,FALSE,"FANDA96";#N/A,#N/A,FALSE,"INTRAN96";#N/A,#N/A,FALSE,"NAA9697";#N/A,#N/A,FALSE,"ECWEBB";#N/A,#N/A,FALSE,"MFT96";#N/A,#N/A,FALSE,"CTrecon"}</definedName>
    <definedName name="FDDD_1_2_3" hidden="1">{#N/A,#N/A,FALSE,"TMCOMP96";#N/A,#N/A,FALSE,"MAT96";#N/A,#N/A,FALSE,"FANDA96";#N/A,#N/A,FALSE,"INTRAN96";#N/A,#N/A,FALSE,"NAA9697";#N/A,#N/A,FALSE,"ECWEBB";#N/A,#N/A,FALSE,"MFT96";#N/A,#N/A,FALSE,"CTrecon"}</definedName>
    <definedName name="FDDD_1_2_4" localSheetId="0" hidden="1">{#N/A,#N/A,FALSE,"TMCOMP96";#N/A,#N/A,FALSE,"MAT96";#N/A,#N/A,FALSE,"FANDA96";#N/A,#N/A,FALSE,"INTRAN96";#N/A,#N/A,FALSE,"NAA9697";#N/A,#N/A,FALSE,"ECWEBB";#N/A,#N/A,FALSE,"MFT96";#N/A,#N/A,FALSE,"CTrecon"}</definedName>
    <definedName name="FDDD_1_2_4" hidden="1">{#N/A,#N/A,FALSE,"TMCOMP96";#N/A,#N/A,FALSE,"MAT96";#N/A,#N/A,FALSE,"FANDA96";#N/A,#N/A,FALSE,"INTRAN96";#N/A,#N/A,FALSE,"NAA9697";#N/A,#N/A,FALSE,"ECWEBB";#N/A,#N/A,FALSE,"MFT96";#N/A,#N/A,FALSE,"CTrecon"}</definedName>
    <definedName name="FDDD_1_2_5" localSheetId="0" hidden="1">{#N/A,#N/A,FALSE,"TMCOMP96";#N/A,#N/A,FALSE,"MAT96";#N/A,#N/A,FALSE,"FANDA96";#N/A,#N/A,FALSE,"INTRAN96";#N/A,#N/A,FALSE,"NAA9697";#N/A,#N/A,FALSE,"ECWEBB";#N/A,#N/A,FALSE,"MFT96";#N/A,#N/A,FALSE,"CTrecon"}</definedName>
    <definedName name="FDDD_1_2_5" hidden="1">{#N/A,#N/A,FALSE,"TMCOMP96";#N/A,#N/A,FALSE,"MAT96";#N/A,#N/A,FALSE,"FANDA96";#N/A,#N/A,FALSE,"INTRAN96";#N/A,#N/A,FALSE,"NAA9697";#N/A,#N/A,FALSE,"ECWEBB";#N/A,#N/A,FALSE,"MFT96";#N/A,#N/A,FALSE,"CTrecon"}</definedName>
    <definedName name="FDDD_1_3" localSheetId="0" hidden="1">{#N/A,#N/A,FALSE,"TMCOMP96";#N/A,#N/A,FALSE,"MAT96";#N/A,#N/A,FALSE,"FANDA96";#N/A,#N/A,FALSE,"INTRAN96";#N/A,#N/A,FALSE,"NAA9697";#N/A,#N/A,FALSE,"ECWEBB";#N/A,#N/A,FALSE,"MFT96";#N/A,#N/A,FALSE,"CTrecon"}</definedName>
    <definedName name="FDDD_1_3" localSheetId="4" hidden="1">{#N/A,#N/A,FALSE,"TMCOMP96";#N/A,#N/A,FALSE,"MAT96";#N/A,#N/A,FALSE,"FANDA96";#N/A,#N/A,FALSE,"INTRAN96";#N/A,#N/A,FALSE,"NAA9697";#N/A,#N/A,FALSE,"ECWEBB";#N/A,#N/A,FALSE,"MFT96";#N/A,#N/A,FALSE,"CTrecon"}</definedName>
    <definedName name="FDDD_1_3" hidden="1">{#N/A,#N/A,FALSE,"TMCOMP96";#N/A,#N/A,FALSE,"MAT96";#N/A,#N/A,FALSE,"FANDA96";#N/A,#N/A,FALSE,"INTRAN96";#N/A,#N/A,FALSE,"NAA9697";#N/A,#N/A,FALSE,"ECWEBB";#N/A,#N/A,FALSE,"MFT96";#N/A,#N/A,FALSE,"CTrecon"}</definedName>
    <definedName name="FDDD_1_3_1" localSheetId="0" hidden="1">{#N/A,#N/A,FALSE,"TMCOMP96";#N/A,#N/A,FALSE,"MAT96";#N/A,#N/A,FALSE,"FANDA96";#N/A,#N/A,FALSE,"INTRAN96";#N/A,#N/A,FALSE,"NAA9697";#N/A,#N/A,FALSE,"ECWEBB";#N/A,#N/A,FALSE,"MFT96";#N/A,#N/A,FALSE,"CTrecon"}</definedName>
    <definedName name="FDDD_1_3_1" localSheetId="4" hidden="1">{#N/A,#N/A,FALSE,"TMCOMP96";#N/A,#N/A,FALSE,"MAT96";#N/A,#N/A,FALSE,"FANDA96";#N/A,#N/A,FALSE,"INTRAN96";#N/A,#N/A,FALSE,"NAA9697";#N/A,#N/A,FALSE,"ECWEBB";#N/A,#N/A,FALSE,"MFT96";#N/A,#N/A,FALSE,"CTrecon"}</definedName>
    <definedName name="FDDD_1_3_1" hidden="1">{#N/A,#N/A,FALSE,"TMCOMP96";#N/A,#N/A,FALSE,"MAT96";#N/A,#N/A,FALSE,"FANDA96";#N/A,#N/A,FALSE,"INTRAN96";#N/A,#N/A,FALSE,"NAA9697";#N/A,#N/A,FALSE,"ECWEBB";#N/A,#N/A,FALSE,"MFT96";#N/A,#N/A,FALSE,"CTrecon"}</definedName>
    <definedName name="FDDD_1_3_1_1" localSheetId="0" hidden="1">{#N/A,#N/A,FALSE,"TMCOMP96";#N/A,#N/A,FALSE,"MAT96";#N/A,#N/A,FALSE,"FANDA96";#N/A,#N/A,FALSE,"INTRAN96";#N/A,#N/A,FALSE,"NAA9697";#N/A,#N/A,FALSE,"ECWEBB";#N/A,#N/A,FALSE,"MFT96";#N/A,#N/A,FALSE,"CTrecon"}</definedName>
    <definedName name="FDDD_1_3_1_1" hidden="1">{#N/A,#N/A,FALSE,"TMCOMP96";#N/A,#N/A,FALSE,"MAT96";#N/A,#N/A,FALSE,"FANDA96";#N/A,#N/A,FALSE,"INTRAN96";#N/A,#N/A,FALSE,"NAA9697";#N/A,#N/A,FALSE,"ECWEBB";#N/A,#N/A,FALSE,"MFT96";#N/A,#N/A,FALSE,"CTrecon"}</definedName>
    <definedName name="FDDD_1_3_1_1_1" hidden="1">{#N/A,#N/A,FALSE,"TMCOMP96";#N/A,#N/A,FALSE,"MAT96";#N/A,#N/A,FALSE,"FANDA96";#N/A,#N/A,FALSE,"INTRAN96";#N/A,#N/A,FALSE,"NAA9697";#N/A,#N/A,FALSE,"ECWEBB";#N/A,#N/A,FALSE,"MFT96";#N/A,#N/A,FALSE,"CTrecon"}</definedName>
    <definedName name="FDDD_1_3_1_1_2" hidden="1">{#N/A,#N/A,FALSE,"TMCOMP96";#N/A,#N/A,FALSE,"MAT96";#N/A,#N/A,FALSE,"FANDA96";#N/A,#N/A,FALSE,"INTRAN96";#N/A,#N/A,FALSE,"NAA9697";#N/A,#N/A,FALSE,"ECWEBB";#N/A,#N/A,FALSE,"MFT96";#N/A,#N/A,FALSE,"CTrecon"}</definedName>
    <definedName name="FDDD_1_3_1_2" localSheetId="0" hidden="1">{#N/A,#N/A,FALSE,"TMCOMP96";#N/A,#N/A,FALSE,"MAT96";#N/A,#N/A,FALSE,"FANDA96";#N/A,#N/A,FALSE,"INTRAN96";#N/A,#N/A,FALSE,"NAA9697";#N/A,#N/A,FALSE,"ECWEBB";#N/A,#N/A,FALSE,"MFT96";#N/A,#N/A,FALSE,"CTrecon"}</definedName>
    <definedName name="FDDD_1_3_1_2" hidden="1">{#N/A,#N/A,FALSE,"TMCOMP96";#N/A,#N/A,FALSE,"MAT96";#N/A,#N/A,FALSE,"FANDA96";#N/A,#N/A,FALSE,"INTRAN96";#N/A,#N/A,FALSE,"NAA9697";#N/A,#N/A,FALSE,"ECWEBB";#N/A,#N/A,FALSE,"MFT96";#N/A,#N/A,FALSE,"CTrecon"}</definedName>
    <definedName name="FDDD_1_3_1_3" localSheetId="0" hidden="1">{#N/A,#N/A,FALSE,"TMCOMP96";#N/A,#N/A,FALSE,"MAT96";#N/A,#N/A,FALSE,"FANDA96";#N/A,#N/A,FALSE,"INTRAN96";#N/A,#N/A,FALSE,"NAA9697";#N/A,#N/A,FALSE,"ECWEBB";#N/A,#N/A,FALSE,"MFT96";#N/A,#N/A,FALSE,"CTrecon"}</definedName>
    <definedName name="FDDD_1_3_1_3" hidden="1">{#N/A,#N/A,FALSE,"TMCOMP96";#N/A,#N/A,FALSE,"MAT96";#N/A,#N/A,FALSE,"FANDA96";#N/A,#N/A,FALSE,"INTRAN96";#N/A,#N/A,FALSE,"NAA9697";#N/A,#N/A,FALSE,"ECWEBB";#N/A,#N/A,FALSE,"MFT96";#N/A,#N/A,FALSE,"CTrecon"}</definedName>
    <definedName name="FDDD_1_3_1_4" localSheetId="0" hidden="1">{#N/A,#N/A,FALSE,"TMCOMP96";#N/A,#N/A,FALSE,"MAT96";#N/A,#N/A,FALSE,"FANDA96";#N/A,#N/A,FALSE,"INTRAN96";#N/A,#N/A,FALSE,"NAA9697";#N/A,#N/A,FALSE,"ECWEBB";#N/A,#N/A,FALSE,"MFT96";#N/A,#N/A,FALSE,"CTrecon"}</definedName>
    <definedName name="FDDD_1_3_1_4" hidden="1">{#N/A,#N/A,FALSE,"TMCOMP96";#N/A,#N/A,FALSE,"MAT96";#N/A,#N/A,FALSE,"FANDA96";#N/A,#N/A,FALSE,"INTRAN96";#N/A,#N/A,FALSE,"NAA9697";#N/A,#N/A,FALSE,"ECWEBB";#N/A,#N/A,FALSE,"MFT96";#N/A,#N/A,FALSE,"CTrecon"}</definedName>
    <definedName name="FDDD_1_3_1_5" localSheetId="0" hidden="1">{#N/A,#N/A,FALSE,"TMCOMP96";#N/A,#N/A,FALSE,"MAT96";#N/A,#N/A,FALSE,"FANDA96";#N/A,#N/A,FALSE,"INTRAN96";#N/A,#N/A,FALSE,"NAA9697";#N/A,#N/A,FALSE,"ECWEBB";#N/A,#N/A,FALSE,"MFT96";#N/A,#N/A,FALSE,"CTrecon"}</definedName>
    <definedName name="FDDD_1_3_1_5" hidden="1">{#N/A,#N/A,FALSE,"TMCOMP96";#N/A,#N/A,FALSE,"MAT96";#N/A,#N/A,FALSE,"FANDA96";#N/A,#N/A,FALSE,"INTRAN96";#N/A,#N/A,FALSE,"NAA9697";#N/A,#N/A,FALSE,"ECWEBB";#N/A,#N/A,FALSE,"MFT96";#N/A,#N/A,FALSE,"CTrecon"}</definedName>
    <definedName name="FDDD_1_3_2" localSheetId="0" hidden="1">{#N/A,#N/A,FALSE,"TMCOMP96";#N/A,#N/A,FALSE,"MAT96";#N/A,#N/A,FALSE,"FANDA96";#N/A,#N/A,FALSE,"INTRAN96";#N/A,#N/A,FALSE,"NAA9697";#N/A,#N/A,FALSE,"ECWEBB";#N/A,#N/A,FALSE,"MFT96";#N/A,#N/A,FALSE,"CTrecon"}</definedName>
    <definedName name="FDDD_1_3_2" hidden="1">{#N/A,#N/A,FALSE,"TMCOMP96";#N/A,#N/A,FALSE,"MAT96";#N/A,#N/A,FALSE,"FANDA96";#N/A,#N/A,FALSE,"INTRAN96";#N/A,#N/A,FALSE,"NAA9697";#N/A,#N/A,FALSE,"ECWEBB";#N/A,#N/A,FALSE,"MFT96";#N/A,#N/A,FALSE,"CTrecon"}</definedName>
    <definedName name="FDDD_1_3_3" localSheetId="0" hidden="1">{#N/A,#N/A,FALSE,"TMCOMP96";#N/A,#N/A,FALSE,"MAT96";#N/A,#N/A,FALSE,"FANDA96";#N/A,#N/A,FALSE,"INTRAN96";#N/A,#N/A,FALSE,"NAA9697";#N/A,#N/A,FALSE,"ECWEBB";#N/A,#N/A,FALSE,"MFT96";#N/A,#N/A,FALSE,"CTrecon"}</definedName>
    <definedName name="FDDD_1_3_3" hidden="1">{#N/A,#N/A,FALSE,"TMCOMP96";#N/A,#N/A,FALSE,"MAT96";#N/A,#N/A,FALSE,"FANDA96";#N/A,#N/A,FALSE,"INTRAN96";#N/A,#N/A,FALSE,"NAA9697";#N/A,#N/A,FALSE,"ECWEBB";#N/A,#N/A,FALSE,"MFT96";#N/A,#N/A,FALSE,"CTrecon"}</definedName>
    <definedName name="FDDD_1_3_4" localSheetId="0" hidden="1">{#N/A,#N/A,FALSE,"TMCOMP96";#N/A,#N/A,FALSE,"MAT96";#N/A,#N/A,FALSE,"FANDA96";#N/A,#N/A,FALSE,"INTRAN96";#N/A,#N/A,FALSE,"NAA9697";#N/A,#N/A,FALSE,"ECWEBB";#N/A,#N/A,FALSE,"MFT96";#N/A,#N/A,FALSE,"CTrecon"}</definedName>
    <definedName name="FDDD_1_3_4" hidden="1">{#N/A,#N/A,FALSE,"TMCOMP96";#N/A,#N/A,FALSE,"MAT96";#N/A,#N/A,FALSE,"FANDA96";#N/A,#N/A,FALSE,"INTRAN96";#N/A,#N/A,FALSE,"NAA9697";#N/A,#N/A,FALSE,"ECWEBB";#N/A,#N/A,FALSE,"MFT96";#N/A,#N/A,FALSE,"CTrecon"}</definedName>
    <definedName name="FDDD_1_3_5" localSheetId="0" hidden="1">{#N/A,#N/A,FALSE,"TMCOMP96";#N/A,#N/A,FALSE,"MAT96";#N/A,#N/A,FALSE,"FANDA96";#N/A,#N/A,FALSE,"INTRAN96";#N/A,#N/A,FALSE,"NAA9697";#N/A,#N/A,FALSE,"ECWEBB";#N/A,#N/A,FALSE,"MFT96";#N/A,#N/A,FALSE,"CTrecon"}</definedName>
    <definedName name="FDDD_1_3_5" hidden="1">{#N/A,#N/A,FALSE,"TMCOMP96";#N/A,#N/A,FALSE,"MAT96";#N/A,#N/A,FALSE,"FANDA96";#N/A,#N/A,FALSE,"INTRAN96";#N/A,#N/A,FALSE,"NAA9697";#N/A,#N/A,FALSE,"ECWEBB";#N/A,#N/A,FALSE,"MFT96";#N/A,#N/A,FALSE,"CTrecon"}</definedName>
    <definedName name="FDDD_1_4" localSheetId="0" hidden="1">{#N/A,#N/A,FALSE,"TMCOMP96";#N/A,#N/A,FALSE,"MAT96";#N/A,#N/A,FALSE,"FANDA96";#N/A,#N/A,FALSE,"INTRAN96";#N/A,#N/A,FALSE,"NAA9697";#N/A,#N/A,FALSE,"ECWEBB";#N/A,#N/A,FALSE,"MFT96";#N/A,#N/A,FALSE,"CTrecon"}</definedName>
    <definedName name="FDDD_1_4" localSheetId="4" hidden="1">{#N/A,#N/A,FALSE,"TMCOMP96";#N/A,#N/A,FALSE,"MAT96";#N/A,#N/A,FALSE,"FANDA96";#N/A,#N/A,FALSE,"INTRAN96";#N/A,#N/A,FALSE,"NAA9697";#N/A,#N/A,FALSE,"ECWEBB";#N/A,#N/A,FALSE,"MFT96";#N/A,#N/A,FALSE,"CTrecon"}</definedName>
    <definedName name="FDDD_1_4" hidden="1">{#N/A,#N/A,FALSE,"TMCOMP96";#N/A,#N/A,FALSE,"MAT96";#N/A,#N/A,FALSE,"FANDA96";#N/A,#N/A,FALSE,"INTRAN96";#N/A,#N/A,FALSE,"NAA9697";#N/A,#N/A,FALSE,"ECWEBB";#N/A,#N/A,FALSE,"MFT96";#N/A,#N/A,FALSE,"CTrecon"}</definedName>
    <definedName name="FDDD_1_4_1" localSheetId="0" hidden="1">{#N/A,#N/A,FALSE,"TMCOMP96";#N/A,#N/A,FALSE,"MAT96";#N/A,#N/A,FALSE,"FANDA96";#N/A,#N/A,FALSE,"INTRAN96";#N/A,#N/A,FALSE,"NAA9697";#N/A,#N/A,FALSE,"ECWEBB";#N/A,#N/A,FALSE,"MFT96";#N/A,#N/A,FALSE,"CTrecon"}</definedName>
    <definedName name="FDDD_1_4_1" localSheetId="4" hidden="1">{#N/A,#N/A,FALSE,"TMCOMP96";#N/A,#N/A,FALSE,"MAT96";#N/A,#N/A,FALSE,"FANDA96";#N/A,#N/A,FALSE,"INTRAN96";#N/A,#N/A,FALSE,"NAA9697";#N/A,#N/A,FALSE,"ECWEBB";#N/A,#N/A,FALSE,"MFT96";#N/A,#N/A,FALSE,"CTrecon"}</definedName>
    <definedName name="FDDD_1_4_1" hidden="1">{#N/A,#N/A,FALSE,"TMCOMP96";#N/A,#N/A,FALSE,"MAT96";#N/A,#N/A,FALSE,"FANDA96";#N/A,#N/A,FALSE,"INTRAN96";#N/A,#N/A,FALSE,"NAA9697";#N/A,#N/A,FALSE,"ECWEBB";#N/A,#N/A,FALSE,"MFT96";#N/A,#N/A,FALSE,"CTrecon"}</definedName>
    <definedName name="FDDD_1_4_1_1" localSheetId="0" hidden="1">{#N/A,#N/A,FALSE,"TMCOMP96";#N/A,#N/A,FALSE,"MAT96";#N/A,#N/A,FALSE,"FANDA96";#N/A,#N/A,FALSE,"INTRAN96";#N/A,#N/A,FALSE,"NAA9697";#N/A,#N/A,FALSE,"ECWEBB";#N/A,#N/A,FALSE,"MFT96";#N/A,#N/A,FALSE,"CTrecon"}</definedName>
    <definedName name="FDDD_1_4_1_1" hidden="1">{#N/A,#N/A,FALSE,"TMCOMP96";#N/A,#N/A,FALSE,"MAT96";#N/A,#N/A,FALSE,"FANDA96";#N/A,#N/A,FALSE,"INTRAN96";#N/A,#N/A,FALSE,"NAA9697";#N/A,#N/A,FALSE,"ECWEBB";#N/A,#N/A,FALSE,"MFT96";#N/A,#N/A,FALSE,"CTrecon"}</definedName>
    <definedName name="FDDD_1_4_1_2" localSheetId="0" hidden="1">{#N/A,#N/A,FALSE,"TMCOMP96";#N/A,#N/A,FALSE,"MAT96";#N/A,#N/A,FALSE,"FANDA96";#N/A,#N/A,FALSE,"INTRAN96";#N/A,#N/A,FALSE,"NAA9697";#N/A,#N/A,FALSE,"ECWEBB";#N/A,#N/A,FALSE,"MFT96";#N/A,#N/A,FALSE,"CTrecon"}</definedName>
    <definedName name="FDDD_1_4_1_2" hidden="1">{#N/A,#N/A,FALSE,"TMCOMP96";#N/A,#N/A,FALSE,"MAT96";#N/A,#N/A,FALSE,"FANDA96";#N/A,#N/A,FALSE,"INTRAN96";#N/A,#N/A,FALSE,"NAA9697";#N/A,#N/A,FALSE,"ECWEBB";#N/A,#N/A,FALSE,"MFT96";#N/A,#N/A,FALSE,"CTrecon"}</definedName>
    <definedName name="FDDD_1_4_1_3" localSheetId="0" hidden="1">{#N/A,#N/A,FALSE,"TMCOMP96";#N/A,#N/A,FALSE,"MAT96";#N/A,#N/A,FALSE,"FANDA96";#N/A,#N/A,FALSE,"INTRAN96";#N/A,#N/A,FALSE,"NAA9697";#N/A,#N/A,FALSE,"ECWEBB";#N/A,#N/A,FALSE,"MFT96";#N/A,#N/A,FALSE,"CTrecon"}</definedName>
    <definedName name="FDDD_1_4_1_3" hidden="1">{#N/A,#N/A,FALSE,"TMCOMP96";#N/A,#N/A,FALSE,"MAT96";#N/A,#N/A,FALSE,"FANDA96";#N/A,#N/A,FALSE,"INTRAN96";#N/A,#N/A,FALSE,"NAA9697";#N/A,#N/A,FALSE,"ECWEBB";#N/A,#N/A,FALSE,"MFT96";#N/A,#N/A,FALSE,"CTrecon"}</definedName>
    <definedName name="FDDD_1_4_1_4" localSheetId="0" hidden="1">{#N/A,#N/A,FALSE,"TMCOMP96";#N/A,#N/A,FALSE,"MAT96";#N/A,#N/A,FALSE,"FANDA96";#N/A,#N/A,FALSE,"INTRAN96";#N/A,#N/A,FALSE,"NAA9697";#N/A,#N/A,FALSE,"ECWEBB";#N/A,#N/A,FALSE,"MFT96";#N/A,#N/A,FALSE,"CTrecon"}</definedName>
    <definedName name="FDDD_1_4_1_4" hidden="1">{#N/A,#N/A,FALSE,"TMCOMP96";#N/A,#N/A,FALSE,"MAT96";#N/A,#N/A,FALSE,"FANDA96";#N/A,#N/A,FALSE,"INTRAN96";#N/A,#N/A,FALSE,"NAA9697";#N/A,#N/A,FALSE,"ECWEBB";#N/A,#N/A,FALSE,"MFT96";#N/A,#N/A,FALSE,"CTrecon"}</definedName>
    <definedName name="FDDD_1_4_1_5" hidden="1">{#N/A,#N/A,FALSE,"TMCOMP96";#N/A,#N/A,FALSE,"MAT96";#N/A,#N/A,FALSE,"FANDA96";#N/A,#N/A,FALSE,"INTRAN96";#N/A,#N/A,FALSE,"NAA9697";#N/A,#N/A,FALSE,"ECWEBB";#N/A,#N/A,FALSE,"MFT96";#N/A,#N/A,FALSE,"CTrecon"}</definedName>
    <definedName name="FDDD_1_4_2" localSheetId="0" hidden="1">{#N/A,#N/A,FALSE,"TMCOMP96";#N/A,#N/A,FALSE,"MAT96";#N/A,#N/A,FALSE,"FANDA96";#N/A,#N/A,FALSE,"INTRAN96";#N/A,#N/A,FALSE,"NAA9697";#N/A,#N/A,FALSE,"ECWEBB";#N/A,#N/A,FALSE,"MFT96";#N/A,#N/A,FALSE,"CTrecon"}</definedName>
    <definedName name="FDDD_1_4_2" hidden="1">{#N/A,#N/A,FALSE,"TMCOMP96";#N/A,#N/A,FALSE,"MAT96";#N/A,#N/A,FALSE,"FANDA96";#N/A,#N/A,FALSE,"INTRAN96";#N/A,#N/A,FALSE,"NAA9697";#N/A,#N/A,FALSE,"ECWEBB";#N/A,#N/A,FALSE,"MFT96";#N/A,#N/A,FALSE,"CTrecon"}</definedName>
    <definedName name="FDDD_1_4_3" localSheetId="0" hidden="1">{#N/A,#N/A,FALSE,"TMCOMP96";#N/A,#N/A,FALSE,"MAT96";#N/A,#N/A,FALSE,"FANDA96";#N/A,#N/A,FALSE,"INTRAN96";#N/A,#N/A,FALSE,"NAA9697";#N/A,#N/A,FALSE,"ECWEBB";#N/A,#N/A,FALSE,"MFT96";#N/A,#N/A,FALSE,"CTrecon"}</definedName>
    <definedName name="FDDD_1_4_3" hidden="1">{#N/A,#N/A,FALSE,"TMCOMP96";#N/A,#N/A,FALSE,"MAT96";#N/A,#N/A,FALSE,"FANDA96";#N/A,#N/A,FALSE,"INTRAN96";#N/A,#N/A,FALSE,"NAA9697";#N/A,#N/A,FALSE,"ECWEBB";#N/A,#N/A,FALSE,"MFT96";#N/A,#N/A,FALSE,"CTrecon"}</definedName>
    <definedName name="FDDD_1_4_4" localSheetId="0" hidden="1">{#N/A,#N/A,FALSE,"TMCOMP96";#N/A,#N/A,FALSE,"MAT96";#N/A,#N/A,FALSE,"FANDA96";#N/A,#N/A,FALSE,"INTRAN96";#N/A,#N/A,FALSE,"NAA9697";#N/A,#N/A,FALSE,"ECWEBB";#N/A,#N/A,FALSE,"MFT96";#N/A,#N/A,FALSE,"CTrecon"}</definedName>
    <definedName name="FDDD_1_4_4" hidden="1">{#N/A,#N/A,FALSE,"TMCOMP96";#N/A,#N/A,FALSE,"MAT96";#N/A,#N/A,FALSE,"FANDA96";#N/A,#N/A,FALSE,"INTRAN96";#N/A,#N/A,FALSE,"NAA9697";#N/A,#N/A,FALSE,"ECWEBB";#N/A,#N/A,FALSE,"MFT96";#N/A,#N/A,FALSE,"CTrecon"}</definedName>
    <definedName name="FDDD_1_4_5" localSheetId="0" hidden="1">{#N/A,#N/A,FALSE,"TMCOMP96";#N/A,#N/A,FALSE,"MAT96";#N/A,#N/A,FALSE,"FANDA96";#N/A,#N/A,FALSE,"INTRAN96";#N/A,#N/A,FALSE,"NAA9697";#N/A,#N/A,FALSE,"ECWEBB";#N/A,#N/A,FALSE,"MFT96";#N/A,#N/A,FALSE,"CTrecon"}</definedName>
    <definedName name="FDDD_1_4_5" hidden="1">{#N/A,#N/A,FALSE,"TMCOMP96";#N/A,#N/A,FALSE,"MAT96";#N/A,#N/A,FALSE,"FANDA96";#N/A,#N/A,FALSE,"INTRAN96";#N/A,#N/A,FALSE,"NAA9697";#N/A,#N/A,FALSE,"ECWEBB";#N/A,#N/A,FALSE,"MFT96";#N/A,#N/A,FALSE,"CTrecon"}</definedName>
    <definedName name="FDDD_1_5" localSheetId="0" hidden="1">{#N/A,#N/A,FALSE,"TMCOMP96";#N/A,#N/A,FALSE,"MAT96";#N/A,#N/A,FALSE,"FANDA96";#N/A,#N/A,FALSE,"INTRAN96";#N/A,#N/A,FALSE,"NAA9697";#N/A,#N/A,FALSE,"ECWEBB";#N/A,#N/A,FALSE,"MFT96";#N/A,#N/A,FALSE,"CTrecon"}</definedName>
    <definedName name="FDDD_1_5" localSheetId="4" hidden="1">{#N/A,#N/A,FALSE,"TMCOMP96";#N/A,#N/A,FALSE,"MAT96";#N/A,#N/A,FALSE,"FANDA96";#N/A,#N/A,FALSE,"INTRAN96";#N/A,#N/A,FALSE,"NAA9697";#N/A,#N/A,FALSE,"ECWEBB";#N/A,#N/A,FALSE,"MFT96";#N/A,#N/A,FALSE,"CTrecon"}</definedName>
    <definedName name="FDDD_1_5" hidden="1">{#N/A,#N/A,FALSE,"TMCOMP96";#N/A,#N/A,FALSE,"MAT96";#N/A,#N/A,FALSE,"FANDA96";#N/A,#N/A,FALSE,"INTRAN96";#N/A,#N/A,FALSE,"NAA9697";#N/A,#N/A,FALSE,"ECWEBB";#N/A,#N/A,FALSE,"MFT96";#N/A,#N/A,FALSE,"CTrecon"}</definedName>
    <definedName name="FDDD_1_5_1" localSheetId="0" hidden="1">{#N/A,#N/A,FALSE,"TMCOMP96";#N/A,#N/A,FALSE,"MAT96";#N/A,#N/A,FALSE,"FANDA96";#N/A,#N/A,FALSE,"INTRAN96";#N/A,#N/A,FALSE,"NAA9697";#N/A,#N/A,FALSE,"ECWEBB";#N/A,#N/A,FALSE,"MFT96";#N/A,#N/A,FALSE,"CTrecon"}</definedName>
    <definedName name="FDDD_1_5_1" hidden="1">{#N/A,#N/A,FALSE,"TMCOMP96";#N/A,#N/A,FALSE,"MAT96";#N/A,#N/A,FALSE,"FANDA96";#N/A,#N/A,FALSE,"INTRAN96";#N/A,#N/A,FALSE,"NAA9697";#N/A,#N/A,FALSE,"ECWEBB";#N/A,#N/A,FALSE,"MFT96";#N/A,#N/A,FALSE,"CTrecon"}</definedName>
    <definedName name="FDDD_1_5_2" localSheetId="0" hidden="1">{#N/A,#N/A,FALSE,"TMCOMP96";#N/A,#N/A,FALSE,"MAT96";#N/A,#N/A,FALSE,"FANDA96";#N/A,#N/A,FALSE,"INTRAN96";#N/A,#N/A,FALSE,"NAA9697";#N/A,#N/A,FALSE,"ECWEBB";#N/A,#N/A,FALSE,"MFT96";#N/A,#N/A,FALSE,"CTrecon"}</definedName>
    <definedName name="FDDD_1_5_2" hidden="1">{#N/A,#N/A,FALSE,"TMCOMP96";#N/A,#N/A,FALSE,"MAT96";#N/A,#N/A,FALSE,"FANDA96";#N/A,#N/A,FALSE,"INTRAN96";#N/A,#N/A,FALSE,"NAA9697";#N/A,#N/A,FALSE,"ECWEBB";#N/A,#N/A,FALSE,"MFT96";#N/A,#N/A,FALSE,"CTrecon"}</definedName>
    <definedName name="FDDD_1_5_3" localSheetId="0" hidden="1">{#N/A,#N/A,FALSE,"TMCOMP96";#N/A,#N/A,FALSE,"MAT96";#N/A,#N/A,FALSE,"FANDA96";#N/A,#N/A,FALSE,"INTRAN96";#N/A,#N/A,FALSE,"NAA9697";#N/A,#N/A,FALSE,"ECWEBB";#N/A,#N/A,FALSE,"MFT96";#N/A,#N/A,FALSE,"CTrecon"}</definedName>
    <definedName name="FDDD_1_5_3" hidden="1">{#N/A,#N/A,FALSE,"TMCOMP96";#N/A,#N/A,FALSE,"MAT96";#N/A,#N/A,FALSE,"FANDA96";#N/A,#N/A,FALSE,"INTRAN96";#N/A,#N/A,FALSE,"NAA9697";#N/A,#N/A,FALSE,"ECWEBB";#N/A,#N/A,FALSE,"MFT96";#N/A,#N/A,FALSE,"CTrecon"}</definedName>
    <definedName name="FDDD_1_5_4" localSheetId="0" hidden="1">{#N/A,#N/A,FALSE,"TMCOMP96";#N/A,#N/A,FALSE,"MAT96";#N/A,#N/A,FALSE,"FANDA96";#N/A,#N/A,FALSE,"INTRAN96";#N/A,#N/A,FALSE,"NAA9697";#N/A,#N/A,FALSE,"ECWEBB";#N/A,#N/A,FALSE,"MFT96";#N/A,#N/A,FALSE,"CTrecon"}</definedName>
    <definedName name="FDDD_1_5_4" hidden="1">{#N/A,#N/A,FALSE,"TMCOMP96";#N/A,#N/A,FALSE,"MAT96";#N/A,#N/A,FALSE,"FANDA96";#N/A,#N/A,FALSE,"INTRAN96";#N/A,#N/A,FALSE,"NAA9697";#N/A,#N/A,FALSE,"ECWEBB";#N/A,#N/A,FALSE,"MFT96";#N/A,#N/A,FALSE,"CTrecon"}</definedName>
    <definedName name="FDDD_1_5_5" hidden="1">{#N/A,#N/A,FALSE,"TMCOMP96";#N/A,#N/A,FALSE,"MAT96";#N/A,#N/A,FALSE,"FANDA96";#N/A,#N/A,FALSE,"INTRAN96";#N/A,#N/A,FALSE,"NAA9697";#N/A,#N/A,FALSE,"ECWEBB";#N/A,#N/A,FALSE,"MFT96";#N/A,#N/A,FALSE,"CTrecon"}</definedName>
    <definedName name="FDDD_2" localSheetId="0" hidden="1">{#N/A,#N/A,FALSE,"TMCOMP96";#N/A,#N/A,FALSE,"MAT96";#N/A,#N/A,FALSE,"FANDA96";#N/A,#N/A,FALSE,"INTRAN96";#N/A,#N/A,FALSE,"NAA9697";#N/A,#N/A,FALSE,"ECWEBB";#N/A,#N/A,FALSE,"MFT96";#N/A,#N/A,FALSE,"CTrecon"}</definedName>
    <definedName name="FDDD_2" localSheetId="4" hidden="1">{#N/A,#N/A,FALSE,"TMCOMP96";#N/A,#N/A,FALSE,"MAT96";#N/A,#N/A,FALSE,"FANDA96";#N/A,#N/A,FALSE,"INTRAN96";#N/A,#N/A,FALSE,"NAA9697";#N/A,#N/A,FALSE,"ECWEBB";#N/A,#N/A,FALSE,"MFT96";#N/A,#N/A,FALSE,"CTrecon"}</definedName>
    <definedName name="FDDD_2" localSheetId="3" hidden="1">{#N/A,#N/A,FALSE,"TMCOMP96";#N/A,#N/A,FALSE,"MAT96";#N/A,#N/A,FALSE,"FANDA96";#N/A,#N/A,FALSE,"INTRAN96";#N/A,#N/A,FALSE,"NAA9697";#N/A,#N/A,FALSE,"ECWEBB";#N/A,#N/A,FALSE,"MFT96";#N/A,#N/A,FALSE,"CTrecon"}</definedName>
    <definedName name="FDDD_2" hidden="1">{#N/A,#N/A,FALSE,"TMCOMP96";#N/A,#N/A,FALSE,"MAT96";#N/A,#N/A,FALSE,"FANDA96";#N/A,#N/A,FALSE,"INTRAN96";#N/A,#N/A,FALSE,"NAA9697";#N/A,#N/A,FALSE,"ECWEBB";#N/A,#N/A,FALSE,"MFT96";#N/A,#N/A,FALSE,"CTrecon"}</definedName>
    <definedName name="FDDD_2_1" localSheetId="0" hidden="1">{#N/A,#N/A,FALSE,"TMCOMP96";#N/A,#N/A,FALSE,"MAT96";#N/A,#N/A,FALSE,"FANDA96";#N/A,#N/A,FALSE,"INTRAN96";#N/A,#N/A,FALSE,"NAA9697";#N/A,#N/A,FALSE,"ECWEBB";#N/A,#N/A,FALSE,"MFT96";#N/A,#N/A,FALSE,"CTrecon"}</definedName>
    <definedName name="FDDD_2_1" localSheetId="4" hidden="1">{#N/A,#N/A,FALSE,"TMCOMP96";#N/A,#N/A,FALSE,"MAT96";#N/A,#N/A,FALSE,"FANDA96";#N/A,#N/A,FALSE,"INTRAN96";#N/A,#N/A,FALSE,"NAA9697";#N/A,#N/A,FALSE,"ECWEBB";#N/A,#N/A,FALSE,"MFT96";#N/A,#N/A,FALSE,"CTrecon"}</definedName>
    <definedName name="FDDD_2_1" hidden="1">{#N/A,#N/A,FALSE,"TMCOMP96";#N/A,#N/A,FALSE,"MAT96";#N/A,#N/A,FALSE,"FANDA96";#N/A,#N/A,FALSE,"INTRAN96";#N/A,#N/A,FALSE,"NAA9697";#N/A,#N/A,FALSE,"ECWEBB";#N/A,#N/A,FALSE,"MFT96";#N/A,#N/A,FALSE,"CTrecon"}</definedName>
    <definedName name="FDDD_2_1_1" localSheetId="0" hidden="1">{#N/A,#N/A,FALSE,"TMCOMP96";#N/A,#N/A,FALSE,"MAT96";#N/A,#N/A,FALSE,"FANDA96";#N/A,#N/A,FALSE,"INTRAN96";#N/A,#N/A,FALSE,"NAA9697";#N/A,#N/A,FALSE,"ECWEBB";#N/A,#N/A,FALSE,"MFT96";#N/A,#N/A,FALSE,"CTrecon"}</definedName>
    <definedName name="FDDD_2_1_1" hidden="1">{#N/A,#N/A,FALSE,"TMCOMP96";#N/A,#N/A,FALSE,"MAT96";#N/A,#N/A,FALSE,"FANDA96";#N/A,#N/A,FALSE,"INTRAN96";#N/A,#N/A,FALSE,"NAA9697";#N/A,#N/A,FALSE,"ECWEBB";#N/A,#N/A,FALSE,"MFT96";#N/A,#N/A,FALSE,"CTrecon"}</definedName>
    <definedName name="FDDD_2_1_1_1" hidden="1">{#N/A,#N/A,FALSE,"TMCOMP96";#N/A,#N/A,FALSE,"MAT96";#N/A,#N/A,FALSE,"FANDA96";#N/A,#N/A,FALSE,"INTRAN96";#N/A,#N/A,FALSE,"NAA9697";#N/A,#N/A,FALSE,"ECWEBB";#N/A,#N/A,FALSE,"MFT96";#N/A,#N/A,FALSE,"CTrecon"}</definedName>
    <definedName name="FDDD_2_1_1_2" hidden="1">{#N/A,#N/A,FALSE,"TMCOMP96";#N/A,#N/A,FALSE,"MAT96";#N/A,#N/A,FALSE,"FANDA96";#N/A,#N/A,FALSE,"INTRAN96";#N/A,#N/A,FALSE,"NAA9697";#N/A,#N/A,FALSE,"ECWEBB";#N/A,#N/A,FALSE,"MFT96";#N/A,#N/A,FALSE,"CTrecon"}</definedName>
    <definedName name="FDDD_2_1_2" localSheetId="0" hidden="1">{#N/A,#N/A,FALSE,"TMCOMP96";#N/A,#N/A,FALSE,"MAT96";#N/A,#N/A,FALSE,"FANDA96";#N/A,#N/A,FALSE,"INTRAN96";#N/A,#N/A,FALSE,"NAA9697";#N/A,#N/A,FALSE,"ECWEBB";#N/A,#N/A,FALSE,"MFT96";#N/A,#N/A,FALSE,"CTrecon"}</definedName>
    <definedName name="FDDD_2_1_2" hidden="1">{#N/A,#N/A,FALSE,"TMCOMP96";#N/A,#N/A,FALSE,"MAT96";#N/A,#N/A,FALSE,"FANDA96";#N/A,#N/A,FALSE,"INTRAN96";#N/A,#N/A,FALSE,"NAA9697";#N/A,#N/A,FALSE,"ECWEBB";#N/A,#N/A,FALSE,"MFT96";#N/A,#N/A,FALSE,"CTrecon"}</definedName>
    <definedName name="FDDD_2_1_3" localSheetId="0" hidden="1">{#N/A,#N/A,FALSE,"TMCOMP96";#N/A,#N/A,FALSE,"MAT96";#N/A,#N/A,FALSE,"FANDA96";#N/A,#N/A,FALSE,"INTRAN96";#N/A,#N/A,FALSE,"NAA9697";#N/A,#N/A,FALSE,"ECWEBB";#N/A,#N/A,FALSE,"MFT96";#N/A,#N/A,FALSE,"CTrecon"}</definedName>
    <definedName name="FDDD_2_1_3" hidden="1">{#N/A,#N/A,FALSE,"TMCOMP96";#N/A,#N/A,FALSE,"MAT96";#N/A,#N/A,FALSE,"FANDA96";#N/A,#N/A,FALSE,"INTRAN96";#N/A,#N/A,FALSE,"NAA9697";#N/A,#N/A,FALSE,"ECWEBB";#N/A,#N/A,FALSE,"MFT96";#N/A,#N/A,FALSE,"CTrecon"}</definedName>
    <definedName name="FDDD_2_1_4" localSheetId="0" hidden="1">{#N/A,#N/A,FALSE,"TMCOMP96";#N/A,#N/A,FALSE,"MAT96";#N/A,#N/A,FALSE,"FANDA96";#N/A,#N/A,FALSE,"INTRAN96";#N/A,#N/A,FALSE,"NAA9697";#N/A,#N/A,FALSE,"ECWEBB";#N/A,#N/A,FALSE,"MFT96";#N/A,#N/A,FALSE,"CTrecon"}</definedName>
    <definedName name="FDDD_2_1_4" hidden="1">{#N/A,#N/A,FALSE,"TMCOMP96";#N/A,#N/A,FALSE,"MAT96";#N/A,#N/A,FALSE,"FANDA96";#N/A,#N/A,FALSE,"INTRAN96";#N/A,#N/A,FALSE,"NAA9697";#N/A,#N/A,FALSE,"ECWEBB";#N/A,#N/A,FALSE,"MFT96";#N/A,#N/A,FALSE,"CTrecon"}</definedName>
    <definedName name="FDDD_2_1_5" localSheetId="0" hidden="1">{#N/A,#N/A,FALSE,"TMCOMP96";#N/A,#N/A,FALSE,"MAT96";#N/A,#N/A,FALSE,"FANDA96";#N/A,#N/A,FALSE,"INTRAN96";#N/A,#N/A,FALSE,"NAA9697";#N/A,#N/A,FALSE,"ECWEBB";#N/A,#N/A,FALSE,"MFT96";#N/A,#N/A,FALSE,"CTrecon"}</definedName>
    <definedName name="FDDD_2_1_5" hidden="1">{#N/A,#N/A,FALSE,"TMCOMP96";#N/A,#N/A,FALSE,"MAT96";#N/A,#N/A,FALSE,"FANDA96";#N/A,#N/A,FALSE,"INTRAN96";#N/A,#N/A,FALSE,"NAA9697";#N/A,#N/A,FALSE,"ECWEBB";#N/A,#N/A,FALSE,"MFT96";#N/A,#N/A,FALSE,"CTrecon"}</definedName>
    <definedName name="FDDD_2_2" localSheetId="0" hidden="1">{#N/A,#N/A,FALSE,"TMCOMP96";#N/A,#N/A,FALSE,"MAT96";#N/A,#N/A,FALSE,"FANDA96";#N/A,#N/A,FALSE,"INTRAN96";#N/A,#N/A,FALSE,"NAA9697";#N/A,#N/A,FALSE,"ECWEBB";#N/A,#N/A,FALSE,"MFT96";#N/A,#N/A,FALSE,"CTrecon"}</definedName>
    <definedName name="FDDD_2_2" hidden="1">{#N/A,#N/A,FALSE,"TMCOMP96";#N/A,#N/A,FALSE,"MAT96";#N/A,#N/A,FALSE,"FANDA96";#N/A,#N/A,FALSE,"INTRAN96";#N/A,#N/A,FALSE,"NAA9697";#N/A,#N/A,FALSE,"ECWEBB";#N/A,#N/A,FALSE,"MFT96";#N/A,#N/A,FALSE,"CTrecon"}</definedName>
    <definedName name="FDDD_2_3" localSheetId="0" hidden="1">{#N/A,#N/A,FALSE,"TMCOMP96";#N/A,#N/A,FALSE,"MAT96";#N/A,#N/A,FALSE,"FANDA96";#N/A,#N/A,FALSE,"INTRAN96";#N/A,#N/A,FALSE,"NAA9697";#N/A,#N/A,FALSE,"ECWEBB";#N/A,#N/A,FALSE,"MFT96";#N/A,#N/A,FALSE,"CTrecon"}</definedName>
    <definedName name="FDDD_2_3" hidden="1">{#N/A,#N/A,FALSE,"TMCOMP96";#N/A,#N/A,FALSE,"MAT96";#N/A,#N/A,FALSE,"FANDA96";#N/A,#N/A,FALSE,"INTRAN96";#N/A,#N/A,FALSE,"NAA9697";#N/A,#N/A,FALSE,"ECWEBB";#N/A,#N/A,FALSE,"MFT96";#N/A,#N/A,FALSE,"CTrecon"}</definedName>
    <definedName name="FDDD_2_4" localSheetId="0" hidden="1">{#N/A,#N/A,FALSE,"TMCOMP96";#N/A,#N/A,FALSE,"MAT96";#N/A,#N/A,FALSE,"FANDA96";#N/A,#N/A,FALSE,"INTRAN96";#N/A,#N/A,FALSE,"NAA9697";#N/A,#N/A,FALSE,"ECWEBB";#N/A,#N/A,FALSE,"MFT96";#N/A,#N/A,FALSE,"CTrecon"}</definedName>
    <definedName name="FDDD_2_4" hidden="1">{#N/A,#N/A,FALSE,"TMCOMP96";#N/A,#N/A,FALSE,"MAT96";#N/A,#N/A,FALSE,"FANDA96";#N/A,#N/A,FALSE,"INTRAN96";#N/A,#N/A,FALSE,"NAA9697";#N/A,#N/A,FALSE,"ECWEBB";#N/A,#N/A,FALSE,"MFT96";#N/A,#N/A,FALSE,"CTrecon"}</definedName>
    <definedName name="FDDD_2_5" localSheetId="0" hidden="1">{#N/A,#N/A,FALSE,"TMCOMP96";#N/A,#N/A,FALSE,"MAT96";#N/A,#N/A,FALSE,"FANDA96";#N/A,#N/A,FALSE,"INTRAN96";#N/A,#N/A,FALSE,"NAA9697";#N/A,#N/A,FALSE,"ECWEBB";#N/A,#N/A,FALSE,"MFT96";#N/A,#N/A,FALSE,"CTrecon"}</definedName>
    <definedName name="FDDD_2_5" hidden="1">{#N/A,#N/A,FALSE,"TMCOMP96";#N/A,#N/A,FALSE,"MAT96";#N/A,#N/A,FALSE,"FANDA96";#N/A,#N/A,FALSE,"INTRAN96";#N/A,#N/A,FALSE,"NAA9697";#N/A,#N/A,FALSE,"ECWEBB";#N/A,#N/A,FALSE,"MFT96";#N/A,#N/A,FALSE,"CTrecon"}</definedName>
    <definedName name="FDDD_3" localSheetId="0" hidden="1">{#N/A,#N/A,FALSE,"TMCOMP96";#N/A,#N/A,FALSE,"MAT96";#N/A,#N/A,FALSE,"FANDA96";#N/A,#N/A,FALSE,"INTRAN96";#N/A,#N/A,FALSE,"NAA9697";#N/A,#N/A,FALSE,"ECWEBB";#N/A,#N/A,FALSE,"MFT96";#N/A,#N/A,FALSE,"CTrecon"}</definedName>
    <definedName name="FDDD_3" localSheetId="4" hidden="1">{#N/A,#N/A,FALSE,"TMCOMP96";#N/A,#N/A,FALSE,"MAT96";#N/A,#N/A,FALSE,"FANDA96";#N/A,#N/A,FALSE,"INTRAN96";#N/A,#N/A,FALSE,"NAA9697";#N/A,#N/A,FALSE,"ECWEBB";#N/A,#N/A,FALSE,"MFT96";#N/A,#N/A,FALSE,"CTrecon"}</definedName>
    <definedName name="FDDD_3" hidden="1">{#N/A,#N/A,FALSE,"TMCOMP96";#N/A,#N/A,FALSE,"MAT96";#N/A,#N/A,FALSE,"FANDA96";#N/A,#N/A,FALSE,"INTRAN96";#N/A,#N/A,FALSE,"NAA9697";#N/A,#N/A,FALSE,"ECWEBB";#N/A,#N/A,FALSE,"MFT96";#N/A,#N/A,FALSE,"CTrecon"}</definedName>
    <definedName name="FDDD_3_1" localSheetId="0" hidden="1">{#N/A,#N/A,FALSE,"TMCOMP96";#N/A,#N/A,FALSE,"MAT96";#N/A,#N/A,FALSE,"FANDA96";#N/A,#N/A,FALSE,"INTRAN96";#N/A,#N/A,FALSE,"NAA9697";#N/A,#N/A,FALSE,"ECWEBB";#N/A,#N/A,FALSE,"MFT96";#N/A,#N/A,FALSE,"CTrecon"}</definedName>
    <definedName name="FDDD_3_1" localSheetId="4" hidden="1">{#N/A,#N/A,FALSE,"TMCOMP96";#N/A,#N/A,FALSE,"MAT96";#N/A,#N/A,FALSE,"FANDA96";#N/A,#N/A,FALSE,"INTRAN96";#N/A,#N/A,FALSE,"NAA9697";#N/A,#N/A,FALSE,"ECWEBB";#N/A,#N/A,FALSE,"MFT96";#N/A,#N/A,FALSE,"CTrecon"}</definedName>
    <definedName name="FDDD_3_1" hidden="1">{#N/A,#N/A,FALSE,"TMCOMP96";#N/A,#N/A,FALSE,"MAT96";#N/A,#N/A,FALSE,"FANDA96";#N/A,#N/A,FALSE,"INTRAN96";#N/A,#N/A,FALSE,"NAA9697";#N/A,#N/A,FALSE,"ECWEBB";#N/A,#N/A,FALSE,"MFT96";#N/A,#N/A,FALSE,"CTrecon"}</definedName>
    <definedName name="FDDD_3_1_1" localSheetId="0" hidden="1">{#N/A,#N/A,FALSE,"TMCOMP96";#N/A,#N/A,FALSE,"MAT96";#N/A,#N/A,FALSE,"FANDA96";#N/A,#N/A,FALSE,"INTRAN96";#N/A,#N/A,FALSE,"NAA9697";#N/A,#N/A,FALSE,"ECWEBB";#N/A,#N/A,FALSE,"MFT96";#N/A,#N/A,FALSE,"CTrecon"}</definedName>
    <definedName name="FDDD_3_1_1" hidden="1">{#N/A,#N/A,FALSE,"TMCOMP96";#N/A,#N/A,FALSE,"MAT96";#N/A,#N/A,FALSE,"FANDA96";#N/A,#N/A,FALSE,"INTRAN96";#N/A,#N/A,FALSE,"NAA9697";#N/A,#N/A,FALSE,"ECWEBB";#N/A,#N/A,FALSE,"MFT96";#N/A,#N/A,FALSE,"CTrecon"}</definedName>
    <definedName name="FDDD_3_1_1_1" hidden="1">{#N/A,#N/A,FALSE,"TMCOMP96";#N/A,#N/A,FALSE,"MAT96";#N/A,#N/A,FALSE,"FANDA96";#N/A,#N/A,FALSE,"INTRAN96";#N/A,#N/A,FALSE,"NAA9697";#N/A,#N/A,FALSE,"ECWEBB";#N/A,#N/A,FALSE,"MFT96";#N/A,#N/A,FALSE,"CTrecon"}</definedName>
    <definedName name="FDDD_3_1_1_2" hidden="1">{#N/A,#N/A,FALSE,"TMCOMP96";#N/A,#N/A,FALSE,"MAT96";#N/A,#N/A,FALSE,"FANDA96";#N/A,#N/A,FALSE,"INTRAN96";#N/A,#N/A,FALSE,"NAA9697";#N/A,#N/A,FALSE,"ECWEBB";#N/A,#N/A,FALSE,"MFT96";#N/A,#N/A,FALSE,"CTrecon"}</definedName>
    <definedName name="FDDD_3_1_2" localSheetId="0" hidden="1">{#N/A,#N/A,FALSE,"TMCOMP96";#N/A,#N/A,FALSE,"MAT96";#N/A,#N/A,FALSE,"FANDA96";#N/A,#N/A,FALSE,"INTRAN96";#N/A,#N/A,FALSE,"NAA9697";#N/A,#N/A,FALSE,"ECWEBB";#N/A,#N/A,FALSE,"MFT96";#N/A,#N/A,FALSE,"CTrecon"}</definedName>
    <definedName name="FDDD_3_1_2" hidden="1">{#N/A,#N/A,FALSE,"TMCOMP96";#N/A,#N/A,FALSE,"MAT96";#N/A,#N/A,FALSE,"FANDA96";#N/A,#N/A,FALSE,"INTRAN96";#N/A,#N/A,FALSE,"NAA9697";#N/A,#N/A,FALSE,"ECWEBB";#N/A,#N/A,FALSE,"MFT96";#N/A,#N/A,FALSE,"CTrecon"}</definedName>
    <definedName name="FDDD_3_1_3" localSheetId="0" hidden="1">{#N/A,#N/A,FALSE,"TMCOMP96";#N/A,#N/A,FALSE,"MAT96";#N/A,#N/A,FALSE,"FANDA96";#N/A,#N/A,FALSE,"INTRAN96";#N/A,#N/A,FALSE,"NAA9697";#N/A,#N/A,FALSE,"ECWEBB";#N/A,#N/A,FALSE,"MFT96";#N/A,#N/A,FALSE,"CTrecon"}</definedName>
    <definedName name="FDDD_3_1_3" hidden="1">{#N/A,#N/A,FALSE,"TMCOMP96";#N/A,#N/A,FALSE,"MAT96";#N/A,#N/A,FALSE,"FANDA96";#N/A,#N/A,FALSE,"INTRAN96";#N/A,#N/A,FALSE,"NAA9697";#N/A,#N/A,FALSE,"ECWEBB";#N/A,#N/A,FALSE,"MFT96";#N/A,#N/A,FALSE,"CTrecon"}</definedName>
    <definedName name="FDDD_3_1_4" localSheetId="0" hidden="1">{#N/A,#N/A,FALSE,"TMCOMP96";#N/A,#N/A,FALSE,"MAT96";#N/A,#N/A,FALSE,"FANDA96";#N/A,#N/A,FALSE,"INTRAN96";#N/A,#N/A,FALSE,"NAA9697";#N/A,#N/A,FALSE,"ECWEBB";#N/A,#N/A,FALSE,"MFT96";#N/A,#N/A,FALSE,"CTrecon"}</definedName>
    <definedName name="FDDD_3_1_4" hidden="1">{#N/A,#N/A,FALSE,"TMCOMP96";#N/A,#N/A,FALSE,"MAT96";#N/A,#N/A,FALSE,"FANDA96";#N/A,#N/A,FALSE,"INTRAN96";#N/A,#N/A,FALSE,"NAA9697";#N/A,#N/A,FALSE,"ECWEBB";#N/A,#N/A,FALSE,"MFT96";#N/A,#N/A,FALSE,"CTrecon"}</definedName>
    <definedName name="FDDD_3_1_5" localSheetId="0" hidden="1">{#N/A,#N/A,FALSE,"TMCOMP96";#N/A,#N/A,FALSE,"MAT96";#N/A,#N/A,FALSE,"FANDA96";#N/A,#N/A,FALSE,"INTRAN96";#N/A,#N/A,FALSE,"NAA9697";#N/A,#N/A,FALSE,"ECWEBB";#N/A,#N/A,FALSE,"MFT96";#N/A,#N/A,FALSE,"CTrecon"}</definedName>
    <definedName name="FDDD_3_1_5" hidden="1">{#N/A,#N/A,FALSE,"TMCOMP96";#N/A,#N/A,FALSE,"MAT96";#N/A,#N/A,FALSE,"FANDA96";#N/A,#N/A,FALSE,"INTRAN96";#N/A,#N/A,FALSE,"NAA9697";#N/A,#N/A,FALSE,"ECWEBB";#N/A,#N/A,FALSE,"MFT96";#N/A,#N/A,FALSE,"CTrecon"}</definedName>
    <definedName name="FDDD_3_2" localSheetId="0" hidden="1">{#N/A,#N/A,FALSE,"TMCOMP96";#N/A,#N/A,FALSE,"MAT96";#N/A,#N/A,FALSE,"FANDA96";#N/A,#N/A,FALSE,"INTRAN96";#N/A,#N/A,FALSE,"NAA9697";#N/A,#N/A,FALSE,"ECWEBB";#N/A,#N/A,FALSE,"MFT96";#N/A,#N/A,FALSE,"CTrecon"}</definedName>
    <definedName name="FDDD_3_2" hidden="1">{#N/A,#N/A,FALSE,"TMCOMP96";#N/A,#N/A,FALSE,"MAT96";#N/A,#N/A,FALSE,"FANDA96";#N/A,#N/A,FALSE,"INTRAN96";#N/A,#N/A,FALSE,"NAA9697";#N/A,#N/A,FALSE,"ECWEBB";#N/A,#N/A,FALSE,"MFT96";#N/A,#N/A,FALSE,"CTrecon"}</definedName>
    <definedName name="FDDD_3_3" localSheetId="0" hidden="1">{#N/A,#N/A,FALSE,"TMCOMP96";#N/A,#N/A,FALSE,"MAT96";#N/A,#N/A,FALSE,"FANDA96";#N/A,#N/A,FALSE,"INTRAN96";#N/A,#N/A,FALSE,"NAA9697";#N/A,#N/A,FALSE,"ECWEBB";#N/A,#N/A,FALSE,"MFT96";#N/A,#N/A,FALSE,"CTrecon"}</definedName>
    <definedName name="FDDD_3_3" hidden="1">{#N/A,#N/A,FALSE,"TMCOMP96";#N/A,#N/A,FALSE,"MAT96";#N/A,#N/A,FALSE,"FANDA96";#N/A,#N/A,FALSE,"INTRAN96";#N/A,#N/A,FALSE,"NAA9697";#N/A,#N/A,FALSE,"ECWEBB";#N/A,#N/A,FALSE,"MFT96";#N/A,#N/A,FALSE,"CTrecon"}</definedName>
    <definedName name="FDDD_3_4" localSheetId="0" hidden="1">{#N/A,#N/A,FALSE,"TMCOMP96";#N/A,#N/A,FALSE,"MAT96";#N/A,#N/A,FALSE,"FANDA96";#N/A,#N/A,FALSE,"INTRAN96";#N/A,#N/A,FALSE,"NAA9697";#N/A,#N/A,FALSE,"ECWEBB";#N/A,#N/A,FALSE,"MFT96";#N/A,#N/A,FALSE,"CTrecon"}</definedName>
    <definedName name="FDDD_3_4" hidden="1">{#N/A,#N/A,FALSE,"TMCOMP96";#N/A,#N/A,FALSE,"MAT96";#N/A,#N/A,FALSE,"FANDA96";#N/A,#N/A,FALSE,"INTRAN96";#N/A,#N/A,FALSE,"NAA9697";#N/A,#N/A,FALSE,"ECWEBB";#N/A,#N/A,FALSE,"MFT96";#N/A,#N/A,FALSE,"CTrecon"}</definedName>
    <definedName name="FDDD_3_5" localSheetId="0" hidden="1">{#N/A,#N/A,FALSE,"TMCOMP96";#N/A,#N/A,FALSE,"MAT96";#N/A,#N/A,FALSE,"FANDA96";#N/A,#N/A,FALSE,"INTRAN96";#N/A,#N/A,FALSE,"NAA9697";#N/A,#N/A,FALSE,"ECWEBB";#N/A,#N/A,FALSE,"MFT96";#N/A,#N/A,FALSE,"CTrecon"}</definedName>
    <definedName name="FDDD_3_5" hidden="1">{#N/A,#N/A,FALSE,"TMCOMP96";#N/A,#N/A,FALSE,"MAT96";#N/A,#N/A,FALSE,"FANDA96";#N/A,#N/A,FALSE,"INTRAN96";#N/A,#N/A,FALSE,"NAA9697";#N/A,#N/A,FALSE,"ECWEBB";#N/A,#N/A,FALSE,"MFT96";#N/A,#N/A,FALSE,"CTrecon"}</definedName>
    <definedName name="FDDD_4" localSheetId="0" hidden="1">{#N/A,#N/A,FALSE,"TMCOMP96";#N/A,#N/A,FALSE,"MAT96";#N/A,#N/A,FALSE,"FANDA96";#N/A,#N/A,FALSE,"INTRAN96";#N/A,#N/A,FALSE,"NAA9697";#N/A,#N/A,FALSE,"ECWEBB";#N/A,#N/A,FALSE,"MFT96";#N/A,#N/A,FALSE,"CTrecon"}</definedName>
    <definedName name="FDDD_4" localSheetId="4" hidden="1">{#N/A,#N/A,FALSE,"TMCOMP96";#N/A,#N/A,FALSE,"MAT96";#N/A,#N/A,FALSE,"FANDA96";#N/A,#N/A,FALSE,"INTRAN96";#N/A,#N/A,FALSE,"NAA9697";#N/A,#N/A,FALSE,"ECWEBB";#N/A,#N/A,FALSE,"MFT96";#N/A,#N/A,FALSE,"CTrecon"}</definedName>
    <definedName name="FDDD_4" hidden="1">{#N/A,#N/A,FALSE,"TMCOMP96";#N/A,#N/A,FALSE,"MAT96";#N/A,#N/A,FALSE,"FANDA96";#N/A,#N/A,FALSE,"INTRAN96";#N/A,#N/A,FALSE,"NAA9697";#N/A,#N/A,FALSE,"ECWEBB";#N/A,#N/A,FALSE,"MFT96";#N/A,#N/A,FALSE,"CTrecon"}</definedName>
    <definedName name="FDDD_4_1" localSheetId="0" hidden="1">{#N/A,#N/A,FALSE,"TMCOMP96";#N/A,#N/A,FALSE,"MAT96";#N/A,#N/A,FALSE,"FANDA96";#N/A,#N/A,FALSE,"INTRAN96";#N/A,#N/A,FALSE,"NAA9697";#N/A,#N/A,FALSE,"ECWEBB";#N/A,#N/A,FALSE,"MFT96";#N/A,#N/A,FALSE,"CTrecon"}</definedName>
    <definedName name="FDDD_4_1" localSheetId="4" hidden="1">{#N/A,#N/A,FALSE,"TMCOMP96";#N/A,#N/A,FALSE,"MAT96";#N/A,#N/A,FALSE,"FANDA96";#N/A,#N/A,FALSE,"INTRAN96";#N/A,#N/A,FALSE,"NAA9697";#N/A,#N/A,FALSE,"ECWEBB";#N/A,#N/A,FALSE,"MFT96";#N/A,#N/A,FALSE,"CTrecon"}</definedName>
    <definedName name="FDDD_4_1" hidden="1">{#N/A,#N/A,FALSE,"TMCOMP96";#N/A,#N/A,FALSE,"MAT96";#N/A,#N/A,FALSE,"FANDA96";#N/A,#N/A,FALSE,"INTRAN96";#N/A,#N/A,FALSE,"NAA9697";#N/A,#N/A,FALSE,"ECWEBB";#N/A,#N/A,FALSE,"MFT96";#N/A,#N/A,FALSE,"CTrecon"}</definedName>
    <definedName name="FDDD_4_1_1" localSheetId="0" hidden="1">{#N/A,#N/A,FALSE,"TMCOMP96";#N/A,#N/A,FALSE,"MAT96";#N/A,#N/A,FALSE,"FANDA96";#N/A,#N/A,FALSE,"INTRAN96";#N/A,#N/A,FALSE,"NAA9697";#N/A,#N/A,FALSE,"ECWEBB";#N/A,#N/A,FALSE,"MFT96";#N/A,#N/A,FALSE,"CTrecon"}</definedName>
    <definedName name="FDDD_4_1_1" hidden="1">{#N/A,#N/A,FALSE,"TMCOMP96";#N/A,#N/A,FALSE,"MAT96";#N/A,#N/A,FALSE,"FANDA96";#N/A,#N/A,FALSE,"INTRAN96";#N/A,#N/A,FALSE,"NAA9697";#N/A,#N/A,FALSE,"ECWEBB";#N/A,#N/A,FALSE,"MFT96";#N/A,#N/A,FALSE,"CTrecon"}</definedName>
    <definedName name="FDDD_4_1_1_1" hidden="1">{#N/A,#N/A,FALSE,"TMCOMP96";#N/A,#N/A,FALSE,"MAT96";#N/A,#N/A,FALSE,"FANDA96";#N/A,#N/A,FALSE,"INTRAN96";#N/A,#N/A,FALSE,"NAA9697";#N/A,#N/A,FALSE,"ECWEBB";#N/A,#N/A,FALSE,"MFT96";#N/A,#N/A,FALSE,"CTrecon"}</definedName>
    <definedName name="FDDD_4_1_1_2" hidden="1">{#N/A,#N/A,FALSE,"TMCOMP96";#N/A,#N/A,FALSE,"MAT96";#N/A,#N/A,FALSE,"FANDA96";#N/A,#N/A,FALSE,"INTRAN96";#N/A,#N/A,FALSE,"NAA9697";#N/A,#N/A,FALSE,"ECWEBB";#N/A,#N/A,FALSE,"MFT96";#N/A,#N/A,FALSE,"CTrecon"}</definedName>
    <definedName name="FDDD_4_1_2" localSheetId="0" hidden="1">{#N/A,#N/A,FALSE,"TMCOMP96";#N/A,#N/A,FALSE,"MAT96";#N/A,#N/A,FALSE,"FANDA96";#N/A,#N/A,FALSE,"INTRAN96";#N/A,#N/A,FALSE,"NAA9697";#N/A,#N/A,FALSE,"ECWEBB";#N/A,#N/A,FALSE,"MFT96";#N/A,#N/A,FALSE,"CTrecon"}</definedName>
    <definedName name="FDDD_4_1_2" hidden="1">{#N/A,#N/A,FALSE,"TMCOMP96";#N/A,#N/A,FALSE,"MAT96";#N/A,#N/A,FALSE,"FANDA96";#N/A,#N/A,FALSE,"INTRAN96";#N/A,#N/A,FALSE,"NAA9697";#N/A,#N/A,FALSE,"ECWEBB";#N/A,#N/A,FALSE,"MFT96";#N/A,#N/A,FALSE,"CTrecon"}</definedName>
    <definedName name="FDDD_4_1_3" localSheetId="0" hidden="1">{#N/A,#N/A,FALSE,"TMCOMP96";#N/A,#N/A,FALSE,"MAT96";#N/A,#N/A,FALSE,"FANDA96";#N/A,#N/A,FALSE,"INTRAN96";#N/A,#N/A,FALSE,"NAA9697";#N/A,#N/A,FALSE,"ECWEBB";#N/A,#N/A,FALSE,"MFT96";#N/A,#N/A,FALSE,"CTrecon"}</definedName>
    <definedName name="FDDD_4_1_3" hidden="1">{#N/A,#N/A,FALSE,"TMCOMP96";#N/A,#N/A,FALSE,"MAT96";#N/A,#N/A,FALSE,"FANDA96";#N/A,#N/A,FALSE,"INTRAN96";#N/A,#N/A,FALSE,"NAA9697";#N/A,#N/A,FALSE,"ECWEBB";#N/A,#N/A,FALSE,"MFT96";#N/A,#N/A,FALSE,"CTrecon"}</definedName>
    <definedName name="FDDD_4_1_4" localSheetId="0" hidden="1">{#N/A,#N/A,FALSE,"TMCOMP96";#N/A,#N/A,FALSE,"MAT96";#N/A,#N/A,FALSE,"FANDA96";#N/A,#N/A,FALSE,"INTRAN96";#N/A,#N/A,FALSE,"NAA9697";#N/A,#N/A,FALSE,"ECWEBB";#N/A,#N/A,FALSE,"MFT96";#N/A,#N/A,FALSE,"CTrecon"}</definedName>
    <definedName name="FDDD_4_1_4" hidden="1">{#N/A,#N/A,FALSE,"TMCOMP96";#N/A,#N/A,FALSE,"MAT96";#N/A,#N/A,FALSE,"FANDA96";#N/A,#N/A,FALSE,"INTRAN96";#N/A,#N/A,FALSE,"NAA9697";#N/A,#N/A,FALSE,"ECWEBB";#N/A,#N/A,FALSE,"MFT96";#N/A,#N/A,FALSE,"CTrecon"}</definedName>
    <definedName name="FDDD_4_1_5" localSheetId="0" hidden="1">{#N/A,#N/A,FALSE,"TMCOMP96";#N/A,#N/A,FALSE,"MAT96";#N/A,#N/A,FALSE,"FANDA96";#N/A,#N/A,FALSE,"INTRAN96";#N/A,#N/A,FALSE,"NAA9697";#N/A,#N/A,FALSE,"ECWEBB";#N/A,#N/A,FALSE,"MFT96";#N/A,#N/A,FALSE,"CTrecon"}</definedName>
    <definedName name="FDDD_4_1_5" hidden="1">{#N/A,#N/A,FALSE,"TMCOMP96";#N/A,#N/A,FALSE,"MAT96";#N/A,#N/A,FALSE,"FANDA96";#N/A,#N/A,FALSE,"INTRAN96";#N/A,#N/A,FALSE,"NAA9697";#N/A,#N/A,FALSE,"ECWEBB";#N/A,#N/A,FALSE,"MFT96";#N/A,#N/A,FALSE,"CTrecon"}</definedName>
    <definedName name="FDDD_4_2" localSheetId="0" hidden="1">{#N/A,#N/A,FALSE,"TMCOMP96";#N/A,#N/A,FALSE,"MAT96";#N/A,#N/A,FALSE,"FANDA96";#N/A,#N/A,FALSE,"INTRAN96";#N/A,#N/A,FALSE,"NAA9697";#N/A,#N/A,FALSE,"ECWEBB";#N/A,#N/A,FALSE,"MFT96";#N/A,#N/A,FALSE,"CTrecon"}</definedName>
    <definedName name="FDDD_4_2" hidden="1">{#N/A,#N/A,FALSE,"TMCOMP96";#N/A,#N/A,FALSE,"MAT96";#N/A,#N/A,FALSE,"FANDA96";#N/A,#N/A,FALSE,"INTRAN96";#N/A,#N/A,FALSE,"NAA9697";#N/A,#N/A,FALSE,"ECWEBB";#N/A,#N/A,FALSE,"MFT96";#N/A,#N/A,FALSE,"CTrecon"}</definedName>
    <definedName name="FDDD_4_3" localSheetId="0" hidden="1">{#N/A,#N/A,FALSE,"TMCOMP96";#N/A,#N/A,FALSE,"MAT96";#N/A,#N/A,FALSE,"FANDA96";#N/A,#N/A,FALSE,"INTRAN96";#N/A,#N/A,FALSE,"NAA9697";#N/A,#N/A,FALSE,"ECWEBB";#N/A,#N/A,FALSE,"MFT96";#N/A,#N/A,FALSE,"CTrecon"}</definedName>
    <definedName name="FDDD_4_3" hidden="1">{#N/A,#N/A,FALSE,"TMCOMP96";#N/A,#N/A,FALSE,"MAT96";#N/A,#N/A,FALSE,"FANDA96";#N/A,#N/A,FALSE,"INTRAN96";#N/A,#N/A,FALSE,"NAA9697";#N/A,#N/A,FALSE,"ECWEBB";#N/A,#N/A,FALSE,"MFT96";#N/A,#N/A,FALSE,"CTrecon"}</definedName>
    <definedName name="FDDD_4_4" localSheetId="0" hidden="1">{#N/A,#N/A,FALSE,"TMCOMP96";#N/A,#N/A,FALSE,"MAT96";#N/A,#N/A,FALSE,"FANDA96";#N/A,#N/A,FALSE,"INTRAN96";#N/A,#N/A,FALSE,"NAA9697";#N/A,#N/A,FALSE,"ECWEBB";#N/A,#N/A,FALSE,"MFT96";#N/A,#N/A,FALSE,"CTrecon"}</definedName>
    <definedName name="FDDD_4_4" hidden="1">{#N/A,#N/A,FALSE,"TMCOMP96";#N/A,#N/A,FALSE,"MAT96";#N/A,#N/A,FALSE,"FANDA96";#N/A,#N/A,FALSE,"INTRAN96";#N/A,#N/A,FALSE,"NAA9697";#N/A,#N/A,FALSE,"ECWEBB";#N/A,#N/A,FALSE,"MFT96";#N/A,#N/A,FALSE,"CTrecon"}</definedName>
    <definedName name="FDDD_4_5" localSheetId="0" hidden="1">{#N/A,#N/A,FALSE,"TMCOMP96";#N/A,#N/A,FALSE,"MAT96";#N/A,#N/A,FALSE,"FANDA96";#N/A,#N/A,FALSE,"INTRAN96";#N/A,#N/A,FALSE,"NAA9697";#N/A,#N/A,FALSE,"ECWEBB";#N/A,#N/A,FALSE,"MFT96";#N/A,#N/A,FALSE,"CTrecon"}</definedName>
    <definedName name="FDDD_4_5" hidden="1">{#N/A,#N/A,FALSE,"TMCOMP96";#N/A,#N/A,FALSE,"MAT96";#N/A,#N/A,FALSE,"FANDA96";#N/A,#N/A,FALSE,"INTRAN96";#N/A,#N/A,FALSE,"NAA9697";#N/A,#N/A,FALSE,"ECWEBB";#N/A,#N/A,FALSE,"MFT96";#N/A,#N/A,FALSE,"CTrecon"}</definedName>
    <definedName name="FDDD_5" localSheetId="0" hidden="1">{#N/A,#N/A,FALSE,"TMCOMP96";#N/A,#N/A,FALSE,"MAT96";#N/A,#N/A,FALSE,"FANDA96";#N/A,#N/A,FALSE,"INTRAN96";#N/A,#N/A,FALSE,"NAA9697";#N/A,#N/A,FALSE,"ECWEBB";#N/A,#N/A,FALSE,"MFT96";#N/A,#N/A,FALSE,"CTrecon"}</definedName>
    <definedName name="FDDD_5" localSheetId="4" hidden="1">{#N/A,#N/A,FALSE,"TMCOMP96";#N/A,#N/A,FALSE,"MAT96";#N/A,#N/A,FALSE,"FANDA96";#N/A,#N/A,FALSE,"INTRAN96";#N/A,#N/A,FALSE,"NAA9697";#N/A,#N/A,FALSE,"ECWEBB";#N/A,#N/A,FALSE,"MFT96";#N/A,#N/A,FALSE,"CTrecon"}</definedName>
    <definedName name="FDDD_5" hidden="1">{#N/A,#N/A,FALSE,"TMCOMP96";#N/A,#N/A,FALSE,"MAT96";#N/A,#N/A,FALSE,"FANDA96";#N/A,#N/A,FALSE,"INTRAN96";#N/A,#N/A,FALSE,"NAA9697";#N/A,#N/A,FALSE,"ECWEBB";#N/A,#N/A,FALSE,"MFT96";#N/A,#N/A,FALSE,"CTrecon"}</definedName>
    <definedName name="FDDD_5_1" localSheetId="0" hidden="1">{#N/A,#N/A,FALSE,"TMCOMP96";#N/A,#N/A,FALSE,"MAT96";#N/A,#N/A,FALSE,"FANDA96";#N/A,#N/A,FALSE,"INTRAN96";#N/A,#N/A,FALSE,"NAA9697";#N/A,#N/A,FALSE,"ECWEBB";#N/A,#N/A,FALSE,"MFT96";#N/A,#N/A,FALSE,"CTrecon"}</definedName>
    <definedName name="FDDD_5_1" localSheetId="4" hidden="1">{#N/A,#N/A,FALSE,"TMCOMP96";#N/A,#N/A,FALSE,"MAT96";#N/A,#N/A,FALSE,"FANDA96";#N/A,#N/A,FALSE,"INTRAN96";#N/A,#N/A,FALSE,"NAA9697";#N/A,#N/A,FALSE,"ECWEBB";#N/A,#N/A,FALSE,"MFT96";#N/A,#N/A,FALSE,"CTrecon"}</definedName>
    <definedName name="FDDD_5_1" hidden="1">{#N/A,#N/A,FALSE,"TMCOMP96";#N/A,#N/A,FALSE,"MAT96";#N/A,#N/A,FALSE,"FANDA96";#N/A,#N/A,FALSE,"INTRAN96";#N/A,#N/A,FALSE,"NAA9697";#N/A,#N/A,FALSE,"ECWEBB";#N/A,#N/A,FALSE,"MFT96";#N/A,#N/A,FALSE,"CTrecon"}</definedName>
    <definedName name="FDDD_5_1_1" localSheetId="0" hidden="1">{#N/A,#N/A,FALSE,"TMCOMP96";#N/A,#N/A,FALSE,"MAT96";#N/A,#N/A,FALSE,"FANDA96";#N/A,#N/A,FALSE,"INTRAN96";#N/A,#N/A,FALSE,"NAA9697";#N/A,#N/A,FALSE,"ECWEBB";#N/A,#N/A,FALSE,"MFT96";#N/A,#N/A,FALSE,"CTrecon"}</definedName>
    <definedName name="FDDD_5_1_1" hidden="1">{#N/A,#N/A,FALSE,"TMCOMP96";#N/A,#N/A,FALSE,"MAT96";#N/A,#N/A,FALSE,"FANDA96";#N/A,#N/A,FALSE,"INTRAN96";#N/A,#N/A,FALSE,"NAA9697";#N/A,#N/A,FALSE,"ECWEBB";#N/A,#N/A,FALSE,"MFT96";#N/A,#N/A,FALSE,"CTrecon"}</definedName>
    <definedName name="FDDD_5_1_1_1" hidden="1">{#N/A,#N/A,FALSE,"TMCOMP96";#N/A,#N/A,FALSE,"MAT96";#N/A,#N/A,FALSE,"FANDA96";#N/A,#N/A,FALSE,"INTRAN96";#N/A,#N/A,FALSE,"NAA9697";#N/A,#N/A,FALSE,"ECWEBB";#N/A,#N/A,FALSE,"MFT96";#N/A,#N/A,FALSE,"CTrecon"}</definedName>
    <definedName name="FDDD_5_1_1_2" hidden="1">{#N/A,#N/A,FALSE,"TMCOMP96";#N/A,#N/A,FALSE,"MAT96";#N/A,#N/A,FALSE,"FANDA96";#N/A,#N/A,FALSE,"INTRAN96";#N/A,#N/A,FALSE,"NAA9697";#N/A,#N/A,FALSE,"ECWEBB";#N/A,#N/A,FALSE,"MFT96";#N/A,#N/A,FALSE,"CTrecon"}</definedName>
    <definedName name="FDDD_5_1_2" localSheetId="0" hidden="1">{#N/A,#N/A,FALSE,"TMCOMP96";#N/A,#N/A,FALSE,"MAT96";#N/A,#N/A,FALSE,"FANDA96";#N/A,#N/A,FALSE,"INTRAN96";#N/A,#N/A,FALSE,"NAA9697";#N/A,#N/A,FALSE,"ECWEBB";#N/A,#N/A,FALSE,"MFT96";#N/A,#N/A,FALSE,"CTrecon"}</definedName>
    <definedName name="FDDD_5_1_2" hidden="1">{#N/A,#N/A,FALSE,"TMCOMP96";#N/A,#N/A,FALSE,"MAT96";#N/A,#N/A,FALSE,"FANDA96";#N/A,#N/A,FALSE,"INTRAN96";#N/A,#N/A,FALSE,"NAA9697";#N/A,#N/A,FALSE,"ECWEBB";#N/A,#N/A,FALSE,"MFT96";#N/A,#N/A,FALSE,"CTrecon"}</definedName>
    <definedName name="FDDD_5_1_3" localSheetId="0" hidden="1">{#N/A,#N/A,FALSE,"TMCOMP96";#N/A,#N/A,FALSE,"MAT96";#N/A,#N/A,FALSE,"FANDA96";#N/A,#N/A,FALSE,"INTRAN96";#N/A,#N/A,FALSE,"NAA9697";#N/A,#N/A,FALSE,"ECWEBB";#N/A,#N/A,FALSE,"MFT96";#N/A,#N/A,FALSE,"CTrecon"}</definedName>
    <definedName name="FDDD_5_1_3" hidden="1">{#N/A,#N/A,FALSE,"TMCOMP96";#N/A,#N/A,FALSE,"MAT96";#N/A,#N/A,FALSE,"FANDA96";#N/A,#N/A,FALSE,"INTRAN96";#N/A,#N/A,FALSE,"NAA9697";#N/A,#N/A,FALSE,"ECWEBB";#N/A,#N/A,FALSE,"MFT96";#N/A,#N/A,FALSE,"CTrecon"}</definedName>
    <definedName name="FDDD_5_1_4" localSheetId="0" hidden="1">{#N/A,#N/A,FALSE,"TMCOMP96";#N/A,#N/A,FALSE,"MAT96";#N/A,#N/A,FALSE,"FANDA96";#N/A,#N/A,FALSE,"INTRAN96";#N/A,#N/A,FALSE,"NAA9697";#N/A,#N/A,FALSE,"ECWEBB";#N/A,#N/A,FALSE,"MFT96";#N/A,#N/A,FALSE,"CTrecon"}</definedName>
    <definedName name="FDDD_5_1_4" hidden="1">{#N/A,#N/A,FALSE,"TMCOMP96";#N/A,#N/A,FALSE,"MAT96";#N/A,#N/A,FALSE,"FANDA96";#N/A,#N/A,FALSE,"INTRAN96";#N/A,#N/A,FALSE,"NAA9697";#N/A,#N/A,FALSE,"ECWEBB";#N/A,#N/A,FALSE,"MFT96";#N/A,#N/A,FALSE,"CTrecon"}</definedName>
    <definedName name="FDDD_5_1_5" localSheetId="0" hidden="1">{#N/A,#N/A,FALSE,"TMCOMP96";#N/A,#N/A,FALSE,"MAT96";#N/A,#N/A,FALSE,"FANDA96";#N/A,#N/A,FALSE,"INTRAN96";#N/A,#N/A,FALSE,"NAA9697";#N/A,#N/A,FALSE,"ECWEBB";#N/A,#N/A,FALSE,"MFT96";#N/A,#N/A,FALSE,"CTrecon"}</definedName>
    <definedName name="FDDD_5_1_5" hidden="1">{#N/A,#N/A,FALSE,"TMCOMP96";#N/A,#N/A,FALSE,"MAT96";#N/A,#N/A,FALSE,"FANDA96";#N/A,#N/A,FALSE,"INTRAN96";#N/A,#N/A,FALSE,"NAA9697";#N/A,#N/A,FALSE,"ECWEBB";#N/A,#N/A,FALSE,"MFT96";#N/A,#N/A,FALSE,"CTrecon"}</definedName>
    <definedName name="FDDD_5_2" localSheetId="0" hidden="1">{#N/A,#N/A,FALSE,"TMCOMP96";#N/A,#N/A,FALSE,"MAT96";#N/A,#N/A,FALSE,"FANDA96";#N/A,#N/A,FALSE,"INTRAN96";#N/A,#N/A,FALSE,"NAA9697";#N/A,#N/A,FALSE,"ECWEBB";#N/A,#N/A,FALSE,"MFT96";#N/A,#N/A,FALSE,"CTrecon"}</definedName>
    <definedName name="FDDD_5_2" hidden="1">{#N/A,#N/A,FALSE,"TMCOMP96";#N/A,#N/A,FALSE,"MAT96";#N/A,#N/A,FALSE,"FANDA96";#N/A,#N/A,FALSE,"INTRAN96";#N/A,#N/A,FALSE,"NAA9697";#N/A,#N/A,FALSE,"ECWEBB";#N/A,#N/A,FALSE,"MFT96";#N/A,#N/A,FALSE,"CTrecon"}</definedName>
    <definedName name="FDDD_5_3" localSheetId="0" hidden="1">{#N/A,#N/A,FALSE,"TMCOMP96";#N/A,#N/A,FALSE,"MAT96";#N/A,#N/A,FALSE,"FANDA96";#N/A,#N/A,FALSE,"INTRAN96";#N/A,#N/A,FALSE,"NAA9697";#N/A,#N/A,FALSE,"ECWEBB";#N/A,#N/A,FALSE,"MFT96";#N/A,#N/A,FALSE,"CTrecon"}</definedName>
    <definedName name="FDDD_5_3" hidden="1">{#N/A,#N/A,FALSE,"TMCOMP96";#N/A,#N/A,FALSE,"MAT96";#N/A,#N/A,FALSE,"FANDA96";#N/A,#N/A,FALSE,"INTRAN96";#N/A,#N/A,FALSE,"NAA9697";#N/A,#N/A,FALSE,"ECWEBB";#N/A,#N/A,FALSE,"MFT96";#N/A,#N/A,FALSE,"CTrecon"}</definedName>
    <definedName name="FDDD_5_4" localSheetId="0" hidden="1">{#N/A,#N/A,FALSE,"TMCOMP96";#N/A,#N/A,FALSE,"MAT96";#N/A,#N/A,FALSE,"FANDA96";#N/A,#N/A,FALSE,"INTRAN96";#N/A,#N/A,FALSE,"NAA9697";#N/A,#N/A,FALSE,"ECWEBB";#N/A,#N/A,FALSE,"MFT96";#N/A,#N/A,FALSE,"CTrecon"}</definedName>
    <definedName name="FDDD_5_4" hidden="1">{#N/A,#N/A,FALSE,"TMCOMP96";#N/A,#N/A,FALSE,"MAT96";#N/A,#N/A,FALSE,"FANDA96";#N/A,#N/A,FALSE,"INTRAN96";#N/A,#N/A,FALSE,"NAA9697";#N/A,#N/A,FALSE,"ECWEBB";#N/A,#N/A,FALSE,"MFT96";#N/A,#N/A,FALSE,"CTrecon"}</definedName>
    <definedName name="FDDD_5_5" localSheetId="0" hidden="1">{#N/A,#N/A,FALSE,"TMCOMP96";#N/A,#N/A,FALSE,"MAT96";#N/A,#N/A,FALSE,"FANDA96";#N/A,#N/A,FALSE,"INTRAN96";#N/A,#N/A,FALSE,"NAA9697";#N/A,#N/A,FALSE,"ECWEBB";#N/A,#N/A,FALSE,"MFT96";#N/A,#N/A,FALSE,"CTrecon"}</definedName>
    <definedName name="FDDD_5_5"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g" localSheetId="0"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localSheetId="4" hidden="1">{#N/A,#N/A,FALSE,"TMCOMP96";#N/A,#N/A,FALSE,"MAT96";#N/A,#N/A,FALSE,"FANDA96";#N/A,#N/A,FALSE,"INTRAN96";#N/A,#N/A,FALSE,"NAA9697";#N/A,#N/A,FALSE,"ECWEBB";#N/A,#N/A,FALSE,"MFT96";#N/A,#N/A,FALSE,"CTrecon"}</definedName>
    <definedName name="fg_1" localSheetId="3" hidden="1">{#N/A,#N/A,FALSE,"TMCOMP96";#N/A,#N/A,FALSE,"MAT96";#N/A,#N/A,FALSE,"FANDA96";#N/A,#N/A,FALSE,"INTRAN96";#N/A,#N/A,FALSE,"NAA9697";#N/A,#N/A,FALSE,"ECWEBB";#N/A,#N/A,FALSE,"MFT96";#N/A,#N/A,FALSE,"CTrecon"}</definedName>
    <definedName name="fg_1_1" localSheetId="0" hidden="1">{#N/A,#N/A,FALSE,"TMCOMP96";#N/A,#N/A,FALSE,"MAT96";#N/A,#N/A,FALSE,"FANDA96";#N/A,#N/A,FALSE,"INTRAN96";#N/A,#N/A,FALSE,"NAA9697";#N/A,#N/A,FALSE,"ECWEBB";#N/A,#N/A,FALSE,"MFT96";#N/A,#N/A,FALSE,"CTrecon"}</definedName>
    <definedName name="fg_1_1" localSheetId="4" hidden="1">{#N/A,#N/A,FALSE,"TMCOMP96";#N/A,#N/A,FALSE,"MAT96";#N/A,#N/A,FALSE,"FANDA96";#N/A,#N/A,FALSE,"INTRAN96";#N/A,#N/A,FALSE,"NAA9697";#N/A,#N/A,FALSE,"ECWEBB";#N/A,#N/A,FALSE,"MFT96";#N/A,#N/A,FALSE,"CTrecon"}</definedName>
    <definedName name="fg_1_1" localSheetId="3" hidden="1">{#N/A,#N/A,FALSE,"TMCOMP96";#N/A,#N/A,FALSE,"MAT96";#N/A,#N/A,FALSE,"FANDA96";#N/A,#N/A,FALSE,"INTRAN96";#N/A,#N/A,FALSE,"NAA9697";#N/A,#N/A,FALSE,"ECWEBB";#N/A,#N/A,FALSE,"MFT96";#N/A,#N/A,FALSE,"CTrecon"}</definedName>
    <definedName name="fg_1_1" hidden="1">{#N/A,#N/A,FALSE,"TMCOMP96";#N/A,#N/A,FALSE,"MAT96";#N/A,#N/A,FALSE,"FANDA96";#N/A,#N/A,FALSE,"INTRAN96";#N/A,#N/A,FALSE,"NAA9697";#N/A,#N/A,FALSE,"ECWEBB";#N/A,#N/A,FALSE,"MFT96";#N/A,#N/A,FALSE,"CTrecon"}</definedName>
    <definedName name="fg_1_1_1" localSheetId="0" hidden="1">{#N/A,#N/A,FALSE,"TMCOMP96";#N/A,#N/A,FALSE,"MAT96";#N/A,#N/A,FALSE,"FANDA96";#N/A,#N/A,FALSE,"INTRAN96";#N/A,#N/A,FALSE,"NAA9697";#N/A,#N/A,FALSE,"ECWEBB";#N/A,#N/A,FALSE,"MFT96";#N/A,#N/A,FALSE,"CTrecon"}</definedName>
    <definedName name="fg_1_1_1" localSheetId="4" hidden="1">{#N/A,#N/A,FALSE,"TMCOMP96";#N/A,#N/A,FALSE,"MAT96";#N/A,#N/A,FALSE,"FANDA96";#N/A,#N/A,FALSE,"INTRAN96";#N/A,#N/A,FALSE,"NAA9697";#N/A,#N/A,FALSE,"ECWEBB";#N/A,#N/A,FALSE,"MFT96";#N/A,#N/A,FALSE,"CTrecon"}</definedName>
    <definedName name="fg_1_1_1" hidden="1">{#N/A,#N/A,FALSE,"TMCOMP96";#N/A,#N/A,FALSE,"MAT96";#N/A,#N/A,FALSE,"FANDA96";#N/A,#N/A,FALSE,"INTRAN96";#N/A,#N/A,FALSE,"NAA9697";#N/A,#N/A,FALSE,"ECWEBB";#N/A,#N/A,FALSE,"MFT96";#N/A,#N/A,FALSE,"CTrecon"}</definedName>
    <definedName name="fg_1_1_1_1" localSheetId="0" hidden="1">{#N/A,#N/A,FALSE,"TMCOMP96";#N/A,#N/A,FALSE,"MAT96";#N/A,#N/A,FALSE,"FANDA96";#N/A,#N/A,FALSE,"INTRAN96";#N/A,#N/A,FALSE,"NAA9697";#N/A,#N/A,FALSE,"ECWEBB";#N/A,#N/A,FALSE,"MFT96";#N/A,#N/A,FALSE,"CTrecon"}</definedName>
    <definedName name="fg_1_1_1_1" hidden="1">{#N/A,#N/A,FALSE,"TMCOMP96";#N/A,#N/A,FALSE,"MAT96";#N/A,#N/A,FALSE,"FANDA96";#N/A,#N/A,FALSE,"INTRAN96";#N/A,#N/A,FALSE,"NAA9697";#N/A,#N/A,FALSE,"ECWEBB";#N/A,#N/A,FALSE,"MFT96";#N/A,#N/A,FALSE,"CTrecon"}</definedName>
    <definedName name="fg_1_1_1_1_1" hidden="1">{#N/A,#N/A,FALSE,"TMCOMP96";#N/A,#N/A,FALSE,"MAT96";#N/A,#N/A,FALSE,"FANDA96";#N/A,#N/A,FALSE,"INTRAN96";#N/A,#N/A,FALSE,"NAA9697";#N/A,#N/A,FALSE,"ECWEBB";#N/A,#N/A,FALSE,"MFT96";#N/A,#N/A,FALSE,"CTrecon"}</definedName>
    <definedName name="fg_1_1_1_1_2" hidden="1">{#N/A,#N/A,FALSE,"TMCOMP96";#N/A,#N/A,FALSE,"MAT96";#N/A,#N/A,FALSE,"FANDA96";#N/A,#N/A,FALSE,"INTRAN96";#N/A,#N/A,FALSE,"NAA9697";#N/A,#N/A,FALSE,"ECWEBB";#N/A,#N/A,FALSE,"MFT96";#N/A,#N/A,FALSE,"CTrecon"}</definedName>
    <definedName name="fg_1_1_1_2" localSheetId="0" hidden="1">{#N/A,#N/A,FALSE,"TMCOMP96";#N/A,#N/A,FALSE,"MAT96";#N/A,#N/A,FALSE,"FANDA96";#N/A,#N/A,FALSE,"INTRAN96";#N/A,#N/A,FALSE,"NAA9697";#N/A,#N/A,FALSE,"ECWEBB";#N/A,#N/A,FALSE,"MFT96";#N/A,#N/A,FALSE,"CTrecon"}</definedName>
    <definedName name="fg_1_1_1_2" hidden="1">{#N/A,#N/A,FALSE,"TMCOMP96";#N/A,#N/A,FALSE,"MAT96";#N/A,#N/A,FALSE,"FANDA96";#N/A,#N/A,FALSE,"INTRAN96";#N/A,#N/A,FALSE,"NAA9697";#N/A,#N/A,FALSE,"ECWEBB";#N/A,#N/A,FALSE,"MFT96";#N/A,#N/A,FALSE,"CTrecon"}</definedName>
    <definedName name="fg_1_1_1_3" localSheetId="0" hidden="1">{#N/A,#N/A,FALSE,"TMCOMP96";#N/A,#N/A,FALSE,"MAT96";#N/A,#N/A,FALSE,"FANDA96";#N/A,#N/A,FALSE,"INTRAN96";#N/A,#N/A,FALSE,"NAA9697";#N/A,#N/A,FALSE,"ECWEBB";#N/A,#N/A,FALSE,"MFT96";#N/A,#N/A,FALSE,"CTrecon"}</definedName>
    <definedName name="fg_1_1_1_3" hidden="1">{#N/A,#N/A,FALSE,"TMCOMP96";#N/A,#N/A,FALSE,"MAT96";#N/A,#N/A,FALSE,"FANDA96";#N/A,#N/A,FALSE,"INTRAN96";#N/A,#N/A,FALSE,"NAA9697";#N/A,#N/A,FALSE,"ECWEBB";#N/A,#N/A,FALSE,"MFT96";#N/A,#N/A,FALSE,"CTrecon"}</definedName>
    <definedName name="fg_1_1_1_4" localSheetId="0" hidden="1">{#N/A,#N/A,FALSE,"TMCOMP96";#N/A,#N/A,FALSE,"MAT96";#N/A,#N/A,FALSE,"FANDA96";#N/A,#N/A,FALSE,"INTRAN96";#N/A,#N/A,FALSE,"NAA9697";#N/A,#N/A,FALSE,"ECWEBB";#N/A,#N/A,FALSE,"MFT96";#N/A,#N/A,FALSE,"CTrecon"}</definedName>
    <definedName name="fg_1_1_1_4" hidden="1">{#N/A,#N/A,FALSE,"TMCOMP96";#N/A,#N/A,FALSE,"MAT96";#N/A,#N/A,FALSE,"FANDA96";#N/A,#N/A,FALSE,"INTRAN96";#N/A,#N/A,FALSE,"NAA9697";#N/A,#N/A,FALSE,"ECWEBB";#N/A,#N/A,FALSE,"MFT96";#N/A,#N/A,FALSE,"CTrecon"}</definedName>
    <definedName name="fg_1_1_1_5" localSheetId="0" hidden="1">{#N/A,#N/A,FALSE,"TMCOMP96";#N/A,#N/A,FALSE,"MAT96";#N/A,#N/A,FALSE,"FANDA96";#N/A,#N/A,FALSE,"INTRAN96";#N/A,#N/A,FALSE,"NAA9697";#N/A,#N/A,FALSE,"ECWEBB";#N/A,#N/A,FALSE,"MFT96";#N/A,#N/A,FALSE,"CTrecon"}</definedName>
    <definedName name="fg_1_1_1_5" hidden="1">{#N/A,#N/A,FALSE,"TMCOMP96";#N/A,#N/A,FALSE,"MAT96";#N/A,#N/A,FALSE,"FANDA96";#N/A,#N/A,FALSE,"INTRAN96";#N/A,#N/A,FALSE,"NAA9697";#N/A,#N/A,FALSE,"ECWEBB";#N/A,#N/A,FALSE,"MFT96";#N/A,#N/A,FALSE,"CTrecon"}</definedName>
    <definedName name="fg_1_1_2" localSheetId="0" hidden="1">{#N/A,#N/A,FALSE,"TMCOMP96";#N/A,#N/A,FALSE,"MAT96";#N/A,#N/A,FALSE,"FANDA96";#N/A,#N/A,FALSE,"INTRAN96";#N/A,#N/A,FALSE,"NAA9697";#N/A,#N/A,FALSE,"ECWEBB";#N/A,#N/A,FALSE,"MFT96";#N/A,#N/A,FALSE,"CTrecon"}</definedName>
    <definedName name="fg_1_1_2" hidden="1">{#N/A,#N/A,FALSE,"TMCOMP96";#N/A,#N/A,FALSE,"MAT96";#N/A,#N/A,FALSE,"FANDA96";#N/A,#N/A,FALSE,"INTRAN96";#N/A,#N/A,FALSE,"NAA9697";#N/A,#N/A,FALSE,"ECWEBB";#N/A,#N/A,FALSE,"MFT96";#N/A,#N/A,FALSE,"CTrecon"}</definedName>
    <definedName name="fg_1_1_3" localSheetId="0" hidden="1">{#N/A,#N/A,FALSE,"TMCOMP96";#N/A,#N/A,FALSE,"MAT96";#N/A,#N/A,FALSE,"FANDA96";#N/A,#N/A,FALSE,"INTRAN96";#N/A,#N/A,FALSE,"NAA9697";#N/A,#N/A,FALSE,"ECWEBB";#N/A,#N/A,FALSE,"MFT96";#N/A,#N/A,FALSE,"CTrecon"}</definedName>
    <definedName name="fg_1_1_3" hidden="1">{#N/A,#N/A,FALSE,"TMCOMP96";#N/A,#N/A,FALSE,"MAT96";#N/A,#N/A,FALSE,"FANDA96";#N/A,#N/A,FALSE,"INTRAN96";#N/A,#N/A,FALSE,"NAA9697";#N/A,#N/A,FALSE,"ECWEBB";#N/A,#N/A,FALSE,"MFT96";#N/A,#N/A,FALSE,"CTrecon"}</definedName>
    <definedName name="fg_1_1_4" localSheetId="0" hidden="1">{#N/A,#N/A,FALSE,"TMCOMP96";#N/A,#N/A,FALSE,"MAT96";#N/A,#N/A,FALSE,"FANDA96";#N/A,#N/A,FALSE,"INTRAN96";#N/A,#N/A,FALSE,"NAA9697";#N/A,#N/A,FALSE,"ECWEBB";#N/A,#N/A,FALSE,"MFT96";#N/A,#N/A,FALSE,"CTrecon"}</definedName>
    <definedName name="fg_1_1_4" hidden="1">{#N/A,#N/A,FALSE,"TMCOMP96";#N/A,#N/A,FALSE,"MAT96";#N/A,#N/A,FALSE,"FANDA96";#N/A,#N/A,FALSE,"INTRAN96";#N/A,#N/A,FALSE,"NAA9697";#N/A,#N/A,FALSE,"ECWEBB";#N/A,#N/A,FALSE,"MFT96";#N/A,#N/A,FALSE,"CTrecon"}</definedName>
    <definedName name="fg_1_1_5" localSheetId="0" hidden="1">{#N/A,#N/A,FALSE,"TMCOMP96";#N/A,#N/A,FALSE,"MAT96";#N/A,#N/A,FALSE,"FANDA96";#N/A,#N/A,FALSE,"INTRAN96";#N/A,#N/A,FALSE,"NAA9697";#N/A,#N/A,FALSE,"ECWEBB";#N/A,#N/A,FALSE,"MFT96";#N/A,#N/A,FALSE,"CTrecon"}</definedName>
    <definedName name="fg_1_1_5" hidden="1">{#N/A,#N/A,FALSE,"TMCOMP96";#N/A,#N/A,FALSE,"MAT96";#N/A,#N/A,FALSE,"FANDA96";#N/A,#N/A,FALSE,"INTRAN96";#N/A,#N/A,FALSE,"NAA9697";#N/A,#N/A,FALSE,"ECWEBB";#N/A,#N/A,FALSE,"MFT96";#N/A,#N/A,FALSE,"CTrecon"}</definedName>
    <definedName name="fg_1_2" localSheetId="0" hidden="1">{#N/A,#N/A,FALSE,"TMCOMP96";#N/A,#N/A,FALSE,"MAT96";#N/A,#N/A,FALSE,"FANDA96";#N/A,#N/A,FALSE,"INTRAN96";#N/A,#N/A,FALSE,"NAA9697";#N/A,#N/A,FALSE,"ECWEBB";#N/A,#N/A,FALSE,"MFT96";#N/A,#N/A,FALSE,"CTrecon"}</definedName>
    <definedName name="fg_1_2" localSheetId="4" hidden="1">{#N/A,#N/A,FALSE,"TMCOMP96";#N/A,#N/A,FALSE,"MAT96";#N/A,#N/A,FALSE,"FANDA96";#N/A,#N/A,FALSE,"INTRAN96";#N/A,#N/A,FALSE,"NAA9697";#N/A,#N/A,FALSE,"ECWEBB";#N/A,#N/A,FALSE,"MFT96";#N/A,#N/A,FALSE,"CTrecon"}</definedName>
    <definedName name="fg_1_2" hidden="1">{#N/A,#N/A,FALSE,"TMCOMP96";#N/A,#N/A,FALSE,"MAT96";#N/A,#N/A,FALSE,"FANDA96";#N/A,#N/A,FALSE,"INTRAN96";#N/A,#N/A,FALSE,"NAA9697";#N/A,#N/A,FALSE,"ECWEBB";#N/A,#N/A,FALSE,"MFT96";#N/A,#N/A,FALSE,"CTrecon"}</definedName>
    <definedName name="fg_1_2_1" localSheetId="0" hidden="1">{#N/A,#N/A,FALSE,"TMCOMP96";#N/A,#N/A,FALSE,"MAT96";#N/A,#N/A,FALSE,"FANDA96";#N/A,#N/A,FALSE,"INTRAN96";#N/A,#N/A,FALSE,"NAA9697";#N/A,#N/A,FALSE,"ECWEBB";#N/A,#N/A,FALSE,"MFT96";#N/A,#N/A,FALSE,"CTrecon"}</definedName>
    <definedName name="fg_1_2_1" localSheetId="4" hidden="1">{#N/A,#N/A,FALSE,"TMCOMP96";#N/A,#N/A,FALSE,"MAT96";#N/A,#N/A,FALSE,"FANDA96";#N/A,#N/A,FALSE,"INTRAN96";#N/A,#N/A,FALSE,"NAA9697";#N/A,#N/A,FALSE,"ECWEBB";#N/A,#N/A,FALSE,"MFT96";#N/A,#N/A,FALSE,"CTrecon"}</definedName>
    <definedName name="fg_1_2_1" hidden="1">{#N/A,#N/A,FALSE,"TMCOMP96";#N/A,#N/A,FALSE,"MAT96";#N/A,#N/A,FALSE,"FANDA96";#N/A,#N/A,FALSE,"INTRAN96";#N/A,#N/A,FALSE,"NAA9697";#N/A,#N/A,FALSE,"ECWEBB";#N/A,#N/A,FALSE,"MFT96";#N/A,#N/A,FALSE,"CTrecon"}</definedName>
    <definedName name="fg_1_2_1_1" localSheetId="0" hidden="1">{#N/A,#N/A,FALSE,"TMCOMP96";#N/A,#N/A,FALSE,"MAT96";#N/A,#N/A,FALSE,"FANDA96";#N/A,#N/A,FALSE,"INTRAN96";#N/A,#N/A,FALSE,"NAA9697";#N/A,#N/A,FALSE,"ECWEBB";#N/A,#N/A,FALSE,"MFT96";#N/A,#N/A,FALSE,"CTrecon"}</definedName>
    <definedName name="fg_1_2_1_1" hidden="1">{#N/A,#N/A,FALSE,"TMCOMP96";#N/A,#N/A,FALSE,"MAT96";#N/A,#N/A,FALSE,"FANDA96";#N/A,#N/A,FALSE,"INTRAN96";#N/A,#N/A,FALSE,"NAA9697";#N/A,#N/A,FALSE,"ECWEBB";#N/A,#N/A,FALSE,"MFT96";#N/A,#N/A,FALSE,"CTrecon"}</definedName>
    <definedName name="fg_1_2_1_1_1" hidden="1">{#N/A,#N/A,FALSE,"TMCOMP96";#N/A,#N/A,FALSE,"MAT96";#N/A,#N/A,FALSE,"FANDA96";#N/A,#N/A,FALSE,"INTRAN96";#N/A,#N/A,FALSE,"NAA9697";#N/A,#N/A,FALSE,"ECWEBB";#N/A,#N/A,FALSE,"MFT96";#N/A,#N/A,FALSE,"CTrecon"}</definedName>
    <definedName name="fg_1_2_1_1_2" hidden="1">{#N/A,#N/A,FALSE,"TMCOMP96";#N/A,#N/A,FALSE,"MAT96";#N/A,#N/A,FALSE,"FANDA96";#N/A,#N/A,FALSE,"INTRAN96";#N/A,#N/A,FALSE,"NAA9697";#N/A,#N/A,FALSE,"ECWEBB";#N/A,#N/A,FALSE,"MFT96";#N/A,#N/A,FALSE,"CTrecon"}</definedName>
    <definedName name="fg_1_2_1_2" localSheetId="0" hidden="1">{#N/A,#N/A,FALSE,"TMCOMP96";#N/A,#N/A,FALSE,"MAT96";#N/A,#N/A,FALSE,"FANDA96";#N/A,#N/A,FALSE,"INTRAN96";#N/A,#N/A,FALSE,"NAA9697";#N/A,#N/A,FALSE,"ECWEBB";#N/A,#N/A,FALSE,"MFT96";#N/A,#N/A,FALSE,"CTrecon"}</definedName>
    <definedName name="fg_1_2_1_2" hidden="1">{#N/A,#N/A,FALSE,"TMCOMP96";#N/A,#N/A,FALSE,"MAT96";#N/A,#N/A,FALSE,"FANDA96";#N/A,#N/A,FALSE,"INTRAN96";#N/A,#N/A,FALSE,"NAA9697";#N/A,#N/A,FALSE,"ECWEBB";#N/A,#N/A,FALSE,"MFT96";#N/A,#N/A,FALSE,"CTrecon"}</definedName>
    <definedName name="fg_1_2_1_3" localSheetId="0" hidden="1">{#N/A,#N/A,FALSE,"TMCOMP96";#N/A,#N/A,FALSE,"MAT96";#N/A,#N/A,FALSE,"FANDA96";#N/A,#N/A,FALSE,"INTRAN96";#N/A,#N/A,FALSE,"NAA9697";#N/A,#N/A,FALSE,"ECWEBB";#N/A,#N/A,FALSE,"MFT96";#N/A,#N/A,FALSE,"CTrecon"}</definedName>
    <definedName name="fg_1_2_1_3" hidden="1">{#N/A,#N/A,FALSE,"TMCOMP96";#N/A,#N/A,FALSE,"MAT96";#N/A,#N/A,FALSE,"FANDA96";#N/A,#N/A,FALSE,"INTRAN96";#N/A,#N/A,FALSE,"NAA9697";#N/A,#N/A,FALSE,"ECWEBB";#N/A,#N/A,FALSE,"MFT96";#N/A,#N/A,FALSE,"CTrecon"}</definedName>
    <definedName name="fg_1_2_1_4" localSheetId="0" hidden="1">{#N/A,#N/A,FALSE,"TMCOMP96";#N/A,#N/A,FALSE,"MAT96";#N/A,#N/A,FALSE,"FANDA96";#N/A,#N/A,FALSE,"INTRAN96";#N/A,#N/A,FALSE,"NAA9697";#N/A,#N/A,FALSE,"ECWEBB";#N/A,#N/A,FALSE,"MFT96";#N/A,#N/A,FALSE,"CTrecon"}</definedName>
    <definedName name="fg_1_2_1_4" hidden="1">{#N/A,#N/A,FALSE,"TMCOMP96";#N/A,#N/A,FALSE,"MAT96";#N/A,#N/A,FALSE,"FANDA96";#N/A,#N/A,FALSE,"INTRAN96";#N/A,#N/A,FALSE,"NAA9697";#N/A,#N/A,FALSE,"ECWEBB";#N/A,#N/A,FALSE,"MFT96";#N/A,#N/A,FALSE,"CTrecon"}</definedName>
    <definedName name="fg_1_2_1_5" localSheetId="0" hidden="1">{#N/A,#N/A,FALSE,"TMCOMP96";#N/A,#N/A,FALSE,"MAT96";#N/A,#N/A,FALSE,"FANDA96";#N/A,#N/A,FALSE,"INTRAN96";#N/A,#N/A,FALSE,"NAA9697";#N/A,#N/A,FALSE,"ECWEBB";#N/A,#N/A,FALSE,"MFT96";#N/A,#N/A,FALSE,"CTrecon"}</definedName>
    <definedName name="fg_1_2_1_5" hidden="1">{#N/A,#N/A,FALSE,"TMCOMP96";#N/A,#N/A,FALSE,"MAT96";#N/A,#N/A,FALSE,"FANDA96";#N/A,#N/A,FALSE,"INTRAN96";#N/A,#N/A,FALSE,"NAA9697";#N/A,#N/A,FALSE,"ECWEBB";#N/A,#N/A,FALSE,"MFT96";#N/A,#N/A,FALSE,"CTrecon"}</definedName>
    <definedName name="fg_1_2_2" localSheetId="0" hidden="1">{#N/A,#N/A,FALSE,"TMCOMP96";#N/A,#N/A,FALSE,"MAT96";#N/A,#N/A,FALSE,"FANDA96";#N/A,#N/A,FALSE,"INTRAN96";#N/A,#N/A,FALSE,"NAA9697";#N/A,#N/A,FALSE,"ECWEBB";#N/A,#N/A,FALSE,"MFT96";#N/A,#N/A,FALSE,"CTrecon"}</definedName>
    <definedName name="fg_1_2_2" hidden="1">{#N/A,#N/A,FALSE,"TMCOMP96";#N/A,#N/A,FALSE,"MAT96";#N/A,#N/A,FALSE,"FANDA96";#N/A,#N/A,FALSE,"INTRAN96";#N/A,#N/A,FALSE,"NAA9697";#N/A,#N/A,FALSE,"ECWEBB";#N/A,#N/A,FALSE,"MFT96";#N/A,#N/A,FALSE,"CTrecon"}</definedName>
    <definedName name="fg_1_2_3" localSheetId="0" hidden="1">{#N/A,#N/A,FALSE,"TMCOMP96";#N/A,#N/A,FALSE,"MAT96";#N/A,#N/A,FALSE,"FANDA96";#N/A,#N/A,FALSE,"INTRAN96";#N/A,#N/A,FALSE,"NAA9697";#N/A,#N/A,FALSE,"ECWEBB";#N/A,#N/A,FALSE,"MFT96";#N/A,#N/A,FALSE,"CTrecon"}</definedName>
    <definedName name="fg_1_2_3" hidden="1">{#N/A,#N/A,FALSE,"TMCOMP96";#N/A,#N/A,FALSE,"MAT96";#N/A,#N/A,FALSE,"FANDA96";#N/A,#N/A,FALSE,"INTRAN96";#N/A,#N/A,FALSE,"NAA9697";#N/A,#N/A,FALSE,"ECWEBB";#N/A,#N/A,FALSE,"MFT96";#N/A,#N/A,FALSE,"CTrecon"}</definedName>
    <definedName name="fg_1_2_4" localSheetId="0" hidden="1">{#N/A,#N/A,FALSE,"TMCOMP96";#N/A,#N/A,FALSE,"MAT96";#N/A,#N/A,FALSE,"FANDA96";#N/A,#N/A,FALSE,"INTRAN96";#N/A,#N/A,FALSE,"NAA9697";#N/A,#N/A,FALSE,"ECWEBB";#N/A,#N/A,FALSE,"MFT96";#N/A,#N/A,FALSE,"CTrecon"}</definedName>
    <definedName name="fg_1_2_4" hidden="1">{#N/A,#N/A,FALSE,"TMCOMP96";#N/A,#N/A,FALSE,"MAT96";#N/A,#N/A,FALSE,"FANDA96";#N/A,#N/A,FALSE,"INTRAN96";#N/A,#N/A,FALSE,"NAA9697";#N/A,#N/A,FALSE,"ECWEBB";#N/A,#N/A,FALSE,"MFT96";#N/A,#N/A,FALSE,"CTrecon"}</definedName>
    <definedName name="fg_1_2_5" localSheetId="0" hidden="1">{#N/A,#N/A,FALSE,"TMCOMP96";#N/A,#N/A,FALSE,"MAT96";#N/A,#N/A,FALSE,"FANDA96";#N/A,#N/A,FALSE,"INTRAN96";#N/A,#N/A,FALSE,"NAA9697";#N/A,#N/A,FALSE,"ECWEBB";#N/A,#N/A,FALSE,"MFT96";#N/A,#N/A,FALSE,"CTrecon"}</definedName>
    <definedName name="fg_1_2_5" hidden="1">{#N/A,#N/A,FALSE,"TMCOMP96";#N/A,#N/A,FALSE,"MAT96";#N/A,#N/A,FALSE,"FANDA96";#N/A,#N/A,FALSE,"INTRAN96";#N/A,#N/A,FALSE,"NAA9697";#N/A,#N/A,FALSE,"ECWEBB";#N/A,#N/A,FALSE,"MFT96";#N/A,#N/A,FALSE,"CTrecon"}</definedName>
    <definedName name="fg_1_3" localSheetId="0" hidden="1">{#N/A,#N/A,FALSE,"TMCOMP96";#N/A,#N/A,FALSE,"MAT96";#N/A,#N/A,FALSE,"FANDA96";#N/A,#N/A,FALSE,"INTRAN96";#N/A,#N/A,FALSE,"NAA9697";#N/A,#N/A,FALSE,"ECWEBB";#N/A,#N/A,FALSE,"MFT96";#N/A,#N/A,FALSE,"CTrecon"}</definedName>
    <definedName name="fg_1_3" localSheetId="4" hidden="1">{#N/A,#N/A,FALSE,"TMCOMP96";#N/A,#N/A,FALSE,"MAT96";#N/A,#N/A,FALSE,"FANDA96";#N/A,#N/A,FALSE,"INTRAN96";#N/A,#N/A,FALSE,"NAA9697";#N/A,#N/A,FALSE,"ECWEBB";#N/A,#N/A,FALSE,"MFT96";#N/A,#N/A,FALSE,"CTrecon"}</definedName>
    <definedName name="fg_1_3" hidden="1">{#N/A,#N/A,FALSE,"TMCOMP96";#N/A,#N/A,FALSE,"MAT96";#N/A,#N/A,FALSE,"FANDA96";#N/A,#N/A,FALSE,"INTRAN96";#N/A,#N/A,FALSE,"NAA9697";#N/A,#N/A,FALSE,"ECWEBB";#N/A,#N/A,FALSE,"MFT96";#N/A,#N/A,FALSE,"CTrecon"}</definedName>
    <definedName name="fg_1_3_1" localSheetId="0" hidden="1">{#N/A,#N/A,FALSE,"TMCOMP96";#N/A,#N/A,FALSE,"MAT96";#N/A,#N/A,FALSE,"FANDA96";#N/A,#N/A,FALSE,"INTRAN96";#N/A,#N/A,FALSE,"NAA9697";#N/A,#N/A,FALSE,"ECWEBB";#N/A,#N/A,FALSE,"MFT96";#N/A,#N/A,FALSE,"CTrecon"}</definedName>
    <definedName name="fg_1_3_1" localSheetId="4" hidden="1">{#N/A,#N/A,FALSE,"TMCOMP96";#N/A,#N/A,FALSE,"MAT96";#N/A,#N/A,FALSE,"FANDA96";#N/A,#N/A,FALSE,"INTRAN96";#N/A,#N/A,FALSE,"NAA9697";#N/A,#N/A,FALSE,"ECWEBB";#N/A,#N/A,FALSE,"MFT96";#N/A,#N/A,FALSE,"CTrecon"}</definedName>
    <definedName name="fg_1_3_1" hidden="1">{#N/A,#N/A,FALSE,"TMCOMP96";#N/A,#N/A,FALSE,"MAT96";#N/A,#N/A,FALSE,"FANDA96";#N/A,#N/A,FALSE,"INTRAN96";#N/A,#N/A,FALSE,"NAA9697";#N/A,#N/A,FALSE,"ECWEBB";#N/A,#N/A,FALSE,"MFT96";#N/A,#N/A,FALSE,"CTrecon"}</definedName>
    <definedName name="fg_1_3_1_1" localSheetId="0" hidden="1">{#N/A,#N/A,FALSE,"TMCOMP96";#N/A,#N/A,FALSE,"MAT96";#N/A,#N/A,FALSE,"FANDA96";#N/A,#N/A,FALSE,"INTRAN96";#N/A,#N/A,FALSE,"NAA9697";#N/A,#N/A,FALSE,"ECWEBB";#N/A,#N/A,FALSE,"MFT96";#N/A,#N/A,FALSE,"CTrecon"}</definedName>
    <definedName name="fg_1_3_1_1" hidden="1">{#N/A,#N/A,FALSE,"TMCOMP96";#N/A,#N/A,FALSE,"MAT96";#N/A,#N/A,FALSE,"FANDA96";#N/A,#N/A,FALSE,"INTRAN96";#N/A,#N/A,FALSE,"NAA9697";#N/A,#N/A,FALSE,"ECWEBB";#N/A,#N/A,FALSE,"MFT96";#N/A,#N/A,FALSE,"CTrecon"}</definedName>
    <definedName name="fg_1_3_1_1_1" hidden="1">{#N/A,#N/A,FALSE,"TMCOMP96";#N/A,#N/A,FALSE,"MAT96";#N/A,#N/A,FALSE,"FANDA96";#N/A,#N/A,FALSE,"INTRAN96";#N/A,#N/A,FALSE,"NAA9697";#N/A,#N/A,FALSE,"ECWEBB";#N/A,#N/A,FALSE,"MFT96";#N/A,#N/A,FALSE,"CTrecon"}</definedName>
    <definedName name="fg_1_3_1_1_2" hidden="1">{#N/A,#N/A,FALSE,"TMCOMP96";#N/A,#N/A,FALSE,"MAT96";#N/A,#N/A,FALSE,"FANDA96";#N/A,#N/A,FALSE,"INTRAN96";#N/A,#N/A,FALSE,"NAA9697";#N/A,#N/A,FALSE,"ECWEBB";#N/A,#N/A,FALSE,"MFT96";#N/A,#N/A,FALSE,"CTrecon"}</definedName>
    <definedName name="fg_1_3_1_2" localSheetId="0" hidden="1">{#N/A,#N/A,FALSE,"TMCOMP96";#N/A,#N/A,FALSE,"MAT96";#N/A,#N/A,FALSE,"FANDA96";#N/A,#N/A,FALSE,"INTRAN96";#N/A,#N/A,FALSE,"NAA9697";#N/A,#N/A,FALSE,"ECWEBB";#N/A,#N/A,FALSE,"MFT96";#N/A,#N/A,FALSE,"CTrecon"}</definedName>
    <definedName name="fg_1_3_1_2" hidden="1">{#N/A,#N/A,FALSE,"TMCOMP96";#N/A,#N/A,FALSE,"MAT96";#N/A,#N/A,FALSE,"FANDA96";#N/A,#N/A,FALSE,"INTRAN96";#N/A,#N/A,FALSE,"NAA9697";#N/A,#N/A,FALSE,"ECWEBB";#N/A,#N/A,FALSE,"MFT96";#N/A,#N/A,FALSE,"CTrecon"}</definedName>
    <definedName name="fg_1_3_1_3" localSheetId="0" hidden="1">{#N/A,#N/A,FALSE,"TMCOMP96";#N/A,#N/A,FALSE,"MAT96";#N/A,#N/A,FALSE,"FANDA96";#N/A,#N/A,FALSE,"INTRAN96";#N/A,#N/A,FALSE,"NAA9697";#N/A,#N/A,FALSE,"ECWEBB";#N/A,#N/A,FALSE,"MFT96";#N/A,#N/A,FALSE,"CTrecon"}</definedName>
    <definedName name="fg_1_3_1_3" hidden="1">{#N/A,#N/A,FALSE,"TMCOMP96";#N/A,#N/A,FALSE,"MAT96";#N/A,#N/A,FALSE,"FANDA96";#N/A,#N/A,FALSE,"INTRAN96";#N/A,#N/A,FALSE,"NAA9697";#N/A,#N/A,FALSE,"ECWEBB";#N/A,#N/A,FALSE,"MFT96";#N/A,#N/A,FALSE,"CTrecon"}</definedName>
    <definedName name="fg_1_3_1_4" localSheetId="0" hidden="1">{#N/A,#N/A,FALSE,"TMCOMP96";#N/A,#N/A,FALSE,"MAT96";#N/A,#N/A,FALSE,"FANDA96";#N/A,#N/A,FALSE,"INTRAN96";#N/A,#N/A,FALSE,"NAA9697";#N/A,#N/A,FALSE,"ECWEBB";#N/A,#N/A,FALSE,"MFT96";#N/A,#N/A,FALSE,"CTrecon"}</definedName>
    <definedName name="fg_1_3_1_4" hidden="1">{#N/A,#N/A,FALSE,"TMCOMP96";#N/A,#N/A,FALSE,"MAT96";#N/A,#N/A,FALSE,"FANDA96";#N/A,#N/A,FALSE,"INTRAN96";#N/A,#N/A,FALSE,"NAA9697";#N/A,#N/A,FALSE,"ECWEBB";#N/A,#N/A,FALSE,"MFT96";#N/A,#N/A,FALSE,"CTrecon"}</definedName>
    <definedName name="fg_1_3_1_5" localSheetId="0" hidden="1">{#N/A,#N/A,FALSE,"TMCOMP96";#N/A,#N/A,FALSE,"MAT96";#N/A,#N/A,FALSE,"FANDA96";#N/A,#N/A,FALSE,"INTRAN96";#N/A,#N/A,FALSE,"NAA9697";#N/A,#N/A,FALSE,"ECWEBB";#N/A,#N/A,FALSE,"MFT96";#N/A,#N/A,FALSE,"CTrecon"}</definedName>
    <definedName name="fg_1_3_1_5" hidden="1">{#N/A,#N/A,FALSE,"TMCOMP96";#N/A,#N/A,FALSE,"MAT96";#N/A,#N/A,FALSE,"FANDA96";#N/A,#N/A,FALSE,"INTRAN96";#N/A,#N/A,FALSE,"NAA9697";#N/A,#N/A,FALSE,"ECWEBB";#N/A,#N/A,FALSE,"MFT96";#N/A,#N/A,FALSE,"CTrecon"}</definedName>
    <definedName name="fg_1_3_2" localSheetId="0" hidden="1">{#N/A,#N/A,FALSE,"TMCOMP96";#N/A,#N/A,FALSE,"MAT96";#N/A,#N/A,FALSE,"FANDA96";#N/A,#N/A,FALSE,"INTRAN96";#N/A,#N/A,FALSE,"NAA9697";#N/A,#N/A,FALSE,"ECWEBB";#N/A,#N/A,FALSE,"MFT96";#N/A,#N/A,FALSE,"CTrecon"}</definedName>
    <definedName name="fg_1_3_2" hidden="1">{#N/A,#N/A,FALSE,"TMCOMP96";#N/A,#N/A,FALSE,"MAT96";#N/A,#N/A,FALSE,"FANDA96";#N/A,#N/A,FALSE,"INTRAN96";#N/A,#N/A,FALSE,"NAA9697";#N/A,#N/A,FALSE,"ECWEBB";#N/A,#N/A,FALSE,"MFT96";#N/A,#N/A,FALSE,"CTrecon"}</definedName>
    <definedName name="fg_1_3_3" localSheetId="0" hidden="1">{#N/A,#N/A,FALSE,"TMCOMP96";#N/A,#N/A,FALSE,"MAT96";#N/A,#N/A,FALSE,"FANDA96";#N/A,#N/A,FALSE,"INTRAN96";#N/A,#N/A,FALSE,"NAA9697";#N/A,#N/A,FALSE,"ECWEBB";#N/A,#N/A,FALSE,"MFT96";#N/A,#N/A,FALSE,"CTrecon"}</definedName>
    <definedName name="fg_1_3_3" hidden="1">{#N/A,#N/A,FALSE,"TMCOMP96";#N/A,#N/A,FALSE,"MAT96";#N/A,#N/A,FALSE,"FANDA96";#N/A,#N/A,FALSE,"INTRAN96";#N/A,#N/A,FALSE,"NAA9697";#N/A,#N/A,FALSE,"ECWEBB";#N/A,#N/A,FALSE,"MFT96";#N/A,#N/A,FALSE,"CTrecon"}</definedName>
    <definedName name="fg_1_3_4" localSheetId="0" hidden="1">{#N/A,#N/A,FALSE,"TMCOMP96";#N/A,#N/A,FALSE,"MAT96";#N/A,#N/A,FALSE,"FANDA96";#N/A,#N/A,FALSE,"INTRAN96";#N/A,#N/A,FALSE,"NAA9697";#N/A,#N/A,FALSE,"ECWEBB";#N/A,#N/A,FALSE,"MFT96";#N/A,#N/A,FALSE,"CTrecon"}</definedName>
    <definedName name="fg_1_3_4" hidden="1">{#N/A,#N/A,FALSE,"TMCOMP96";#N/A,#N/A,FALSE,"MAT96";#N/A,#N/A,FALSE,"FANDA96";#N/A,#N/A,FALSE,"INTRAN96";#N/A,#N/A,FALSE,"NAA9697";#N/A,#N/A,FALSE,"ECWEBB";#N/A,#N/A,FALSE,"MFT96";#N/A,#N/A,FALSE,"CTrecon"}</definedName>
    <definedName name="fg_1_3_5" localSheetId="0" hidden="1">{#N/A,#N/A,FALSE,"TMCOMP96";#N/A,#N/A,FALSE,"MAT96";#N/A,#N/A,FALSE,"FANDA96";#N/A,#N/A,FALSE,"INTRAN96";#N/A,#N/A,FALSE,"NAA9697";#N/A,#N/A,FALSE,"ECWEBB";#N/A,#N/A,FALSE,"MFT96";#N/A,#N/A,FALSE,"CTrecon"}</definedName>
    <definedName name="fg_1_3_5" hidden="1">{#N/A,#N/A,FALSE,"TMCOMP96";#N/A,#N/A,FALSE,"MAT96";#N/A,#N/A,FALSE,"FANDA96";#N/A,#N/A,FALSE,"INTRAN96";#N/A,#N/A,FALSE,"NAA9697";#N/A,#N/A,FALSE,"ECWEBB";#N/A,#N/A,FALSE,"MFT96";#N/A,#N/A,FALSE,"CTrecon"}</definedName>
    <definedName name="fg_1_4" localSheetId="0" hidden="1">{#N/A,#N/A,FALSE,"TMCOMP96";#N/A,#N/A,FALSE,"MAT96";#N/A,#N/A,FALSE,"FANDA96";#N/A,#N/A,FALSE,"INTRAN96";#N/A,#N/A,FALSE,"NAA9697";#N/A,#N/A,FALSE,"ECWEBB";#N/A,#N/A,FALSE,"MFT96";#N/A,#N/A,FALSE,"CTrecon"}</definedName>
    <definedName name="fg_1_4" localSheetId="4" hidden="1">{#N/A,#N/A,FALSE,"TMCOMP96";#N/A,#N/A,FALSE,"MAT96";#N/A,#N/A,FALSE,"FANDA96";#N/A,#N/A,FALSE,"INTRAN96";#N/A,#N/A,FALSE,"NAA9697";#N/A,#N/A,FALSE,"ECWEBB";#N/A,#N/A,FALSE,"MFT96";#N/A,#N/A,FALSE,"CTrecon"}</definedName>
    <definedName name="fg_1_4" hidden="1">{#N/A,#N/A,FALSE,"TMCOMP96";#N/A,#N/A,FALSE,"MAT96";#N/A,#N/A,FALSE,"FANDA96";#N/A,#N/A,FALSE,"INTRAN96";#N/A,#N/A,FALSE,"NAA9697";#N/A,#N/A,FALSE,"ECWEBB";#N/A,#N/A,FALSE,"MFT96";#N/A,#N/A,FALSE,"CTrecon"}</definedName>
    <definedName name="fg_1_4_1" localSheetId="0" hidden="1">{#N/A,#N/A,FALSE,"TMCOMP96";#N/A,#N/A,FALSE,"MAT96";#N/A,#N/A,FALSE,"FANDA96";#N/A,#N/A,FALSE,"INTRAN96";#N/A,#N/A,FALSE,"NAA9697";#N/A,#N/A,FALSE,"ECWEBB";#N/A,#N/A,FALSE,"MFT96";#N/A,#N/A,FALSE,"CTrecon"}</definedName>
    <definedName name="fg_1_4_1" localSheetId="4" hidden="1">{#N/A,#N/A,FALSE,"TMCOMP96";#N/A,#N/A,FALSE,"MAT96";#N/A,#N/A,FALSE,"FANDA96";#N/A,#N/A,FALSE,"INTRAN96";#N/A,#N/A,FALSE,"NAA9697";#N/A,#N/A,FALSE,"ECWEBB";#N/A,#N/A,FALSE,"MFT96";#N/A,#N/A,FALSE,"CTrecon"}</definedName>
    <definedName name="fg_1_4_1" hidden="1">{#N/A,#N/A,FALSE,"TMCOMP96";#N/A,#N/A,FALSE,"MAT96";#N/A,#N/A,FALSE,"FANDA96";#N/A,#N/A,FALSE,"INTRAN96";#N/A,#N/A,FALSE,"NAA9697";#N/A,#N/A,FALSE,"ECWEBB";#N/A,#N/A,FALSE,"MFT96";#N/A,#N/A,FALSE,"CTrecon"}</definedName>
    <definedName name="fg_1_4_1_1" localSheetId="0" hidden="1">{#N/A,#N/A,FALSE,"TMCOMP96";#N/A,#N/A,FALSE,"MAT96";#N/A,#N/A,FALSE,"FANDA96";#N/A,#N/A,FALSE,"INTRAN96";#N/A,#N/A,FALSE,"NAA9697";#N/A,#N/A,FALSE,"ECWEBB";#N/A,#N/A,FALSE,"MFT96";#N/A,#N/A,FALSE,"CTrecon"}</definedName>
    <definedName name="fg_1_4_1_1" hidden="1">{#N/A,#N/A,FALSE,"TMCOMP96";#N/A,#N/A,FALSE,"MAT96";#N/A,#N/A,FALSE,"FANDA96";#N/A,#N/A,FALSE,"INTRAN96";#N/A,#N/A,FALSE,"NAA9697";#N/A,#N/A,FALSE,"ECWEBB";#N/A,#N/A,FALSE,"MFT96";#N/A,#N/A,FALSE,"CTrecon"}</definedName>
    <definedName name="fg_1_4_1_2" localSheetId="0" hidden="1">{#N/A,#N/A,FALSE,"TMCOMP96";#N/A,#N/A,FALSE,"MAT96";#N/A,#N/A,FALSE,"FANDA96";#N/A,#N/A,FALSE,"INTRAN96";#N/A,#N/A,FALSE,"NAA9697";#N/A,#N/A,FALSE,"ECWEBB";#N/A,#N/A,FALSE,"MFT96";#N/A,#N/A,FALSE,"CTrecon"}</definedName>
    <definedName name="fg_1_4_1_2" hidden="1">{#N/A,#N/A,FALSE,"TMCOMP96";#N/A,#N/A,FALSE,"MAT96";#N/A,#N/A,FALSE,"FANDA96";#N/A,#N/A,FALSE,"INTRAN96";#N/A,#N/A,FALSE,"NAA9697";#N/A,#N/A,FALSE,"ECWEBB";#N/A,#N/A,FALSE,"MFT96";#N/A,#N/A,FALSE,"CTrecon"}</definedName>
    <definedName name="fg_1_4_1_3" localSheetId="0" hidden="1">{#N/A,#N/A,FALSE,"TMCOMP96";#N/A,#N/A,FALSE,"MAT96";#N/A,#N/A,FALSE,"FANDA96";#N/A,#N/A,FALSE,"INTRAN96";#N/A,#N/A,FALSE,"NAA9697";#N/A,#N/A,FALSE,"ECWEBB";#N/A,#N/A,FALSE,"MFT96";#N/A,#N/A,FALSE,"CTrecon"}</definedName>
    <definedName name="fg_1_4_1_3" hidden="1">{#N/A,#N/A,FALSE,"TMCOMP96";#N/A,#N/A,FALSE,"MAT96";#N/A,#N/A,FALSE,"FANDA96";#N/A,#N/A,FALSE,"INTRAN96";#N/A,#N/A,FALSE,"NAA9697";#N/A,#N/A,FALSE,"ECWEBB";#N/A,#N/A,FALSE,"MFT96";#N/A,#N/A,FALSE,"CTrecon"}</definedName>
    <definedName name="fg_1_4_1_4" localSheetId="0" hidden="1">{#N/A,#N/A,FALSE,"TMCOMP96";#N/A,#N/A,FALSE,"MAT96";#N/A,#N/A,FALSE,"FANDA96";#N/A,#N/A,FALSE,"INTRAN96";#N/A,#N/A,FALSE,"NAA9697";#N/A,#N/A,FALSE,"ECWEBB";#N/A,#N/A,FALSE,"MFT96";#N/A,#N/A,FALSE,"CTrecon"}</definedName>
    <definedName name="fg_1_4_1_4" hidden="1">{#N/A,#N/A,FALSE,"TMCOMP96";#N/A,#N/A,FALSE,"MAT96";#N/A,#N/A,FALSE,"FANDA96";#N/A,#N/A,FALSE,"INTRAN96";#N/A,#N/A,FALSE,"NAA9697";#N/A,#N/A,FALSE,"ECWEBB";#N/A,#N/A,FALSE,"MFT96";#N/A,#N/A,FALSE,"CTrecon"}</definedName>
    <definedName name="fg_1_4_1_5" hidden="1">{#N/A,#N/A,FALSE,"TMCOMP96";#N/A,#N/A,FALSE,"MAT96";#N/A,#N/A,FALSE,"FANDA96";#N/A,#N/A,FALSE,"INTRAN96";#N/A,#N/A,FALSE,"NAA9697";#N/A,#N/A,FALSE,"ECWEBB";#N/A,#N/A,FALSE,"MFT96";#N/A,#N/A,FALSE,"CTrecon"}</definedName>
    <definedName name="fg_1_4_2" localSheetId="0" hidden="1">{#N/A,#N/A,FALSE,"TMCOMP96";#N/A,#N/A,FALSE,"MAT96";#N/A,#N/A,FALSE,"FANDA96";#N/A,#N/A,FALSE,"INTRAN96";#N/A,#N/A,FALSE,"NAA9697";#N/A,#N/A,FALSE,"ECWEBB";#N/A,#N/A,FALSE,"MFT96";#N/A,#N/A,FALSE,"CTrecon"}</definedName>
    <definedName name="fg_1_4_2" hidden="1">{#N/A,#N/A,FALSE,"TMCOMP96";#N/A,#N/A,FALSE,"MAT96";#N/A,#N/A,FALSE,"FANDA96";#N/A,#N/A,FALSE,"INTRAN96";#N/A,#N/A,FALSE,"NAA9697";#N/A,#N/A,FALSE,"ECWEBB";#N/A,#N/A,FALSE,"MFT96";#N/A,#N/A,FALSE,"CTrecon"}</definedName>
    <definedName name="fg_1_4_3" localSheetId="0" hidden="1">{#N/A,#N/A,FALSE,"TMCOMP96";#N/A,#N/A,FALSE,"MAT96";#N/A,#N/A,FALSE,"FANDA96";#N/A,#N/A,FALSE,"INTRAN96";#N/A,#N/A,FALSE,"NAA9697";#N/A,#N/A,FALSE,"ECWEBB";#N/A,#N/A,FALSE,"MFT96";#N/A,#N/A,FALSE,"CTrecon"}</definedName>
    <definedName name="fg_1_4_3" hidden="1">{#N/A,#N/A,FALSE,"TMCOMP96";#N/A,#N/A,FALSE,"MAT96";#N/A,#N/A,FALSE,"FANDA96";#N/A,#N/A,FALSE,"INTRAN96";#N/A,#N/A,FALSE,"NAA9697";#N/A,#N/A,FALSE,"ECWEBB";#N/A,#N/A,FALSE,"MFT96";#N/A,#N/A,FALSE,"CTrecon"}</definedName>
    <definedName name="fg_1_4_4" localSheetId="0" hidden="1">{#N/A,#N/A,FALSE,"TMCOMP96";#N/A,#N/A,FALSE,"MAT96";#N/A,#N/A,FALSE,"FANDA96";#N/A,#N/A,FALSE,"INTRAN96";#N/A,#N/A,FALSE,"NAA9697";#N/A,#N/A,FALSE,"ECWEBB";#N/A,#N/A,FALSE,"MFT96";#N/A,#N/A,FALSE,"CTrecon"}</definedName>
    <definedName name="fg_1_4_4" hidden="1">{#N/A,#N/A,FALSE,"TMCOMP96";#N/A,#N/A,FALSE,"MAT96";#N/A,#N/A,FALSE,"FANDA96";#N/A,#N/A,FALSE,"INTRAN96";#N/A,#N/A,FALSE,"NAA9697";#N/A,#N/A,FALSE,"ECWEBB";#N/A,#N/A,FALSE,"MFT96";#N/A,#N/A,FALSE,"CTrecon"}</definedName>
    <definedName name="fg_1_4_5" localSheetId="0" hidden="1">{#N/A,#N/A,FALSE,"TMCOMP96";#N/A,#N/A,FALSE,"MAT96";#N/A,#N/A,FALSE,"FANDA96";#N/A,#N/A,FALSE,"INTRAN96";#N/A,#N/A,FALSE,"NAA9697";#N/A,#N/A,FALSE,"ECWEBB";#N/A,#N/A,FALSE,"MFT96";#N/A,#N/A,FALSE,"CTrecon"}</definedName>
    <definedName name="fg_1_4_5" hidden="1">{#N/A,#N/A,FALSE,"TMCOMP96";#N/A,#N/A,FALSE,"MAT96";#N/A,#N/A,FALSE,"FANDA96";#N/A,#N/A,FALSE,"INTRAN96";#N/A,#N/A,FALSE,"NAA9697";#N/A,#N/A,FALSE,"ECWEBB";#N/A,#N/A,FALSE,"MFT96";#N/A,#N/A,FALSE,"CTrecon"}</definedName>
    <definedName name="fg_1_5" localSheetId="0" hidden="1">{#N/A,#N/A,FALSE,"TMCOMP96";#N/A,#N/A,FALSE,"MAT96";#N/A,#N/A,FALSE,"FANDA96";#N/A,#N/A,FALSE,"INTRAN96";#N/A,#N/A,FALSE,"NAA9697";#N/A,#N/A,FALSE,"ECWEBB";#N/A,#N/A,FALSE,"MFT96";#N/A,#N/A,FALSE,"CTrecon"}</definedName>
    <definedName name="fg_1_5" localSheetId="4" hidden="1">{#N/A,#N/A,FALSE,"TMCOMP96";#N/A,#N/A,FALSE,"MAT96";#N/A,#N/A,FALSE,"FANDA96";#N/A,#N/A,FALSE,"INTRAN96";#N/A,#N/A,FALSE,"NAA9697";#N/A,#N/A,FALSE,"ECWEBB";#N/A,#N/A,FALSE,"MFT96";#N/A,#N/A,FALSE,"CTrecon"}</definedName>
    <definedName name="fg_1_5" hidden="1">{#N/A,#N/A,FALSE,"TMCOMP96";#N/A,#N/A,FALSE,"MAT96";#N/A,#N/A,FALSE,"FANDA96";#N/A,#N/A,FALSE,"INTRAN96";#N/A,#N/A,FALSE,"NAA9697";#N/A,#N/A,FALSE,"ECWEBB";#N/A,#N/A,FALSE,"MFT96";#N/A,#N/A,FALSE,"CTrecon"}</definedName>
    <definedName name="fg_1_5_1" localSheetId="0" hidden="1">{#N/A,#N/A,FALSE,"TMCOMP96";#N/A,#N/A,FALSE,"MAT96";#N/A,#N/A,FALSE,"FANDA96";#N/A,#N/A,FALSE,"INTRAN96";#N/A,#N/A,FALSE,"NAA9697";#N/A,#N/A,FALSE,"ECWEBB";#N/A,#N/A,FALSE,"MFT96";#N/A,#N/A,FALSE,"CTrecon"}</definedName>
    <definedName name="fg_1_5_1" hidden="1">{#N/A,#N/A,FALSE,"TMCOMP96";#N/A,#N/A,FALSE,"MAT96";#N/A,#N/A,FALSE,"FANDA96";#N/A,#N/A,FALSE,"INTRAN96";#N/A,#N/A,FALSE,"NAA9697";#N/A,#N/A,FALSE,"ECWEBB";#N/A,#N/A,FALSE,"MFT96";#N/A,#N/A,FALSE,"CTrecon"}</definedName>
    <definedName name="fg_1_5_2" localSheetId="0" hidden="1">{#N/A,#N/A,FALSE,"TMCOMP96";#N/A,#N/A,FALSE,"MAT96";#N/A,#N/A,FALSE,"FANDA96";#N/A,#N/A,FALSE,"INTRAN96";#N/A,#N/A,FALSE,"NAA9697";#N/A,#N/A,FALSE,"ECWEBB";#N/A,#N/A,FALSE,"MFT96";#N/A,#N/A,FALSE,"CTrecon"}</definedName>
    <definedName name="fg_1_5_2" hidden="1">{#N/A,#N/A,FALSE,"TMCOMP96";#N/A,#N/A,FALSE,"MAT96";#N/A,#N/A,FALSE,"FANDA96";#N/A,#N/A,FALSE,"INTRAN96";#N/A,#N/A,FALSE,"NAA9697";#N/A,#N/A,FALSE,"ECWEBB";#N/A,#N/A,FALSE,"MFT96";#N/A,#N/A,FALSE,"CTrecon"}</definedName>
    <definedName name="fg_1_5_3" localSheetId="0" hidden="1">{#N/A,#N/A,FALSE,"TMCOMP96";#N/A,#N/A,FALSE,"MAT96";#N/A,#N/A,FALSE,"FANDA96";#N/A,#N/A,FALSE,"INTRAN96";#N/A,#N/A,FALSE,"NAA9697";#N/A,#N/A,FALSE,"ECWEBB";#N/A,#N/A,FALSE,"MFT96";#N/A,#N/A,FALSE,"CTrecon"}</definedName>
    <definedName name="fg_1_5_3" hidden="1">{#N/A,#N/A,FALSE,"TMCOMP96";#N/A,#N/A,FALSE,"MAT96";#N/A,#N/A,FALSE,"FANDA96";#N/A,#N/A,FALSE,"INTRAN96";#N/A,#N/A,FALSE,"NAA9697";#N/A,#N/A,FALSE,"ECWEBB";#N/A,#N/A,FALSE,"MFT96";#N/A,#N/A,FALSE,"CTrecon"}</definedName>
    <definedName name="fg_1_5_4" localSheetId="0" hidden="1">{#N/A,#N/A,FALSE,"TMCOMP96";#N/A,#N/A,FALSE,"MAT96";#N/A,#N/A,FALSE,"FANDA96";#N/A,#N/A,FALSE,"INTRAN96";#N/A,#N/A,FALSE,"NAA9697";#N/A,#N/A,FALSE,"ECWEBB";#N/A,#N/A,FALSE,"MFT96";#N/A,#N/A,FALSE,"CTrecon"}</definedName>
    <definedName name="fg_1_5_4" hidden="1">{#N/A,#N/A,FALSE,"TMCOMP96";#N/A,#N/A,FALSE,"MAT96";#N/A,#N/A,FALSE,"FANDA96";#N/A,#N/A,FALSE,"INTRAN96";#N/A,#N/A,FALSE,"NAA9697";#N/A,#N/A,FALSE,"ECWEBB";#N/A,#N/A,FALSE,"MFT96";#N/A,#N/A,FALSE,"CTrecon"}</definedName>
    <definedName name="fg_1_5_5" hidden="1">{#N/A,#N/A,FALSE,"TMCOMP96";#N/A,#N/A,FALSE,"MAT96";#N/A,#N/A,FALSE,"FANDA96";#N/A,#N/A,FALSE,"INTRAN96";#N/A,#N/A,FALSE,"NAA9697";#N/A,#N/A,FALSE,"ECWEBB";#N/A,#N/A,FALSE,"MFT96";#N/A,#N/A,FALSE,"CTrecon"}</definedName>
    <definedName name="fg_2" localSheetId="0" hidden="1">{#N/A,#N/A,FALSE,"TMCOMP96";#N/A,#N/A,FALSE,"MAT96";#N/A,#N/A,FALSE,"FANDA96";#N/A,#N/A,FALSE,"INTRAN96";#N/A,#N/A,FALSE,"NAA9697";#N/A,#N/A,FALSE,"ECWEBB";#N/A,#N/A,FALSE,"MFT96";#N/A,#N/A,FALSE,"CTrecon"}</definedName>
    <definedName name="fg_2" localSheetId="4" hidden="1">{#N/A,#N/A,FALSE,"TMCOMP96";#N/A,#N/A,FALSE,"MAT96";#N/A,#N/A,FALSE,"FANDA96";#N/A,#N/A,FALSE,"INTRAN96";#N/A,#N/A,FALSE,"NAA9697";#N/A,#N/A,FALSE,"ECWEBB";#N/A,#N/A,FALSE,"MFT96";#N/A,#N/A,FALSE,"CTrecon"}</definedName>
    <definedName name="fg_2" localSheetId="3"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_2_1" localSheetId="0" hidden="1">{#N/A,#N/A,FALSE,"TMCOMP96";#N/A,#N/A,FALSE,"MAT96";#N/A,#N/A,FALSE,"FANDA96";#N/A,#N/A,FALSE,"INTRAN96";#N/A,#N/A,FALSE,"NAA9697";#N/A,#N/A,FALSE,"ECWEBB";#N/A,#N/A,FALSE,"MFT96";#N/A,#N/A,FALSE,"CTrecon"}</definedName>
    <definedName name="fg_2_1" localSheetId="4" hidden="1">{#N/A,#N/A,FALSE,"TMCOMP96";#N/A,#N/A,FALSE,"MAT96";#N/A,#N/A,FALSE,"FANDA96";#N/A,#N/A,FALSE,"INTRAN96";#N/A,#N/A,FALSE,"NAA9697";#N/A,#N/A,FALSE,"ECWEBB";#N/A,#N/A,FALSE,"MFT96";#N/A,#N/A,FALSE,"CTrecon"}</definedName>
    <definedName name="fg_2_1" hidden="1">{#N/A,#N/A,FALSE,"TMCOMP96";#N/A,#N/A,FALSE,"MAT96";#N/A,#N/A,FALSE,"FANDA96";#N/A,#N/A,FALSE,"INTRAN96";#N/A,#N/A,FALSE,"NAA9697";#N/A,#N/A,FALSE,"ECWEBB";#N/A,#N/A,FALSE,"MFT96";#N/A,#N/A,FALSE,"CTrecon"}</definedName>
    <definedName name="fg_2_1_1" localSheetId="0" hidden="1">{#N/A,#N/A,FALSE,"TMCOMP96";#N/A,#N/A,FALSE,"MAT96";#N/A,#N/A,FALSE,"FANDA96";#N/A,#N/A,FALSE,"INTRAN96";#N/A,#N/A,FALSE,"NAA9697";#N/A,#N/A,FALSE,"ECWEBB";#N/A,#N/A,FALSE,"MFT96";#N/A,#N/A,FALSE,"CTrecon"}</definedName>
    <definedName name="fg_2_1_1" hidden="1">{#N/A,#N/A,FALSE,"TMCOMP96";#N/A,#N/A,FALSE,"MAT96";#N/A,#N/A,FALSE,"FANDA96";#N/A,#N/A,FALSE,"INTRAN96";#N/A,#N/A,FALSE,"NAA9697";#N/A,#N/A,FALSE,"ECWEBB";#N/A,#N/A,FALSE,"MFT96";#N/A,#N/A,FALSE,"CTrecon"}</definedName>
    <definedName name="fg_2_1_1_1" hidden="1">{#N/A,#N/A,FALSE,"TMCOMP96";#N/A,#N/A,FALSE,"MAT96";#N/A,#N/A,FALSE,"FANDA96";#N/A,#N/A,FALSE,"INTRAN96";#N/A,#N/A,FALSE,"NAA9697";#N/A,#N/A,FALSE,"ECWEBB";#N/A,#N/A,FALSE,"MFT96";#N/A,#N/A,FALSE,"CTrecon"}</definedName>
    <definedName name="fg_2_1_1_2" hidden="1">{#N/A,#N/A,FALSE,"TMCOMP96";#N/A,#N/A,FALSE,"MAT96";#N/A,#N/A,FALSE,"FANDA96";#N/A,#N/A,FALSE,"INTRAN96";#N/A,#N/A,FALSE,"NAA9697";#N/A,#N/A,FALSE,"ECWEBB";#N/A,#N/A,FALSE,"MFT96";#N/A,#N/A,FALSE,"CTrecon"}</definedName>
    <definedName name="fg_2_1_2" localSheetId="0" hidden="1">{#N/A,#N/A,FALSE,"TMCOMP96";#N/A,#N/A,FALSE,"MAT96";#N/A,#N/A,FALSE,"FANDA96";#N/A,#N/A,FALSE,"INTRAN96";#N/A,#N/A,FALSE,"NAA9697";#N/A,#N/A,FALSE,"ECWEBB";#N/A,#N/A,FALSE,"MFT96";#N/A,#N/A,FALSE,"CTrecon"}</definedName>
    <definedName name="fg_2_1_2" hidden="1">{#N/A,#N/A,FALSE,"TMCOMP96";#N/A,#N/A,FALSE,"MAT96";#N/A,#N/A,FALSE,"FANDA96";#N/A,#N/A,FALSE,"INTRAN96";#N/A,#N/A,FALSE,"NAA9697";#N/A,#N/A,FALSE,"ECWEBB";#N/A,#N/A,FALSE,"MFT96";#N/A,#N/A,FALSE,"CTrecon"}</definedName>
    <definedName name="fg_2_1_3" localSheetId="0" hidden="1">{#N/A,#N/A,FALSE,"TMCOMP96";#N/A,#N/A,FALSE,"MAT96";#N/A,#N/A,FALSE,"FANDA96";#N/A,#N/A,FALSE,"INTRAN96";#N/A,#N/A,FALSE,"NAA9697";#N/A,#N/A,FALSE,"ECWEBB";#N/A,#N/A,FALSE,"MFT96";#N/A,#N/A,FALSE,"CTrecon"}</definedName>
    <definedName name="fg_2_1_3" hidden="1">{#N/A,#N/A,FALSE,"TMCOMP96";#N/A,#N/A,FALSE,"MAT96";#N/A,#N/A,FALSE,"FANDA96";#N/A,#N/A,FALSE,"INTRAN96";#N/A,#N/A,FALSE,"NAA9697";#N/A,#N/A,FALSE,"ECWEBB";#N/A,#N/A,FALSE,"MFT96";#N/A,#N/A,FALSE,"CTrecon"}</definedName>
    <definedName name="fg_2_1_4" localSheetId="0" hidden="1">{#N/A,#N/A,FALSE,"TMCOMP96";#N/A,#N/A,FALSE,"MAT96";#N/A,#N/A,FALSE,"FANDA96";#N/A,#N/A,FALSE,"INTRAN96";#N/A,#N/A,FALSE,"NAA9697";#N/A,#N/A,FALSE,"ECWEBB";#N/A,#N/A,FALSE,"MFT96";#N/A,#N/A,FALSE,"CTrecon"}</definedName>
    <definedName name="fg_2_1_4" hidden="1">{#N/A,#N/A,FALSE,"TMCOMP96";#N/A,#N/A,FALSE,"MAT96";#N/A,#N/A,FALSE,"FANDA96";#N/A,#N/A,FALSE,"INTRAN96";#N/A,#N/A,FALSE,"NAA9697";#N/A,#N/A,FALSE,"ECWEBB";#N/A,#N/A,FALSE,"MFT96";#N/A,#N/A,FALSE,"CTrecon"}</definedName>
    <definedName name="fg_2_1_5" localSheetId="0" hidden="1">{#N/A,#N/A,FALSE,"TMCOMP96";#N/A,#N/A,FALSE,"MAT96";#N/A,#N/A,FALSE,"FANDA96";#N/A,#N/A,FALSE,"INTRAN96";#N/A,#N/A,FALSE,"NAA9697";#N/A,#N/A,FALSE,"ECWEBB";#N/A,#N/A,FALSE,"MFT96";#N/A,#N/A,FALSE,"CTrecon"}</definedName>
    <definedName name="fg_2_1_5" hidden="1">{#N/A,#N/A,FALSE,"TMCOMP96";#N/A,#N/A,FALSE,"MAT96";#N/A,#N/A,FALSE,"FANDA96";#N/A,#N/A,FALSE,"INTRAN96";#N/A,#N/A,FALSE,"NAA9697";#N/A,#N/A,FALSE,"ECWEBB";#N/A,#N/A,FALSE,"MFT96";#N/A,#N/A,FALSE,"CTrecon"}</definedName>
    <definedName name="fg_2_2" localSheetId="0" hidden="1">{#N/A,#N/A,FALSE,"TMCOMP96";#N/A,#N/A,FALSE,"MAT96";#N/A,#N/A,FALSE,"FANDA96";#N/A,#N/A,FALSE,"INTRAN96";#N/A,#N/A,FALSE,"NAA9697";#N/A,#N/A,FALSE,"ECWEBB";#N/A,#N/A,FALSE,"MFT96";#N/A,#N/A,FALSE,"CTrecon"}</definedName>
    <definedName name="fg_2_2" hidden="1">{#N/A,#N/A,FALSE,"TMCOMP96";#N/A,#N/A,FALSE,"MAT96";#N/A,#N/A,FALSE,"FANDA96";#N/A,#N/A,FALSE,"INTRAN96";#N/A,#N/A,FALSE,"NAA9697";#N/A,#N/A,FALSE,"ECWEBB";#N/A,#N/A,FALSE,"MFT96";#N/A,#N/A,FALSE,"CTrecon"}</definedName>
    <definedName name="fg_2_3" localSheetId="0" hidden="1">{#N/A,#N/A,FALSE,"TMCOMP96";#N/A,#N/A,FALSE,"MAT96";#N/A,#N/A,FALSE,"FANDA96";#N/A,#N/A,FALSE,"INTRAN96";#N/A,#N/A,FALSE,"NAA9697";#N/A,#N/A,FALSE,"ECWEBB";#N/A,#N/A,FALSE,"MFT96";#N/A,#N/A,FALSE,"CTrecon"}</definedName>
    <definedName name="fg_2_3" hidden="1">{#N/A,#N/A,FALSE,"TMCOMP96";#N/A,#N/A,FALSE,"MAT96";#N/A,#N/A,FALSE,"FANDA96";#N/A,#N/A,FALSE,"INTRAN96";#N/A,#N/A,FALSE,"NAA9697";#N/A,#N/A,FALSE,"ECWEBB";#N/A,#N/A,FALSE,"MFT96";#N/A,#N/A,FALSE,"CTrecon"}</definedName>
    <definedName name="fg_2_4" localSheetId="0" hidden="1">{#N/A,#N/A,FALSE,"TMCOMP96";#N/A,#N/A,FALSE,"MAT96";#N/A,#N/A,FALSE,"FANDA96";#N/A,#N/A,FALSE,"INTRAN96";#N/A,#N/A,FALSE,"NAA9697";#N/A,#N/A,FALSE,"ECWEBB";#N/A,#N/A,FALSE,"MFT96";#N/A,#N/A,FALSE,"CTrecon"}</definedName>
    <definedName name="fg_2_4" hidden="1">{#N/A,#N/A,FALSE,"TMCOMP96";#N/A,#N/A,FALSE,"MAT96";#N/A,#N/A,FALSE,"FANDA96";#N/A,#N/A,FALSE,"INTRAN96";#N/A,#N/A,FALSE,"NAA9697";#N/A,#N/A,FALSE,"ECWEBB";#N/A,#N/A,FALSE,"MFT96";#N/A,#N/A,FALSE,"CTrecon"}</definedName>
    <definedName name="fg_2_5" localSheetId="0" hidden="1">{#N/A,#N/A,FALSE,"TMCOMP96";#N/A,#N/A,FALSE,"MAT96";#N/A,#N/A,FALSE,"FANDA96";#N/A,#N/A,FALSE,"INTRAN96";#N/A,#N/A,FALSE,"NAA9697";#N/A,#N/A,FALSE,"ECWEBB";#N/A,#N/A,FALSE,"MFT96";#N/A,#N/A,FALSE,"CTrecon"}</definedName>
    <definedName name="fg_2_5" hidden="1">{#N/A,#N/A,FALSE,"TMCOMP96";#N/A,#N/A,FALSE,"MAT96";#N/A,#N/A,FALSE,"FANDA96";#N/A,#N/A,FALSE,"INTRAN96";#N/A,#N/A,FALSE,"NAA9697";#N/A,#N/A,FALSE,"ECWEBB";#N/A,#N/A,FALSE,"MFT96";#N/A,#N/A,FALSE,"CTrecon"}</definedName>
    <definedName name="fg_3" localSheetId="0" hidden="1">{#N/A,#N/A,FALSE,"TMCOMP96";#N/A,#N/A,FALSE,"MAT96";#N/A,#N/A,FALSE,"FANDA96";#N/A,#N/A,FALSE,"INTRAN96";#N/A,#N/A,FALSE,"NAA9697";#N/A,#N/A,FALSE,"ECWEBB";#N/A,#N/A,FALSE,"MFT96";#N/A,#N/A,FALSE,"CTrecon"}</definedName>
    <definedName name="fg_3" localSheetId="4" hidden="1">{#N/A,#N/A,FALSE,"TMCOMP96";#N/A,#N/A,FALSE,"MAT96";#N/A,#N/A,FALSE,"FANDA96";#N/A,#N/A,FALSE,"INTRAN96";#N/A,#N/A,FALSE,"NAA9697";#N/A,#N/A,FALSE,"ECWEBB";#N/A,#N/A,FALSE,"MFT96";#N/A,#N/A,FALSE,"CTrecon"}</definedName>
    <definedName name="fg_3" hidden="1">{#N/A,#N/A,FALSE,"TMCOMP96";#N/A,#N/A,FALSE,"MAT96";#N/A,#N/A,FALSE,"FANDA96";#N/A,#N/A,FALSE,"INTRAN96";#N/A,#N/A,FALSE,"NAA9697";#N/A,#N/A,FALSE,"ECWEBB";#N/A,#N/A,FALSE,"MFT96";#N/A,#N/A,FALSE,"CTrecon"}</definedName>
    <definedName name="fg_3_1" localSheetId="0" hidden="1">{#N/A,#N/A,FALSE,"TMCOMP96";#N/A,#N/A,FALSE,"MAT96";#N/A,#N/A,FALSE,"FANDA96";#N/A,#N/A,FALSE,"INTRAN96";#N/A,#N/A,FALSE,"NAA9697";#N/A,#N/A,FALSE,"ECWEBB";#N/A,#N/A,FALSE,"MFT96";#N/A,#N/A,FALSE,"CTrecon"}</definedName>
    <definedName name="fg_3_1" localSheetId="4" hidden="1">{#N/A,#N/A,FALSE,"TMCOMP96";#N/A,#N/A,FALSE,"MAT96";#N/A,#N/A,FALSE,"FANDA96";#N/A,#N/A,FALSE,"INTRAN96";#N/A,#N/A,FALSE,"NAA9697";#N/A,#N/A,FALSE,"ECWEBB";#N/A,#N/A,FALSE,"MFT96";#N/A,#N/A,FALSE,"CTrecon"}</definedName>
    <definedName name="fg_3_1" hidden="1">{#N/A,#N/A,FALSE,"TMCOMP96";#N/A,#N/A,FALSE,"MAT96";#N/A,#N/A,FALSE,"FANDA96";#N/A,#N/A,FALSE,"INTRAN96";#N/A,#N/A,FALSE,"NAA9697";#N/A,#N/A,FALSE,"ECWEBB";#N/A,#N/A,FALSE,"MFT96";#N/A,#N/A,FALSE,"CTrecon"}</definedName>
    <definedName name="fg_3_1_1" localSheetId="0" hidden="1">{#N/A,#N/A,FALSE,"TMCOMP96";#N/A,#N/A,FALSE,"MAT96";#N/A,#N/A,FALSE,"FANDA96";#N/A,#N/A,FALSE,"INTRAN96";#N/A,#N/A,FALSE,"NAA9697";#N/A,#N/A,FALSE,"ECWEBB";#N/A,#N/A,FALSE,"MFT96";#N/A,#N/A,FALSE,"CTrecon"}</definedName>
    <definedName name="fg_3_1_1" hidden="1">{#N/A,#N/A,FALSE,"TMCOMP96";#N/A,#N/A,FALSE,"MAT96";#N/A,#N/A,FALSE,"FANDA96";#N/A,#N/A,FALSE,"INTRAN96";#N/A,#N/A,FALSE,"NAA9697";#N/A,#N/A,FALSE,"ECWEBB";#N/A,#N/A,FALSE,"MFT96";#N/A,#N/A,FALSE,"CTrecon"}</definedName>
    <definedName name="fg_3_1_1_1" hidden="1">{#N/A,#N/A,FALSE,"TMCOMP96";#N/A,#N/A,FALSE,"MAT96";#N/A,#N/A,FALSE,"FANDA96";#N/A,#N/A,FALSE,"INTRAN96";#N/A,#N/A,FALSE,"NAA9697";#N/A,#N/A,FALSE,"ECWEBB";#N/A,#N/A,FALSE,"MFT96";#N/A,#N/A,FALSE,"CTrecon"}</definedName>
    <definedName name="fg_3_1_1_2" hidden="1">{#N/A,#N/A,FALSE,"TMCOMP96";#N/A,#N/A,FALSE,"MAT96";#N/A,#N/A,FALSE,"FANDA96";#N/A,#N/A,FALSE,"INTRAN96";#N/A,#N/A,FALSE,"NAA9697";#N/A,#N/A,FALSE,"ECWEBB";#N/A,#N/A,FALSE,"MFT96";#N/A,#N/A,FALSE,"CTrecon"}</definedName>
    <definedName name="fg_3_1_2" localSheetId="0" hidden="1">{#N/A,#N/A,FALSE,"TMCOMP96";#N/A,#N/A,FALSE,"MAT96";#N/A,#N/A,FALSE,"FANDA96";#N/A,#N/A,FALSE,"INTRAN96";#N/A,#N/A,FALSE,"NAA9697";#N/A,#N/A,FALSE,"ECWEBB";#N/A,#N/A,FALSE,"MFT96";#N/A,#N/A,FALSE,"CTrecon"}</definedName>
    <definedName name="fg_3_1_2" hidden="1">{#N/A,#N/A,FALSE,"TMCOMP96";#N/A,#N/A,FALSE,"MAT96";#N/A,#N/A,FALSE,"FANDA96";#N/A,#N/A,FALSE,"INTRAN96";#N/A,#N/A,FALSE,"NAA9697";#N/A,#N/A,FALSE,"ECWEBB";#N/A,#N/A,FALSE,"MFT96";#N/A,#N/A,FALSE,"CTrecon"}</definedName>
    <definedName name="fg_3_1_3" localSheetId="0" hidden="1">{#N/A,#N/A,FALSE,"TMCOMP96";#N/A,#N/A,FALSE,"MAT96";#N/A,#N/A,FALSE,"FANDA96";#N/A,#N/A,FALSE,"INTRAN96";#N/A,#N/A,FALSE,"NAA9697";#N/A,#N/A,FALSE,"ECWEBB";#N/A,#N/A,FALSE,"MFT96";#N/A,#N/A,FALSE,"CTrecon"}</definedName>
    <definedName name="fg_3_1_3" hidden="1">{#N/A,#N/A,FALSE,"TMCOMP96";#N/A,#N/A,FALSE,"MAT96";#N/A,#N/A,FALSE,"FANDA96";#N/A,#N/A,FALSE,"INTRAN96";#N/A,#N/A,FALSE,"NAA9697";#N/A,#N/A,FALSE,"ECWEBB";#N/A,#N/A,FALSE,"MFT96";#N/A,#N/A,FALSE,"CTrecon"}</definedName>
    <definedName name="fg_3_1_4" localSheetId="0" hidden="1">{#N/A,#N/A,FALSE,"TMCOMP96";#N/A,#N/A,FALSE,"MAT96";#N/A,#N/A,FALSE,"FANDA96";#N/A,#N/A,FALSE,"INTRAN96";#N/A,#N/A,FALSE,"NAA9697";#N/A,#N/A,FALSE,"ECWEBB";#N/A,#N/A,FALSE,"MFT96";#N/A,#N/A,FALSE,"CTrecon"}</definedName>
    <definedName name="fg_3_1_4" hidden="1">{#N/A,#N/A,FALSE,"TMCOMP96";#N/A,#N/A,FALSE,"MAT96";#N/A,#N/A,FALSE,"FANDA96";#N/A,#N/A,FALSE,"INTRAN96";#N/A,#N/A,FALSE,"NAA9697";#N/A,#N/A,FALSE,"ECWEBB";#N/A,#N/A,FALSE,"MFT96";#N/A,#N/A,FALSE,"CTrecon"}</definedName>
    <definedName name="fg_3_1_5" localSheetId="0" hidden="1">{#N/A,#N/A,FALSE,"TMCOMP96";#N/A,#N/A,FALSE,"MAT96";#N/A,#N/A,FALSE,"FANDA96";#N/A,#N/A,FALSE,"INTRAN96";#N/A,#N/A,FALSE,"NAA9697";#N/A,#N/A,FALSE,"ECWEBB";#N/A,#N/A,FALSE,"MFT96";#N/A,#N/A,FALSE,"CTrecon"}</definedName>
    <definedName name="fg_3_1_5" hidden="1">{#N/A,#N/A,FALSE,"TMCOMP96";#N/A,#N/A,FALSE,"MAT96";#N/A,#N/A,FALSE,"FANDA96";#N/A,#N/A,FALSE,"INTRAN96";#N/A,#N/A,FALSE,"NAA9697";#N/A,#N/A,FALSE,"ECWEBB";#N/A,#N/A,FALSE,"MFT96";#N/A,#N/A,FALSE,"CTrecon"}</definedName>
    <definedName name="fg_3_2" localSheetId="0" hidden="1">{#N/A,#N/A,FALSE,"TMCOMP96";#N/A,#N/A,FALSE,"MAT96";#N/A,#N/A,FALSE,"FANDA96";#N/A,#N/A,FALSE,"INTRAN96";#N/A,#N/A,FALSE,"NAA9697";#N/A,#N/A,FALSE,"ECWEBB";#N/A,#N/A,FALSE,"MFT96";#N/A,#N/A,FALSE,"CTrecon"}</definedName>
    <definedName name="fg_3_2" hidden="1">{#N/A,#N/A,FALSE,"TMCOMP96";#N/A,#N/A,FALSE,"MAT96";#N/A,#N/A,FALSE,"FANDA96";#N/A,#N/A,FALSE,"INTRAN96";#N/A,#N/A,FALSE,"NAA9697";#N/A,#N/A,FALSE,"ECWEBB";#N/A,#N/A,FALSE,"MFT96";#N/A,#N/A,FALSE,"CTrecon"}</definedName>
    <definedName name="fg_3_3" localSheetId="0" hidden="1">{#N/A,#N/A,FALSE,"TMCOMP96";#N/A,#N/A,FALSE,"MAT96";#N/A,#N/A,FALSE,"FANDA96";#N/A,#N/A,FALSE,"INTRAN96";#N/A,#N/A,FALSE,"NAA9697";#N/A,#N/A,FALSE,"ECWEBB";#N/A,#N/A,FALSE,"MFT96";#N/A,#N/A,FALSE,"CTrecon"}</definedName>
    <definedName name="fg_3_3" hidden="1">{#N/A,#N/A,FALSE,"TMCOMP96";#N/A,#N/A,FALSE,"MAT96";#N/A,#N/A,FALSE,"FANDA96";#N/A,#N/A,FALSE,"INTRAN96";#N/A,#N/A,FALSE,"NAA9697";#N/A,#N/A,FALSE,"ECWEBB";#N/A,#N/A,FALSE,"MFT96";#N/A,#N/A,FALSE,"CTrecon"}</definedName>
    <definedName name="fg_3_4" localSheetId="0" hidden="1">{#N/A,#N/A,FALSE,"TMCOMP96";#N/A,#N/A,FALSE,"MAT96";#N/A,#N/A,FALSE,"FANDA96";#N/A,#N/A,FALSE,"INTRAN96";#N/A,#N/A,FALSE,"NAA9697";#N/A,#N/A,FALSE,"ECWEBB";#N/A,#N/A,FALSE,"MFT96";#N/A,#N/A,FALSE,"CTrecon"}</definedName>
    <definedName name="fg_3_4" hidden="1">{#N/A,#N/A,FALSE,"TMCOMP96";#N/A,#N/A,FALSE,"MAT96";#N/A,#N/A,FALSE,"FANDA96";#N/A,#N/A,FALSE,"INTRAN96";#N/A,#N/A,FALSE,"NAA9697";#N/A,#N/A,FALSE,"ECWEBB";#N/A,#N/A,FALSE,"MFT96";#N/A,#N/A,FALSE,"CTrecon"}</definedName>
    <definedName name="fg_3_5" localSheetId="0" hidden="1">{#N/A,#N/A,FALSE,"TMCOMP96";#N/A,#N/A,FALSE,"MAT96";#N/A,#N/A,FALSE,"FANDA96";#N/A,#N/A,FALSE,"INTRAN96";#N/A,#N/A,FALSE,"NAA9697";#N/A,#N/A,FALSE,"ECWEBB";#N/A,#N/A,FALSE,"MFT96";#N/A,#N/A,FALSE,"CTrecon"}</definedName>
    <definedName name="fg_3_5" hidden="1">{#N/A,#N/A,FALSE,"TMCOMP96";#N/A,#N/A,FALSE,"MAT96";#N/A,#N/A,FALSE,"FANDA96";#N/A,#N/A,FALSE,"INTRAN96";#N/A,#N/A,FALSE,"NAA9697";#N/A,#N/A,FALSE,"ECWEBB";#N/A,#N/A,FALSE,"MFT96";#N/A,#N/A,FALSE,"CTrecon"}</definedName>
    <definedName name="fg_4" localSheetId="0" hidden="1">{#N/A,#N/A,FALSE,"TMCOMP96";#N/A,#N/A,FALSE,"MAT96";#N/A,#N/A,FALSE,"FANDA96";#N/A,#N/A,FALSE,"INTRAN96";#N/A,#N/A,FALSE,"NAA9697";#N/A,#N/A,FALSE,"ECWEBB";#N/A,#N/A,FALSE,"MFT96";#N/A,#N/A,FALSE,"CTrecon"}</definedName>
    <definedName name="fg_4" localSheetId="4" hidden="1">{#N/A,#N/A,FALSE,"TMCOMP96";#N/A,#N/A,FALSE,"MAT96";#N/A,#N/A,FALSE,"FANDA96";#N/A,#N/A,FALSE,"INTRAN96";#N/A,#N/A,FALSE,"NAA9697";#N/A,#N/A,FALSE,"ECWEBB";#N/A,#N/A,FALSE,"MFT96";#N/A,#N/A,FALSE,"CTrecon"}</definedName>
    <definedName name="fg_4" hidden="1">{#N/A,#N/A,FALSE,"TMCOMP96";#N/A,#N/A,FALSE,"MAT96";#N/A,#N/A,FALSE,"FANDA96";#N/A,#N/A,FALSE,"INTRAN96";#N/A,#N/A,FALSE,"NAA9697";#N/A,#N/A,FALSE,"ECWEBB";#N/A,#N/A,FALSE,"MFT96";#N/A,#N/A,FALSE,"CTrecon"}</definedName>
    <definedName name="fg_4_1" localSheetId="0" hidden="1">{#N/A,#N/A,FALSE,"TMCOMP96";#N/A,#N/A,FALSE,"MAT96";#N/A,#N/A,FALSE,"FANDA96";#N/A,#N/A,FALSE,"INTRAN96";#N/A,#N/A,FALSE,"NAA9697";#N/A,#N/A,FALSE,"ECWEBB";#N/A,#N/A,FALSE,"MFT96";#N/A,#N/A,FALSE,"CTrecon"}</definedName>
    <definedName name="fg_4_1" localSheetId="4" hidden="1">{#N/A,#N/A,FALSE,"TMCOMP96";#N/A,#N/A,FALSE,"MAT96";#N/A,#N/A,FALSE,"FANDA96";#N/A,#N/A,FALSE,"INTRAN96";#N/A,#N/A,FALSE,"NAA9697";#N/A,#N/A,FALSE,"ECWEBB";#N/A,#N/A,FALSE,"MFT96";#N/A,#N/A,FALSE,"CTrecon"}</definedName>
    <definedName name="fg_4_1" hidden="1">{#N/A,#N/A,FALSE,"TMCOMP96";#N/A,#N/A,FALSE,"MAT96";#N/A,#N/A,FALSE,"FANDA96";#N/A,#N/A,FALSE,"INTRAN96";#N/A,#N/A,FALSE,"NAA9697";#N/A,#N/A,FALSE,"ECWEBB";#N/A,#N/A,FALSE,"MFT96";#N/A,#N/A,FALSE,"CTrecon"}</definedName>
    <definedName name="fg_4_1_1" localSheetId="0" hidden="1">{#N/A,#N/A,FALSE,"TMCOMP96";#N/A,#N/A,FALSE,"MAT96";#N/A,#N/A,FALSE,"FANDA96";#N/A,#N/A,FALSE,"INTRAN96";#N/A,#N/A,FALSE,"NAA9697";#N/A,#N/A,FALSE,"ECWEBB";#N/A,#N/A,FALSE,"MFT96";#N/A,#N/A,FALSE,"CTrecon"}</definedName>
    <definedName name="fg_4_1_1" hidden="1">{#N/A,#N/A,FALSE,"TMCOMP96";#N/A,#N/A,FALSE,"MAT96";#N/A,#N/A,FALSE,"FANDA96";#N/A,#N/A,FALSE,"INTRAN96";#N/A,#N/A,FALSE,"NAA9697";#N/A,#N/A,FALSE,"ECWEBB";#N/A,#N/A,FALSE,"MFT96";#N/A,#N/A,FALSE,"CTrecon"}</definedName>
    <definedName name="fg_4_1_1_1" hidden="1">{#N/A,#N/A,FALSE,"TMCOMP96";#N/A,#N/A,FALSE,"MAT96";#N/A,#N/A,FALSE,"FANDA96";#N/A,#N/A,FALSE,"INTRAN96";#N/A,#N/A,FALSE,"NAA9697";#N/A,#N/A,FALSE,"ECWEBB";#N/A,#N/A,FALSE,"MFT96";#N/A,#N/A,FALSE,"CTrecon"}</definedName>
    <definedName name="fg_4_1_1_2" hidden="1">{#N/A,#N/A,FALSE,"TMCOMP96";#N/A,#N/A,FALSE,"MAT96";#N/A,#N/A,FALSE,"FANDA96";#N/A,#N/A,FALSE,"INTRAN96";#N/A,#N/A,FALSE,"NAA9697";#N/A,#N/A,FALSE,"ECWEBB";#N/A,#N/A,FALSE,"MFT96";#N/A,#N/A,FALSE,"CTrecon"}</definedName>
    <definedName name="fg_4_1_2" localSheetId="0" hidden="1">{#N/A,#N/A,FALSE,"TMCOMP96";#N/A,#N/A,FALSE,"MAT96";#N/A,#N/A,FALSE,"FANDA96";#N/A,#N/A,FALSE,"INTRAN96";#N/A,#N/A,FALSE,"NAA9697";#N/A,#N/A,FALSE,"ECWEBB";#N/A,#N/A,FALSE,"MFT96";#N/A,#N/A,FALSE,"CTrecon"}</definedName>
    <definedName name="fg_4_1_2" hidden="1">{#N/A,#N/A,FALSE,"TMCOMP96";#N/A,#N/A,FALSE,"MAT96";#N/A,#N/A,FALSE,"FANDA96";#N/A,#N/A,FALSE,"INTRAN96";#N/A,#N/A,FALSE,"NAA9697";#N/A,#N/A,FALSE,"ECWEBB";#N/A,#N/A,FALSE,"MFT96";#N/A,#N/A,FALSE,"CTrecon"}</definedName>
    <definedName name="fg_4_1_3" localSheetId="0" hidden="1">{#N/A,#N/A,FALSE,"TMCOMP96";#N/A,#N/A,FALSE,"MAT96";#N/A,#N/A,FALSE,"FANDA96";#N/A,#N/A,FALSE,"INTRAN96";#N/A,#N/A,FALSE,"NAA9697";#N/A,#N/A,FALSE,"ECWEBB";#N/A,#N/A,FALSE,"MFT96";#N/A,#N/A,FALSE,"CTrecon"}</definedName>
    <definedName name="fg_4_1_3" hidden="1">{#N/A,#N/A,FALSE,"TMCOMP96";#N/A,#N/A,FALSE,"MAT96";#N/A,#N/A,FALSE,"FANDA96";#N/A,#N/A,FALSE,"INTRAN96";#N/A,#N/A,FALSE,"NAA9697";#N/A,#N/A,FALSE,"ECWEBB";#N/A,#N/A,FALSE,"MFT96";#N/A,#N/A,FALSE,"CTrecon"}</definedName>
    <definedName name="fg_4_1_4" localSheetId="0" hidden="1">{#N/A,#N/A,FALSE,"TMCOMP96";#N/A,#N/A,FALSE,"MAT96";#N/A,#N/A,FALSE,"FANDA96";#N/A,#N/A,FALSE,"INTRAN96";#N/A,#N/A,FALSE,"NAA9697";#N/A,#N/A,FALSE,"ECWEBB";#N/A,#N/A,FALSE,"MFT96";#N/A,#N/A,FALSE,"CTrecon"}</definedName>
    <definedName name="fg_4_1_4" hidden="1">{#N/A,#N/A,FALSE,"TMCOMP96";#N/A,#N/A,FALSE,"MAT96";#N/A,#N/A,FALSE,"FANDA96";#N/A,#N/A,FALSE,"INTRAN96";#N/A,#N/A,FALSE,"NAA9697";#N/A,#N/A,FALSE,"ECWEBB";#N/A,#N/A,FALSE,"MFT96";#N/A,#N/A,FALSE,"CTrecon"}</definedName>
    <definedName name="fg_4_1_5" localSheetId="0" hidden="1">{#N/A,#N/A,FALSE,"TMCOMP96";#N/A,#N/A,FALSE,"MAT96";#N/A,#N/A,FALSE,"FANDA96";#N/A,#N/A,FALSE,"INTRAN96";#N/A,#N/A,FALSE,"NAA9697";#N/A,#N/A,FALSE,"ECWEBB";#N/A,#N/A,FALSE,"MFT96";#N/A,#N/A,FALSE,"CTrecon"}</definedName>
    <definedName name="fg_4_1_5" hidden="1">{#N/A,#N/A,FALSE,"TMCOMP96";#N/A,#N/A,FALSE,"MAT96";#N/A,#N/A,FALSE,"FANDA96";#N/A,#N/A,FALSE,"INTRAN96";#N/A,#N/A,FALSE,"NAA9697";#N/A,#N/A,FALSE,"ECWEBB";#N/A,#N/A,FALSE,"MFT96";#N/A,#N/A,FALSE,"CTrecon"}</definedName>
    <definedName name="fg_4_2" localSheetId="0" hidden="1">{#N/A,#N/A,FALSE,"TMCOMP96";#N/A,#N/A,FALSE,"MAT96";#N/A,#N/A,FALSE,"FANDA96";#N/A,#N/A,FALSE,"INTRAN96";#N/A,#N/A,FALSE,"NAA9697";#N/A,#N/A,FALSE,"ECWEBB";#N/A,#N/A,FALSE,"MFT96";#N/A,#N/A,FALSE,"CTrecon"}</definedName>
    <definedName name="fg_4_2" hidden="1">{#N/A,#N/A,FALSE,"TMCOMP96";#N/A,#N/A,FALSE,"MAT96";#N/A,#N/A,FALSE,"FANDA96";#N/A,#N/A,FALSE,"INTRAN96";#N/A,#N/A,FALSE,"NAA9697";#N/A,#N/A,FALSE,"ECWEBB";#N/A,#N/A,FALSE,"MFT96";#N/A,#N/A,FALSE,"CTrecon"}</definedName>
    <definedName name="fg_4_3" localSheetId="0" hidden="1">{#N/A,#N/A,FALSE,"TMCOMP96";#N/A,#N/A,FALSE,"MAT96";#N/A,#N/A,FALSE,"FANDA96";#N/A,#N/A,FALSE,"INTRAN96";#N/A,#N/A,FALSE,"NAA9697";#N/A,#N/A,FALSE,"ECWEBB";#N/A,#N/A,FALSE,"MFT96";#N/A,#N/A,FALSE,"CTrecon"}</definedName>
    <definedName name="fg_4_3" hidden="1">{#N/A,#N/A,FALSE,"TMCOMP96";#N/A,#N/A,FALSE,"MAT96";#N/A,#N/A,FALSE,"FANDA96";#N/A,#N/A,FALSE,"INTRAN96";#N/A,#N/A,FALSE,"NAA9697";#N/A,#N/A,FALSE,"ECWEBB";#N/A,#N/A,FALSE,"MFT96";#N/A,#N/A,FALSE,"CTrecon"}</definedName>
    <definedName name="fg_4_4" localSheetId="0" hidden="1">{#N/A,#N/A,FALSE,"TMCOMP96";#N/A,#N/A,FALSE,"MAT96";#N/A,#N/A,FALSE,"FANDA96";#N/A,#N/A,FALSE,"INTRAN96";#N/A,#N/A,FALSE,"NAA9697";#N/A,#N/A,FALSE,"ECWEBB";#N/A,#N/A,FALSE,"MFT96";#N/A,#N/A,FALSE,"CTrecon"}</definedName>
    <definedName name="fg_4_4" hidden="1">{#N/A,#N/A,FALSE,"TMCOMP96";#N/A,#N/A,FALSE,"MAT96";#N/A,#N/A,FALSE,"FANDA96";#N/A,#N/A,FALSE,"INTRAN96";#N/A,#N/A,FALSE,"NAA9697";#N/A,#N/A,FALSE,"ECWEBB";#N/A,#N/A,FALSE,"MFT96";#N/A,#N/A,FALSE,"CTrecon"}</definedName>
    <definedName name="fg_4_5" localSheetId="0" hidden="1">{#N/A,#N/A,FALSE,"TMCOMP96";#N/A,#N/A,FALSE,"MAT96";#N/A,#N/A,FALSE,"FANDA96";#N/A,#N/A,FALSE,"INTRAN96";#N/A,#N/A,FALSE,"NAA9697";#N/A,#N/A,FALSE,"ECWEBB";#N/A,#N/A,FALSE,"MFT96";#N/A,#N/A,FALSE,"CTrecon"}</definedName>
    <definedName name="fg_4_5" hidden="1">{#N/A,#N/A,FALSE,"TMCOMP96";#N/A,#N/A,FALSE,"MAT96";#N/A,#N/A,FALSE,"FANDA96";#N/A,#N/A,FALSE,"INTRAN96";#N/A,#N/A,FALSE,"NAA9697";#N/A,#N/A,FALSE,"ECWEBB";#N/A,#N/A,FALSE,"MFT96";#N/A,#N/A,FALSE,"CTrecon"}</definedName>
    <definedName name="fg_5" localSheetId="0" hidden="1">{#N/A,#N/A,FALSE,"TMCOMP96";#N/A,#N/A,FALSE,"MAT96";#N/A,#N/A,FALSE,"FANDA96";#N/A,#N/A,FALSE,"INTRAN96";#N/A,#N/A,FALSE,"NAA9697";#N/A,#N/A,FALSE,"ECWEBB";#N/A,#N/A,FALSE,"MFT96";#N/A,#N/A,FALSE,"CTrecon"}</definedName>
    <definedName name="fg_5" localSheetId="4" hidden="1">{#N/A,#N/A,FALSE,"TMCOMP96";#N/A,#N/A,FALSE,"MAT96";#N/A,#N/A,FALSE,"FANDA96";#N/A,#N/A,FALSE,"INTRAN96";#N/A,#N/A,FALSE,"NAA9697";#N/A,#N/A,FALSE,"ECWEBB";#N/A,#N/A,FALSE,"MFT96";#N/A,#N/A,FALSE,"CTrecon"}</definedName>
    <definedName name="fg_5" hidden="1">{#N/A,#N/A,FALSE,"TMCOMP96";#N/A,#N/A,FALSE,"MAT96";#N/A,#N/A,FALSE,"FANDA96";#N/A,#N/A,FALSE,"INTRAN96";#N/A,#N/A,FALSE,"NAA9697";#N/A,#N/A,FALSE,"ECWEBB";#N/A,#N/A,FALSE,"MFT96";#N/A,#N/A,FALSE,"CTrecon"}</definedName>
    <definedName name="fg_5_1" localSheetId="0" hidden="1">{#N/A,#N/A,FALSE,"TMCOMP96";#N/A,#N/A,FALSE,"MAT96";#N/A,#N/A,FALSE,"FANDA96";#N/A,#N/A,FALSE,"INTRAN96";#N/A,#N/A,FALSE,"NAA9697";#N/A,#N/A,FALSE,"ECWEBB";#N/A,#N/A,FALSE,"MFT96";#N/A,#N/A,FALSE,"CTrecon"}</definedName>
    <definedName name="fg_5_1" localSheetId="4" hidden="1">{#N/A,#N/A,FALSE,"TMCOMP96";#N/A,#N/A,FALSE,"MAT96";#N/A,#N/A,FALSE,"FANDA96";#N/A,#N/A,FALSE,"INTRAN96";#N/A,#N/A,FALSE,"NAA9697";#N/A,#N/A,FALSE,"ECWEBB";#N/A,#N/A,FALSE,"MFT96";#N/A,#N/A,FALSE,"CTrecon"}</definedName>
    <definedName name="fg_5_1" hidden="1">{#N/A,#N/A,FALSE,"TMCOMP96";#N/A,#N/A,FALSE,"MAT96";#N/A,#N/A,FALSE,"FANDA96";#N/A,#N/A,FALSE,"INTRAN96";#N/A,#N/A,FALSE,"NAA9697";#N/A,#N/A,FALSE,"ECWEBB";#N/A,#N/A,FALSE,"MFT96";#N/A,#N/A,FALSE,"CTrecon"}</definedName>
    <definedName name="fg_5_1_1" localSheetId="0" hidden="1">{#N/A,#N/A,FALSE,"TMCOMP96";#N/A,#N/A,FALSE,"MAT96";#N/A,#N/A,FALSE,"FANDA96";#N/A,#N/A,FALSE,"INTRAN96";#N/A,#N/A,FALSE,"NAA9697";#N/A,#N/A,FALSE,"ECWEBB";#N/A,#N/A,FALSE,"MFT96";#N/A,#N/A,FALSE,"CTrecon"}</definedName>
    <definedName name="fg_5_1_1" hidden="1">{#N/A,#N/A,FALSE,"TMCOMP96";#N/A,#N/A,FALSE,"MAT96";#N/A,#N/A,FALSE,"FANDA96";#N/A,#N/A,FALSE,"INTRAN96";#N/A,#N/A,FALSE,"NAA9697";#N/A,#N/A,FALSE,"ECWEBB";#N/A,#N/A,FALSE,"MFT96";#N/A,#N/A,FALSE,"CTrecon"}</definedName>
    <definedName name="fg_5_1_1_1" hidden="1">{#N/A,#N/A,FALSE,"TMCOMP96";#N/A,#N/A,FALSE,"MAT96";#N/A,#N/A,FALSE,"FANDA96";#N/A,#N/A,FALSE,"INTRAN96";#N/A,#N/A,FALSE,"NAA9697";#N/A,#N/A,FALSE,"ECWEBB";#N/A,#N/A,FALSE,"MFT96";#N/A,#N/A,FALSE,"CTrecon"}</definedName>
    <definedName name="fg_5_1_1_2" hidden="1">{#N/A,#N/A,FALSE,"TMCOMP96";#N/A,#N/A,FALSE,"MAT96";#N/A,#N/A,FALSE,"FANDA96";#N/A,#N/A,FALSE,"INTRAN96";#N/A,#N/A,FALSE,"NAA9697";#N/A,#N/A,FALSE,"ECWEBB";#N/A,#N/A,FALSE,"MFT96";#N/A,#N/A,FALSE,"CTrecon"}</definedName>
    <definedName name="fg_5_1_2" localSheetId="0" hidden="1">{#N/A,#N/A,FALSE,"TMCOMP96";#N/A,#N/A,FALSE,"MAT96";#N/A,#N/A,FALSE,"FANDA96";#N/A,#N/A,FALSE,"INTRAN96";#N/A,#N/A,FALSE,"NAA9697";#N/A,#N/A,FALSE,"ECWEBB";#N/A,#N/A,FALSE,"MFT96";#N/A,#N/A,FALSE,"CTrecon"}</definedName>
    <definedName name="fg_5_1_2" hidden="1">{#N/A,#N/A,FALSE,"TMCOMP96";#N/A,#N/A,FALSE,"MAT96";#N/A,#N/A,FALSE,"FANDA96";#N/A,#N/A,FALSE,"INTRAN96";#N/A,#N/A,FALSE,"NAA9697";#N/A,#N/A,FALSE,"ECWEBB";#N/A,#N/A,FALSE,"MFT96";#N/A,#N/A,FALSE,"CTrecon"}</definedName>
    <definedName name="fg_5_1_3" localSheetId="0" hidden="1">{#N/A,#N/A,FALSE,"TMCOMP96";#N/A,#N/A,FALSE,"MAT96";#N/A,#N/A,FALSE,"FANDA96";#N/A,#N/A,FALSE,"INTRAN96";#N/A,#N/A,FALSE,"NAA9697";#N/A,#N/A,FALSE,"ECWEBB";#N/A,#N/A,FALSE,"MFT96";#N/A,#N/A,FALSE,"CTrecon"}</definedName>
    <definedName name="fg_5_1_3" hidden="1">{#N/A,#N/A,FALSE,"TMCOMP96";#N/A,#N/A,FALSE,"MAT96";#N/A,#N/A,FALSE,"FANDA96";#N/A,#N/A,FALSE,"INTRAN96";#N/A,#N/A,FALSE,"NAA9697";#N/A,#N/A,FALSE,"ECWEBB";#N/A,#N/A,FALSE,"MFT96";#N/A,#N/A,FALSE,"CTrecon"}</definedName>
    <definedName name="fg_5_1_4" localSheetId="0" hidden="1">{#N/A,#N/A,FALSE,"TMCOMP96";#N/A,#N/A,FALSE,"MAT96";#N/A,#N/A,FALSE,"FANDA96";#N/A,#N/A,FALSE,"INTRAN96";#N/A,#N/A,FALSE,"NAA9697";#N/A,#N/A,FALSE,"ECWEBB";#N/A,#N/A,FALSE,"MFT96";#N/A,#N/A,FALSE,"CTrecon"}</definedName>
    <definedName name="fg_5_1_4" hidden="1">{#N/A,#N/A,FALSE,"TMCOMP96";#N/A,#N/A,FALSE,"MAT96";#N/A,#N/A,FALSE,"FANDA96";#N/A,#N/A,FALSE,"INTRAN96";#N/A,#N/A,FALSE,"NAA9697";#N/A,#N/A,FALSE,"ECWEBB";#N/A,#N/A,FALSE,"MFT96";#N/A,#N/A,FALSE,"CTrecon"}</definedName>
    <definedName name="fg_5_1_5" localSheetId="0" hidden="1">{#N/A,#N/A,FALSE,"TMCOMP96";#N/A,#N/A,FALSE,"MAT96";#N/A,#N/A,FALSE,"FANDA96";#N/A,#N/A,FALSE,"INTRAN96";#N/A,#N/A,FALSE,"NAA9697";#N/A,#N/A,FALSE,"ECWEBB";#N/A,#N/A,FALSE,"MFT96";#N/A,#N/A,FALSE,"CTrecon"}</definedName>
    <definedName name="fg_5_1_5" hidden="1">{#N/A,#N/A,FALSE,"TMCOMP96";#N/A,#N/A,FALSE,"MAT96";#N/A,#N/A,FALSE,"FANDA96";#N/A,#N/A,FALSE,"INTRAN96";#N/A,#N/A,FALSE,"NAA9697";#N/A,#N/A,FALSE,"ECWEBB";#N/A,#N/A,FALSE,"MFT96";#N/A,#N/A,FALSE,"CTrecon"}</definedName>
    <definedName name="fg_5_2" localSheetId="0" hidden="1">{#N/A,#N/A,FALSE,"TMCOMP96";#N/A,#N/A,FALSE,"MAT96";#N/A,#N/A,FALSE,"FANDA96";#N/A,#N/A,FALSE,"INTRAN96";#N/A,#N/A,FALSE,"NAA9697";#N/A,#N/A,FALSE,"ECWEBB";#N/A,#N/A,FALSE,"MFT96";#N/A,#N/A,FALSE,"CTrecon"}</definedName>
    <definedName name="fg_5_2" hidden="1">{#N/A,#N/A,FALSE,"TMCOMP96";#N/A,#N/A,FALSE,"MAT96";#N/A,#N/A,FALSE,"FANDA96";#N/A,#N/A,FALSE,"INTRAN96";#N/A,#N/A,FALSE,"NAA9697";#N/A,#N/A,FALSE,"ECWEBB";#N/A,#N/A,FALSE,"MFT96";#N/A,#N/A,FALSE,"CTrecon"}</definedName>
    <definedName name="fg_5_3" localSheetId="0" hidden="1">{#N/A,#N/A,FALSE,"TMCOMP96";#N/A,#N/A,FALSE,"MAT96";#N/A,#N/A,FALSE,"FANDA96";#N/A,#N/A,FALSE,"INTRAN96";#N/A,#N/A,FALSE,"NAA9697";#N/A,#N/A,FALSE,"ECWEBB";#N/A,#N/A,FALSE,"MFT96";#N/A,#N/A,FALSE,"CTrecon"}</definedName>
    <definedName name="fg_5_3" hidden="1">{#N/A,#N/A,FALSE,"TMCOMP96";#N/A,#N/A,FALSE,"MAT96";#N/A,#N/A,FALSE,"FANDA96";#N/A,#N/A,FALSE,"INTRAN96";#N/A,#N/A,FALSE,"NAA9697";#N/A,#N/A,FALSE,"ECWEBB";#N/A,#N/A,FALSE,"MFT96";#N/A,#N/A,FALSE,"CTrecon"}</definedName>
    <definedName name="fg_5_4" localSheetId="0" hidden="1">{#N/A,#N/A,FALSE,"TMCOMP96";#N/A,#N/A,FALSE,"MAT96";#N/A,#N/A,FALSE,"FANDA96";#N/A,#N/A,FALSE,"INTRAN96";#N/A,#N/A,FALSE,"NAA9697";#N/A,#N/A,FALSE,"ECWEBB";#N/A,#N/A,FALSE,"MFT96";#N/A,#N/A,FALSE,"CTrecon"}</definedName>
    <definedName name="fg_5_4" hidden="1">{#N/A,#N/A,FALSE,"TMCOMP96";#N/A,#N/A,FALSE,"MAT96";#N/A,#N/A,FALSE,"FANDA96";#N/A,#N/A,FALSE,"INTRAN96";#N/A,#N/A,FALSE,"NAA9697";#N/A,#N/A,FALSE,"ECWEBB";#N/A,#N/A,FALSE,"MFT96";#N/A,#N/A,FALSE,"CTrecon"}</definedName>
    <definedName name="fg_5_5" localSheetId="0" hidden="1">{#N/A,#N/A,FALSE,"TMCOMP96";#N/A,#N/A,FALSE,"MAT96";#N/A,#N/A,FALSE,"FANDA96";#N/A,#N/A,FALSE,"INTRAN96";#N/A,#N/A,FALSE,"NAA9697";#N/A,#N/A,FALSE,"ECWEBB";#N/A,#N/A,FALSE,"MFT96";#N/A,#N/A,FALSE,"CTrecon"}</definedName>
    <definedName name="fg_5_5"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localSheetId="4" hidden="1">{#N/A,#N/A,FALSE,"TMCOMP96";#N/A,#N/A,FALSE,"MAT96";#N/A,#N/A,FALSE,"FANDA96";#N/A,#N/A,FALSE,"INTRAN96";#N/A,#N/A,FALSE,"NAA9697";#N/A,#N/A,FALSE,"ECWEBB";#N/A,#N/A,FALSE,"MFT96";#N/A,#N/A,FALSE,"CTrecon"}</definedName>
    <definedName name="fgfd_1" localSheetId="3" hidden="1">{#N/A,#N/A,FALSE,"TMCOMP96";#N/A,#N/A,FALSE,"MAT96";#N/A,#N/A,FALSE,"FANDA96";#N/A,#N/A,FALSE,"INTRAN96";#N/A,#N/A,FALSE,"NAA9697";#N/A,#N/A,FALSE,"ECWEBB";#N/A,#N/A,FALSE,"MFT96";#N/A,#N/A,FALSE,"CTrecon"}</definedName>
    <definedName name="fgfd_1_1" localSheetId="0" hidden="1">{#N/A,#N/A,FALSE,"TMCOMP96";#N/A,#N/A,FALSE,"MAT96";#N/A,#N/A,FALSE,"FANDA96";#N/A,#N/A,FALSE,"INTRAN96";#N/A,#N/A,FALSE,"NAA9697";#N/A,#N/A,FALSE,"ECWEBB";#N/A,#N/A,FALSE,"MFT96";#N/A,#N/A,FALSE,"CTrecon"}</definedName>
    <definedName name="fgfd_1_1" localSheetId="4" hidden="1">{#N/A,#N/A,FALSE,"TMCOMP96";#N/A,#N/A,FALSE,"MAT96";#N/A,#N/A,FALSE,"FANDA96";#N/A,#N/A,FALSE,"INTRAN96";#N/A,#N/A,FALSE,"NAA9697";#N/A,#N/A,FALSE,"ECWEBB";#N/A,#N/A,FALSE,"MFT96";#N/A,#N/A,FALSE,"CTrecon"}</definedName>
    <definedName name="fgfd_1_1" localSheetId="3" hidden="1">{#N/A,#N/A,FALSE,"TMCOMP96";#N/A,#N/A,FALSE,"MAT96";#N/A,#N/A,FALSE,"FANDA96";#N/A,#N/A,FALSE,"INTRAN96";#N/A,#N/A,FALSE,"NAA9697";#N/A,#N/A,FALSE,"ECWEBB";#N/A,#N/A,FALSE,"MFT96";#N/A,#N/A,FALSE,"CTrecon"}</definedName>
    <definedName name="fgfd_1_1" hidden="1">{#N/A,#N/A,FALSE,"TMCOMP96";#N/A,#N/A,FALSE,"MAT96";#N/A,#N/A,FALSE,"FANDA96";#N/A,#N/A,FALSE,"INTRAN96";#N/A,#N/A,FALSE,"NAA9697";#N/A,#N/A,FALSE,"ECWEBB";#N/A,#N/A,FALSE,"MFT96";#N/A,#N/A,FALSE,"CTrecon"}</definedName>
    <definedName name="fgfd_1_1_1" localSheetId="0" hidden="1">{#N/A,#N/A,FALSE,"TMCOMP96";#N/A,#N/A,FALSE,"MAT96";#N/A,#N/A,FALSE,"FANDA96";#N/A,#N/A,FALSE,"INTRAN96";#N/A,#N/A,FALSE,"NAA9697";#N/A,#N/A,FALSE,"ECWEBB";#N/A,#N/A,FALSE,"MFT96";#N/A,#N/A,FALSE,"CTrecon"}</definedName>
    <definedName name="fgfd_1_1_1" localSheetId="4" hidden="1">{#N/A,#N/A,FALSE,"TMCOMP96";#N/A,#N/A,FALSE,"MAT96";#N/A,#N/A,FALSE,"FANDA96";#N/A,#N/A,FALSE,"INTRAN96";#N/A,#N/A,FALSE,"NAA9697";#N/A,#N/A,FALSE,"ECWEBB";#N/A,#N/A,FALSE,"MFT96";#N/A,#N/A,FALSE,"CTrecon"}</definedName>
    <definedName name="fgfd_1_1_1" hidden="1">{#N/A,#N/A,FALSE,"TMCOMP96";#N/A,#N/A,FALSE,"MAT96";#N/A,#N/A,FALSE,"FANDA96";#N/A,#N/A,FALSE,"INTRAN96";#N/A,#N/A,FALSE,"NAA9697";#N/A,#N/A,FALSE,"ECWEBB";#N/A,#N/A,FALSE,"MFT96";#N/A,#N/A,FALSE,"CTrecon"}</definedName>
    <definedName name="fgfd_1_1_1_1" localSheetId="0" hidden="1">{#N/A,#N/A,FALSE,"TMCOMP96";#N/A,#N/A,FALSE,"MAT96";#N/A,#N/A,FALSE,"FANDA96";#N/A,#N/A,FALSE,"INTRAN96";#N/A,#N/A,FALSE,"NAA9697";#N/A,#N/A,FALSE,"ECWEBB";#N/A,#N/A,FALSE,"MFT96";#N/A,#N/A,FALSE,"CTrecon"}</definedName>
    <definedName name="fgfd_1_1_1_1" hidden="1">{#N/A,#N/A,FALSE,"TMCOMP96";#N/A,#N/A,FALSE,"MAT96";#N/A,#N/A,FALSE,"FANDA96";#N/A,#N/A,FALSE,"INTRAN96";#N/A,#N/A,FALSE,"NAA9697";#N/A,#N/A,FALSE,"ECWEBB";#N/A,#N/A,FALSE,"MFT96";#N/A,#N/A,FALSE,"CTrecon"}</definedName>
    <definedName name="fgfd_1_1_1_1_1" hidden="1">{#N/A,#N/A,FALSE,"TMCOMP96";#N/A,#N/A,FALSE,"MAT96";#N/A,#N/A,FALSE,"FANDA96";#N/A,#N/A,FALSE,"INTRAN96";#N/A,#N/A,FALSE,"NAA9697";#N/A,#N/A,FALSE,"ECWEBB";#N/A,#N/A,FALSE,"MFT96";#N/A,#N/A,FALSE,"CTrecon"}</definedName>
    <definedName name="fgfd_1_1_1_1_2" hidden="1">{#N/A,#N/A,FALSE,"TMCOMP96";#N/A,#N/A,FALSE,"MAT96";#N/A,#N/A,FALSE,"FANDA96";#N/A,#N/A,FALSE,"INTRAN96";#N/A,#N/A,FALSE,"NAA9697";#N/A,#N/A,FALSE,"ECWEBB";#N/A,#N/A,FALSE,"MFT96";#N/A,#N/A,FALSE,"CTrecon"}</definedName>
    <definedName name="fgfd_1_1_1_2" localSheetId="0" hidden="1">{#N/A,#N/A,FALSE,"TMCOMP96";#N/A,#N/A,FALSE,"MAT96";#N/A,#N/A,FALSE,"FANDA96";#N/A,#N/A,FALSE,"INTRAN96";#N/A,#N/A,FALSE,"NAA9697";#N/A,#N/A,FALSE,"ECWEBB";#N/A,#N/A,FALSE,"MFT96";#N/A,#N/A,FALSE,"CTrecon"}</definedName>
    <definedName name="fgfd_1_1_1_2" hidden="1">{#N/A,#N/A,FALSE,"TMCOMP96";#N/A,#N/A,FALSE,"MAT96";#N/A,#N/A,FALSE,"FANDA96";#N/A,#N/A,FALSE,"INTRAN96";#N/A,#N/A,FALSE,"NAA9697";#N/A,#N/A,FALSE,"ECWEBB";#N/A,#N/A,FALSE,"MFT96";#N/A,#N/A,FALSE,"CTrecon"}</definedName>
    <definedName name="fgfd_1_1_1_3" localSheetId="0" hidden="1">{#N/A,#N/A,FALSE,"TMCOMP96";#N/A,#N/A,FALSE,"MAT96";#N/A,#N/A,FALSE,"FANDA96";#N/A,#N/A,FALSE,"INTRAN96";#N/A,#N/A,FALSE,"NAA9697";#N/A,#N/A,FALSE,"ECWEBB";#N/A,#N/A,FALSE,"MFT96";#N/A,#N/A,FALSE,"CTrecon"}</definedName>
    <definedName name="fgfd_1_1_1_3" hidden="1">{#N/A,#N/A,FALSE,"TMCOMP96";#N/A,#N/A,FALSE,"MAT96";#N/A,#N/A,FALSE,"FANDA96";#N/A,#N/A,FALSE,"INTRAN96";#N/A,#N/A,FALSE,"NAA9697";#N/A,#N/A,FALSE,"ECWEBB";#N/A,#N/A,FALSE,"MFT96";#N/A,#N/A,FALSE,"CTrecon"}</definedName>
    <definedName name="fgfd_1_1_1_4" localSheetId="0" hidden="1">{#N/A,#N/A,FALSE,"TMCOMP96";#N/A,#N/A,FALSE,"MAT96";#N/A,#N/A,FALSE,"FANDA96";#N/A,#N/A,FALSE,"INTRAN96";#N/A,#N/A,FALSE,"NAA9697";#N/A,#N/A,FALSE,"ECWEBB";#N/A,#N/A,FALSE,"MFT96";#N/A,#N/A,FALSE,"CTrecon"}</definedName>
    <definedName name="fgfd_1_1_1_4" hidden="1">{#N/A,#N/A,FALSE,"TMCOMP96";#N/A,#N/A,FALSE,"MAT96";#N/A,#N/A,FALSE,"FANDA96";#N/A,#N/A,FALSE,"INTRAN96";#N/A,#N/A,FALSE,"NAA9697";#N/A,#N/A,FALSE,"ECWEBB";#N/A,#N/A,FALSE,"MFT96";#N/A,#N/A,FALSE,"CTrecon"}</definedName>
    <definedName name="fgfd_1_1_1_5" localSheetId="0" hidden="1">{#N/A,#N/A,FALSE,"TMCOMP96";#N/A,#N/A,FALSE,"MAT96";#N/A,#N/A,FALSE,"FANDA96";#N/A,#N/A,FALSE,"INTRAN96";#N/A,#N/A,FALSE,"NAA9697";#N/A,#N/A,FALSE,"ECWEBB";#N/A,#N/A,FALSE,"MFT96";#N/A,#N/A,FALSE,"CTrecon"}</definedName>
    <definedName name="fgfd_1_1_1_5" hidden="1">{#N/A,#N/A,FALSE,"TMCOMP96";#N/A,#N/A,FALSE,"MAT96";#N/A,#N/A,FALSE,"FANDA96";#N/A,#N/A,FALSE,"INTRAN96";#N/A,#N/A,FALSE,"NAA9697";#N/A,#N/A,FALSE,"ECWEBB";#N/A,#N/A,FALSE,"MFT96";#N/A,#N/A,FALSE,"CTrecon"}</definedName>
    <definedName name="fgfd_1_1_2" localSheetId="0" hidden="1">{#N/A,#N/A,FALSE,"TMCOMP96";#N/A,#N/A,FALSE,"MAT96";#N/A,#N/A,FALSE,"FANDA96";#N/A,#N/A,FALSE,"INTRAN96";#N/A,#N/A,FALSE,"NAA9697";#N/A,#N/A,FALSE,"ECWEBB";#N/A,#N/A,FALSE,"MFT96";#N/A,#N/A,FALSE,"CTrecon"}</definedName>
    <definedName name="fgfd_1_1_2" hidden="1">{#N/A,#N/A,FALSE,"TMCOMP96";#N/A,#N/A,FALSE,"MAT96";#N/A,#N/A,FALSE,"FANDA96";#N/A,#N/A,FALSE,"INTRAN96";#N/A,#N/A,FALSE,"NAA9697";#N/A,#N/A,FALSE,"ECWEBB";#N/A,#N/A,FALSE,"MFT96";#N/A,#N/A,FALSE,"CTrecon"}</definedName>
    <definedName name="fgfd_1_1_3" localSheetId="0" hidden="1">{#N/A,#N/A,FALSE,"TMCOMP96";#N/A,#N/A,FALSE,"MAT96";#N/A,#N/A,FALSE,"FANDA96";#N/A,#N/A,FALSE,"INTRAN96";#N/A,#N/A,FALSE,"NAA9697";#N/A,#N/A,FALSE,"ECWEBB";#N/A,#N/A,FALSE,"MFT96";#N/A,#N/A,FALSE,"CTrecon"}</definedName>
    <definedName name="fgfd_1_1_3" hidden="1">{#N/A,#N/A,FALSE,"TMCOMP96";#N/A,#N/A,FALSE,"MAT96";#N/A,#N/A,FALSE,"FANDA96";#N/A,#N/A,FALSE,"INTRAN96";#N/A,#N/A,FALSE,"NAA9697";#N/A,#N/A,FALSE,"ECWEBB";#N/A,#N/A,FALSE,"MFT96";#N/A,#N/A,FALSE,"CTrecon"}</definedName>
    <definedName name="fgfd_1_1_4" localSheetId="0" hidden="1">{#N/A,#N/A,FALSE,"TMCOMP96";#N/A,#N/A,FALSE,"MAT96";#N/A,#N/A,FALSE,"FANDA96";#N/A,#N/A,FALSE,"INTRAN96";#N/A,#N/A,FALSE,"NAA9697";#N/A,#N/A,FALSE,"ECWEBB";#N/A,#N/A,FALSE,"MFT96";#N/A,#N/A,FALSE,"CTrecon"}</definedName>
    <definedName name="fgfd_1_1_4" hidden="1">{#N/A,#N/A,FALSE,"TMCOMP96";#N/A,#N/A,FALSE,"MAT96";#N/A,#N/A,FALSE,"FANDA96";#N/A,#N/A,FALSE,"INTRAN96";#N/A,#N/A,FALSE,"NAA9697";#N/A,#N/A,FALSE,"ECWEBB";#N/A,#N/A,FALSE,"MFT96";#N/A,#N/A,FALSE,"CTrecon"}</definedName>
    <definedName name="fgfd_1_1_5" localSheetId="0" hidden="1">{#N/A,#N/A,FALSE,"TMCOMP96";#N/A,#N/A,FALSE,"MAT96";#N/A,#N/A,FALSE,"FANDA96";#N/A,#N/A,FALSE,"INTRAN96";#N/A,#N/A,FALSE,"NAA9697";#N/A,#N/A,FALSE,"ECWEBB";#N/A,#N/A,FALSE,"MFT96";#N/A,#N/A,FALSE,"CTrecon"}</definedName>
    <definedName name="fgfd_1_1_5" hidden="1">{#N/A,#N/A,FALSE,"TMCOMP96";#N/A,#N/A,FALSE,"MAT96";#N/A,#N/A,FALSE,"FANDA96";#N/A,#N/A,FALSE,"INTRAN96";#N/A,#N/A,FALSE,"NAA9697";#N/A,#N/A,FALSE,"ECWEBB";#N/A,#N/A,FALSE,"MFT96";#N/A,#N/A,FALSE,"CTrecon"}</definedName>
    <definedName name="fgfd_1_2" localSheetId="0" hidden="1">{#N/A,#N/A,FALSE,"TMCOMP96";#N/A,#N/A,FALSE,"MAT96";#N/A,#N/A,FALSE,"FANDA96";#N/A,#N/A,FALSE,"INTRAN96";#N/A,#N/A,FALSE,"NAA9697";#N/A,#N/A,FALSE,"ECWEBB";#N/A,#N/A,FALSE,"MFT96";#N/A,#N/A,FALSE,"CTrecon"}</definedName>
    <definedName name="fgfd_1_2" localSheetId="4" hidden="1">{#N/A,#N/A,FALSE,"TMCOMP96";#N/A,#N/A,FALSE,"MAT96";#N/A,#N/A,FALSE,"FANDA96";#N/A,#N/A,FALSE,"INTRAN96";#N/A,#N/A,FALSE,"NAA9697";#N/A,#N/A,FALSE,"ECWEBB";#N/A,#N/A,FALSE,"MFT96";#N/A,#N/A,FALSE,"CTrecon"}</definedName>
    <definedName name="fgfd_1_2" hidden="1">{#N/A,#N/A,FALSE,"TMCOMP96";#N/A,#N/A,FALSE,"MAT96";#N/A,#N/A,FALSE,"FANDA96";#N/A,#N/A,FALSE,"INTRAN96";#N/A,#N/A,FALSE,"NAA9697";#N/A,#N/A,FALSE,"ECWEBB";#N/A,#N/A,FALSE,"MFT96";#N/A,#N/A,FALSE,"CTrecon"}</definedName>
    <definedName name="fgfd_1_2_1" localSheetId="0" hidden="1">{#N/A,#N/A,FALSE,"TMCOMP96";#N/A,#N/A,FALSE,"MAT96";#N/A,#N/A,FALSE,"FANDA96";#N/A,#N/A,FALSE,"INTRAN96";#N/A,#N/A,FALSE,"NAA9697";#N/A,#N/A,FALSE,"ECWEBB";#N/A,#N/A,FALSE,"MFT96";#N/A,#N/A,FALSE,"CTrecon"}</definedName>
    <definedName name="fgfd_1_2_1" localSheetId="4" hidden="1">{#N/A,#N/A,FALSE,"TMCOMP96";#N/A,#N/A,FALSE,"MAT96";#N/A,#N/A,FALSE,"FANDA96";#N/A,#N/A,FALSE,"INTRAN96";#N/A,#N/A,FALSE,"NAA9697";#N/A,#N/A,FALSE,"ECWEBB";#N/A,#N/A,FALSE,"MFT96";#N/A,#N/A,FALSE,"CTrecon"}</definedName>
    <definedName name="fgfd_1_2_1" hidden="1">{#N/A,#N/A,FALSE,"TMCOMP96";#N/A,#N/A,FALSE,"MAT96";#N/A,#N/A,FALSE,"FANDA96";#N/A,#N/A,FALSE,"INTRAN96";#N/A,#N/A,FALSE,"NAA9697";#N/A,#N/A,FALSE,"ECWEBB";#N/A,#N/A,FALSE,"MFT96";#N/A,#N/A,FALSE,"CTrecon"}</definedName>
    <definedName name="fgfd_1_2_1_1" localSheetId="0" hidden="1">{#N/A,#N/A,FALSE,"TMCOMP96";#N/A,#N/A,FALSE,"MAT96";#N/A,#N/A,FALSE,"FANDA96";#N/A,#N/A,FALSE,"INTRAN96";#N/A,#N/A,FALSE,"NAA9697";#N/A,#N/A,FALSE,"ECWEBB";#N/A,#N/A,FALSE,"MFT96";#N/A,#N/A,FALSE,"CTrecon"}</definedName>
    <definedName name="fgfd_1_2_1_1" hidden="1">{#N/A,#N/A,FALSE,"TMCOMP96";#N/A,#N/A,FALSE,"MAT96";#N/A,#N/A,FALSE,"FANDA96";#N/A,#N/A,FALSE,"INTRAN96";#N/A,#N/A,FALSE,"NAA9697";#N/A,#N/A,FALSE,"ECWEBB";#N/A,#N/A,FALSE,"MFT96";#N/A,#N/A,FALSE,"CTrecon"}</definedName>
    <definedName name="fgfd_1_2_1_1_1" hidden="1">{#N/A,#N/A,FALSE,"TMCOMP96";#N/A,#N/A,FALSE,"MAT96";#N/A,#N/A,FALSE,"FANDA96";#N/A,#N/A,FALSE,"INTRAN96";#N/A,#N/A,FALSE,"NAA9697";#N/A,#N/A,FALSE,"ECWEBB";#N/A,#N/A,FALSE,"MFT96";#N/A,#N/A,FALSE,"CTrecon"}</definedName>
    <definedName name="fgfd_1_2_1_1_2" hidden="1">{#N/A,#N/A,FALSE,"TMCOMP96";#N/A,#N/A,FALSE,"MAT96";#N/A,#N/A,FALSE,"FANDA96";#N/A,#N/A,FALSE,"INTRAN96";#N/A,#N/A,FALSE,"NAA9697";#N/A,#N/A,FALSE,"ECWEBB";#N/A,#N/A,FALSE,"MFT96";#N/A,#N/A,FALSE,"CTrecon"}</definedName>
    <definedName name="fgfd_1_2_1_2" localSheetId="0" hidden="1">{#N/A,#N/A,FALSE,"TMCOMP96";#N/A,#N/A,FALSE,"MAT96";#N/A,#N/A,FALSE,"FANDA96";#N/A,#N/A,FALSE,"INTRAN96";#N/A,#N/A,FALSE,"NAA9697";#N/A,#N/A,FALSE,"ECWEBB";#N/A,#N/A,FALSE,"MFT96";#N/A,#N/A,FALSE,"CTrecon"}</definedName>
    <definedName name="fgfd_1_2_1_2" hidden="1">{#N/A,#N/A,FALSE,"TMCOMP96";#N/A,#N/A,FALSE,"MAT96";#N/A,#N/A,FALSE,"FANDA96";#N/A,#N/A,FALSE,"INTRAN96";#N/A,#N/A,FALSE,"NAA9697";#N/A,#N/A,FALSE,"ECWEBB";#N/A,#N/A,FALSE,"MFT96";#N/A,#N/A,FALSE,"CTrecon"}</definedName>
    <definedName name="fgfd_1_2_1_3" localSheetId="0" hidden="1">{#N/A,#N/A,FALSE,"TMCOMP96";#N/A,#N/A,FALSE,"MAT96";#N/A,#N/A,FALSE,"FANDA96";#N/A,#N/A,FALSE,"INTRAN96";#N/A,#N/A,FALSE,"NAA9697";#N/A,#N/A,FALSE,"ECWEBB";#N/A,#N/A,FALSE,"MFT96";#N/A,#N/A,FALSE,"CTrecon"}</definedName>
    <definedName name="fgfd_1_2_1_3" hidden="1">{#N/A,#N/A,FALSE,"TMCOMP96";#N/A,#N/A,FALSE,"MAT96";#N/A,#N/A,FALSE,"FANDA96";#N/A,#N/A,FALSE,"INTRAN96";#N/A,#N/A,FALSE,"NAA9697";#N/A,#N/A,FALSE,"ECWEBB";#N/A,#N/A,FALSE,"MFT96";#N/A,#N/A,FALSE,"CTrecon"}</definedName>
    <definedName name="fgfd_1_2_1_4" localSheetId="0" hidden="1">{#N/A,#N/A,FALSE,"TMCOMP96";#N/A,#N/A,FALSE,"MAT96";#N/A,#N/A,FALSE,"FANDA96";#N/A,#N/A,FALSE,"INTRAN96";#N/A,#N/A,FALSE,"NAA9697";#N/A,#N/A,FALSE,"ECWEBB";#N/A,#N/A,FALSE,"MFT96";#N/A,#N/A,FALSE,"CTrecon"}</definedName>
    <definedName name="fgfd_1_2_1_4" hidden="1">{#N/A,#N/A,FALSE,"TMCOMP96";#N/A,#N/A,FALSE,"MAT96";#N/A,#N/A,FALSE,"FANDA96";#N/A,#N/A,FALSE,"INTRAN96";#N/A,#N/A,FALSE,"NAA9697";#N/A,#N/A,FALSE,"ECWEBB";#N/A,#N/A,FALSE,"MFT96";#N/A,#N/A,FALSE,"CTrecon"}</definedName>
    <definedName name="fgfd_1_2_1_5" localSheetId="0" hidden="1">{#N/A,#N/A,FALSE,"TMCOMP96";#N/A,#N/A,FALSE,"MAT96";#N/A,#N/A,FALSE,"FANDA96";#N/A,#N/A,FALSE,"INTRAN96";#N/A,#N/A,FALSE,"NAA9697";#N/A,#N/A,FALSE,"ECWEBB";#N/A,#N/A,FALSE,"MFT96";#N/A,#N/A,FALSE,"CTrecon"}</definedName>
    <definedName name="fgfd_1_2_1_5" hidden="1">{#N/A,#N/A,FALSE,"TMCOMP96";#N/A,#N/A,FALSE,"MAT96";#N/A,#N/A,FALSE,"FANDA96";#N/A,#N/A,FALSE,"INTRAN96";#N/A,#N/A,FALSE,"NAA9697";#N/A,#N/A,FALSE,"ECWEBB";#N/A,#N/A,FALSE,"MFT96";#N/A,#N/A,FALSE,"CTrecon"}</definedName>
    <definedName name="fgfd_1_2_2" localSheetId="0" hidden="1">{#N/A,#N/A,FALSE,"TMCOMP96";#N/A,#N/A,FALSE,"MAT96";#N/A,#N/A,FALSE,"FANDA96";#N/A,#N/A,FALSE,"INTRAN96";#N/A,#N/A,FALSE,"NAA9697";#N/A,#N/A,FALSE,"ECWEBB";#N/A,#N/A,FALSE,"MFT96";#N/A,#N/A,FALSE,"CTrecon"}</definedName>
    <definedName name="fgfd_1_2_2" hidden="1">{#N/A,#N/A,FALSE,"TMCOMP96";#N/A,#N/A,FALSE,"MAT96";#N/A,#N/A,FALSE,"FANDA96";#N/A,#N/A,FALSE,"INTRAN96";#N/A,#N/A,FALSE,"NAA9697";#N/A,#N/A,FALSE,"ECWEBB";#N/A,#N/A,FALSE,"MFT96";#N/A,#N/A,FALSE,"CTrecon"}</definedName>
    <definedName name="fgfd_1_2_3" localSheetId="0" hidden="1">{#N/A,#N/A,FALSE,"TMCOMP96";#N/A,#N/A,FALSE,"MAT96";#N/A,#N/A,FALSE,"FANDA96";#N/A,#N/A,FALSE,"INTRAN96";#N/A,#N/A,FALSE,"NAA9697";#N/A,#N/A,FALSE,"ECWEBB";#N/A,#N/A,FALSE,"MFT96";#N/A,#N/A,FALSE,"CTrecon"}</definedName>
    <definedName name="fgfd_1_2_3" hidden="1">{#N/A,#N/A,FALSE,"TMCOMP96";#N/A,#N/A,FALSE,"MAT96";#N/A,#N/A,FALSE,"FANDA96";#N/A,#N/A,FALSE,"INTRAN96";#N/A,#N/A,FALSE,"NAA9697";#N/A,#N/A,FALSE,"ECWEBB";#N/A,#N/A,FALSE,"MFT96";#N/A,#N/A,FALSE,"CTrecon"}</definedName>
    <definedName name="fgfd_1_2_4" localSheetId="0" hidden="1">{#N/A,#N/A,FALSE,"TMCOMP96";#N/A,#N/A,FALSE,"MAT96";#N/A,#N/A,FALSE,"FANDA96";#N/A,#N/A,FALSE,"INTRAN96";#N/A,#N/A,FALSE,"NAA9697";#N/A,#N/A,FALSE,"ECWEBB";#N/A,#N/A,FALSE,"MFT96";#N/A,#N/A,FALSE,"CTrecon"}</definedName>
    <definedName name="fgfd_1_2_4" hidden="1">{#N/A,#N/A,FALSE,"TMCOMP96";#N/A,#N/A,FALSE,"MAT96";#N/A,#N/A,FALSE,"FANDA96";#N/A,#N/A,FALSE,"INTRAN96";#N/A,#N/A,FALSE,"NAA9697";#N/A,#N/A,FALSE,"ECWEBB";#N/A,#N/A,FALSE,"MFT96";#N/A,#N/A,FALSE,"CTrecon"}</definedName>
    <definedName name="fgfd_1_2_5" localSheetId="0" hidden="1">{#N/A,#N/A,FALSE,"TMCOMP96";#N/A,#N/A,FALSE,"MAT96";#N/A,#N/A,FALSE,"FANDA96";#N/A,#N/A,FALSE,"INTRAN96";#N/A,#N/A,FALSE,"NAA9697";#N/A,#N/A,FALSE,"ECWEBB";#N/A,#N/A,FALSE,"MFT96";#N/A,#N/A,FALSE,"CTrecon"}</definedName>
    <definedName name="fgfd_1_2_5" hidden="1">{#N/A,#N/A,FALSE,"TMCOMP96";#N/A,#N/A,FALSE,"MAT96";#N/A,#N/A,FALSE,"FANDA96";#N/A,#N/A,FALSE,"INTRAN96";#N/A,#N/A,FALSE,"NAA9697";#N/A,#N/A,FALSE,"ECWEBB";#N/A,#N/A,FALSE,"MFT96";#N/A,#N/A,FALSE,"CTrecon"}</definedName>
    <definedName name="fgfd_1_3" localSheetId="0" hidden="1">{#N/A,#N/A,FALSE,"TMCOMP96";#N/A,#N/A,FALSE,"MAT96";#N/A,#N/A,FALSE,"FANDA96";#N/A,#N/A,FALSE,"INTRAN96";#N/A,#N/A,FALSE,"NAA9697";#N/A,#N/A,FALSE,"ECWEBB";#N/A,#N/A,FALSE,"MFT96";#N/A,#N/A,FALSE,"CTrecon"}</definedName>
    <definedName name="fgfd_1_3" localSheetId="4" hidden="1">{#N/A,#N/A,FALSE,"TMCOMP96";#N/A,#N/A,FALSE,"MAT96";#N/A,#N/A,FALSE,"FANDA96";#N/A,#N/A,FALSE,"INTRAN96";#N/A,#N/A,FALSE,"NAA9697";#N/A,#N/A,FALSE,"ECWEBB";#N/A,#N/A,FALSE,"MFT96";#N/A,#N/A,FALSE,"CTrecon"}</definedName>
    <definedName name="fgfd_1_3" hidden="1">{#N/A,#N/A,FALSE,"TMCOMP96";#N/A,#N/A,FALSE,"MAT96";#N/A,#N/A,FALSE,"FANDA96";#N/A,#N/A,FALSE,"INTRAN96";#N/A,#N/A,FALSE,"NAA9697";#N/A,#N/A,FALSE,"ECWEBB";#N/A,#N/A,FALSE,"MFT96";#N/A,#N/A,FALSE,"CTrecon"}</definedName>
    <definedName name="fgfd_1_3_1" localSheetId="0" hidden="1">{#N/A,#N/A,FALSE,"TMCOMP96";#N/A,#N/A,FALSE,"MAT96";#N/A,#N/A,FALSE,"FANDA96";#N/A,#N/A,FALSE,"INTRAN96";#N/A,#N/A,FALSE,"NAA9697";#N/A,#N/A,FALSE,"ECWEBB";#N/A,#N/A,FALSE,"MFT96";#N/A,#N/A,FALSE,"CTrecon"}</definedName>
    <definedName name="fgfd_1_3_1" localSheetId="4" hidden="1">{#N/A,#N/A,FALSE,"TMCOMP96";#N/A,#N/A,FALSE,"MAT96";#N/A,#N/A,FALSE,"FANDA96";#N/A,#N/A,FALSE,"INTRAN96";#N/A,#N/A,FALSE,"NAA9697";#N/A,#N/A,FALSE,"ECWEBB";#N/A,#N/A,FALSE,"MFT96";#N/A,#N/A,FALSE,"CTrecon"}</definedName>
    <definedName name="fgfd_1_3_1" hidden="1">{#N/A,#N/A,FALSE,"TMCOMP96";#N/A,#N/A,FALSE,"MAT96";#N/A,#N/A,FALSE,"FANDA96";#N/A,#N/A,FALSE,"INTRAN96";#N/A,#N/A,FALSE,"NAA9697";#N/A,#N/A,FALSE,"ECWEBB";#N/A,#N/A,FALSE,"MFT96";#N/A,#N/A,FALSE,"CTrecon"}</definedName>
    <definedName name="fgfd_1_3_1_1" localSheetId="0" hidden="1">{#N/A,#N/A,FALSE,"TMCOMP96";#N/A,#N/A,FALSE,"MAT96";#N/A,#N/A,FALSE,"FANDA96";#N/A,#N/A,FALSE,"INTRAN96";#N/A,#N/A,FALSE,"NAA9697";#N/A,#N/A,FALSE,"ECWEBB";#N/A,#N/A,FALSE,"MFT96";#N/A,#N/A,FALSE,"CTrecon"}</definedName>
    <definedName name="fgfd_1_3_1_1" hidden="1">{#N/A,#N/A,FALSE,"TMCOMP96";#N/A,#N/A,FALSE,"MAT96";#N/A,#N/A,FALSE,"FANDA96";#N/A,#N/A,FALSE,"INTRAN96";#N/A,#N/A,FALSE,"NAA9697";#N/A,#N/A,FALSE,"ECWEBB";#N/A,#N/A,FALSE,"MFT96";#N/A,#N/A,FALSE,"CTrecon"}</definedName>
    <definedName name="fgfd_1_3_1_1_1" hidden="1">{#N/A,#N/A,FALSE,"TMCOMP96";#N/A,#N/A,FALSE,"MAT96";#N/A,#N/A,FALSE,"FANDA96";#N/A,#N/A,FALSE,"INTRAN96";#N/A,#N/A,FALSE,"NAA9697";#N/A,#N/A,FALSE,"ECWEBB";#N/A,#N/A,FALSE,"MFT96";#N/A,#N/A,FALSE,"CTrecon"}</definedName>
    <definedName name="fgfd_1_3_1_1_2" hidden="1">{#N/A,#N/A,FALSE,"TMCOMP96";#N/A,#N/A,FALSE,"MAT96";#N/A,#N/A,FALSE,"FANDA96";#N/A,#N/A,FALSE,"INTRAN96";#N/A,#N/A,FALSE,"NAA9697";#N/A,#N/A,FALSE,"ECWEBB";#N/A,#N/A,FALSE,"MFT96";#N/A,#N/A,FALSE,"CTrecon"}</definedName>
    <definedName name="fgfd_1_3_1_2" localSheetId="0" hidden="1">{#N/A,#N/A,FALSE,"TMCOMP96";#N/A,#N/A,FALSE,"MAT96";#N/A,#N/A,FALSE,"FANDA96";#N/A,#N/A,FALSE,"INTRAN96";#N/A,#N/A,FALSE,"NAA9697";#N/A,#N/A,FALSE,"ECWEBB";#N/A,#N/A,FALSE,"MFT96";#N/A,#N/A,FALSE,"CTrecon"}</definedName>
    <definedName name="fgfd_1_3_1_2" hidden="1">{#N/A,#N/A,FALSE,"TMCOMP96";#N/A,#N/A,FALSE,"MAT96";#N/A,#N/A,FALSE,"FANDA96";#N/A,#N/A,FALSE,"INTRAN96";#N/A,#N/A,FALSE,"NAA9697";#N/A,#N/A,FALSE,"ECWEBB";#N/A,#N/A,FALSE,"MFT96";#N/A,#N/A,FALSE,"CTrecon"}</definedName>
    <definedName name="fgfd_1_3_1_3" localSheetId="0" hidden="1">{#N/A,#N/A,FALSE,"TMCOMP96";#N/A,#N/A,FALSE,"MAT96";#N/A,#N/A,FALSE,"FANDA96";#N/A,#N/A,FALSE,"INTRAN96";#N/A,#N/A,FALSE,"NAA9697";#N/A,#N/A,FALSE,"ECWEBB";#N/A,#N/A,FALSE,"MFT96";#N/A,#N/A,FALSE,"CTrecon"}</definedName>
    <definedName name="fgfd_1_3_1_3" hidden="1">{#N/A,#N/A,FALSE,"TMCOMP96";#N/A,#N/A,FALSE,"MAT96";#N/A,#N/A,FALSE,"FANDA96";#N/A,#N/A,FALSE,"INTRAN96";#N/A,#N/A,FALSE,"NAA9697";#N/A,#N/A,FALSE,"ECWEBB";#N/A,#N/A,FALSE,"MFT96";#N/A,#N/A,FALSE,"CTrecon"}</definedName>
    <definedName name="fgfd_1_3_1_4" localSheetId="0" hidden="1">{#N/A,#N/A,FALSE,"TMCOMP96";#N/A,#N/A,FALSE,"MAT96";#N/A,#N/A,FALSE,"FANDA96";#N/A,#N/A,FALSE,"INTRAN96";#N/A,#N/A,FALSE,"NAA9697";#N/A,#N/A,FALSE,"ECWEBB";#N/A,#N/A,FALSE,"MFT96";#N/A,#N/A,FALSE,"CTrecon"}</definedName>
    <definedName name="fgfd_1_3_1_4" hidden="1">{#N/A,#N/A,FALSE,"TMCOMP96";#N/A,#N/A,FALSE,"MAT96";#N/A,#N/A,FALSE,"FANDA96";#N/A,#N/A,FALSE,"INTRAN96";#N/A,#N/A,FALSE,"NAA9697";#N/A,#N/A,FALSE,"ECWEBB";#N/A,#N/A,FALSE,"MFT96";#N/A,#N/A,FALSE,"CTrecon"}</definedName>
    <definedName name="fgfd_1_3_1_5" localSheetId="0" hidden="1">{#N/A,#N/A,FALSE,"TMCOMP96";#N/A,#N/A,FALSE,"MAT96";#N/A,#N/A,FALSE,"FANDA96";#N/A,#N/A,FALSE,"INTRAN96";#N/A,#N/A,FALSE,"NAA9697";#N/A,#N/A,FALSE,"ECWEBB";#N/A,#N/A,FALSE,"MFT96";#N/A,#N/A,FALSE,"CTrecon"}</definedName>
    <definedName name="fgfd_1_3_1_5" hidden="1">{#N/A,#N/A,FALSE,"TMCOMP96";#N/A,#N/A,FALSE,"MAT96";#N/A,#N/A,FALSE,"FANDA96";#N/A,#N/A,FALSE,"INTRAN96";#N/A,#N/A,FALSE,"NAA9697";#N/A,#N/A,FALSE,"ECWEBB";#N/A,#N/A,FALSE,"MFT96";#N/A,#N/A,FALSE,"CTrecon"}</definedName>
    <definedName name="fgfd_1_3_2" localSheetId="0" hidden="1">{#N/A,#N/A,FALSE,"TMCOMP96";#N/A,#N/A,FALSE,"MAT96";#N/A,#N/A,FALSE,"FANDA96";#N/A,#N/A,FALSE,"INTRAN96";#N/A,#N/A,FALSE,"NAA9697";#N/A,#N/A,FALSE,"ECWEBB";#N/A,#N/A,FALSE,"MFT96";#N/A,#N/A,FALSE,"CTrecon"}</definedName>
    <definedName name="fgfd_1_3_2" hidden="1">{#N/A,#N/A,FALSE,"TMCOMP96";#N/A,#N/A,FALSE,"MAT96";#N/A,#N/A,FALSE,"FANDA96";#N/A,#N/A,FALSE,"INTRAN96";#N/A,#N/A,FALSE,"NAA9697";#N/A,#N/A,FALSE,"ECWEBB";#N/A,#N/A,FALSE,"MFT96";#N/A,#N/A,FALSE,"CTrecon"}</definedName>
    <definedName name="fgfd_1_3_3" localSheetId="0" hidden="1">{#N/A,#N/A,FALSE,"TMCOMP96";#N/A,#N/A,FALSE,"MAT96";#N/A,#N/A,FALSE,"FANDA96";#N/A,#N/A,FALSE,"INTRAN96";#N/A,#N/A,FALSE,"NAA9697";#N/A,#N/A,FALSE,"ECWEBB";#N/A,#N/A,FALSE,"MFT96";#N/A,#N/A,FALSE,"CTrecon"}</definedName>
    <definedName name="fgfd_1_3_3" hidden="1">{#N/A,#N/A,FALSE,"TMCOMP96";#N/A,#N/A,FALSE,"MAT96";#N/A,#N/A,FALSE,"FANDA96";#N/A,#N/A,FALSE,"INTRAN96";#N/A,#N/A,FALSE,"NAA9697";#N/A,#N/A,FALSE,"ECWEBB";#N/A,#N/A,FALSE,"MFT96";#N/A,#N/A,FALSE,"CTrecon"}</definedName>
    <definedName name="fgfd_1_3_4" localSheetId="0" hidden="1">{#N/A,#N/A,FALSE,"TMCOMP96";#N/A,#N/A,FALSE,"MAT96";#N/A,#N/A,FALSE,"FANDA96";#N/A,#N/A,FALSE,"INTRAN96";#N/A,#N/A,FALSE,"NAA9697";#N/A,#N/A,FALSE,"ECWEBB";#N/A,#N/A,FALSE,"MFT96";#N/A,#N/A,FALSE,"CTrecon"}</definedName>
    <definedName name="fgfd_1_3_4" hidden="1">{#N/A,#N/A,FALSE,"TMCOMP96";#N/A,#N/A,FALSE,"MAT96";#N/A,#N/A,FALSE,"FANDA96";#N/A,#N/A,FALSE,"INTRAN96";#N/A,#N/A,FALSE,"NAA9697";#N/A,#N/A,FALSE,"ECWEBB";#N/A,#N/A,FALSE,"MFT96";#N/A,#N/A,FALSE,"CTrecon"}</definedName>
    <definedName name="fgfd_1_3_5" localSheetId="0" hidden="1">{#N/A,#N/A,FALSE,"TMCOMP96";#N/A,#N/A,FALSE,"MAT96";#N/A,#N/A,FALSE,"FANDA96";#N/A,#N/A,FALSE,"INTRAN96";#N/A,#N/A,FALSE,"NAA9697";#N/A,#N/A,FALSE,"ECWEBB";#N/A,#N/A,FALSE,"MFT96";#N/A,#N/A,FALSE,"CTrecon"}</definedName>
    <definedName name="fgfd_1_3_5" hidden="1">{#N/A,#N/A,FALSE,"TMCOMP96";#N/A,#N/A,FALSE,"MAT96";#N/A,#N/A,FALSE,"FANDA96";#N/A,#N/A,FALSE,"INTRAN96";#N/A,#N/A,FALSE,"NAA9697";#N/A,#N/A,FALSE,"ECWEBB";#N/A,#N/A,FALSE,"MFT96";#N/A,#N/A,FALSE,"CTrecon"}</definedName>
    <definedName name="fgfd_1_4" localSheetId="0" hidden="1">{#N/A,#N/A,FALSE,"TMCOMP96";#N/A,#N/A,FALSE,"MAT96";#N/A,#N/A,FALSE,"FANDA96";#N/A,#N/A,FALSE,"INTRAN96";#N/A,#N/A,FALSE,"NAA9697";#N/A,#N/A,FALSE,"ECWEBB";#N/A,#N/A,FALSE,"MFT96";#N/A,#N/A,FALSE,"CTrecon"}</definedName>
    <definedName name="fgfd_1_4" localSheetId="4" hidden="1">{#N/A,#N/A,FALSE,"TMCOMP96";#N/A,#N/A,FALSE,"MAT96";#N/A,#N/A,FALSE,"FANDA96";#N/A,#N/A,FALSE,"INTRAN96";#N/A,#N/A,FALSE,"NAA9697";#N/A,#N/A,FALSE,"ECWEBB";#N/A,#N/A,FALSE,"MFT96";#N/A,#N/A,FALSE,"CTrecon"}</definedName>
    <definedName name="fgfd_1_4" hidden="1">{#N/A,#N/A,FALSE,"TMCOMP96";#N/A,#N/A,FALSE,"MAT96";#N/A,#N/A,FALSE,"FANDA96";#N/A,#N/A,FALSE,"INTRAN96";#N/A,#N/A,FALSE,"NAA9697";#N/A,#N/A,FALSE,"ECWEBB";#N/A,#N/A,FALSE,"MFT96";#N/A,#N/A,FALSE,"CTrecon"}</definedName>
    <definedName name="fgfd_1_4_1" localSheetId="0" hidden="1">{#N/A,#N/A,FALSE,"TMCOMP96";#N/A,#N/A,FALSE,"MAT96";#N/A,#N/A,FALSE,"FANDA96";#N/A,#N/A,FALSE,"INTRAN96";#N/A,#N/A,FALSE,"NAA9697";#N/A,#N/A,FALSE,"ECWEBB";#N/A,#N/A,FALSE,"MFT96";#N/A,#N/A,FALSE,"CTrecon"}</definedName>
    <definedName name="fgfd_1_4_1" localSheetId="4" hidden="1">{#N/A,#N/A,FALSE,"TMCOMP96";#N/A,#N/A,FALSE,"MAT96";#N/A,#N/A,FALSE,"FANDA96";#N/A,#N/A,FALSE,"INTRAN96";#N/A,#N/A,FALSE,"NAA9697";#N/A,#N/A,FALSE,"ECWEBB";#N/A,#N/A,FALSE,"MFT96";#N/A,#N/A,FALSE,"CTrecon"}</definedName>
    <definedName name="fgfd_1_4_1" hidden="1">{#N/A,#N/A,FALSE,"TMCOMP96";#N/A,#N/A,FALSE,"MAT96";#N/A,#N/A,FALSE,"FANDA96";#N/A,#N/A,FALSE,"INTRAN96";#N/A,#N/A,FALSE,"NAA9697";#N/A,#N/A,FALSE,"ECWEBB";#N/A,#N/A,FALSE,"MFT96";#N/A,#N/A,FALSE,"CTrecon"}</definedName>
    <definedName name="fgfd_1_4_1_1" localSheetId="0" hidden="1">{#N/A,#N/A,FALSE,"TMCOMP96";#N/A,#N/A,FALSE,"MAT96";#N/A,#N/A,FALSE,"FANDA96";#N/A,#N/A,FALSE,"INTRAN96";#N/A,#N/A,FALSE,"NAA9697";#N/A,#N/A,FALSE,"ECWEBB";#N/A,#N/A,FALSE,"MFT96";#N/A,#N/A,FALSE,"CTrecon"}</definedName>
    <definedName name="fgfd_1_4_1_1" hidden="1">{#N/A,#N/A,FALSE,"TMCOMP96";#N/A,#N/A,FALSE,"MAT96";#N/A,#N/A,FALSE,"FANDA96";#N/A,#N/A,FALSE,"INTRAN96";#N/A,#N/A,FALSE,"NAA9697";#N/A,#N/A,FALSE,"ECWEBB";#N/A,#N/A,FALSE,"MFT96";#N/A,#N/A,FALSE,"CTrecon"}</definedName>
    <definedName name="fgfd_1_4_1_2" localSheetId="0" hidden="1">{#N/A,#N/A,FALSE,"TMCOMP96";#N/A,#N/A,FALSE,"MAT96";#N/A,#N/A,FALSE,"FANDA96";#N/A,#N/A,FALSE,"INTRAN96";#N/A,#N/A,FALSE,"NAA9697";#N/A,#N/A,FALSE,"ECWEBB";#N/A,#N/A,FALSE,"MFT96";#N/A,#N/A,FALSE,"CTrecon"}</definedName>
    <definedName name="fgfd_1_4_1_2" hidden="1">{#N/A,#N/A,FALSE,"TMCOMP96";#N/A,#N/A,FALSE,"MAT96";#N/A,#N/A,FALSE,"FANDA96";#N/A,#N/A,FALSE,"INTRAN96";#N/A,#N/A,FALSE,"NAA9697";#N/A,#N/A,FALSE,"ECWEBB";#N/A,#N/A,FALSE,"MFT96";#N/A,#N/A,FALSE,"CTrecon"}</definedName>
    <definedName name="fgfd_1_4_1_3" localSheetId="0" hidden="1">{#N/A,#N/A,FALSE,"TMCOMP96";#N/A,#N/A,FALSE,"MAT96";#N/A,#N/A,FALSE,"FANDA96";#N/A,#N/A,FALSE,"INTRAN96";#N/A,#N/A,FALSE,"NAA9697";#N/A,#N/A,FALSE,"ECWEBB";#N/A,#N/A,FALSE,"MFT96";#N/A,#N/A,FALSE,"CTrecon"}</definedName>
    <definedName name="fgfd_1_4_1_3" hidden="1">{#N/A,#N/A,FALSE,"TMCOMP96";#N/A,#N/A,FALSE,"MAT96";#N/A,#N/A,FALSE,"FANDA96";#N/A,#N/A,FALSE,"INTRAN96";#N/A,#N/A,FALSE,"NAA9697";#N/A,#N/A,FALSE,"ECWEBB";#N/A,#N/A,FALSE,"MFT96";#N/A,#N/A,FALSE,"CTrecon"}</definedName>
    <definedName name="fgfd_1_4_1_4" localSheetId="0" hidden="1">{#N/A,#N/A,FALSE,"TMCOMP96";#N/A,#N/A,FALSE,"MAT96";#N/A,#N/A,FALSE,"FANDA96";#N/A,#N/A,FALSE,"INTRAN96";#N/A,#N/A,FALSE,"NAA9697";#N/A,#N/A,FALSE,"ECWEBB";#N/A,#N/A,FALSE,"MFT96";#N/A,#N/A,FALSE,"CTrecon"}</definedName>
    <definedName name="fgfd_1_4_1_4" hidden="1">{#N/A,#N/A,FALSE,"TMCOMP96";#N/A,#N/A,FALSE,"MAT96";#N/A,#N/A,FALSE,"FANDA96";#N/A,#N/A,FALSE,"INTRAN96";#N/A,#N/A,FALSE,"NAA9697";#N/A,#N/A,FALSE,"ECWEBB";#N/A,#N/A,FALSE,"MFT96";#N/A,#N/A,FALSE,"CTrecon"}</definedName>
    <definedName name="fgfd_1_4_1_5" hidden="1">{#N/A,#N/A,FALSE,"TMCOMP96";#N/A,#N/A,FALSE,"MAT96";#N/A,#N/A,FALSE,"FANDA96";#N/A,#N/A,FALSE,"INTRAN96";#N/A,#N/A,FALSE,"NAA9697";#N/A,#N/A,FALSE,"ECWEBB";#N/A,#N/A,FALSE,"MFT96";#N/A,#N/A,FALSE,"CTrecon"}</definedName>
    <definedName name="fgfd_1_4_2" localSheetId="0" hidden="1">{#N/A,#N/A,FALSE,"TMCOMP96";#N/A,#N/A,FALSE,"MAT96";#N/A,#N/A,FALSE,"FANDA96";#N/A,#N/A,FALSE,"INTRAN96";#N/A,#N/A,FALSE,"NAA9697";#N/A,#N/A,FALSE,"ECWEBB";#N/A,#N/A,FALSE,"MFT96";#N/A,#N/A,FALSE,"CTrecon"}</definedName>
    <definedName name="fgfd_1_4_2" hidden="1">{#N/A,#N/A,FALSE,"TMCOMP96";#N/A,#N/A,FALSE,"MAT96";#N/A,#N/A,FALSE,"FANDA96";#N/A,#N/A,FALSE,"INTRAN96";#N/A,#N/A,FALSE,"NAA9697";#N/A,#N/A,FALSE,"ECWEBB";#N/A,#N/A,FALSE,"MFT96";#N/A,#N/A,FALSE,"CTrecon"}</definedName>
    <definedName name="fgfd_1_4_3" localSheetId="0" hidden="1">{#N/A,#N/A,FALSE,"TMCOMP96";#N/A,#N/A,FALSE,"MAT96";#N/A,#N/A,FALSE,"FANDA96";#N/A,#N/A,FALSE,"INTRAN96";#N/A,#N/A,FALSE,"NAA9697";#N/A,#N/A,FALSE,"ECWEBB";#N/A,#N/A,FALSE,"MFT96";#N/A,#N/A,FALSE,"CTrecon"}</definedName>
    <definedName name="fgfd_1_4_3" hidden="1">{#N/A,#N/A,FALSE,"TMCOMP96";#N/A,#N/A,FALSE,"MAT96";#N/A,#N/A,FALSE,"FANDA96";#N/A,#N/A,FALSE,"INTRAN96";#N/A,#N/A,FALSE,"NAA9697";#N/A,#N/A,FALSE,"ECWEBB";#N/A,#N/A,FALSE,"MFT96";#N/A,#N/A,FALSE,"CTrecon"}</definedName>
    <definedName name="fgfd_1_4_4" localSheetId="0" hidden="1">{#N/A,#N/A,FALSE,"TMCOMP96";#N/A,#N/A,FALSE,"MAT96";#N/A,#N/A,FALSE,"FANDA96";#N/A,#N/A,FALSE,"INTRAN96";#N/A,#N/A,FALSE,"NAA9697";#N/A,#N/A,FALSE,"ECWEBB";#N/A,#N/A,FALSE,"MFT96";#N/A,#N/A,FALSE,"CTrecon"}</definedName>
    <definedName name="fgfd_1_4_4" hidden="1">{#N/A,#N/A,FALSE,"TMCOMP96";#N/A,#N/A,FALSE,"MAT96";#N/A,#N/A,FALSE,"FANDA96";#N/A,#N/A,FALSE,"INTRAN96";#N/A,#N/A,FALSE,"NAA9697";#N/A,#N/A,FALSE,"ECWEBB";#N/A,#N/A,FALSE,"MFT96";#N/A,#N/A,FALSE,"CTrecon"}</definedName>
    <definedName name="fgfd_1_4_5" localSheetId="0" hidden="1">{#N/A,#N/A,FALSE,"TMCOMP96";#N/A,#N/A,FALSE,"MAT96";#N/A,#N/A,FALSE,"FANDA96";#N/A,#N/A,FALSE,"INTRAN96";#N/A,#N/A,FALSE,"NAA9697";#N/A,#N/A,FALSE,"ECWEBB";#N/A,#N/A,FALSE,"MFT96";#N/A,#N/A,FALSE,"CTrecon"}</definedName>
    <definedName name="fgfd_1_4_5" hidden="1">{#N/A,#N/A,FALSE,"TMCOMP96";#N/A,#N/A,FALSE,"MAT96";#N/A,#N/A,FALSE,"FANDA96";#N/A,#N/A,FALSE,"INTRAN96";#N/A,#N/A,FALSE,"NAA9697";#N/A,#N/A,FALSE,"ECWEBB";#N/A,#N/A,FALSE,"MFT96";#N/A,#N/A,FALSE,"CTrecon"}</definedName>
    <definedName name="fgfd_1_5" localSheetId="0" hidden="1">{#N/A,#N/A,FALSE,"TMCOMP96";#N/A,#N/A,FALSE,"MAT96";#N/A,#N/A,FALSE,"FANDA96";#N/A,#N/A,FALSE,"INTRAN96";#N/A,#N/A,FALSE,"NAA9697";#N/A,#N/A,FALSE,"ECWEBB";#N/A,#N/A,FALSE,"MFT96";#N/A,#N/A,FALSE,"CTrecon"}</definedName>
    <definedName name="fgfd_1_5" localSheetId="4" hidden="1">{#N/A,#N/A,FALSE,"TMCOMP96";#N/A,#N/A,FALSE,"MAT96";#N/A,#N/A,FALSE,"FANDA96";#N/A,#N/A,FALSE,"INTRAN96";#N/A,#N/A,FALSE,"NAA9697";#N/A,#N/A,FALSE,"ECWEBB";#N/A,#N/A,FALSE,"MFT96";#N/A,#N/A,FALSE,"CTrecon"}</definedName>
    <definedName name="fgfd_1_5" hidden="1">{#N/A,#N/A,FALSE,"TMCOMP96";#N/A,#N/A,FALSE,"MAT96";#N/A,#N/A,FALSE,"FANDA96";#N/A,#N/A,FALSE,"INTRAN96";#N/A,#N/A,FALSE,"NAA9697";#N/A,#N/A,FALSE,"ECWEBB";#N/A,#N/A,FALSE,"MFT96";#N/A,#N/A,FALSE,"CTrecon"}</definedName>
    <definedName name="fgfd_1_5_1" localSheetId="0" hidden="1">{#N/A,#N/A,FALSE,"TMCOMP96";#N/A,#N/A,FALSE,"MAT96";#N/A,#N/A,FALSE,"FANDA96";#N/A,#N/A,FALSE,"INTRAN96";#N/A,#N/A,FALSE,"NAA9697";#N/A,#N/A,FALSE,"ECWEBB";#N/A,#N/A,FALSE,"MFT96";#N/A,#N/A,FALSE,"CTrecon"}</definedName>
    <definedName name="fgfd_1_5_1" hidden="1">{#N/A,#N/A,FALSE,"TMCOMP96";#N/A,#N/A,FALSE,"MAT96";#N/A,#N/A,FALSE,"FANDA96";#N/A,#N/A,FALSE,"INTRAN96";#N/A,#N/A,FALSE,"NAA9697";#N/A,#N/A,FALSE,"ECWEBB";#N/A,#N/A,FALSE,"MFT96";#N/A,#N/A,FALSE,"CTrecon"}</definedName>
    <definedName name="fgfd_1_5_2" localSheetId="0" hidden="1">{#N/A,#N/A,FALSE,"TMCOMP96";#N/A,#N/A,FALSE,"MAT96";#N/A,#N/A,FALSE,"FANDA96";#N/A,#N/A,FALSE,"INTRAN96";#N/A,#N/A,FALSE,"NAA9697";#N/A,#N/A,FALSE,"ECWEBB";#N/A,#N/A,FALSE,"MFT96";#N/A,#N/A,FALSE,"CTrecon"}</definedName>
    <definedName name="fgfd_1_5_2" hidden="1">{#N/A,#N/A,FALSE,"TMCOMP96";#N/A,#N/A,FALSE,"MAT96";#N/A,#N/A,FALSE,"FANDA96";#N/A,#N/A,FALSE,"INTRAN96";#N/A,#N/A,FALSE,"NAA9697";#N/A,#N/A,FALSE,"ECWEBB";#N/A,#N/A,FALSE,"MFT96";#N/A,#N/A,FALSE,"CTrecon"}</definedName>
    <definedName name="fgfd_1_5_3" localSheetId="0" hidden="1">{#N/A,#N/A,FALSE,"TMCOMP96";#N/A,#N/A,FALSE,"MAT96";#N/A,#N/A,FALSE,"FANDA96";#N/A,#N/A,FALSE,"INTRAN96";#N/A,#N/A,FALSE,"NAA9697";#N/A,#N/A,FALSE,"ECWEBB";#N/A,#N/A,FALSE,"MFT96";#N/A,#N/A,FALSE,"CTrecon"}</definedName>
    <definedName name="fgfd_1_5_3" hidden="1">{#N/A,#N/A,FALSE,"TMCOMP96";#N/A,#N/A,FALSE,"MAT96";#N/A,#N/A,FALSE,"FANDA96";#N/A,#N/A,FALSE,"INTRAN96";#N/A,#N/A,FALSE,"NAA9697";#N/A,#N/A,FALSE,"ECWEBB";#N/A,#N/A,FALSE,"MFT96";#N/A,#N/A,FALSE,"CTrecon"}</definedName>
    <definedName name="fgfd_1_5_4" localSheetId="0" hidden="1">{#N/A,#N/A,FALSE,"TMCOMP96";#N/A,#N/A,FALSE,"MAT96";#N/A,#N/A,FALSE,"FANDA96";#N/A,#N/A,FALSE,"INTRAN96";#N/A,#N/A,FALSE,"NAA9697";#N/A,#N/A,FALSE,"ECWEBB";#N/A,#N/A,FALSE,"MFT96";#N/A,#N/A,FALSE,"CTrecon"}</definedName>
    <definedName name="fgfd_1_5_4" hidden="1">{#N/A,#N/A,FALSE,"TMCOMP96";#N/A,#N/A,FALSE,"MAT96";#N/A,#N/A,FALSE,"FANDA96";#N/A,#N/A,FALSE,"INTRAN96";#N/A,#N/A,FALSE,"NAA9697";#N/A,#N/A,FALSE,"ECWEBB";#N/A,#N/A,FALSE,"MFT96";#N/A,#N/A,FALSE,"CTrecon"}</definedName>
    <definedName name="fgfd_1_5_5" hidden="1">{#N/A,#N/A,FALSE,"TMCOMP96";#N/A,#N/A,FALSE,"MAT96";#N/A,#N/A,FALSE,"FANDA96";#N/A,#N/A,FALSE,"INTRAN96";#N/A,#N/A,FALSE,"NAA9697";#N/A,#N/A,FALSE,"ECWEBB";#N/A,#N/A,FALSE,"MFT96";#N/A,#N/A,FALSE,"CTrecon"}</definedName>
    <definedName name="fgfd_2" localSheetId="0" hidden="1">{#N/A,#N/A,FALSE,"TMCOMP96";#N/A,#N/A,FALSE,"MAT96";#N/A,#N/A,FALSE,"FANDA96";#N/A,#N/A,FALSE,"INTRAN96";#N/A,#N/A,FALSE,"NAA9697";#N/A,#N/A,FALSE,"ECWEBB";#N/A,#N/A,FALSE,"MFT96";#N/A,#N/A,FALSE,"CTrecon"}</definedName>
    <definedName name="fgfd_2" localSheetId="4" hidden="1">{#N/A,#N/A,FALSE,"TMCOMP96";#N/A,#N/A,FALSE,"MAT96";#N/A,#N/A,FALSE,"FANDA96";#N/A,#N/A,FALSE,"INTRAN96";#N/A,#N/A,FALSE,"NAA9697";#N/A,#N/A,FALSE,"ECWEBB";#N/A,#N/A,FALSE,"MFT96";#N/A,#N/A,FALSE,"CTrecon"}</definedName>
    <definedName name="fgfd_2" localSheetId="3"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fd_2_1" localSheetId="0" hidden="1">{#N/A,#N/A,FALSE,"TMCOMP96";#N/A,#N/A,FALSE,"MAT96";#N/A,#N/A,FALSE,"FANDA96";#N/A,#N/A,FALSE,"INTRAN96";#N/A,#N/A,FALSE,"NAA9697";#N/A,#N/A,FALSE,"ECWEBB";#N/A,#N/A,FALSE,"MFT96";#N/A,#N/A,FALSE,"CTrecon"}</definedName>
    <definedName name="fgfd_2_1" localSheetId="4" hidden="1">{#N/A,#N/A,FALSE,"TMCOMP96";#N/A,#N/A,FALSE,"MAT96";#N/A,#N/A,FALSE,"FANDA96";#N/A,#N/A,FALSE,"INTRAN96";#N/A,#N/A,FALSE,"NAA9697";#N/A,#N/A,FALSE,"ECWEBB";#N/A,#N/A,FALSE,"MFT96";#N/A,#N/A,FALSE,"CTrecon"}</definedName>
    <definedName name="fgfd_2_1" hidden="1">{#N/A,#N/A,FALSE,"TMCOMP96";#N/A,#N/A,FALSE,"MAT96";#N/A,#N/A,FALSE,"FANDA96";#N/A,#N/A,FALSE,"INTRAN96";#N/A,#N/A,FALSE,"NAA9697";#N/A,#N/A,FALSE,"ECWEBB";#N/A,#N/A,FALSE,"MFT96";#N/A,#N/A,FALSE,"CTrecon"}</definedName>
    <definedName name="fgfd_2_1_1" localSheetId="0" hidden="1">{#N/A,#N/A,FALSE,"TMCOMP96";#N/A,#N/A,FALSE,"MAT96";#N/A,#N/A,FALSE,"FANDA96";#N/A,#N/A,FALSE,"INTRAN96";#N/A,#N/A,FALSE,"NAA9697";#N/A,#N/A,FALSE,"ECWEBB";#N/A,#N/A,FALSE,"MFT96";#N/A,#N/A,FALSE,"CTrecon"}</definedName>
    <definedName name="fgfd_2_1_1" hidden="1">{#N/A,#N/A,FALSE,"TMCOMP96";#N/A,#N/A,FALSE,"MAT96";#N/A,#N/A,FALSE,"FANDA96";#N/A,#N/A,FALSE,"INTRAN96";#N/A,#N/A,FALSE,"NAA9697";#N/A,#N/A,FALSE,"ECWEBB";#N/A,#N/A,FALSE,"MFT96";#N/A,#N/A,FALSE,"CTrecon"}</definedName>
    <definedName name="fgfd_2_1_1_1" hidden="1">{#N/A,#N/A,FALSE,"TMCOMP96";#N/A,#N/A,FALSE,"MAT96";#N/A,#N/A,FALSE,"FANDA96";#N/A,#N/A,FALSE,"INTRAN96";#N/A,#N/A,FALSE,"NAA9697";#N/A,#N/A,FALSE,"ECWEBB";#N/A,#N/A,FALSE,"MFT96";#N/A,#N/A,FALSE,"CTrecon"}</definedName>
    <definedName name="fgfd_2_1_1_2" hidden="1">{#N/A,#N/A,FALSE,"TMCOMP96";#N/A,#N/A,FALSE,"MAT96";#N/A,#N/A,FALSE,"FANDA96";#N/A,#N/A,FALSE,"INTRAN96";#N/A,#N/A,FALSE,"NAA9697";#N/A,#N/A,FALSE,"ECWEBB";#N/A,#N/A,FALSE,"MFT96";#N/A,#N/A,FALSE,"CTrecon"}</definedName>
    <definedName name="fgfd_2_1_2" localSheetId="0" hidden="1">{#N/A,#N/A,FALSE,"TMCOMP96";#N/A,#N/A,FALSE,"MAT96";#N/A,#N/A,FALSE,"FANDA96";#N/A,#N/A,FALSE,"INTRAN96";#N/A,#N/A,FALSE,"NAA9697";#N/A,#N/A,FALSE,"ECWEBB";#N/A,#N/A,FALSE,"MFT96";#N/A,#N/A,FALSE,"CTrecon"}</definedName>
    <definedName name="fgfd_2_1_2" hidden="1">{#N/A,#N/A,FALSE,"TMCOMP96";#N/A,#N/A,FALSE,"MAT96";#N/A,#N/A,FALSE,"FANDA96";#N/A,#N/A,FALSE,"INTRAN96";#N/A,#N/A,FALSE,"NAA9697";#N/A,#N/A,FALSE,"ECWEBB";#N/A,#N/A,FALSE,"MFT96";#N/A,#N/A,FALSE,"CTrecon"}</definedName>
    <definedName name="fgfd_2_1_3" localSheetId="0" hidden="1">{#N/A,#N/A,FALSE,"TMCOMP96";#N/A,#N/A,FALSE,"MAT96";#N/A,#N/A,FALSE,"FANDA96";#N/A,#N/A,FALSE,"INTRAN96";#N/A,#N/A,FALSE,"NAA9697";#N/A,#N/A,FALSE,"ECWEBB";#N/A,#N/A,FALSE,"MFT96";#N/A,#N/A,FALSE,"CTrecon"}</definedName>
    <definedName name="fgfd_2_1_3" hidden="1">{#N/A,#N/A,FALSE,"TMCOMP96";#N/A,#N/A,FALSE,"MAT96";#N/A,#N/A,FALSE,"FANDA96";#N/A,#N/A,FALSE,"INTRAN96";#N/A,#N/A,FALSE,"NAA9697";#N/A,#N/A,FALSE,"ECWEBB";#N/A,#N/A,FALSE,"MFT96";#N/A,#N/A,FALSE,"CTrecon"}</definedName>
    <definedName name="fgfd_2_1_4" localSheetId="0" hidden="1">{#N/A,#N/A,FALSE,"TMCOMP96";#N/A,#N/A,FALSE,"MAT96";#N/A,#N/A,FALSE,"FANDA96";#N/A,#N/A,FALSE,"INTRAN96";#N/A,#N/A,FALSE,"NAA9697";#N/A,#N/A,FALSE,"ECWEBB";#N/A,#N/A,FALSE,"MFT96";#N/A,#N/A,FALSE,"CTrecon"}</definedName>
    <definedName name="fgfd_2_1_4" hidden="1">{#N/A,#N/A,FALSE,"TMCOMP96";#N/A,#N/A,FALSE,"MAT96";#N/A,#N/A,FALSE,"FANDA96";#N/A,#N/A,FALSE,"INTRAN96";#N/A,#N/A,FALSE,"NAA9697";#N/A,#N/A,FALSE,"ECWEBB";#N/A,#N/A,FALSE,"MFT96";#N/A,#N/A,FALSE,"CTrecon"}</definedName>
    <definedName name="fgfd_2_1_5" localSheetId="0" hidden="1">{#N/A,#N/A,FALSE,"TMCOMP96";#N/A,#N/A,FALSE,"MAT96";#N/A,#N/A,FALSE,"FANDA96";#N/A,#N/A,FALSE,"INTRAN96";#N/A,#N/A,FALSE,"NAA9697";#N/A,#N/A,FALSE,"ECWEBB";#N/A,#N/A,FALSE,"MFT96";#N/A,#N/A,FALSE,"CTrecon"}</definedName>
    <definedName name="fgfd_2_1_5" hidden="1">{#N/A,#N/A,FALSE,"TMCOMP96";#N/A,#N/A,FALSE,"MAT96";#N/A,#N/A,FALSE,"FANDA96";#N/A,#N/A,FALSE,"INTRAN96";#N/A,#N/A,FALSE,"NAA9697";#N/A,#N/A,FALSE,"ECWEBB";#N/A,#N/A,FALSE,"MFT96";#N/A,#N/A,FALSE,"CTrecon"}</definedName>
    <definedName name="fgfd_2_2" localSheetId="0" hidden="1">{#N/A,#N/A,FALSE,"TMCOMP96";#N/A,#N/A,FALSE,"MAT96";#N/A,#N/A,FALSE,"FANDA96";#N/A,#N/A,FALSE,"INTRAN96";#N/A,#N/A,FALSE,"NAA9697";#N/A,#N/A,FALSE,"ECWEBB";#N/A,#N/A,FALSE,"MFT96";#N/A,#N/A,FALSE,"CTrecon"}</definedName>
    <definedName name="fgfd_2_2" hidden="1">{#N/A,#N/A,FALSE,"TMCOMP96";#N/A,#N/A,FALSE,"MAT96";#N/A,#N/A,FALSE,"FANDA96";#N/A,#N/A,FALSE,"INTRAN96";#N/A,#N/A,FALSE,"NAA9697";#N/A,#N/A,FALSE,"ECWEBB";#N/A,#N/A,FALSE,"MFT96";#N/A,#N/A,FALSE,"CTrecon"}</definedName>
    <definedName name="fgfd_2_3" localSheetId="0" hidden="1">{#N/A,#N/A,FALSE,"TMCOMP96";#N/A,#N/A,FALSE,"MAT96";#N/A,#N/A,FALSE,"FANDA96";#N/A,#N/A,FALSE,"INTRAN96";#N/A,#N/A,FALSE,"NAA9697";#N/A,#N/A,FALSE,"ECWEBB";#N/A,#N/A,FALSE,"MFT96";#N/A,#N/A,FALSE,"CTrecon"}</definedName>
    <definedName name="fgfd_2_3" hidden="1">{#N/A,#N/A,FALSE,"TMCOMP96";#N/A,#N/A,FALSE,"MAT96";#N/A,#N/A,FALSE,"FANDA96";#N/A,#N/A,FALSE,"INTRAN96";#N/A,#N/A,FALSE,"NAA9697";#N/A,#N/A,FALSE,"ECWEBB";#N/A,#N/A,FALSE,"MFT96";#N/A,#N/A,FALSE,"CTrecon"}</definedName>
    <definedName name="fgfd_2_4" localSheetId="0" hidden="1">{#N/A,#N/A,FALSE,"TMCOMP96";#N/A,#N/A,FALSE,"MAT96";#N/A,#N/A,FALSE,"FANDA96";#N/A,#N/A,FALSE,"INTRAN96";#N/A,#N/A,FALSE,"NAA9697";#N/A,#N/A,FALSE,"ECWEBB";#N/A,#N/A,FALSE,"MFT96";#N/A,#N/A,FALSE,"CTrecon"}</definedName>
    <definedName name="fgfd_2_4" hidden="1">{#N/A,#N/A,FALSE,"TMCOMP96";#N/A,#N/A,FALSE,"MAT96";#N/A,#N/A,FALSE,"FANDA96";#N/A,#N/A,FALSE,"INTRAN96";#N/A,#N/A,FALSE,"NAA9697";#N/A,#N/A,FALSE,"ECWEBB";#N/A,#N/A,FALSE,"MFT96";#N/A,#N/A,FALSE,"CTrecon"}</definedName>
    <definedName name="fgfd_2_5" localSheetId="0" hidden="1">{#N/A,#N/A,FALSE,"TMCOMP96";#N/A,#N/A,FALSE,"MAT96";#N/A,#N/A,FALSE,"FANDA96";#N/A,#N/A,FALSE,"INTRAN96";#N/A,#N/A,FALSE,"NAA9697";#N/A,#N/A,FALSE,"ECWEBB";#N/A,#N/A,FALSE,"MFT96";#N/A,#N/A,FALSE,"CTrecon"}</definedName>
    <definedName name="fgfd_2_5" hidden="1">{#N/A,#N/A,FALSE,"TMCOMP96";#N/A,#N/A,FALSE,"MAT96";#N/A,#N/A,FALSE,"FANDA96";#N/A,#N/A,FALSE,"INTRAN96";#N/A,#N/A,FALSE,"NAA9697";#N/A,#N/A,FALSE,"ECWEBB";#N/A,#N/A,FALSE,"MFT96";#N/A,#N/A,FALSE,"CTrecon"}</definedName>
    <definedName name="fgfd_3" localSheetId="0" hidden="1">{#N/A,#N/A,FALSE,"TMCOMP96";#N/A,#N/A,FALSE,"MAT96";#N/A,#N/A,FALSE,"FANDA96";#N/A,#N/A,FALSE,"INTRAN96";#N/A,#N/A,FALSE,"NAA9697";#N/A,#N/A,FALSE,"ECWEBB";#N/A,#N/A,FALSE,"MFT96";#N/A,#N/A,FALSE,"CTrecon"}</definedName>
    <definedName name="fgfd_3" localSheetId="4" hidden="1">{#N/A,#N/A,FALSE,"TMCOMP96";#N/A,#N/A,FALSE,"MAT96";#N/A,#N/A,FALSE,"FANDA96";#N/A,#N/A,FALSE,"INTRAN96";#N/A,#N/A,FALSE,"NAA9697";#N/A,#N/A,FALSE,"ECWEBB";#N/A,#N/A,FALSE,"MFT96";#N/A,#N/A,FALSE,"CTrecon"}</definedName>
    <definedName name="fgfd_3" hidden="1">{#N/A,#N/A,FALSE,"TMCOMP96";#N/A,#N/A,FALSE,"MAT96";#N/A,#N/A,FALSE,"FANDA96";#N/A,#N/A,FALSE,"INTRAN96";#N/A,#N/A,FALSE,"NAA9697";#N/A,#N/A,FALSE,"ECWEBB";#N/A,#N/A,FALSE,"MFT96";#N/A,#N/A,FALSE,"CTrecon"}</definedName>
    <definedName name="fgfd_3_1" localSheetId="0" hidden="1">{#N/A,#N/A,FALSE,"TMCOMP96";#N/A,#N/A,FALSE,"MAT96";#N/A,#N/A,FALSE,"FANDA96";#N/A,#N/A,FALSE,"INTRAN96";#N/A,#N/A,FALSE,"NAA9697";#N/A,#N/A,FALSE,"ECWEBB";#N/A,#N/A,FALSE,"MFT96";#N/A,#N/A,FALSE,"CTrecon"}</definedName>
    <definedName name="fgfd_3_1" localSheetId="4" hidden="1">{#N/A,#N/A,FALSE,"TMCOMP96";#N/A,#N/A,FALSE,"MAT96";#N/A,#N/A,FALSE,"FANDA96";#N/A,#N/A,FALSE,"INTRAN96";#N/A,#N/A,FALSE,"NAA9697";#N/A,#N/A,FALSE,"ECWEBB";#N/A,#N/A,FALSE,"MFT96";#N/A,#N/A,FALSE,"CTrecon"}</definedName>
    <definedName name="fgfd_3_1" hidden="1">{#N/A,#N/A,FALSE,"TMCOMP96";#N/A,#N/A,FALSE,"MAT96";#N/A,#N/A,FALSE,"FANDA96";#N/A,#N/A,FALSE,"INTRAN96";#N/A,#N/A,FALSE,"NAA9697";#N/A,#N/A,FALSE,"ECWEBB";#N/A,#N/A,FALSE,"MFT96";#N/A,#N/A,FALSE,"CTrecon"}</definedName>
    <definedName name="fgfd_3_1_1" localSheetId="0" hidden="1">{#N/A,#N/A,FALSE,"TMCOMP96";#N/A,#N/A,FALSE,"MAT96";#N/A,#N/A,FALSE,"FANDA96";#N/A,#N/A,FALSE,"INTRAN96";#N/A,#N/A,FALSE,"NAA9697";#N/A,#N/A,FALSE,"ECWEBB";#N/A,#N/A,FALSE,"MFT96";#N/A,#N/A,FALSE,"CTrecon"}</definedName>
    <definedName name="fgfd_3_1_1" hidden="1">{#N/A,#N/A,FALSE,"TMCOMP96";#N/A,#N/A,FALSE,"MAT96";#N/A,#N/A,FALSE,"FANDA96";#N/A,#N/A,FALSE,"INTRAN96";#N/A,#N/A,FALSE,"NAA9697";#N/A,#N/A,FALSE,"ECWEBB";#N/A,#N/A,FALSE,"MFT96";#N/A,#N/A,FALSE,"CTrecon"}</definedName>
    <definedName name="fgfd_3_1_1_1" hidden="1">{#N/A,#N/A,FALSE,"TMCOMP96";#N/A,#N/A,FALSE,"MAT96";#N/A,#N/A,FALSE,"FANDA96";#N/A,#N/A,FALSE,"INTRAN96";#N/A,#N/A,FALSE,"NAA9697";#N/A,#N/A,FALSE,"ECWEBB";#N/A,#N/A,FALSE,"MFT96";#N/A,#N/A,FALSE,"CTrecon"}</definedName>
    <definedName name="fgfd_3_1_1_2" hidden="1">{#N/A,#N/A,FALSE,"TMCOMP96";#N/A,#N/A,FALSE,"MAT96";#N/A,#N/A,FALSE,"FANDA96";#N/A,#N/A,FALSE,"INTRAN96";#N/A,#N/A,FALSE,"NAA9697";#N/A,#N/A,FALSE,"ECWEBB";#N/A,#N/A,FALSE,"MFT96";#N/A,#N/A,FALSE,"CTrecon"}</definedName>
    <definedName name="fgfd_3_1_2" localSheetId="0" hidden="1">{#N/A,#N/A,FALSE,"TMCOMP96";#N/A,#N/A,FALSE,"MAT96";#N/A,#N/A,FALSE,"FANDA96";#N/A,#N/A,FALSE,"INTRAN96";#N/A,#N/A,FALSE,"NAA9697";#N/A,#N/A,FALSE,"ECWEBB";#N/A,#N/A,FALSE,"MFT96";#N/A,#N/A,FALSE,"CTrecon"}</definedName>
    <definedName name="fgfd_3_1_2" hidden="1">{#N/A,#N/A,FALSE,"TMCOMP96";#N/A,#N/A,FALSE,"MAT96";#N/A,#N/A,FALSE,"FANDA96";#N/A,#N/A,FALSE,"INTRAN96";#N/A,#N/A,FALSE,"NAA9697";#N/A,#N/A,FALSE,"ECWEBB";#N/A,#N/A,FALSE,"MFT96";#N/A,#N/A,FALSE,"CTrecon"}</definedName>
    <definedName name="fgfd_3_1_3" localSheetId="0" hidden="1">{#N/A,#N/A,FALSE,"TMCOMP96";#N/A,#N/A,FALSE,"MAT96";#N/A,#N/A,FALSE,"FANDA96";#N/A,#N/A,FALSE,"INTRAN96";#N/A,#N/A,FALSE,"NAA9697";#N/A,#N/A,FALSE,"ECWEBB";#N/A,#N/A,FALSE,"MFT96";#N/A,#N/A,FALSE,"CTrecon"}</definedName>
    <definedName name="fgfd_3_1_3" hidden="1">{#N/A,#N/A,FALSE,"TMCOMP96";#N/A,#N/A,FALSE,"MAT96";#N/A,#N/A,FALSE,"FANDA96";#N/A,#N/A,FALSE,"INTRAN96";#N/A,#N/A,FALSE,"NAA9697";#N/A,#N/A,FALSE,"ECWEBB";#N/A,#N/A,FALSE,"MFT96";#N/A,#N/A,FALSE,"CTrecon"}</definedName>
    <definedName name="fgfd_3_1_4" localSheetId="0" hidden="1">{#N/A,#N/A,FALSE,"TMCOMP96";#N/A,#N/A,FALSE,"MAT96";#N/A,#N/A,FALSE,"FANDA96";#N/A,#N/A,FALSE,"INTRAN96";#N/A,#N/A,FALSE,"NAA9697";#N/A,#N/A,FALSE,"ECWEBB";#N/A,#N/A,FALSE,"MFT96";#N/A,#N/A,FALSE,"CTrecon"}</definedName>
    <definedName name="fgfd_3_1_4" hidden="1">{#N/A,#N/A,FALSE,"TMCOMP96";#N/A,#N/A,FALSE,"MAT96";#N/A,#N/A,FALSE,"FANDA96";#N/A,#N/A,FALSE,"INTRAN96";#N/A,#N/A,FALSE,"NAA9697";#N/A,#N/A,FALSE,"ECWEBB";#N/A,#N/A,FALSE,"MFT96";#N/A,#N/A,FALSE,"CTrecon"}</definedName>
    <definedName name="fgfd_3_1_5" localSheetId="0" hidden="1">{#N/A,#N/A,FALSE,"TMCOMP96";#N/A,#N/A,FALSE,"MAT96";#N/A,#N/A,FALSE,"FANDA96";#N/A,#N/A,FALSE,"INTRAN96";#N/A,#N/A,FALSE,"NAA9697";#N/A,#N/A,FALSE,"ECWEBB";#N/A,#N/A,FALSE,"MFT96";#N/A,#N/A,FALSE,"CTrecon"}</definedName>
    <definedName name="fgfd_3_1_5" hidden="1">{#N/A,#N/A,FALSE,"TMCOMP96";#N/A,#N/A,FALSE,"MAT96";#N/A,#N/A,FALSE,"FANDA96";#N/A,#N/A,FALSE,"INTRAN96";#N/A,#N/A,FALSE,"NAA9697";#N/A,#N/A,FALSE,"ECWEBB";#N/A,#N/A,FALSE,"MFT96";#N/A,#N/A,FALSE,"CTrecon"}</definedName>
    <definedName name="fgfd_3_2" localSheetId="0" hidden="1">{#N/A,#N/A,FALSE,"TMCOMP96";#N/A,#N/A,FALSE,"MAT96";#N/A,#N/A,FALSE,"FANDA96";#N/A,#N/A,FALSE,"INTRAN96";#N/A,#N/A,FALSE,"NAA9697";#N/A,#N/A,FALSE,"ECWEBB";#N/A,#N/A,FALSE,"MFT96";#N/A,#N/A,FALSE,"CTrecon"}</definedName>
    <definedName name="fgfd_3_2" hidden="1">{#N/A,#N/A,FALSE,"TMCOMP96";#N/A,#N/A,FALSE,"MAT96";#N/A,#N/A,FALSE,"FANDA96";#N/A,#N/A,FALSE,"INTRAN96";#N/A,#N/A,FALSE,"NAA9697";#N/A,#N/A,FALSE,"ECWEBB";#N/A,#N/A,FALSE,"MFT96";#N/A,#N/A,FALSE,"CTrecon"}</definedName>
    <definedName name="fgfd_3_3" localSheetId="0" hidden="1">{#N/A,#N/A,FALSE,"TMCOMP96";#N/A,#N/A,FALSE,"MAT96";#N/A,#N/A,FALSE,"FANDA96";#N/A,#N/A,FALSE,"INTRAN96";#N/A,#N/A,FALSE,"NAA9697";#N/A,#N/A,FALSE,"ECWEBB";#N/A,#N/A,FALSE,"MFT96";#N/A,#N/A,FALSE,"CTrecon"}</definedName>
    <definedName name="fgfd_3_3" hidden="1">{#N/A,#N/A,FALSE,"TMCOMP96";#N/A,#N/A,FALSE,"MAT96";#N/A,#N/A,FALSE,"FANDA96";#N/A,#N/A,FALSE,"INTRAN96";#N/A,#N/A,FALSE,"NAA9697";#N/A,#N/A,FALSE,"ECWEBB";#N/A,#N/A,FALSE,"MFT96";#N/A,#N/A,FALSE,"CTrecon"}</definedName>
    <definedName name="fgfd_3_4" localSheetId="0" hidden="1">{#N/A,#N/A,FALSE,"TMCOMP96";#N/A,#N/A,FALSE,"MAT96";#N/A,#N/A,FALSE,"FANDA96";#N/A,#N/A,FALSE,"INTRAN96";#N/A,#N/A,FALSE,"NAA9697";#N/A,#N/A,FALSE,"ECWEBB";#N/A,#N/A,FALSE,"MFT96";#N/A,#N/A,FALSE,"CTrecon"}</definedName>
    <definedName name="fgfd_3_4" hidden="1">{#N/A,#N/A,FALSE,"TMCOMP96";#N/A,#N/A,FALSE,"MAT96";#N/A,#N/A,FALSE,"FANDA96";#N/A,#N/A,FALSE,"INTRAN96";#N/A,#N/A,FALSE,"NAA9697";#N/A,#N/A,FALSE,"ECWEBB";#N/A,#N/A,FALSE,"MFT96";#N/A,#N/A,FALSE,"CTrecon"}</definedName>
    <definedName name="fgfd_3_5" localSheetId="0" hidden="1">{#N/A,#N/A,FALSE,"TMCOMP96";#N/A,#N/A,FALSE,"MAT96";#N/A,#N/A,FALSE,"FANDA96";#N/A,#N/A,FALSE,"INTRAN96";#N/A,#N/A,FALSE,"NAA9697";#N/A,#N/A,FALSE,"ECWEBB";#N/A,#N/A,FALSE,"MFT96";#N/A,#N/A,FALSE,"CTrecon"}</definedName>
    <definedName name="fgfd_3_5" hidden="1">{#N/A,#N/A,FALSE,"TMCOMP96";#N/A,#N/A,FALSE,"MAT96";#N/A,#N/A,FALSE,"FANDA96";#N/A,#N/A,FALSE,"INTRAN96";#N/A,#N/A,FALSE,"NAA9697";#N/A,#N/A,FALSE,"ECWEBB";#N/A,#N/A,FALSE,"MFT96";#N/A,#N/A,FALSE,"CTrecon"}</definedName>
    <definedName name="fgfd_4" localSheetId="0" hidden="1">{#N/A,#N/A,FALSE,"TMCOMP96";#N/A,#N/A,FALSE,"MAT96";#N/A,#N/A,FALSE,"FANDA96";#N/A,#N/A,FALSE,"INTRAN96";#N/A,#N/A,FALSE,"NAA9697";#N/A,#N/A,FALSE,"ECWEBB";#N/A,#N/A,FALSE,"MFT96";#N/A,#N/A,FALSE,"CTrecon"}</definedName>
    <definedName name="fgfd_4" localSheetId="4" hidden="1">{#N/A,#N/A,FALSE,"TMCOMP96";#N/A,#N/A,FALSE,"MAT96";#N/A,#N/A,FALSE,"FANDA96";#N/A,#N/A,FALSE,"INTRAN96";#N/A,#N/A,FALSE,"NAA9697";#N/A,#N/A,FALSE,"ECWEBB";#N/A,#N/A,FALSE,"MFT96";#N/A,#N/A,FALSE,"CTrecon"}</definedName>
    <definedName name="fgfd_4" hidden="1">{#N/A,#N/A,FALSE,"TMCOMP96";#N/A,#N/A,FALSE,"MAT96";#N/A,#N/A,FALSE,"FANDA96";#N/A,#N/A,FALSE,"INTRAN96";#N/A,#N/A,FALSE,"NAA9697";#N/A,#N/A,FALSE,"ECWEBB";#N/A,#N/A,FALSE,"MFT96";#N/A,#N/A,FALSE,"CTrecon"}</definedName>
    <definedName name="fgfd_4_1" localSheetId="0" hidden="1">{#N/A,#N/A,FALSE,"TMCOMP96";#N/A,#N/A,FALSE,"MAT96";#N/A,#N/A,FALSE,"FANDA96";#N/A,#N/A,FALSE,"INTRAN96";#N/A,#N/A,FALSE,"NAA9697";#N/A,#N/A,FALSE,"ECWEBB";#N/A,#N/A,FALSE,"MFT96";#N/A,#N/A,FALSE,"CTrecon"}</definedName>
    <definedName name="fgfd_4_1" localSheetId="4" hidden="1">{#N/A,#N/A,FALSE,"TMCOMP96";#N/A,#N/A,FALSE,"MAT96";#N/A,#N/A,FALSE,"FANDA96";#N/A,#N/A,FALSE,"INTRAN96";#N/A,#N/A,FALSE,"NAA9697";#N/A,#N/A,FALSE,"ECWEBB";#N/A,#N/A,FALSE,"MFT96";#N/A,#N/A,FALSE,"CTrecon"}</definedName>
    <definedName name="fgfd_4_1" hidden="1">{#N/A,#N/A,FALSE,"TMCOMP96";#N/A,#N/A,FALSE,"MAT96";#N/A,#N/A,FALSE,"FANDA96";#N/A,#N/A,FALSE,"INTRAN96";#N/A,#N/A,FALSE,"NAA9697";#N/A,#N/A,FALSE,"ECWEBB";#N/A,#N/A,FALSE,"MFT96";#N/A,#N/A,FALSE,"CTrecon"}</definedName>
    <definedName name="fgfd_4_1_1" localSheetId="0" hidden="1">{#N/A,#N/A,FALSE,"TMCOMP96";#N/A,#N/A,FALSE,"MAT96";#N/A,#N/A,FALSE,"FANDA96";#N/A,#N/A,FALSE,"INTRAN96";#N/A,#N/A,FALSE,"NAA9697";#N/A,#N/A,FALSE,"ECWEBB";#N/A,#N/A,FALSE,"MFT96";#N/A,#N/A,FALSE,"CTrecon"}</definedName>
    <definedName name="fgfd_4_1_1" hidden="1">{#N/A,#N/A,FALSE,"TMCOMP96";#N/A,#N/A,FALSE,"MAT96";#N/A,#N/A,FALSE,"FANDA96";#N/A,#N/A,FALSE,"INTRAN96";#N/A,#N/A,FALSE,"NAA9697";#N/A,#N/A,FALSE,"ECWEBB";#N/A,#N/A,FALSE,"MFT96";#N/A,#N/A,FALSE,"CTrecon"}</definedName>
    <definedName name="fgfd_4_1_1_1" hidden="1">{#N/A,#N/A,FALSE,"TMCOMP96";#N/A,#N/A,FALSE,"MAT96";#N/A,#N/A,FALSE,"FANDA96";#N/A,#N/A,FALSE,"INTRAN96";#N/A,#N/A,FALSE,"NAA9697";#N/A,#N/A,FALSE,"ECWEBB";#N/A,#N/A,FALSE,"MFT96";#N/A,#N/A,FALSE,"CTrecon"}</definedName>
    <definedName name="fgfd_4_1_1_2" hidden="1">{#N/A,#N/A,FALSE,"TMCOMP96";#N/A,#N/A,FALSE,"MAT96";#N/A,#N/A,FALSE,"FANDA96";#N/A,#N/A,FALSE,"INTRAN96";#N/A,#N/A,FALSE,"NAA9697";#N/A,#N/A,FALSE,"ECWEBB";#N/A,#N/A,FALSE,"MFT96";#N/A,#N/A,FALSE,"CTrecon"}</definedName>
    <definedName name="fgfd_4_1_2" localSheetId="0" hidden="1">{#N/A,#N/A,FALSE,"TMCOMP96";#N/A,#N/A,FALSE,"MAT96";#N/A,#N/A,FALSE,"FANDA96";#N/A,#N/A,FALSE,"INTRAN96";#N/A,#N/A,FALSE,"NAA9697";#N/A,#N/A,FALSE,"ECWEBB";#N/A,#N/A,FALSE,"MFT96";#N/A,#N/A,FALSE,"CTrecon"}</definedName>
    <definedName name="fgfd_4_1_2" hidden="1">{#N/A,#N/A,FALSE,"TMCOMP96";#N/A,#N/A,FALSE,"MAT96";#N/A,#N/A,FALSE,"FANDA96";#N/A,#N/A,FALSE,"INTRAN96";#N/A,#N/A,FALSE,"NAA9697";#N/A,#N/A,FALSE,"ECWEBB";#N/A,#N/A,FALSE,"MFT96";#N/A,#N/A,FALSE,"CTrecon"}</definedName>
    <definedName name="fgfd_4_1_3" localSheetId="0" hidden="1">{#N/A,#N/A,FALSE,"TMCOMP96";#N/A,#N/A,FALSE,"MAT96";#N/A,#N/A,FALSE,"FANDA96";#N/A,#N/A,FALSE,"INTRAN96";#N/A,#N/A,FALSE,"NAA9697";#N/A,#N/A,FALSE,"ECWEBB";#N/A,#N/A,FALSE,"MFT96";#N/A,#N/A,FALSE,"CTrecon"}</definedName>
    <definedName name="fgfd_4_1_3" hidden="1">{#N/A,#N/A,FALSE,"TMCOMP96";#N/A,#N/A,FALSE,"MAT96";#N/A,#N/A,FALSE,"FANDA96";#N/A,#N/A,FALSE,"INTRAN96";#N/A,#N/A,FALSE,"NAA9697";#N/A,#N/A,FALSE,"ECWEBB";#N/A,#N/A,FALSE,"MFT96";#N/A,#N/A,FALSE,"CTrecon"}</definedName>
    <definedName name="fgfd_4_1_4" localSheetId="0" hidden="1">{#N/A,#N/A,FALSE,"TMCOMP96";#N/A,#N/A,FALSE,"MAT96";#N/A,#N/A,FALSE,"FANDA96";#N/A,#N/A,FALSE,"INTRAN96";#N/A,#N/A,FALSE,"NAA9697";#N/A,#N/A,FALSE,"ECWEBB";#N/A,#N/A,FALSE,"MFT96";#N/A,#N/A,FALSE,"CTrecon"}</definedName>
    <definedName name="fgfd_4_1_4" hidden="1">{#N/A,#N/A,FALSE,"TMCOMP96";#N/A,#N/A,FALSE,"MAT96";#N/A,#N/A,FALSE,"FANDA96";#N/A,#N/A,FALSE,"INTRAN96";#N/A,#N/A,FALSE,"NAA9697";#N/A,#N/A,FALSE,"ECWEBB";#N/A,#N/A,FALSE,"MFT96";#N/A,#N/A,FALSE,"CTrecon"}</definedName>
    <definedName name="fgfd_4_1_5" localSheetId="0" hidden="1">{#N/A,#N/A,FALSE,"TMCOMP96";#N/A,#N/A,FALSE,"MAT96";#N/A,#N/A,FALSE,"FANDA96";#N/A,#N/A,FALSE,"INTRAN96";#N/A,#N/A,FALSE,"NAA9697";#N/A,#N/A,FALSE,"ECWEBB";#N/A,#N/A,FALSE,"MFT96";#N/A,#N/A,FALSE,"CTrecon"}</definedName>
    <definedName name="fgfd_4_1_5" hidden="1">{#N/A,#N/A,FALSE,"TMCOMP96";#N/A,#N/A,FALSE,"MAT96";#N/A,#N/A,FALSE,"FANDA96";#N/A,#N/A,FALSE,"INTRAN96";#N/A,#N/A,FALSE,"NAA9697";#N/A,#N/A,FALSE,"ECWEBB";#N/A,#N/A,FALSE,"MFT96";#N/A,#N/A,FALSE,"CTrecon"}</definedName>
    <definedName name="fgfd_4_2" localSheetId="0" hidden="1">{#N/A,#N/A,FALSE,"TMCOMP96";#N/A,#N/A,FALSE,"MAT96";#N/A,#N/A,FALSE,"FANDA96";#N/A,#N/A,FALSE,"INTRAN96";#N/A,#N/A,FALSE,"NAA9697";#N/A,#N/A,FALSE,"ECWEBB";#N/A,#N/A,FALSE,"MFT96";#N/A,#N/A,FALSE,"CTrecon"}</definedName>
    <definedName name="fgfd_4_2" hidden="1">{#N/A,#N/A,FALSE,"TMCOMP96";#N/A,#N/A,FALSE,"MAT96";#N/A,#N/A,FALSE,"FANDA96";#N/A,#N/A,FALSE,"INTRAN96";#N/A,#N/A,FALSE,"NAA9697";#N/A,#N/A,FALSE,"ECWEBB";#N/A,#N/A,FALSE,"MFT96";#N/A,#N/A,FALSE,"CTrecon"}</definedName>
    <definedName name="fgfd_4_3" localSheetId="0" hidden="1">{#N/A,#N/A,FALSE,"TMCOMP96";#N/A,#N/A,FALSE,"MAT96";#N/A,#N/A,FALSE,"FANDA96";#N/A,#N/A,FALSE,"INTRAN96";#N/A,#N/A,FALSE,"NAA9697";#N/A,#N/A,FALSE,"ECWEBB";#N/A,#N/A,FALSE,"MFT96";#N/A,#N/A,FALSE,"CTrecon"}</definedName>
    <definedName name="fgfd_4_3" hidden="1">{#N/A,#N/A,FALSE,"TMCOMP96";#N/A,#N/A,FALSE,"MAT96";#N/A,#N/A,FALSE,"FANDA96";#N/A,#N/A,FALSE,"INTRAN96";#N/A,#N/A,FALSE,"NAA9697";#N/A,#N/A,FALSE,"ECWEBB";#N/A,#N/A,FALSE,"MFT96";#N/A,#N/A,FALSE,"CTrecon"}</definedName>
    <definedName name="fgfd_4_4" localSheetId="0" hidden="1">{#N/A,#N/A,FALSE,"TMCOMP96";#N/A,#N/A,FALSE,"MAT96";#N/A,#N/A,FALSE,"FANDA96";#N/A,#N/A,FALSE,"INTRAN96";#N/A,#N/A,FALSE,"NAA9697";#N/A,#N/A,FALSE,"ECWEBB";#N/A,#N/A,FALSE,"MFT96";#N/A,#N/A,FALSE,"CTrecon"}</definedName>
    <definedName name="fgfd_4_4" hidden="1">{#N/A,#N/A,FALSE,"TMCOMP96";#N/A,#N/A,FALSE,"MAT96";#N/A,#N/A,FALSE,"FANDA96";#N/A,#N/A,FALSE,"INTRAN96";#N/A,#N/A,FALSE,"NAA9697";#N/A,#N/A,FALSE,"ECWEBB";#N/A,#N/A,FALSE,"MFT96";#N/A,#N/A,FALSE,"CTrecon"}</definedName>
    <definedName name="fgfd_4_5" localSheetId="0" hidden="1">{#N/A,#N/A,FALSE,"TMCOMP96";#N/A,#N/A,FALSE,"MAT96";#N/A,#N/A,FALSE,"FANDA96";#N/A,#N/A,FALSE,"INTRAN96";#N/A,#N/A,FALSE,"NAA9697";#N/A,#N/A,FALSE,"ECWEBB";#N/A,#N/A,FALSE,"MFT96";#N/A,#N/A,FALSE,"CTrecon"}</definedName>
    <definedName name="fgfd_4_5" hidden="1">{#N/A,#N/A,FALSE,"TMCOMP96";#N/A,#N/A,FALSE,"MAT96";#N/A,#N/A,FALSE,"FANDA96";#N/A,#N/A,FALSE,"INTRAN96";#N/A,#N/A,FALSE,"NAA9697";#N/A,#N/A,FALSE,"ECWEBB";#N/A,#N/A,FALSE,"MFT96";#N/A,#N/A,FALSE,"CTrecon"}</definedName>
    <definedName name="fgfd_5" localSheetId="0" hidden="1">{#N/A,#N/A,FALSE,"TMCOMP96";#N/A,#N/A,FALSE,"MAT96";#N/A,#N/A,FALSE,"FANDA96";#N/A,#N/A,FALSE,"INTRAN96";#N/A,#N/A,FALSE,"NAA9697";#N/A,#N/A,FALSE,"ECWEBB";#N/A,#N/A,FALSE,"MFT96";#N/A,#N/A,FALSE,"CTrecon"}</definedName>
    <definedName name="fgfd_5" localSheetId="4" hidden="1">{#N/A,#N/A,FALSE,"TMCOMP96";#N/A,#N/A,FALSE,"MAT96";#N/A,#N/A,FALSE,"FANDA96";#N/A,#N/A,FALSE,"INTRAN96";#N/A,#N/A,FALSE,"NAA9697";#N/A,#N/A,FALSE,"ECWEBB";#N/A,#N/A,FALSE,"MFT96";#N/A,#N/A,FALSE,"CTrecon"}</definedName>
    <definedName name="fgfd_5" hidden="1">{#N/A,#N/A,FALSE,"TMCOMP96";#N/A,#N/A,FALSE,"MAT96";#N/A,#N/A,FALSE,"FANDA96";#N/A,#N/A,FALSE,"INTRAN96";#N/A,#N/A,FALSE,"NAA9697";#N/A,#N/A,FALSE,"ECWEBB";#N/A,#N/A,FALSE,"MFT96";#N/A,#N/A,FALSE,"CTrecon"}</definedName>
    <definedName name="fgfd_5_1" localSheetId="0" hidden="1">{#N/A,#N/A,FALSE,"TMCOMP96";#N/A,#N/A,FALSE,"MAT96";#N/A,#N/A,FALSE,"FANDA96";#N/A,#N/A,FALSE,"INTRAN96";#N/A,#N/A,FALSE,"NAA9697";#N/A,#N/A,FALSE,"ECWEBB";#N/A,#N/A,FALSE,"MFT96";#N/A,#N/A,FALSE,"CTrecon"}</definedName>
    <definedName name="fgfd_5_1" localSheetId="4" hidden="1">{#N/A,#N/A,FALSE,"TMCOMP96";#N/A,#N/A,FALSE,"MAT96";#N/A,#N/A,FALSE,"FANDA96";#N/A,#N/A,FALSE,"INTRAN96";#N/A,#N/A,FALSE,"NAA9697";#N/A,#N/A,FALSE,"ECWEBB";#N/A,#N/A,FALSE,"MFT96";#N/A,#N/A,FALSE,"CTrecon"}</definedName>
    <definedName name="fgfd_5_1" hidden="1">{#N/A,#N/A,FALSE,"TMCOMP96";#N/A,#N/A,FALSE,"MAT96";#N/A,#N/A,FALSE,"FANDA96";#N/A,#N/A,FALSE,"INTRAN96";#N/A,#N/A,FALSE,"NAA9697";#N/A,#N/A,FALSE,"ECWEBB";#N/A,#N/A,FALSE,"MFT96";#N/A,#N/A,FALSE,"CTrecon"}</definedName>
    <definedName name="fgfd_5_1_1" localSheetId="0" hidden="1">{#N/A,#N/A,FALSE,"TMCOMP96";#N/A,#N/A,FALSE,"MAT96";#N/A,#N/A,FALSE,"FANDA96";#N/A,#N/A,FALSE,"INTRAN96";#N/A,#N/A,FALSE,"NAA9697";#N/A,#N/A,FALSE,"ECWEBB";#N/A,#N/A,FALSE,"MFT96";#N/A,#N/A,FALSE,"CTrecon"}</definedName>
    <definedName name="fgfd_5_1_1" hidden="1">{#N/A,#N/A,FALSE,"TMCOMP96";#N/A,#N/A,FALSE,"MAT96";#N/A,#N/A,FALSE,"FANDA96";#N/A,#N/A,FALSE,"INTRAN96";#N/A,#N/A,FALSE,"NAA9697";#N/A,#N/A,FALSE,"ECWEBB";#N/A,#N/A,FALSE,"MFT96";#N/A,#N/A,FALSE,"CTrecon"}</definedName>
    <definedName name="fgfd_5_1_1_1" hidden="1">{#N/A,#N/A,FALSE,"TMCOMP96";#N/A,#N/A,FALSE,"MAT96";#N/A,#N/A,FALSE,"FANDA96";#N/A,#N/A,FALSE,"INTRAN96";#N/A,#N/A,FALSE,"NAA9697";#N/A,#N/A,FALSE,"ECWEBB";#N/A,#N/A,FALSE,"MFT96";#N/A,#N/A,FALSE,"CTrecon"}</definedName>
    <definedName name="fgfd_5_1_1_2" hidden="1">{#N/A,#N/A,FALSE,"TMCOMP96";#N/A,#N/A,FALSE,"MAT96";#N/A,#N/A,FALSE,"FANDA96";#N/A,#N/A,FALSE,"INTRAN96";#N/A,#N/A,FALSE,"NAA9697";#N/A,#N/A,FALSE,"ECWEBB";#N/A,#N/A,FALSE,"MFT96";#N/A,#N/A,FALSE,"CTrecon"}</definedName>
    <definedName name="fgfd_5_1_2" localSheetId="0" hidden="1">{#N/A,#N/A,FALSE,"TMCOMP96";#N/A,#N/A,FALSE,"MAT96";#N/A,#N/A,FALSE,"FANDA96";#N/A,#N/A,FALSE,"INTRAN96";#N/A,#N/A,FALSE,"NAA9697";#N/A,#N/A,FALSE,"ECWEBB";#N/A,#N/A,FALSE,"MFT96";#N/A,#N/A,FALSE,"CTrecon"}</definedName>
    <definedName name="fgfd_5_1_2" hidden="1">{#N/A,#N/A,FALSE,"TMCOMP96";#N/A,#N/A,FALSE,"MAT96";#N/A,#N/A,FALSE,"FANDA96";#N/A,#N/A,FALSE,"INTRAN96";#N/A,#N/A,FALSE,"NAA9697";#N/A,#N/A,FALSE,"ECWEBB";#N/A,#N/A,FALSE,"MFT96";#N/A,#N/A,FALSE,"CTrecon"}</definedName>
    <definedName name="fgfd_5_1_3" localSheetId="0" hidden="1">{#N/A,#N/A,FALSE,"TMCOMP96";#N/A,#N/A,FALSE,"MAT96";#N/A,#N/A,FALSE,"FANDA96";#N/A,#N/A,FALSE,"INTRAN96";#N/A,#N/A,FALSE,"NAA9697";#N/A,#N/A,FALSE,"ECWEBB";#N/A,#N/A,FALSE,"MFT96";#N/A,#N/A,FALSE,"CTrecon"}</definedName>
    <definedName name="fgfd_5_1_3" hidden="1">{#N/A,#N/A,FALSE,"TMCOMP96";#N/A,#N/A,FALSE,"MAT96";#N/A,#N/A,FALSE,"FANDA96";#N/A,#N/A,FALSE,"INTRAN96";#N/A,#N/A,FALSE,"NAA9697";#N/A,#N/A,FALSE,"ECWEBB";#N/A,#N/A,FALSE,"MFT96";#N/A,#N/A,FALSE,"CTrecon"}</definedName>
    <definedName name="fgfd_5_1_4" localSheetId="0" hidden="1">{#N/A,#N/A,FALSE,"TMCOMP96";#N/A,#N/A,FALSE,"MAT96";#N/A,#N/A,FALSE,"FANDA96";#N/A,#N/A,FALSE,"INTRAN96";#N/A,#N/A,FALSE,"NAA9697";#N/A,#N/A,FALSE,"ECWEBB";#N/A,#N/A,FALSE,"MFT96";#N/A,#N/A,FALSE,"CTrecon"}</definedName>
    <definedName name="fgfd_5_1_4" hidden="1">{#N/A,#N/A,FALSE,"TMCOMP96";#N/A,#N/A,FALSE,"MAT96";#N/A,#N/A,FALSE,"FANDA96";#N/A,#N/A,FALSE,"INTRAN96";#N/A,#N/A,FALSE,"NAA9697";#N/A,#N/A,FALSE,"ECWEBB";#N/A,#N/A,FALSE,"MFT96";#N/A,#N/A,FALSE,"CTrecon"}</definedName>
    <definedName name="fgfd_5_1_5" localSheetId="0" hidden="1">{#N/A,#N/A,FALSE,"TMCOMP96";#N/A,#N/A,FALSE,"MAT96";#N/A,#N/A,FALSE,"FANDA96";#N/A,#N/A,FALSE,"INTRAN96";#N/A,#N/A,FALSE,"NAA9697";#N/A,#N/A,FALSE,"ECWEBB";#N/A,#N/A,FALSE,"MFT96";#N/A,#N/A,FALSE,"CTrecon"}</definedName>
    <definedName name="fgfd_5_1_5" hidden="1">{#N/A,#N/A,FALSE,"TMCOMP96";#N/A,#N/A,FALSE,"MAT96";#N/A,#N/A,FALSE,"FANDA96";#N/A,#N/A,FALSE,"INTRAN96";#N/A,#N/A,FALSE,"NAA9697";#N/A,#N/A,FALSE,"ECWEBB";#N/A,#N/A,FALSE,"MFT96";#N/A,#N/A,FALSE,"CTrecon"}</definedName>
    <definedName name="fgfd_5_2" localSheetId="0" hidden="1">{#N/A,#N/A,FALSE,"TMCOMP96";#N/A,#N/A,FALSE,"MAT96";#N/A,#N/A,FALSE,"FANDA96";#N/A,#N/A,FALSE,"INTRAN96";#N/A,#N/A,FALSE,"NAA9697";#N/A,#N/A,FALSE,"ECWEBB";#N/A,#N/A,FALSE,"MFT96";#N/A,#N/A,FALSE,"CTrecon"}</definedName>
    <definedName name="fgfd_5_2" hidden="1">{#N/A,#N/A,FALSE,"TMCOMP96";#N/A,#N/A,FALSE,"MAT96";#N/A,#N/A,FALSE,"FANDA96";#N/A,#N/A,FALSE,"INTRAN96";#N/A,#N/A,FALSE,"NAA9697";#N/A,#N/A,FALSE,"ECWEBB";#N/A,#N/A,FALSE,"MFT96";#N/A,#N/A,FALSE,"CTrecon"}</definedName>
    <definedName name="fgfd_5_3" localSheetId="0" hidden="1">{#N/A,#N/A,FALSE,"TMCOMP96";#N/A,#N/A,FALSE,"MAT96";#N/A,#N/A,FALSE,"FANDA96";#N/A,#N/A,FALSE,"INTRAN96";#N/A,#N/A,FALSE,"NAA9697";#N/A,#N/A,FALSE,"ECWEBB";#N/A,#N/A,FALSE,"MFT96";#N/A,#N/A,FALSE,"CTrecon"}</definedName>
    <definedName name="fgfd_5_3" hidden="1">{#N/A,#N/A,FALSE,"TMCOMP96";#N/A,#N/A,FALSE,"MAT96";#N/A,#N/A,FALSE,"FANDA96";#N/A,#N/A,FALSE,"INTRAN96";#N/A,#N/A,FALSE,"NAA9697";#N/A,#N/A,FALSE,"ECWEBB";#N/A,#N/A,FALSE,"MFT96";#N/A,#N/A,FALSE,"CTrecon"}</definedName>
    <definedName name="fgfd_5_4" localSheetId="0" hidden="1">{#N/A,#N/A,FALSE,"TMCOMP96";#N/A,#N/A,FALSE,"MAT96";#N/A,#N/A,FALSE,"FANDA96";#N/A,#N/A,FALSE,"INTRAN96";#N/A,#N/A,FALSE,"NAA9697";#N/A,#N/A,FALSE,"ECWEBB";#N/A,#N/A,FALSE,"MFT96";#N/A,#N/A,FALSE,"CTrecon"}</definedName>
    <definedName name="fgfd_5_4" hidden="1">{#N/A,#N/A,FALSE,"TMCOMP96";#N/A,#N/A,FALSE,"MAT96";#N/A,#N/A,FALSE,"FANDA96";#N/A,#N/A,FALSE,"INTRAN96";#N/A,#N/A,FALSE,"NAA9697";#N/A,#N/A,FALSE,"ECWEBB";#N/A,#N/A,FALSE,"MFT96";#N/A,#N/A,FALSE,"CTrecon"}</definedName>
    <definedName name="fgfd_5_5" localSheetId="0" hidden="1">{#N/A,#N/A,FALSE,"TMCOMP96";#N/A,#N/A,FALSE,"MAT96";#N/A,#N/A,FALSE,"FANDA96";#N/A,#N/A,FALSE,"INTRAN96";#N/A,#N/A,FALSE,"NAA9697";#N/A,#N/A,FALSE,"ECWEBB";#N/A,#N/A,FALSE,"MFT96";#N/A,#N/A,FALSE,"CTrecon"}</definedName>
    <definedName name="fgfd_5_5"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3" hidden="1">{#N/A,#N/A,FALSE,"TMCOMP96";#N/A,#N/A,FALSE,"MAT96";#N/A,#N/A,FALSE,"FANDA96";#N/A,#N/A,FALSE,"INTRAN96";#N/A,#N/A,FALSE,"NAA9697";#N/A,#N/A,FALSE,"ECWEBB";#N/A,#N/A,FALSE,"MFT96";#N/A,#N/A,FALSE,"CTrecon"}</definedName>
    <definedName name="fghfgh_1" localSheetId="0" hidden="1">{#N/A,#N/A,FALSE,"TMCOMP96";#N/A,#N/A,FALSE,"MAT96";#N/A,#N/A,FALSE,"FANDA96";#N/A,#N/A,FALSE,"INTRAN96";#N/A,#N/A,FALSE,"NAA9697";#N/A,#N/A,FALSE,"ECWEBB";#N/A,#N/A,FALSE,"MFT96";#N/A,#N/A,FALSE,"CTrecon"}</definedName>
    <definedName name="fghfgh_1" localSheetId="4" hidden="1">{#N/A,#N/A,FALSE,"TMCOMP96";#N/A,#N/A,FALSE,"MAT96";#N/A,#N/A,FALSE,"FANDA96";#N/A,#N/A,FALSE,"INTRAN96";#N/A,#N/A,FALSE,"NAA9697";#N/A,#N/A,FALSE,"ECWEBB";#N/A,#N/A,FALSE,"MFT96";#N/A,#N/A,FALSE,"CTrecon"}</definedName>
    <definedName name="fghfgh_1" localSheetId="3" hidden="1">{#N/A,#N/A,FALSE,"TMCOMP96";#N/A,#N/A,FALSE,"MAT96";#N/A,#N/A,FALSE,"FANDA96";#N/A,#N/A,FALSE,"INTRAN96";#N/A,#N/A,FALSE,"NAA9697";#N/A,#N/A,FALSE,"ECWEBB";#N/A,#N/A,FALSE,"MFT96";#N/A,#N/A,FALSE,"CTrecon"}</definedName>
    <definedName name="fghfgh_1_1" localSheetId="0" hidden="1">{#N/A,#N/A,FALSE,"TMCOMP96";#N/A,#N/A,FALSE,"MAT96";#N/A,#N/A,FALSE,"FANDA96";#N/A,#N/A,FALSE,"INTRAN96";#N/A,#N/A,FALSE,"NAA9697";#N/A,#N/A,FALSE,"ECWEBB";#N/A,#N/A,FALSE,"MFT96";#N/A,#N/A,FALSE,"CTrecon"}</definedName>
    <definedName name="fghfgh_1_1" localSheetId="4" hidden="1">{#N/A,#N/A,FALSE,"TMCOMP96";#N/A,#N/A,FALSE,"MAT96";#N/A,#N/A,FALSE,"FANDA96";#N/A,#N/A,FALSE,"INTRAN96";#N/A,#N/A,FALSE,"NAA9697";#N/A,#N/A,FALSE,"ECWEBB";#N/A,#N/A,FALSE,"MFT96";#N/A,#N/A,FALSE,"CTrecon"}</definedName>
    <definedName name="fghfgh_1_1" hidden="1">{#N/A,#N/A,FALSE,"TMCOMP96";#N/A,#N/A,FALSE,"MAT96";#N/A,#N/A,FALSE,"FANDA96";#N/A,#N/A,FALSE,"INTRAN96";#N/A,#N/A,FALSE,"NAA9697";#N/A,#N/A,FALSE,"ECWEBB";#N/A,#N/A,FALSE,"MFT96";#N/A,#N/A,FALSE,"CTrecon"}</definedName>
    <definedName name="fghfgh_1_1_1" localSheetId="0" hidden="1">{#N/A,#N/A,FALSE,"TMCOMP96";#N/A,#N/A,FALSE,"MAT96";#N/A,#N/A,FALSE,"FANDA96";#N/A,#N/A,FALSE,"INTRAN96";#N/A,#N/A,FALSE,"NAA9697";#N/A,#N/A,FALSE,"ECWEBB";#N/A,#N/A,FALSE,"MFT96";#N/A,#N/A,FALSE,"CTrecon"}</definedName>
    <definedName name="fghfgh_1_1_1" localSheetId="4" hidden="1">{#N/A,#N/A,FALSE,"TMCOMP96";#N/A,#N/A,FALSE,"MAT96";#N/A,#N/A,FALSE,"FANDA96";#N/A,#N/A,FALSE,"INTRAN96";#N/A,#N/A,FALSE,"NAA9697";#N/A,#N/A,FALSE,"ECWEBB";#N/A,#N/A,FALSE,"MFT96";#N/A,#N/A,FALSE,"CTrecon"}</definedName>
    <definedName name="fghfgh_1_1_1" hidden="1">{#N/A,#N/A,FALSE,"TMCOMP96";#N/A,#N/A,FALSE,"MAT96";#N/A,#N/A,FALSE,"FANDA96";#N/A,#N/A,FALSE,"INTRAN96";#N/A,#N/A,FALSE,"NAA9697";#N/A,#N/A,FALSE,"ECWEBB";#N/A,#N/A,FALSE,"MFT96";#N/A,#N/A,FALSE,"CTrecon"}</definedName>
    <definedName name="fghfgh_1_1_1_1" localSheetId="0" hidden="1">{#N/A,#N/A,FALSE,"TMCOMP96";#N/A,#N/A,FALSE,"MAT96";#N/A,#N/A,FALSE,"FANDA96";#N/A,#N/A,FALSE,"INTRAN96";#N/A,#N/A,FALSE,"NAA9697";#N/A,#N/A,FALSE,"ECWEBB";#N/A,#N/A,FALSE,"MFT96";#N/A,#N/A,FALSE,"CTrecon"}</definedName>
    <definedName name="fghfgh_1_1_1_1" hidden="1">{#N/A,#N/A,FALSE,"TMCOMP96";#N/A,#N/A,FALSE,"MAT96";#N/A,#N/A,FALSE,"FANDA96";#N/A,#N/A,FALSE,"INTRAN96";#N/A,#N/A,FALSE,"NAA9697";#N/A,#N/A,FALSE,"ECWEBB";#N/A,#N/A,FALSE,"MFT96";#N/A,#N/A,FALSE,"CTrecon"}</definedName>
    <definedName name="fghfgh_1_1_1_1_1" hidden="1">{#N/A,#N/A,FALSE,"TMCOMP96";#N/A,#N/A,FALSE,"MAT96";#N/A,#N/A,FALSE,"FANDA96";#N/A,#N/A,FALSE,"INTRAN96";#N/A,#N/A,FALSE,"NAA9697";#N/A,#N/A,FALSE,"ECWEBB";#N/A,#N/A,FALSE,"MFT96";#N/A,#N/A,FALSE,"CTrecon"}</definedName>
    <definedName name="fghfgh_1_1_1_1_2" hidden="1">{#N/A,#N/A,FALSE,"TMCOMP96";#N/A,#N/A,FALSE,"MAT96";#N/A,#N/A,FALSE,"FANDA96";#N/A,#N/A,FALSE,"INTRAN96";#N/A,#N/A,FALSE,"NAA9697";#N/A,#N/A,FALSE,"ECWEBB";#N/A,#N/A,FALSE,"MFT96";#N/A,#N/A,FALSE,"CTrecon"}</definedName>
    <definedName name="fghfgh_1_1_1_2" localSheetId="0" hidden="1">{#N/A,#N/A,FALSE,"TMCOMP96";#N/A,#N/A,FALSE,"MAT96";#N/A,#N/A,FALSE,"FANDA96";#N/A,#N/A,FALSE,"INTRAN96";#N/A,#N/A,FALSE,"NAA9697";#N/A,#N/A,FALSE,"ECWEBB";#N/A,#N/A,FALSE,"MFT96";#N/A,#N/A,FALSE,"CTrecon"}</definedName>
    <definedName name="fghfgh_1_1_1_2" hidden="1">{#N/A,#N/A,FALSE,"TMCOMP96";#N/A,#N/A,FALSE,"MAT96";#N/A,#N/A,FALSE,"FANDA96";#N/A,#N/A,FALSE,"INTRAN96";#N/A,#N/A,FALSE,"NAA9697";#N/A,#N/A,FALSE,"ECWEBB";#N/A,#N/A,FALSE,"MFT96";#N/A,#N/A,FALSE,"CTrecon"}</definedName>
    <definedName name="fghfgh_1_1_1_3" localSheetId="0" hidden="1">{#N/A,#N/A,FALSE,"TMCOMP96";#N/A,#N/A,FALSE,"MAT96";#N/A,#N/A,FALSE,"FANDA96";#N/A,#N/A,FALSE,"INTRAN96";#N/A,#N/A,FALSE,"NAA9697";#N/A,#N/A,FALSE,"ECWEBB";#N/A,#N/A,FALSE,"MFT96";#N/A,#N/A,FALSE,"CTrecon"}</definedName>
    <definedName name="fghfgh_1_1_1_3" hidden="1">{#N/A,#N/A,FALSE,"TMCOMP96";#N/A,#N/A,FALSE,"MAT96";#N/A,#N/A,FALSE,"FANDA96";#N/A,#N/A,FALSE,"INTRAN96";#N/A,#N/A,FALSE,"NAA9697";#N/A,#N/A,FALSE,"ECWEBB";#N/A,#N/A,FALSE,"MFT96";#N/A,#N/A,FALSE,"CTrecon"}</definedName>
    <definedName name="fghfgh_1_1_1_4" localSheetId="0" hidden="1">{#N/A,#N/A,FALSE,"TMCOMP96";#N/A,#N/A,FALSE,"MAT96";#N/A,#N/A,FALSE,"FANDA96";#N/A,#N/A,FALSE,"INTRAN96";#N/A,#N/A,FALSE,"NAA9697";#N/A,#N/A,FALSE,"ECWEBB";#N/A,#N/A,FALSE,"MFT96";#N/A,#N/A,FALSE,"CTrecon"}</definedName>
    <definedName name="fghfgh_1_1_1_4" hidden="1">{#N/A,#N/A,FALSE,"TMCOMP96";#N/A,#N/A,FALSE,"MAT96";#N/A,#N/A,FALSE,"FANDA96";#N/A,#N/A,FALSE,"INTRAN96";#N/A,#N/A,FALSE,"NAA9697";#N/A,#N/A,FALSE,"ECWEBB";#N/A,#N/A,FALSE,"MFT96";#N/A,#N/A,FALSE,"CTrecon"}</definedName>
    <definedName name="fghfgh_1_1_1_5" localSheetId="0" hidden="1">{#N/A,#N/A,FALSE,"TMCOMP96";#N/A,#N/A,FALSE,"MAT96";#N/A,#N/A,FALSE,"FANDA96";#N/A,#N/A,FALSE,"INTRAN96";#N/A,#N/A,FALSE,"NAA9697";#N/A,#N/A,FALSE,"ECWEBB";#N/A,#N/A,FALSE,"MFT96";#N/A,#N/A,FALSE,"CTrecon"}</definedName>
    <definedName name="fghfgh_1_1_1_5" hidden="1">{#N/A,#N/A,FALSE,"TMCOMP96";#N/A,#N/A,FALSE,"MAT96";#N/A,#N/A,FALSE,"FANDA96";#N/A,#N/A,FALSE,"INTRAN96";#N/A,#N/A,FALSE,"NAA9697";#N/A,#N/A,FALSE,"ECWEBB";#N/A,#N/A,FALSE,"MFT96";#N/A,#N/A,FALSE,"CTrecon"}</definedName>
    <definedName name="fghfgh_1_1_2" localSheetId="0" hidden="1">{#N/A,#N/A,FALSE,"TMCOMP96";#N/A,#N/A,FALSE,"MAT96";#N/A,#N/A,FALSE,"FANDA96";#N/A,#N/A,FALSE,"INTRAN96";#N/A,#N/A,FALSE,"NAA9697";#N/A,#N/A,FALSE,"ECWEBB";#N/A,#N/A,FALSE,"MFT96";#N/A,#N/A,FALSE,"CTrecon"}</definedName>
    <definedName name="fghfgh_1_1_2" hidden="1">{#N/A,#N/A,FALSE,"TMCOMP96";#N/A,#N/A,FALSE,"MAT96";#N/A,#N/A,FALSE,"FANDA96";#N/A,#N/A,FALSE,"INTRAN96";#N/A,#N/A,FALSE,"NAA9697";#N/A,#N/A,FALSE,"ECWEBB";#N/A,#N/A,FALSE,"MFT96";#N/A,#N/A,FALSE,"CTrecon"}</definedName>
    <definedName name="fghfgh_1_1_3" localSheetId="0" hidden="1">{#N/A,#N/A,FALSE,"TMCOMP96";#N/A,#N/A,FALSE,"MAT96";#N/A,#N/A,FALSE,"FANDA96";#N/A,#N/A,FALSE,"INTRAN96";#N/A,#N/A,FALSE,"NAA9697";#N/A,#N/A,FALSE,"ECWEBB";#N/A,#N/A,FALSE,"MFT96";#N/A,#N/A,FALSE,"CTrecon"}</definedName>
    <definedName name="fghfgh_1_1_3" hidden="1">{#N/A,#N/A,FALSE,"TMCOMP96";#N/A,#N/A,FALSE,"MAT96";#N/A,#N/A,FALSE,"FANDA96";#N/A,#N/A,FALSE,"INTRAN96";#N/A,#N/A,FALSE,"NAA9697";#N/A,#N/A,FALSE,"ECWEBB";#N/A,#N/A,FALSE,"MFT96";#N/A,#N/A,FALSE,"CTrecon"}</definedName>
    <definedName name="fghfgh_1_1_4" localSheetId="0" hidden="1">{#N/A,#N/A,FALSE,"TMCOMP96";#N/A,#N/A,FALSE,"MAT96";#N/A,#N/A,FALSE,"FANDA96";#N/A,#N/A,FALSE,"INTRAN96";#N/A,#N/A,FALSE,"NAA9697";#N/A,#N/A,FALSE,"ECWEBB";#N/A,#N/A,FALSE,"MFT96";#N/A,#N/A,FALSE,"CTrecon"}</definedName>
    <definedName name="fghfgh_1_1_4" hidden="1">{#N/A,#N/A,FALSE,"TMCOMP96";#N/A,#N/A,FALSE,"MAT96";#N/A,#N/A,FALSE,"FANDA96";#N/A,#N/A,FALSE,"INTRAN96";#N/A,#N/A,FALSE,"NAA9697";#N/A,#N/A,FALSE,"ECWEBB";#N/A,#N/A,FALSE,"MFT96";#N/A,#N/A,FALSE,"CTrecon"}</definedName>
    <definedName name="fghfgh_1_1_5" localSheetId="0" hidden="1">{#N/A,#N/A,FALSE,"TMCOMP96";#N/A,#N/A,FALSE,"MAT96";#N/A,#N/A,FALSE,"FANDA96";#N/A,#N/A,FALSE,"INTRAN96";#N/A,#N/A,FALSE,"NAA9697";#N/A,#N/A,FALSE,"ECWEBB";#N/A,#N/A,FALSE,"MFT96";#N/A,#N/A,FALSE,"CTrecon"}</definedName>
    <definedName name="fghfgh_1_1_5" hidden="1">{#N/A,#N/A,FALSE,"TMCOMP96";#N/A,#N/A,FALSE,"MAT96";#N/A,#N/A,FALSE,"FANDA96";#N/A,#N/A,FALSE,"INTRAN96";#N/A,#N/A,FALSE,"NAA9697";#N/A,#N/A,FALSE,"ECWEBB";#N/A,#N/A,FALSE,"MFT96";#N/A,#N/A,FALSE,"CTrecon"}</definedName>
    <definedName name="fghfgh_1_2" localSheetId="0" hidden="1">{#N/A,#N/A,FALSE,"TMCOMP96";#N/A,#N/A,FALSE,"MAT96";#N/A,#N/A,FALSE,"FANDA96";#N/A,#N/A,FALSE,"INTRAN96";#N/A,#N/A,FALSE,"NAA9697";#N/A,#N/A,FALSE,"ECWEBB";#N/A,#N/A,FALSE,"MFT96";#N/A,#N/A,FALSE,"CTrecon"}</definedName>
    <definedName name="fghfgh_1_2" localSheetId="4" hidden="1">{#N/A,#N/A,FALSE,"TMCOMP96";#N/A,#N/A,FALSE,"MAT96";#N/A,#N/A,FALSE,"FANDA96";#N/A,#N/A,FALSE,"INTRAN96";#N/A,#N/A,FALSE,"NAA9697";#N/A,#N/A,FALSE,"ECWEBB";#N/A,#N/A,FALSE,"MFT96";#N/A,#N/A,FALSE,"CTrecon"}</definedName>
    <definedName name="fghfgh_1_2" hidden="1">{#N/A,#N/A,FALSE,"TMCOMP96";#N/A,#N/A,FALSE,"MAT96";#N/A,#N/A,FALSE,"FANDA96";#N/A,#N/A,FALSE,"INTRAN96";#N/A,#N/A,FALSE,"NAA9697";#N/A,#N/A,FALSE,"ECWEBB";#N/A,#N/A,FALSE,"MFT96";#N/A,#N/A,FALSE,"CTrecon"}</definedName>
    <definedName name="fghfgh_1_2_1" localSheetId="0" hidden="1">{#N/A,#N/A,FALSE,"TMCOMP96";#N/A,#N/A,FALSE,"MAT96";#N/A,#N/A,FALSE,"FANDA96";#N/A,#N/A,FALSE,"INTRAN96";#N/A,#N/A,FALSE,"NAA9697";#N/A,#N/A,FALSE,"ECWEBB";#N/A,#N/A,FALSE,"MFT96";#N/A,#N/A,FALSE,"CTrecon"}</definedName>
    <definedName name="fghfgh_1_2_1" localSheetId="4" hidden="1">{#N/A,#N/A,FALSE,"TMCOMP96";#N/A,#N/A,FALSE,"MAT96";#N/A,#N/A,FALSE,"FANDA96";#N/A,#N/A,FALSE,"INTRAN96";#N/A,#N/A,FALSE,"NAA9697";#N/A,#N/A,FALSE,"ECWEBB";#N/A,#N/A,FALSE,"MFT96";#N/A,#N/A,FALSE,"CTrecon"}</definedName>
    <definedName name="fghfgh_1_2_1" hidden="1">{#N/A,#N/A,FALSE,"TMCOMP96";#N/A,#N/A,FALSE,"MAT96";#N/A,#N/A,FALSE,"FANDA96";#N/A,#N/A,FALSE,"INTRAN96";#N/A,#N/A,FALSE,"NAA9697";#N/A,#N/A,FALSE,"ECWEBB";#N/A,#N/A,FALSE,"MFT96";#N/A,#N/A,FALSE,"CTrecon"}</definedName>
    <definedName name="fghfgh_1_2_1_1" localSheetId="0" hidden="1">{#N/A,#N/A,FALSE,"TMCOMP96";#N/A,#N/A,FALSE,"MAT96";#N/A,#N/A,FALSE,"FANDA96";#N/A,#N/A,FALSE,"INTRAN96";#N/A,#N/A,FALSE,"NAA9697";#N/A,#N/A,FALSE,"ECWEBB";#N/A,#N/A,FALSE,"MFT96";#N/A,#N/A,FALSE,"CTrecon"}</definedName>
    <definedName name="fghfgh_1_2_1_1" hidden="1">{#N/A,#N/A,FALSE,"TMCOMP96";#N/A,#N/A,FALSE,"MAT96";#N/A,#N/A,FALSE,"FANDA96";#N/A,#N/A,FALSE,"INTRAN96";#N/A,#N/A,FALSE,"NAA9697";#N/A,#N/A,FALSE,"ECWEBB";#N/A,#N/A,FALSE,"MFT96";#N/A,#N/A,FALSE,"CTrecon"}</definedName>
    <definedName name="fghfgh_1_2_1_1_1" hidden="1">{#N/A,#N/A,FALSE,"TMCOMP96";#N/A,#N/A,FALSE,"MAT96";#N/A,#N/A,FALSE,"FANDA96";#N/A,#N/A,FALSE,"INTRAN96";#N/A,#N/A,FALSE,"NAA9697";#N/A,#N/A,FALSE,"ECWEBB";#N/A,#N/A,FALSE,"MFT96";#N/A,#N/A,FALSE,"CTrecon"}</definedName>
    <definedName name="fghfgh_1_2_1_1_2" hidden="1">{#N/A,#N/A,FALSE,"TMCOMP96";#N/A,#N/A,FALSE,"MAT96";#N/A,#N/A,FALSE,"FANDA96";#N/A,#N/A,FALSE,"INTRAN96";#N/A,#N/A,FALSE,"NAA9697";#N/A,#N/A,FALSE,"ECWEBB";#N/A,#N/A,FALSE,"MFT96";#N/A,#N/A,FALSE,"CTrecon"}</definedName>
    <definedName name="fghfgh_1_2_1_2" localSheetId="0" hidden="1">{#N/A,#N/A,FALSE,"TMCOMP96";#N/A,#N/A,FALSE,"MAT96";#N/A,#N/A,FALSE,"FANDA96";#N/A,#N/A,FALSE,"INTRAN96";#N/A,#N/A,FALSE,"NAA9697";#N/A,#N/A,FALSE,"ECWEBB";#N/A,#N/A,FALSE,"MFT96";#N/A,#N/A,FALSE,"CTrecon"}</definedName>
    <definedName name="fghfgh_1_2_1_2" hidden="1">{#N/A,#N/A,FALSE,"TMCOMP96";#N/A,#N/A,FALSE,"MAT96";#N/A,#N/A,FALSE,"FANDA96";#N/A,#N/A,FALSE,"INTRAN96";#N/A,#N/A,FALSE,"NAA9697";#N/A,#N/A,FALSE,"ECWEBB";#N/A,#N/A,FALSE,"MFT96";#N/A,#N/A,FALSE,"CTrecon"}</definedName>
    <definedName name="fghfgh_1_2_1_3" localSheetId="0" hidden="1">{#N/A,#N/A,FALSE,"TMCOMP96";#N/A,#N/A,FALSE,"MAT96";#N/A,#N/A,FALSE,"FANDA96";#N/A,#N/A,FALSE,"INTRAN96";#N/A,#N/A,FALSE,"NAA9697";#N/A,#N/A,FALSE,"ECWEBB";#N/A,#N/A,FALSE,"MFT96";#N/A,#N/A,FALSE,"CTrecon"}</definedName>
    <definedName name="fghfgh_1_2_1_3" hidden="1">{#N/A,#N/A,FALSE,"TMCOMP96";#N/A,#N/A,FALSE,"MAT96";#N/A,#N/A,FALSE,"FANDA96";#N/A,#N/A,FALSE,"INTRAN96";#N/A,#N/A,FALSE,"NAA9697";#N/A,#N/A,FALSE,"ECWEBB";#N/A,#N/A,FALSE,"MFT96";#N/A,#N/A,FALSE,"CTrecon"}</definedName>
    <definedName name="fghfgh_1_2_1_4" localSheetId="0" hidden="1">{#N/A,#N/A,FALSE,"TMCOMP96";#N/A,#N/A,FALSE,"MAT96";#N/A,#N/A,FALSE,"FANDA96";#N/A,#N/A,FALSE,"INTRAN96";#N/A,#N/A,FALSE,"NAA9697";#N/A,#N/A,FALSE,"ECWEBB";#N/A,#N/A,FALSE,"MFT96";#N/A,#N/A,FALSE,"CTrecon"}</definedName>
    <definedName name="fghfgh_1_2_1_4" hidden="1">{#N/A,#N/A,FALSE,"TMCOMP96";#N/A,#N/A,FALSE,"MAT96";#N/A,#N/A,FALSE,"FANDA96";#N/A,#N/A,FALSE,"INTRAN96";#N/A,#N/A,FALSE,"NAA9697";#N/A,#N/A,FALSE,"ECWEBB";#N/A,#N/A,FALSE,"MFT96";#N/A,#N/A,FALSE,"CTrecon"}</definedName>
    <definedName name="fghfgh_1_2_1_5" localSheetId="0" hidden="1">{#N/A,#N/A,FALSE,"TMCOMP96";#N/A,#N/A,FALSE,"MAT96";#N/A,#N/A,FALSE,"FANDA96";#N/A,#N/A,FALSE,"INTRAN96";#N/A,#N/A,FALSE,"NAA9697";#N/A,#N/A,FALSE,"ECWEBB";#N/A,#N/A,FALSE,"MFT96";#N/A,#N/A,FALSE,"CTrecon"}</definedName>
    <definedName name="fghfgh_1_2_1_5" hidden="1">{#N/A,#N/A,FALSE,"TMCOMP96";#N/A,#N/A,FALSE,"MAT96";#N/A,#N/A,FALSE,"FANDA96";#N/A,#N/A,FALSE,"INTRAN96";#N/A,#N/A,FALSE,"NAA9697";#N/A,#N/A,FALSE,"ECWEBB";#N/A,#N/A,FALSE,"MFT96";#N/A,#N/A,FALSE,"CTrecon"}</definedName>
    <definedName name="fghfgh_1_2_2" localSheetId="0" hidden="1">{#N/A,#N/A,FALSE,"TMCOMP96";#N/A,#N/A,FALSE,"MAT96";#N/A,#N/A,FALSE,"FANDA96";#N/A,#N/A,FALSE,"INTRAN96";#N/A,#N/A,FALSE,"NAA9697";#N/A,#N/A,FALSE,"ECWEBB";#N/A,#N/A,FALSE,"MFT96";#N/A,#N/A,FALSE,"CTrecon"}</definedName>
    <definedName name="fghfgh_1_2_2" hidden="1">{#N/A,#N/A,FALSE,"TMCOMP96";#N/A,#N/A,FALSE,"MAT96";#N/A,#N/A,FALSE,"FANDA96";#N/A,#N/A,FALSE,"INTRAN96";#N/A,#N/A,FALSE,"NAA9697";#N/A,#N/A,FALSE,"ECWEBB";#N/A,#N/A,FALSE,"MFT96";#N/A,#N/A,FALSE,"CTrecon"}</definedName>
    <definedName name="fghfgh_1_2_3" localSheetId="0" hidden="1">{#N/A,#N/A,FALSE,"TMCOMP96";#N/A,#N/A,FALSE,"MAT96";#N/A,#N/A,FALSE,"FANDA96";#N/A,#N/A,FALSE,"INTRAN96";#N/A,#N/A,FALSE,"NAA9697";#N/A,#N/A,FALSE,"ECWEBB";#N/A,#N/A,FALSE,"MFT96";#N/A,#N/A,FALSE,"CTrecon"}</definedName>
    <definedName name="fghfgh_1_2_3" hidden="1">{#N/A,#N/A,FALSE,"TMCOMP96";#N/A,#N/A,FALSE,"MAT96";#N/A,#N/A,FALSE,"FANDA96";#N/A,#N/A,FALSE,"INTRAN96";#N/A,#N/A,FALSE,"NAA9697";#N/A,#N/A,FALSE,"ECWEBB";#N/A,#N/A,FALSE,"MFT96";#N/A,#N/A,FALSE,"CTrecon"}</definedName>
    <definedName name="fghfgh_1_2_4" localSheetId="0" hidden="1">{#N/A,#N/A,FALSE,"TMCOMP96";#N/A,#N/A,FALSE,"MAT96";#N/A,#N/A,FALSE,"FANDA96";#N/A,#N/A,FALSE,"INTRAN96";#N/A,#N/A,FALSE,"NAA9697";#N/A,#N/A,FALSE,"ECWEBB";#N/A,#N/A,FALSE,"MFT96";#N/A,#N/A,FALSE,"CTrecon"}</definedName>
    <definedName name="fghfgh_1_2_4" hidden="1">{#N/A,#N/A,FALSE,"TMCOMP96";#N/A,#N/A,FALSE,"MAT96";#N/A,#N/A,FALSE,"FANDA96";#N/A,#N/A,FALSE,"INTRAN96";#N/A,#N/A,FALSE,"NAA9697";#N/A,#N/A,FALSE,"ECWEBB";#N/A,#N/A,FALSE,"MFT96";#N/A,#N/A,FALSE,"CTrecon"}</definedName>
    <definedName name="fghfgh_1_2_5" localSheetId="0" hidden="1">{#N/A,#N/A,FALSE,"TMCOMP96";#N/A,#N/A,FALSE,"MAT96";#N/A,#N/A,FALSE,"FANDA96";#N/A,#N/A,FALSE,"INTRAN96";#N/A,#N/A,FALSE,"NAA9697";#N/A,#N/A,FALSE,"ECWEBB";#N/A,#N/A,FALSE,"MFT96";#N/A,#N/A,FALSE,"CTrecon"}</definedName>
    <definedName name="fghfgh_1_2_5" hidden="1">{#N/A,#N/A,FALSE,"TMCOMP96";#N/A,#N/A,FALSE,"MAT96";#N/A,#N/A,FALSE,"FANDA96";#N/A,#N/A,FALSE,"INTRAN96";#N/A,#N/A,FALSE,"NAA9697";#N/A,#N/A,FALSE,"ECWEBB";#N/A,#N/A,FALSE,"MFT96";#N/A,#N/A,FALSE,"CTrecon"}</definedName>
    <definedName name="fghfgh_1_3" localSheetId="0" hidden="1">{#N/A,#N/A,FALSE,"TMCOMP96";#N/A,#N/A,FALSE,"MAT96";#N/A,#N/A,FALSE,"FANDA96";#N/A,#N/A,FALSE,"INTRAN96";#N/A,#N/A,FALSE,"NAA9697";#N/A,#N/A,FALSE,"ECWEBB";#N/A,#N/A,FALSE,"MFT96";#N/A,#N/A,FALSE,"CTrecon"}</definedName>
    <definedName name="fghfgh_1_3" localSheetId="4" hidden="1">{#N/A,#N/A,FALSE,"TMCOMP96";#N/A,#N/A,FALSE,"MAT96";#N/A,#N/A,FALSE,"FANDA96";#N/A,#N/A,FALSE,"INTRAN96";#N/A,#N/A,FALSE,"NAA9697";#N/A,#N/A,FALSE,"ECWEBB";#N/A,#N/A,FALSE,"MFT96";#N/A,#N/A,FALSE,"CTrecon"}</definedName>
    <definedName name="fghfgh_1_3" hidden="1">{#N/A,#N/A,FALSE,"TMCOMP96";#N/A,#N/A,FALSE,"MAT96";#N/A,#N/A,FALSE,"FANDA96";#N/A,#N/A,FALSE,"INTRAN96";#N/A,#N/A,FALSE,"NAA9697";#N/A,#N/A,FALSE,"ECWEBB";#N/A,#N/A,FALSE,"MFT96";#N/A,#N/A,FALSE,"CTrecon"}</definedName>
    <definedName name="fghfgh_1_3_1" localSheetId="0" hidden="1">{#N/A,#N/A,FALSE,"TMCOMP96";#N/A,#N/A,FALSE,"MAT96";#N/A,#N/A,FALSE,"FANDA96";#N/A,#N/A,FALSE,"INTRAN96";#N/A,#N/A,FALSE,"NAA9697";#N/A,#N/A,FALSE,"ECWEBB";#N/A,#N/A,FALSE,"MFT96";#N/A,#N/A,FALSE,"CTrecon"}</definedName>
    <definedName name="fghfgh_1_3_1" localSheetId="4" hidden="1">{#N/A,#N/A,FALSE,"TMCOMP96";#N/A,#N/A,FALSE,"MAT96";#N/A,#N/A,FALSE,"FANDA96";#N/A,#N/A,FALSE,"INTRAN96";#N/A,#N/A,FALSE,"NAA9697";#N/A,#N/A,FALSE,"ECWEBB";#N/A,#N/A,FALSE,"MFT96";#N/A,#N/A,FALSE,"CTrecon"}</definedName>
    <definedName name="fghfgh_1_3_1" hidden="1">{#N/A,#N/A,FALSE,"TMCOMP96";#N/A,#N/A,FALSE,"MAT96";#N/A,#N/A,FALSE,"FANDA96";#N/A,#N/A,FALSE,"INTRAN96";#N/A,#N/A,FALSE,"NAA9697";#N/A,#N/A,FALSE,"ECWEBB";#N/A,#N/A,FALSE,"MFT96";#N/A,#N/A,FALSE,"CTrecon"}</definedName>
    <definedName name="fghfgh_1_3_1_1" localSheetId="0" hidden="1">{#N/A,#N/A,FALSE,"TMCOMP96";#N/A,#N/A,FALSE,"MAT96";#N/A,#N/A,FALSE,"FANDA96";#N/A,#N/A,FALSE,"INTRAN96";#N/A,#N/A,FALSE,"NAA9697";#N/A,#N/A,FALSE,"ECWEBB";#N/A,#N/A,FALSE,"MFT96";#N/A,#N/A,FALSE,"CTrecon"}</definedName>
    <definedName name="fghfgh_1_3_1_1" hidden="1">{#N/A,#N/A,FALSE,"TMCOMP96";#N/A,#N/A,FALSE,"MAT96";#N/A,#N/A,FALSE,"FANDA96";#N/A,#N/A,FALSE,"INTRAN96";#N/A,#N/A,FALSE,"NAA9697";#N/A,#N/A,FALSE,"ECWEBB";#N/A,#N/A,FALSE,"MFT96";#N/A,#N/A,FALSE,"CTrecon"}</definedName>
    <definedName name="fghfgh_1_3_1_1_1" hidden="1">{#N/A,#N/A,FALSE,"TMCOMP96";#N/A,#N/A,FALSE,"MAT96";#N/A,#N/A,FALSE,"FANDA96";#N/A,#N/A,FALSE,"INTRAN96";#N/A,#N/A,FALSE,"NAA9697";#N/A,#N/A,FALSE,"ECWEBB";#N/A,#N/A,FALSE,"MFT96";#N/A,#N/A,FALSE,"CTrecon"}</definedName>
    <definedName name="fghfgh_1_3_1_1_2" hidden="1">{#N/A,#N/A,FALSE,"TMCOMP96";#N/A,#N/A,FALSE,"MAT96";#N/A,#N/A,FALSE,"FANDA96";#N/A,#N/A,FALSE,"INTRAN96";#N/A,#N/A,FALSE,"NAA9697";#N/A,#N/A,FALSE,"ECWEBB";#N/A,#N/A,FALSE,"MFT96";#N/A,#N/A,FALSE,"CTrecon"}</definedName>
    <definedName name="fghfgh_1_3_1_2" localSheetId="0" hidden="1">{#N/A,#N/A,FALSE,"TMCOMP96";#N/A,#N/A,FALSE,"MAT96";#N/A,#N/A,FALSE,"FANDA96";#N/A,#N/A,FALSE,"INTRAN96";#N/A,#N/A,FALSE,"NAA9697";#N/A,#N/A,FALSE,"ECWEBB";#N/A,#N/A,FALSE,"MFT96";#N/A,#N/A,FALSE,"CTrecon"}</definedName>
    <definedName name="fghfgh_1_3_1_2" hidden="1">{#N/A,#N/A,FALSE,"TMCOMP96";#N/A,#N/A,FALSE,"MAT96";#N/A,#N/A,FALSE,"FANDA96";#N/A,#N/A,FALSE,"INTRAN96";#N/A,#N/A,FALSE,"NAA9697";#N/A,#N/A,FALSE,"ECWEBB";#N/A,#N/A,FALSE,"MFT96";#N/A,#N/A,FALSE,"CTrecon"}</definedName>
    <definedName name="fghfgh_1_3_1_3" localSheetId="0" hidden="1">{#N/A,#N/A,FALSE,"TMCOMP96";#N/A,#N/A,FALSE,"MAT96";#N/A,#N/A,FALSE,"FANDA96";#N/A,#N/A,FALSE,"INTRAN96";#N/A,#N/A,FALSE,"NAA9697";#N/A,#N/A,FALSE,"ECWEBB";#N/A,#N/A,FALSE,"MFT96";#N/A,#N/A,FALSE,"CTrecon"}</definedName>
    <definedName name="fghfgh_1_3_1_3" hidden="1">{#N/A,#N/A,FALSE,"TMCOMP96";#N/A,#N/A,FALSE,"MAT96";#N/A,#N/A,FALSE,"FANDA96";#N/A,#N/A,FALSE,"INTRAN96";#N/A,#N/A,FALSE,"NAA9697";#N/A,#N/A,FALSE,"ECWEBB";#N/A,#N/A,FALSE,"MFT96";#N/A,#N/A,FALSE,"CTrecon"}</definedName>
    <definedName name="fghfgh_1_3_1_4" localSheetId="0" hidden="1">{#N/A,#N/A,FALSE,"TMCOMP96";#N/A,#N/A,FALSE,"MAT96";#N/A,#N/A,FALSE,"FANDA96";#N/A,#N/A,FALSE,"INTRAN96";#N/A,#N/A,FALSE,"NAA9697";#N/A,#N/A,FALSE,"ECWEBB";#N/A,#N/A,FALSE,"MFT96";#N/A,#N/A,FALSE,"CTrecon"}</definedName>
    <definedName name="fghfgh_1_3_1_4" hidden="1">{#N/A,#N/A,FALSE,"TMCOMP96";#N/A,#N/A,FALSE,"MAT96";#N/A,#N/A,FALSE,"FANDA96";#N/A,#N/A,FALSE,"INTRAN96";#N/A,#N/A,FALSE,"NAA9697";#N/A,#N/A,FALSE,"ECWEBB";#N/A,#N/A,FALSE,"MFT96";#N/A,#N/A,FALSE,"CTrecon"}</definedName>
    <definedName name="fghfgh_1_3_1_5" localSheetId="0" hidden="1">{#N/A,#N/A,FALSE,"TMCOMP96";#N/A,#N/A,FALSE,"MAT96";#N/A,#N/A,FALSE,"FANDA96";#N/A,#N/A,FALSE,"INTRAN96";#N/A,#N/A,FALSE,"NAA9697";#N/A,#N/A,FALSE,"ECWEBB";#N/A,#N/A,FALSE,"MFT96";#N/A,#N/A,FALSE,"CTrecon"}</definedName>
    <definedName name="fghfgh_1_3_1_5" hidden="1">{#N/A,#N/A,FALSE,"TMCOMP96";#N/A,#N/A,FALSE,"MAT96";#N/A,#N/A,FALSE,"FANDA96";#N/A,#N/A,FALSE,"INTRAN96";#N/A,#N/A,FALSE,"NAA9697";#N/A,#N/A,FALSE,"ECWEBB";#N/A,#N/A,FALSE,"MFT96";#N/A,#N/A,FALSE,"CTrecon"}</definedName>
    <definedName name="fghfgh_1_3_2" localSheetId="0" hidden="1">{#N/A,#N/A,FALSE,"TMCOMP96";#N/A,#N/A,FALSE,"MAT96";#N/A,#N/A,FALSE,"FANDA96";#N/A,#N/A,FALSE,"INTRAN96";#N/A,#N/A,FALSE,"NAA9697";#N/A,#N/A,FALSE,"ECWEBB";#N/A,#N/A,FALSE,"MFT96";#N/A,#N/A,FALSE,"CTrecon"}</definedName>
    <definedName name="fghfgh_1_3_2" hidden="1">{#N/A,#N/A,FALSE,"TMCOMP96";#N/A,#N/A,FALSE,"MAT96";#N/A,#N/A,FALSE,"FANDA96";#N/A,#N/A,FALSE,"INTRAN96";#N/A,#N/A,FALSE,"NAA9697";#N/A,#N/A,FALSE,"ECWEBB";#N/A,#N/A,FALSE,"MFT96";#N/A,#N/A,FALSE,"CTrecon"}</definedName>
    <definedName name="fghfgh_1_3_3" localSheetId="0" hidden="1">{#N/A,#N/A,FALSE,"TMCOMP96";#N/A,#N/A,FALSE,"MAT96";#N/A,#N/A,FALSE,"FANDA96";#N/A,#N/A,FALSE,"INTRAN96";#N/A,#N/A,FALSE,"NAA9697";#N/A,#N/A,FALSE,"ECWEBB";#N/A,#N/A,FALSE,"MFT96";#N/A,#N/A,FALSE,"CTrecon"}</definedName>
    <definedName name="fghfgh_1_3_3" hidden="1">{#N/A,#N/A,FALSE,"TMCOMP96";#N/A,#N/A,FALSE,"MAT96";#N/A,#N/A,FALSE,"FANDA96";#N/A,#N/A,FALSE,"INTRAN96";#N/A,#N/A,FALSE,"NAA9697";#N/A,#N/A,FALSE,"ECWEBB";#N/A,#N/A,FALSE,"MFT96";#N/A,#N/A,FALSE,"CTrecon"}</definedName>
    <definedName name="fghfgh_1_3_4" localSheetId="0" hidden="1">{#N/A,#N/A,FALSE,"TMCOMP96";#N/A,#N/A,FALSE,"MAT96";#N/A,#N/A,FALSE,"FANDA96";#N/A,#N/A,FALSE,"INTRAN96";#N/A,#N/A,FALSE,"NAA9697";#N/A,#N/A,FALSE,"ECWEBB";#N/A,#N/A,FALSE,"MFT96";#N/A,#N/A,FALSE,"CTrecon"}</definedName>
    <definedName name="fghfgh_1_3_4" hidden="1">{#N/A,#N/A,FALSE,"TMCOMP96";#N/A,#N/A,FALSE,"MAT96";#N/A,#N/A,FALSE,"FANDA96";#N/A,#N/A,FALSE,"INTRAN96";#N/A,#N/A,FALSE,"NAA9697";#N/A,#N/A,FALSE,"ECWEBB";#N/A,#N/A,FALSE,"MFT96";#N/A,#N/A,FALSE,"CTrecon"}</definedName>
    <definedName name="fghfgh_1_3_5" localSheetId="0" hidden="1">{#N/A,#N/A,FALSE,"TMCOMP96";#N/A,#N/A,FALSE,"MAT96";#N/A,#N/A,FALSE,"FANDA96";#N/A,#N/A,FALSE,"INTRAN96";#N/A,#N/A,FALSE,"NAA9697";#N/A,#N/A,FALSE,"ECWEBB";#N/A,#N/A,FALSE,"MFT96";#N/A,#N/A,FALSE,"CTrecon"}</definedName>
    <definedName name="fghfgh_1_3_5" hidden="1">{#N/A,#N/A,FALSE,"TMCOMP96";#N/A,#N/A,FALSE,"MAT96";#N/A,#N/A,FALSE,"FANDA96";#N/A,#N/A,FALSE,"INTRAN96";#N/A,#N/A,FALSE,"NAA9697";#N/A,#N/A,FALSE,"ECWEBB";#N/A,#N/A,FALSE,"MFT96";#N/A,#N/A,FALSE,"CTrecon"}</definedName>
    <definedName name="fghfgh_1_4" localSheetId="0" hidden="1">{#N/A,#N/A,FALSE,"TMCOMP96";#N/A,#N/A,FALSE,"MAT96";#N/A,#N/A,FALSE,"FANDA96";#N/A,#N/A,FALSE,"INTRAN96";#N/A,#N/A,FALSE,"NAA9697";#N/A,#N/A,FALSE,"ECWEBB";#N/A,#N/A,FALSE,"MFT96";#N/A,#N/A,FALSE,"CTrecon"}</definedName>
    <definedName name="fghfgh_1_4" localSheetId="4" hidden="1">{#N/A,#N/A,FALSE,"TMCOMP96";#N/A,#N/A,FALSE,"MAT96";#N/A,#N/A,FALSE,"FANDA96";#N/A,#N/A,FALSE,"INTRAN96";#N/A,#N/A,FALSE,"NAA9697";#N/A,#N/A,FALSE,"ECWEBB";#N/A,#N/A,FALSE,"MFT96";#N/A,#N/A,FALSE,"CTrecon"}</definedName>
    <definedName name="fghfgh_1_4" hidden="1">{#N/A,#N/A,FALSE,"TMCOMP96";#N/A,#N/A,FALSE,"MAT96";#N/A,#N/A,FALSE,"FANDA96";#N/A,#N/A,FALSE,"INTRAN96";#N/A,#N/A,FALSE,"NAA9697";#N/A,#N/A,FALSE,"ECWEBB";#N/A,#N/A,FALSE,"MFT96";#N/A,#N/A,FALSE,"CTrecon"}</definedName>
    <definedName name="fghfgh_1_4_1" localSheetId="0" hidden="1">{#N/A,#N/A,FALSE,"TMCOMP96";#N/A,#N/A,FALSE,"MAT96";#N/A,#N/A,FALSE,"FANDA96";#N/A,#N/A,FALSE,"INTRAN96";#N/A,#N/A,FALSE,"NAA9697";#N/A,#N/A,FALSE,"ECWEBB";#N/A,#N/A,FALSE,"MFT96";#N/A,#N/A,FALSE,"CTrecon"}</definedName>
    <definedName name="fghfgh_1_4_1" localSheetId="4" hidden="1">{#N/A,#N/A,FALSE,"TMCOMP96";#N/A,#N/A,FALSE,"MAT96";#N/A,#N/A,FALSE,"FANDA96";#N/A,#N/A,FALSE,"INTRAN96";#N/A,#N/A,FALSE,"NAA9697";#N/A,#N/A,FALSE,"ECWEBB";#N/A,#N/A,FALSE,"MFT96";#N/A,#N/A,FALSE,"CTrecon"}</definedName>
    <definedName name="fghfgh_1_4_1" hidden="1">{#N/A,#N/A,FALSE,"TMCOMP96";#N/A,#N/A,FALSE,"MAT96";#N/A,#N/A,FALSE,"FANDA96";#N/A,#N/A,FALSE,"INTRAN96";#N/A,#N/A,FALSE,"NAA9697";#N/A,#N/A,FALSE,"ECWEBB";#N/A,#N/A,FALSE,"MFT96";#N/A,#N/A,FALSE,"CTrecon"}</definedName>
    <definedName name="fghfgh_1_4_1_1" localSheetId="0" hidden="1">{#N/A,#N/A,FALSE,"TMCOMP96";#N/A,#N/A,FALSE,"MAT96";#N/A,#N/A,FALSE,"FANDA96";#N/A,#N/A,FALSE,"INTRAN96";#N/A,#N/A,FALSE,"NAA9697";#N/A,#N/A,FALSE,"ECWEBB";#N/A,#N/A,FALSE,"MFT96";#N/A,#N/A,FALSE,"CTrecon"}</definedName>
    <definedName name="fghfgh_1_4_1_1" hidden="1">{#N/A,#N/A,FALSE,"TMCOMP96";#N/A,#N/A,FALSE,"MAT96";#N/A,#N/A,FALSE,"FANDA96";#N/A,#N/A,FALSE,"INTRAN96";#N/A,#N/A,FALSE,"NAA9697";#N/A,#N/A,FALSE,"ECWEBB";#N/A,#N/A,FALSE,"MFT96";#N/A,#N/A,FALSE,"CTrecon"}</definedName>
    <definedName name="fghfgh_1_4_1_2" localSheetId="0" hidden="1">{#N/A,#N/A,FALSE,"TMCOMP96";#N/A,#N/A,FALSE,"MAT96";#N/A,#N/A,FALSE,"FANDA96";#N/A,#N/A,FALSE,"INTRAN96";#N/A,#N/A,FALSE,"NAA9697";#N/A,#N/A,FALSE,"ECWEBB";#N/A,#N/A,FALSE,"MFT96";#N/A,#N/A,FALSE,"CTrecon"}</definedName>
    <definedName name="fghfgh_1_4_1_2" hidden="1">{#N/A,#N/A,FALSE,"TMCOMP96";#N/A,#N/A,FALSE,"MAT96";#N/A,#N/A,FALSE,"FANDA96";#N/A,#N/A,FALSE,"INTRAN96";#N/A,#N/A,FALSE,"NAA9697";#N/A,#N/A,FALSE,"ECWEBB";#N/A,#N/A,FALSE,"MFT96";#N/A,#N/A,FALSE,"CTrecon"}</definedName>
    <definedName name="fghfgh_1_4_1_3" localSheetId="0" hidden="1">{#N/A,#N/A,FALSE,"TMCOMP96";#N/A,#N/A,FALSE,"MAT96";#N/A,#N/A,FALSE,"FANDA96";#N/A,#N/A,FALSE,"INTRAN96";#N/A,#N/A,FALSE,"NAA9697";#N/A,#N/A,FALSE,"ECWEBB";#N/A,#N/A,FALSE,"MFT96";#N/A,#N/A,FALSE,"CTrecon"}</definedName>
    <definedName name="fghfgh_1_4_1_3" hidden="1">{#N/A,#N/A,FALSE,"TMCOMP96";#N/A,#N/A,FALSE,"MAT96";#N/A,#N/A,FALSE,"FANDA96";#N/A,#N/A,FALSE,"INTRAN96";#N/A,#N/A,FALSE,"NAA9697";#N/A,#N/A,FALSE,"ECWEBB";#N/A,#N/A,FALSE,"MFT96";#N/A,#N/A,FALSE,"CTrecon"}</definedName>
    <definedName name="fghfgh_1_4_1_4" localSheetId="0" hidden="1">{#N/A,#N/A,FALSE,"TMCOMP96";#N/A,#N/A,FALSE,"MAT96";#N/A,#N/A,FALSE,"FANDA96";#N/A,#N/A,FALSE,"INTRAN96";#N/A,#N/A,FALSE,"NAA9697";#N/A,#N/A,FALSE,"ECWEBB";#N/A,#N/A,FALSE,"MFT96";#N/A,#N/A,FALSE,"CTrecon"}</definedName>
    <definedName name="fghfgh_1_4_1_4" hidden="1">{#N/A,#N/A,FALSE,"TMCOMP96";#N/A,#N/A,FALSE,"MAT96";#N/A,#N/A,FALSE,"FANDA96";#N/A,#N/A,FALSE,"INTRAN96";#N/A,#N/A,FALSE,"NAA9697";#N/A,#N/A,FALSE,"ECWEBB";#N/A,#N/A,FALSE,"MFT96";#N/A,#N/A,FALSE,"CTrecon"}</definedName>
    <definedName name="fghfgh_1_4_1_5" hidden="1">{#N/A,#N/A,FALSE,"TMCOMP96";#N/A,#N/A,FALSE,"MAT96";#N/A,#N/A,FALSE,"FANDA96";#N/A,#N/A,FALSE,"INTRAN96";#N/A,#N/A,FALSE,"NAA9697";#N/A,#N/A,FALSE,"ECWEBB";#N/A,#N/A,FALSE,"MFT96";#N/A,#N/A,FALSE,"CTrecon"}</definedName>
    <definedName name="fghfgh_1_4_2" localSheetId="0" hidden="1">{#N/A,#N/A,FALSE,"TMCOMP96";#N/A,#N/A,FALSE,"MAT96";#N/A,#N/A,FALSE,"FANDA96";#N/A,#N/A,FALSE,"INTRAN96";#N/A,#N/A,FALSE,"NAA9697";#N/A,#N/A,FALSE,"ECWEBB";#N/A,#N/A,FALSE,"MFT96";#N/A,#N/A,FALSE,"CTrecon"}</definedName>
    <definedName name="fghfgh_1_4_2" hidden="1">{#N/A,#N/A,FALSE,"TMCOMP96";#N/A,#N/A,FALSE,"MAT96";#N/A,#N/A,FALSE,"FANDA96";#N/A,#N/A,FALSE,"INTRAN96";#N/A,#N/A,FALSE,"NAA9697";#N/A,#N/A,FALSE,"ECWEBB";#N/A,#N/A,FALSE,"MFT96";#N/A,#N/A,FALSE,"CTrecon"}</definedName>
    <definedName name="fghfgh_1_4_3" localSheetId="0" hidden="1">{#N/A,#N/A,FALSE,"TMCOMP96";#N/A,#N/A,FALSE,"MAT96";#N/A,#N/A,FALSE,"FANDA96";#N/A,#N/A,FALSE,"INTRAN96";#N/A,#N/A,FALSE,"NAA9697";#N/A,#N/A,FALSE,"ECWEBB";#N/A,#N/A,FALSE,"MFT96";#N/A,#N/A,FALSE,"CTrecon"}</definedName>
    <definedName name="fghfgh_1_4_3" hidden="1">{#N/A,#N/A,FALSE,"TMCOMP96";#N/A,#N/A,FALSE,"MAT96";#N/A,#N/A,FALSE,"FANDA96";#N/A,#N/A,FALSE,"INTRAN96";#N/A,#N/A,FALSE,"NAA9697";#N/A,#N/A,FALSE,"ECWEBB";#N/A,#N/A,FALSE,"MFT96";#N/A,#N/A,FALSE,"CTrecon"}</definedName>
    <definedName name="fghfgh_1_4_4" localSheetId="0" hidden="1">{#N/A,#N/A,FALSE,"TMCOMP96";#N/A,#N/A,FALSE,"MAT96";#N/A,#N/A,FALSE,"FANDA96";#N/A,#N/A,FALSE,"INTRAN96";#N/A,#N/A,FALSE,"NAA9697";#N/A,#N/A,FALSE,"ECWEBB";#N/A,#N/A,FALSE,"MFT96";#N/A,#N/A,FALSE,"CTrecon"}</definedName>
    <definedName name="fghfgh_1_4_4" hidden="1">{#N/A,#N/A,FALSE,"TMCOMP96";#N/A,#N/A,FALSE,"MAT96";#N/A,#N/A,FALSE,"FANDA96";#N/A,#N/A,FALSE,"INTRAN96";#N/A,#N/A,FALSE,"NAA9697";#N/A,#N/A,FALSE,"ECWEBB";#N/A,#N/A,FALSE,"MFT96";#N/A,#N/A,FALSE,"CTrecon"}</definedName>
    <definedName name="fghfgh_1_4_5" localSheetId="0" hidden="1">{#N/A,#N/A,FALSE,"TMCOMP96";#N/A,#N/A,FALSE,"MAT96";#N/A,#N/A,FALSE,"FANDA96";#N/A,#N/A,FALSE,"INTRAN96";#N/A,#N/A,FALSE,"NAA9697";#N/A,#N/A,FALSE,"ECWEBB";#N/A,#N/A,FALSE,"MFT96";#N/A,#N/A,FALSE,"CTrecon"}</definedName>
    <definedName name="fghfgh_1_4_5" hidden="1">{#N/A,#N/A,FALSE,"TMCOMP96";#N/A,#N/A,FALSE,"MAT96";#N/A,#N/A,FALSE,"FANDA96";#N/A,#N/A,FALSE,"INTRAN96";#N/A,#N/A,FALSE,"NAA9697";#N/A,#N/A,FALSE,"ECWEBB";#N/A,#N/A,FALSE,"MFT96";#N/A,#N/A,FALSE,"CTrecon"}</definedName>
    <definedName name="fghfgh_1_5" localSheetId="0" hidden="1">{#N/A,#N/A,FALSE,"TMCOMP96";#N/A,#N/A,FALSE,"MAT96";#N/A,#N/A,FALSE,"FANDA96";#N/A,#N/A,FALSE,"INTRAN96";#N/A,#N/A,FALSE,"NAA9697";#N/A,#N/A,FALSE,"ECWEBB";#N/A,#N/A,FALSE,"MFT96";#N/A,#N/A,FALSE,"CTrecon"}</definedName>
    <definedName name="fghfgh_1_5" localSheetId="4" hidden="1">{#N/A,#N/A,FALSE,"TMCOMP96";#N/A,#N/A,FALSE,"MAT96";#N/A,#N/A,FALSE,"FANDA96";#N/A,#N/A,FALSE,"INTRAN96";#N/A,#N/A,FALSE,"NAA9697";#N/A,#N/A,FALSE,"ECWEBB";#N/A,#N/A,FALSE,"MFT96";#N/A,#N/A,FALSE,"CTrecon"}</definedName>
    <definedName name="fghfgh_1_5" hidden="1">{#N/A,#N/A,FALSE,"TMCOMP96";#N/A,#N/A,FALSE,"MAT96";#N/A,#N/A,FALSE,"FANDA96";#N/A,#N/A,FALSE,"INTRAN96";#N/A,#N/A,FALSE,"NAA9697";#N/A,#N/A,FALSE,"ECWEBB";#N/A,#N/A,FALSE,"MFT96";#N/A,#N/A,FALSE,"CTrecon"}</definedName>
    <definedName name="fghfgh_1_5_1" localSheetId="0" hidden="1">{#N/A,#N/A,FALSE,"TMCOMP96";#N/A,#N/A,FALSE,"MAT96";#N/A,#N/A,FALSE,"FANDA96";#N/A,#N/A,FALSE,"INTRAN96";#N/A,#N/A,FALSE,"NAA9697";#N/A,#N/A,FALSE,"ECWEBB";#N/A,#N/A,FALSE,"MFT96";#N/A,#N/A,FALSE,"CTrecon"}</definedName>
    <definedName name="fghfgh_1_5_1" hidden="1">{#N/A,#N/A,FALSE,"TMCOMP96";#N/A,#N/A,FALSE,"MAT96";#N/A,#N/A,FALSE,"FANDA96";#N/A,#N/A,FALSE,"INTRAN96";#N/A,#N/A,FALSE,"NAA9697";#N/A,#N/A,FALSE,"ECWEBB";#N/A,#N/A,FALSE,"MFT96";#N/A,#N/A,FALSE,"CTrecon"}</definedName>
    <definedName name="fghfgh_1_5_2" localSheetId="0" hidden="1">{#N/A,#N/A,FALSE,"TMCOMP96";#N/A,#N/A,FALSE,"MAT96";#N/A,#N/A,FALSE,"FANDA96";#N/A,#N/A,FALSE,"INTRAN96";#N/A,#N/A,FALSE,"NAA9697";#N/A,#N/A,FALSE,"ECWEBB";#N/A,#N/A,FALSE,"MFT96";#N/A,#N/A,FALSE,"CTrecon"}</definedName>
    <definedName name="fghfgh_1_5_2" hidden="1">{#N/A,#N/A,FALSE,"TMCOMP96";#N/A,#N/A,FALSE,"MAT96";#N/A,#N/A,FALSE,"FANDA96";#N/A,#N/A,FALSE,"INTRAN96";#N/A,#N/A,FALSE,"NAA9697";#N/A,#N/A,FALSE,"ECWEBB";#N/A,#N/A,FALSE,"MFT96";#N/A,#N/A,FALSE,"CTrecon"}</definedName>
    <definedName name="fghfgh_1_5_3" localSheetId="0" hidden="1">{#N/A,#N/A,FALSE,"TMCOMP96";#N/A,#N/A,FALSE,"MAT96";#N/A,#N/A,FALSE,"FANDA96";#N/A,#N/A,FALSE,"INTRAN96";#N/A,#N/A,FALSE,"NAA9697";#N/A,#N/A,FALSE,"ECWEBB";#N/A,#N/A,FALSE,"MFT96";#N/A,#N/A,FALSE,"CTrecon"}</definedName>
    <definedName name="fghfgh_1_5_3" hidden="1">{#N/A,#N/A,FALSE,"TMCOMP96";#N/A,#N/A,FALSE,"MAT96";#N/A,#N/A,FALSE,"FANDA96";#N/A,#N/A,FALSE,"INTRAN96";#N/A,#N/A,FALSE,"NAA9697";#N/A,#N/A,FALSE,"ECWEBB";#N/A,#N/A,FALSE,"MFT96";#N/A,#N/A,FALSE,"CTrecon"}</definedName>
    <definedName name="fghfgh_1_5_4" localSheetId="0" hidden="1">{#N/A,#N/A,FALSE,"TMCOMP96";#N/A,#N/A,FALSE,"MAT96";#N/A,#N/A,FALSE,"FANDA96";#N/A,#N/A,FALSE,"INTRAN96";#N/A,#N/A,FALSE,"NAA9697";#N/A,#N/A,FALSE,"ECWEBB";#N/A,#N/A,FALSE,"MFT96";#N/A,#N/A,FALSE,"CTrecon"}</definedName>
    <definedName name="fghfgh_1_5_4" hidden="1">{#N/A,#N/A,FALSE,"TMCOMP96";#N/A,#N/A,FALSE,"MAT96";#N/A,#N/A,FALSE,"FANDA96";#N/A,#N/A,FALSE,"INTRAN96";#N/A,#N/A,FALSE,"NAA9697";#N/A,#N/A,FALSE,"ECWEBB";#N/A,#N/A,FALSE,"MFT96";#N/A,#N/A,FALSE,"CTrecon"}</definedName>
    <definedName name="fghfgh_1_5_5" hidden="1">{#N/A,#N/A,FALSE,"TMCOMP96";#N/A,#N/A,FALSE,"MAT96";#N/A,#N/A,FALSE,"FANDA96";#N/A,#N/A,FALSE,"INTRAN96";#N/A,#N/A,FALSE,"NAA9697";#N/A,#N/A,FALSE,"ECWEBB";#N/A,#N/A,FALSE,"MFT96";#N/A,#N/A,FALSE,"CTrecon"}</definedName>
    <definedName name="fghfgh_2" localSheetId="0" hidden="1">{#N/A,#N/A,FALSE,"TMCOMP96";#N/A,#N/A,FALSE,"MAT96";#N/A,#N/A,FALSE,"FANDA96";#N/A,#N/A,FALSE,"INTRAN96";#N/A,#N/A,FALSE,"NAA9697";#N/A,#N/A,FALSE,"ECWEBB";#N/A,#N/A,FALSE,"MFT96";#N/A,#N/A,FALSE,"CTrecon"}</definedName>
    <definedName name="fghfgh_2" localSheetId="4" hidden="1">{#N/A,#N/A,FALSE,"TMCOMP96";#N/A,#N/A,FALSE,"MAT96";#N/A,#N/A,FALSE,"FANDA96";#N/A,#N/A,FALSE,"INTRAN96";#N/A,#N/A,FALSE,"NAA9697";#N/A,#N/A,FALSE,"ECWEBB";#N/A,#N/A,FALSE,"MFT96";#N/A,#N/A,FALSE,"CTrecon"}</definedName>
    <definedName name="fghfgh_2" localSheetId="3" hidden="1">{#N/A,#N/A,FALSE,"TMCOMP96";#N/A,#N/A,FALSE,"MAT96";#N/A,#N/A,FALSE,"FANDA96";#N/A,#N/A,FALSE,"INTRAN96";#N/A,#N/A,FALSE,"NAA9697";#N/A,#N/A,FALSE,"ECWEBB";#N/A,#N/A,FALSE,"MFT96";#N/A,#N/A,FALSE,"CTrecon"}</definedName>
    <definedName name="fghfgh_2" hidden="1">{#N/A,#N/A,FALSE,"TMCOMP96";#N/A,#N/A,FALSE,"MAT96";#N/A,#N/A,FALSE,"FANDA96";#N/A,#N/A,FALSE,"INTRAN96";#N/A,#N/A,FALSE,"NAA9697";#N/A,#N/A,FALSE,"ECWEBB";#N/A,#N/A,FALSE,"MFT96";#N/A,#N/A,FALSE,"CTrecon"}</definedName>
    <definedName name="fghfgh_2_1" localSheetId="0" hidden="1">{#N/A,#N/A,FALSE,"TMCOMP96";#N/A,#N/A,FALSE,"MAT96";#N/A,#N/A,FALSE,"FANDA96";#N/A,#N/A,FALSE,"INTRAN96";#N/A,#N/A,FALSE,"NAA9697";#N/A,#N/A,FALSE,"ECWEBB";#N/A,#N/A,FALSE,"MFT96";#N/A,#N/A,FALSE,"CTrecon"}</definedName>
    <definedName name="fghfgh_2_1" localSheetId="4" hidden="1">{#N/A,#N/A,FALSE,"TMCOMP96";#N/A,#N/A,FALSE,"MAT96";#N/A,#N/A,FALSE,"FANDA96";#N/A,#N/A,FALSE,"INTRAN96";#N/A,#N/A,FALSE,"NAA9697";#N/A,#N/A,FALSE,"ECWEBB";#N/A,#N/A,FALSE,"MFT96";#N/A,#N/A,FALSE,"CTrecon"}</definedName>
    <definedName name="fghfgh_2_1" hidden="1">{#N/A,#N/A,FALSE,"TMCOMP96";#N/A,#N/A,FALSE,"MAT96";#N/A,#N/A,FALSE,"FANDA96";#N/A,#N/A,FALSE,"INTRAN96";#N/A,#N/A,FALSE,"NAA9697";#N/A,#N/A,FALSE,"ECWEBB";#N/A,#N/A,FALSE,"MFT96";#N/A,#N/A,FALSE,"CTrecon"}</definedName>
    <definedName name="fghfgh_2_1_1" localSheetId="0" hidden="1">{#N/A,#N/A,FALSE,"TMCOMP96";#N/A,#N/A,FALSE,"MAT96";#N/A,#N/A,FALSE,"FANDA96";#N/A,#N/A,FALSE,"INTRAN96";#N/A,#N/A,FALSE,"NAA9697";#N/A,#N/A,FALSE,"ECWEBB";#N/A,#N/A,FALSE,"MFT96";#N/A,#N/A,FALSE,"CTrecon"}</definedName>
    <definedName name="fghfgh_2_1_1" hidden="1">{#N/A,#N/A,FALSE,"TMCOMP96";#N/A,#N/A,FALSE,"MAT96";#N/A,#N/A,FALSE,"FANDA96";#N/A,#N/A,FALSE,"INTRAN96";#N/A,#N/A,FALSE,"NAA9697";#N/A,#N/A,FALSE,"ECWEBB";#N/A,#N/A,FALSE,"MFT96";#N/A,#N/A,FALSE,"CTrecon"}</definedName>
    <definedName name="fghfgh_2_1_1_1" hidden="1">{#N/A,#N/A,FALSE,"TMCOMP96";#N/A,#N/A,FALSE,"MAT96";#N/A,#N/A,FALSE,"FANDA96";#N/A,#N/A,FALSE,"INTRAN96";#N/A,#N/A,FALSE,"NAA9697";#N/A,#N/A,FALSE,"ECWEBB";#N/A,#N/A,FALSE,"MFT96";#N/A,#N/A,FALSE,"CTrecon"}</definedName>
    <definedName name="fghfgh_2_1_1_2" hidden="1">{#N/A,#N/A,FALSE,"TMCOMP96";#N/A,#N/A,FALSE,"MAT96";#N/A,#N/A,FALSE,"FANDA96";#N/A,#N/A,FALSE,"INTRAN96";#N/A,#N/A,FALSE,"NAA9697";#N/A,#N/A,FALSE,"ECWEBB";#N/A,#N/A,FALSE,"MFT96";#N/A,#N/A,FALSE,"CTrecon"}</definedName>
    <definedName name="fghfgh_2_1_2" localSheetId="0" hidden="1">{#N/A,#N/A,FALSE,"TMCOMP96";#N/A,#N/A,FALSE,"MAT96";#N/A,#N/A,FALSE,"FANDA96";#N/A,#N/A,FALSE,"INTRAN96";#N/A,#N/A,FALSE,"NAA9697";#N/A,#N/A,FALSE,"ECWEBB";#N/A,#N/A,FALSE,"MFT96";#N/A,#N/A,FALSE,"CTrecon"}</definedName>
    <definedName name="fghfgh_2_1_2" hidden="1">{#N/A,#N/A,FALSE,"TMCOMP96";#N/A,#N/A,FALSE,"MAT96";#N/A,#N/A,FALSE,"FANDA96";#N/A,#N/A,FALSE,"INTRAN96";#N/A,#N/A,FALSE,"NAA9697";#N/A,#N/A,FALSE,"ECWEBB";#N/A,#N/A,FALSE,"MFT96";#N/A,#N/A,FALSE,"CTrecon"}</definedName>
    <definedName name="fghfgh_2_1_3" localSheetId="0" hidden="1">{#N/A,#N/A,FALSE,"TMCOMP96";#N/A,#N/A,FALSE,"MAT96";#N/A,#N/A,FALSE,"FANDA96";#N/A,#N/A,FALSE,"INTRAN96";#N/A,#N/A,FALSE,"NAA9697";#N/A,#N/A,FALSE,"ECWEBB";#N/A,#N/A,FALSE,"MFT96";#N/A,#N/A,FALSE,"CTrecon"}</definedName>
    <definedName name="fghfgh_2_1_3" hidden="1">{#N/A,#N/A,FALSE,"TMCOMP96";#N/A,#N/A,FALSE,"MAT96";#N/A,#N/A,FALSE,"FANDA96";#N/A,#N/A,FALSE,"INTRAN96";#N/A,#N/A,FALSE,"NAA9697";#N/A,#N/A,FALSE,"ECWEBB";#N/A,#N/A,FALSE,"MFT96";#N/A,#N/A,FALSE,"CTrecon"}</definedName>
    <definedName name="fghfgh_2_1_4" localSheetId="0" hidden="1">{#N/A,#N/A,FALSE,"TMCOMP96";#N/A,#N/A,FALSE,"MAT96";#N/A,#N/A,FALSE,"FANDA96";#N/A,#N/A,FALSE,"INTRAN96";#N/A,#N/A,FALSE,"NAA9697";#N/A,#N/A,FALSE,"ECWEBB";#N/A,#N/A,FALSE,"MFT96";#N/A,#N/A,FALSE,"CTrecon"}</definedName>
    <definedName name="fghfgh_2_1_4" hidden="1">{#N/A,#N/A,FALSE,"TMCOMP96";#N/A,#N/A,FALSE,"MAT96";#N/A,#N/A,FALSE,"FANDA96";#N/A,#N/A,FALSE,"INTRAN96";#N/A,#N/A,FALSE,"NAA9697";#N/A,#N/A,FALSE,"ECWEBB";#N/A,#N/A,FALSE,"MFT96";#N/A,#N/A,FALSE,"CTrecon"}</definedName>
    <definedName name="fghfgh_2_1_5" localSheetId="0" hidden="1">{#N/A,#N/A,FALSE,"TMCOMP96";#N/A,#N/A,FALSE,"MAT96";#N/A,#N/A,FALSE,"FANDA96";#N/A,#N/A,FALSE,"INTRAN96";#N/A,#N/A,FALSE,"NAA9697";#N/A,#N/A,FALSE,"ECWEBB";#N/A,#N/A,FALSE,"MFT96";#N/A,#N/A,FALSE,"CTrecon"}</definedName>
    <definedName name="fghfgh_2_1_5" hidden="1">{#N/A,#N/A,FALSE,"TMCOMP96";#N/A,#N/A,FALSE,"MAT96";#N/A,#N/A,FALSE,"FANDA96";#N/A,#N/A,FALSE,"INTRAN96";#N/A,#N/A,FALSE,"NAA9697";#N/A,#N/A,FALSE,"ECWEBB";#N/A,#N/A,FALSE,"MFT96";#N/A,#N/A,FALSE,"CTrecon"}</definedName>
    <definedName name="fghfgh_2_2" localSheetId="0" hidden="1">{#N/A,#N/A,FALSE,"TMCOMP96";#N/A,#N/A,FALSE,"MAT96";#N/A,#N/A,FALSE,"FANDA96";#N/A,#N/A,FALSE,"INTRAN96";#N/A,#N/A,FALSE,"NAA9697";#N/A,#N/A,FALSE,"ECWEBB";#N/A,#N/A,FALSE,"MFT96";#N/A,#N/A,FALSE,"CTrecon"}</definedName>
    <definedName name="fghfgh_2_2" hidden="1">{#N/A,#N/A,FALSE,"TMCOMP96";#N/A,#N/A,FALSE,"MAT96";#N/A,#N/A,FALSE,"FANDA96";#N/A,#N/A,FALSE,"INTRAN96";#N/A,#N/A,FALSE,"NAA9697";#N/A,#N/A,FALSE,"ECWEBB";#N/A,#N/A,FALSE,"MFT96";#N/A,#N/A,FALSE,"CTrecon"}</definedName>
    <definedName name="fghfgh_2_3" localSheetId="0" hidden="1">{#N/A,#N/A,FALSE,"TMCOMP96";#N/A,#N/A,FALSE,"MAT96";#N/A,#N/A,FALSE,"FANDA96";#N/A,#N/A,FALSE,"INTRAN96";#N/A,#N/A,FALSE,"NAA9697";#N/A,#N/A,FALSE,"ECWEBB";#N/A,#N/A,FALSE,"MFT96";#N/A,#N/A,FALSE,"CTrecon"}</definedName>
    <definedName name="fghfgh_2_3" hidden="1">{#N/A,#N/A,FALSE,"TMCOMP96";#N/A,#N/A,FALSE,"MAT96";#N/A,#N/A,FALSE,"FANDA96";#N/A,#N/A,FALSE,"INTRAN96";#N/A,#N/A,FALSE,"NAA9697";#N/A,#N/A,FALSE,"ECWEBB";#N/A,#N/A,FALSE,"MFT96";#N/A,#N/A,FALSE,"CTrecon"}</definedName>
    <definedName name="fghfgh_2_4" localSheetId="0" hidden="1">{#N/A,#N/A,FALSE,"TMCOMP96";#N/A,#N/A,FALSE,"MAT96";#N/A,#N/A,FALSE,"FANDA96";#N/A,#N/A,FALSE,"INTRAN96";#N/A,#N/A,FALSE,"NAA9697";#N/A,#N/A,FALSE,"ECWEBB";#N/A,#N/A,FALSE,"MFT96";#N/A,#N/A,FALSE,"CTrecon"}</definedName>
    <definedName name="fghfgh_2_4" hidden="1">{#N/A,#N/A,FALSE,"TMCOMP96";#N/A,#N/A,FALSE,"MAT96";#N/A,#N/A,FALSE,"FANDA96";#N/A,#N/A,FALSE,"INTRAN96";#N/A,#N/A,FALSE,"NAA9697";#N/A,#N/A,FALSE,"ECWEBB";#N/A,#N/A,FALSE,"MFT96";#N/A,#N/A,FALSE,"CTrecon"}</definedName>
    <definedName name="fghfgh_2_5" localSheetId="0" hidden="1">{#N/A,#N/A,FALSE,"TMCOMP96";#N/A,#N/A,FALSE,"MAT96";#N/A,#N/A,FALSE,"FANDA96";#N/A,#N/A,FALSE,"INTRAN96";#N/A,#N/A,FALSE,"NAA9697";#N/A,#N/A,FALSE,"ECWEBB";#N/A,#N/A,FALSE,"MFT96";#N/A,#N/A,FALSE,"CTrecon"}</definedName>
    <definedName name="fghfgh_2_5" hidden="1">{#N/A,#N/A,FALSE,"TMCOMP96";#N/A,#N/A,FALSE,"MAT96";#N/A,#N/A,FALSE,"FANDA96";#N/A,#N/A,FALSE,"INTRAN96";#N/A,#N/A,FALSE,"NAA9697";#N/A,#N/A,FALSE,"ECWEBB";#N/A,#N/A,FALSE,"MFT96";#N/A,#N/A,FALSE,"CTrecon"}</definedName>
    <definedName name="fghfgh_3" localSheetId="0" hidden="1">{#N/A,#N/A,FALSE,"TMCOMP96";#N/A,#N/A,FALSE,"MAT96";#N/A,#N/A,FALSE,"FANDA96";#N/A,#N/A,FALSE,"INTRAN96";#N/A,#N/A,FALSE,"NAA9697";#N/A,#N/A,FALSE,"ECWEBB";#N/A,#N/A,FALSE,"MFT96";#N/A,#N/A,FALSE,"CTrecon"}</definedName>
    <definedName name="fghfgh_3" localSheetId="4" hidden="1">{#N/A,#N/A,FALSE,"TMCOMP96";#N/A,#N/A,FALSE,"MAT96";#N/A,#N/A,FALSE,"FANDA96";#N/A,#N/A,FALSE,"INTRAN96";#N/A,#N/A,FALSE,"NAA9697";#N/A,#N/A,FALSE,"ECWEBB";#N/A,#N/A,FALSE,"MFT96";#N/A,#N/A,FALSE,"CTrecon"}</definedName>
    <definedName name="fghfgh_3" hidden="1">{#N/A,#N/A,FALSE,"TMCOMP96";#N/A,#N/A,FALSE,"MAT96";#N/A,#N/A,FALSE,"FANDA96";#N/A,#N/A,FALSE,"INTRAN96";#N/A,#N/A,FALSE,"NAA9697";#N/A,#N/A,FALSE,"ECWEBB";#N/A,#N/A,FALSE,"MFT96";#N/A,#N/A,FALSE,"CTrecon"}</definedName>
    <definedName name="fghfgh_3_1" localSheetId="0" hidden="1">{#N/A,#N/A,FALSE,"TMCOMP96";#N/A,#N/A,FALSE,"MAT96";#N/A,#N/A,FALSE,"FANDA96";#N/A,#N/A,FALSE,"INTRAN96";#N/A,#N/A,FALSE,"NAA9697";#N/A,#N/A,FALSE,"ECWEBB";#N/A,#N/A,FALSE,"MFT96";#N/A,#N/A,FALSE,"CTrecon"}</definedName>
    <definedName name="fghfgh_3_1" localSheetId="4" hidden="1">{#N/A,#N/A,FALSE,"TMCOMP96";#N/A,#N/A,FALSE,"MAT96";#N/A,#N/A,FALSE,"FANDA96";#N/A,#N/A,FALSE,"INTRAN96";#N/A,#N/A,FALSE,"NAA9697";#N/A,#N/A,FALSE,"ECWEBB";#N/A,#N/A,FALSE,"MFT96";#N/A,#N/A,FALSE,"CTrecon"}</definedName>
    <definedName name="fghfgh_3_1" hidden="1">{#N/A,#N/A,FALSE,"TMCOMP96";#N/A,#N/A,FALSE,"MAT96";#N/A,#N/A,FALSE,"FANDA96";#N/A,#N/A,FALSE,"INTRAN96";#N/A,#N/A,FALSE,"NAA9697";#N/A,#N/A,FALSE,"ECWEBB";#N/A,#N/A,FALSE,"MFT96";#N/A,#N/A,FALSE,"CTrecon"}</definedName>
    <definedName name="fghfgh_3_1_1" localSheetId="0" hidden="1">{#N/A,#N/A,FALSE,"TMCOMP96";#N/A,#N/A,FALSE,"MAT96";#N/A,#N/A,FALSE,"FANDA96";#N/A,#N/A,FALSE,"INTRAN96";#N/A,#N/A,FALSE,"NAA9697";#N/A,#N/A,FALSE,"ECWEBB";#N/A,#N/A,FALSE,"MFT96";#N/A,#N/A,FALSE,"CTrecon"}</definedName>
    <definedName name="fghfgh_3_1_1" hidden="1">{#N/A,#N/A,FALSE,"TMCOMP96";#N/A,#N/A,FALSE,"MAT96";#N/A,#N/A,FALSE,"FANDA96";#N/A,#N/A,FALSE,"INTRAN96";#N/A,#N/A,FALSE,"NAA9697";#N/A,#N/A,FALSE,"ECWEBB";#N/A,#N/A,FALSE,"MFT96";#N/A,#N/A,FALSE,"CTrecon"}</definedName>
    <definedName name="fghfgh_3_1_1_1" hidden="1">{#N/A,#N/A,FALSE,"TMCOMP96";#N/A,#N/A,FALSE,"MAT96";#N/A,#N/A,FALSE,"FANDA96";#N/A,#N/A,FALSE,"INTRAN96";#N/A,#N/A,FALSE,"NAA9697";#N/A,#N/A,FALSE,"ECWEBB";#N/A,#N/A,FALSE,"MFT96";#N/A,#N/A,FALSE,"CTrecon"}</definedName>
    <definedName name="fghfgh_3_1_1_2" hidden="1">{#N/A,#N/A,FALSE,"TMCOMP96";#N/A,#N/A,FALSE,"MAT96";#N/A,#N/A,FALSE,"FANDA96";#N/A,#N/A,FALSE,"INTRAN96";#N/A,#N/A,FALSE,"NAA9697";#N/A,#N/A,FALSE,"ECWEBB";#N/A,#N/A,FALSE,"MFT96";#N/A,#N/A,FALSE,"CTrecon"}</definedName>
    <definedName name="fghfgh_3_1_2" localSheetId="0" hidden="1">{#N/A,#N/A,FALSE,"TMCOMP96";#N/A,#N/A,FALSE,"MAT96";#N/A,#N/A,FALSE,"FANDA96";#N/A,#N/A,FALSE,"INTRAN96";#N/A,#N/A,FALSE,"NAA9697";#N/A,#N/A,FALSE,"ECWEBB";#N/A,#N/A,FALSE,"MFT96";#N/A,#N/A,FALSE,"CTrecon"}</definedName>
    <definedName name="fghfgh_3_1_2" hidden="1">{#N/A,#N/A,FALSE,"TMCOMP96";#N/A,#N/A,FALSE,"MAT96";#N/A,#N/A,FALSE,"FANDA96";#N/A,#N/A,FALSE,"INTRAN96";#N/A,#N/A,FALSE,"NAA9697";#N/A,#N/A,FALSE,"ECWEBB";#N/A,#N/A,FALSE,"MFT96";#N/A,#N/A,FALSE,"CTrecon"}</definedName>
    <definedName name="fghfgh_3_1_3" localSheetId="0" hidden="1">{#N/A,#N/A,FALSE,"TMCOMP96";#N/A,#N/A,FALSE,"MAT96";#N/A,#N/A,FALSE,"FANDA96";#N/A,#N/A,FALSE,"INTRAN96";#N/A,#N/A,FALSE,"NAA9697";#N/A,#N/A,FALSE,"ECWEBB";#N/A,#N/A,FALSE,"MFT96";#N/A,#N/A,FALSE,"CTrecon"}</definedName>
    <definedName name="fghfgh_3_1_3" hidden="1">{#N/A,#N/A,FALSE,"TMCOMP96";#N/A,#N/A,FALSE,"MAT96";#N/A,#N/A,FALSE,"FANDA96";#N/A,#N/A,FALSE,"INTRAN96";#N/A,#N/A,FALSE,"NAA9697";#N/A,#N/A,FALSE,"ECWEBB";#N/A,#N/A,FALSE,"MFT96";#N/A,#N/A,FALSE,"CTrecon"}</definedName>
    <definedName name="fghfgh_3_1_4" localSheetId="0" hidden="1">{#N/A,#N/A,FALSE,"TMCOMP96";#N/A,#N/A,FALSE,"MAT96";#N/A,#N/A,FALSE,"FANDA96";#N/A,#N/A,FALSE,"INTRAN96";#N/A,#N/A,FALSE,"NAA9697";#N/A,#N/A,FALSE,"ECWEBB";#N/A,#N/A,FALSE,"MFT96";#N/A,#N/A,FALSE,"CTrecon"}</definedName>
    <definedName name="fghfgh_3_1_4" hidden="1">{#N/A,#N/A,FALSE,"TMCOMP96";#N/A,#N/A,FALSE,"MAT96";#N/A,#N/A,FALSE,"FANDA96";#N/A,#N/A,FALSE,"INTRAN96";#N/A,#N/A,FALSE,"NAA9697";#N/A,#N/A,FALSE,"ECWEBB";#N/A,#N/A,FALSE,"MFT96";#N/A,#N/A,FALSE,"CTrecon"}</definedName>
    <definedName name="fghfgh_3_1_5" localSheetId="0" hidden="1">{#N/A,#N/A,FALSE,"TMCOMP96";#N/A,#N/A,FALSE,"MAT96";#N/A,#N/A,FALSE,"FANDA96";#N/A,#N/A,FALSE,"INTRAN96";#N/A,#N/A,FALSE,"NAA9697";#N/A,#N/A,FALSE,"ECWEBB";#N/A,#N/A,FALSE,"MFT96";#N/A,#N/A,FALSE,"CTrecon"}</definedName>
    <definedName name="fghfgh_3_1_5" hidden="1">{#N/A,#N/A,FALSE,"TMCOMP96";#N/A,#N/A,FALSE,"MAT96";#N/A,#N/A,FALSE,"FANDA96";#N/A,#N/A,FALSE,"INTRAN96";#N/A,#N/A,FALSE,"NAA9697";#N/A,#N/A,FALSE,"ECWEBB";#N/A,#N/A,FALSE,"MFT96";#N/A,#N/A,FALSE,"CTrecon"}</definedName>
    <definedName name="fghfgh_3_2" localSheetId="0" hidden="1">{#N/A,#N/A,FALSE,"TMCOMP96";#N/A,#N/A,FALSE,"MAT96";#N/A,#N/A,FALSE,"FANDA96";#N/A,#N/A,FALSE,"INTRAN96";#N/A,#N/A,FALSE,"NAA9697";#N/A,#N/A,FALSE,"ECWEBB";#N/A,#N/A,FALSE,"MFT96";#N/A,#N/A,FALSE,"CTrecon"}</definedName>
    <definedName name="fghfgh_3_2" hidden="1">{#N/A,#N/A,FALSE,"TMCOMP96";#N/A,#N/A,FALSE,"MAT96";#N/A,#N/A,FALSE,"FANDA96";#N/A,#N/A,FALSE,"INTRAN96";#N/A,#N/A,FALSE,"NAA9697";#N/A,#N/A,FALSE,"ECWEBB";#N/A,#N/A,FALSE,"MFT96";#N/A,#N/A,FALSE,"CTrecon"}</definedName>
    <definedName name="fghfgh_3_3" localSheetId="0" hidden="1">{#N/A,#N/A,FALSE,"TMCOMP96";#N/A,#N/A,FALSE,"MAT96";#N/A,#N/A,FALSE,"FANDA96";#N/A,#N/A,FALSE,"INTRAN96";#N/A,#N/A,FALSE,"NAA9697";#N/A,#N/A,FALSE,"ECWEBB";#N/A,#N/A,FALSE,"MFT96";#N/A,#N/A,FALSE,"CTrecon"}</definedName>
    <definedName name="fghfgh_3_3" hidden="1">{#N/A,#N/A,FALSE,"TMCOMP96";#N/A,#N/A,FALSE,"MAT96";#N/A,#N/A,FALSE,"FANDA96";#N/A,#N/A,FALSE,"INTRAN96";#N/A,#N/A,FALSE,"NAA9697";#N/A,#N/A,FALSE,"ECWEBB";#N/A,#N/A,FALSE,"MFT96";#N/A,#N/A,FALSE,"CTrecon"}</definedName>
    <definedName name="fghfgh_3_4" localSheetId="0" hidden="1">{#N/A,#N/A,FALSE,"TMCOMP96";#N/A,#N/A,FALSE,"MAT96";#N/A,#N/A,FALSE,"FANDA96";#N/A,#N/A,FALSE,"INTRAN96";#N/A,#N/A,FALSE,"NAA9697";#N/A,#N/A,FALSE,"ECWEBB";#N/A,#N/A,FALSE,"MFT96";#N/A,#N/A,FALSE,"CTrecon"}</definedName>
    <definedName name="fghfgh_3_4" hidden="1">{#N/A,#N/A,FALSE,"TMCOMP96";#N/A,#N/A,FALSE,"MAT96";#N/A,#N/A,FALSE,"FANDA96";#N/A,#N/A,FALSE,"INTRAN96";#N/A,#N/A,FALSE,"NAA9697";#N/A,#N/A,FALSE,"ECWEBB";#N/A,#N/A,FALSE,"MFT96";#N/A,#N/A,FALSE,"CTrecon"}</definedName>
    <definedName name="fghfgh_3_5" localSheetId="0" hidden="1">{#N/A,#N/A,FALSE,"TMCOMP96";#N/A,#N/A,FALSE,"MAT96";#N/A,#N/A,FALSE,"FANDA96";#N/A,#N/A,FALSE,"INTRAN96";#N/A,#N/A,FALSE,"NAA9697";#N/A,#N/A,FALSE,"ECWEBB";#N/A,#N/A,FALSE,"MFT96";#N/A,#N/A,FALSE,"CTrecon"}</definedName>
    <definedName name="fghfgh_3_5" hidden="1">{#N/A,#N/A,FALSE,"TMCOMP96";#N/A,#N/A,FALSE,"MAT96";#N/A,#N/A,FALSE,"FANDA96";#N/A,#N/A,FALSE,"INTRAN96";#N/A,#N/A,FALSE,"NAA9697";#N/A,#N/A,FALSE,"ECWEBB";#N/A,#N/A,FALSE,"MFT96";#N/A,#N/A,FALSE,"CTrecon"}</definedName>
    <definedName name="fghfgh_4" localSheetId="0" hidden="1">{#N/A,#N/A,FALSE,"TMCOMP96";#N/A,#N/A,FALSE,"MAT96";#N/A,#N/A,FALSE,"FANDA96";#N/A,#N/A,FALSE,"INTRAN96";#N/A,#N/A,FALSE,"NAA9697";#N/A,#N/A,FALSE,"ECWEBB";#N/A,#N/A,FALSE,"MFT96";#N/A,#N/A,FALSE,"CTrecon"}</definedName>
    <definedName name="fghfgh_4" localSheetId="4" hidden="1">{#N/A,#N/A,FALSE,"TMCOMP96";#N/A,#N/A,FALSE,"MAT96";#N/A,#N/A,FALSE,"FANDA96";#N/A,#N/A,FALSE,"INTRAN96";#N/A,#N/A,FALSE,"NAA9697";#N/A,#N/A,FALSE,"ECWEBB";#N/A,#N/A,FALSE,"MFT96";#N/A,#N/A,FALSE,"CTrecon"}</definedName>
    <definedName name="fghfgh_4" hidden="1">{#N/A,#N/A,FALSE,"TMCOMP96";#N/A,#N/A,FALSE,"MAT96";#N/A,#N/A,FALSE,"FANDA96";#N/A,#N/A,FALSE,"INTRAN96";#N/A,#N/A,FALSE,"NAA9697";#N/A,#N/A,FALSE,"ECWEBB";#N/A,#N/A,FALSE,"MFT96";#N/A,#N/A,FALSE,"CTrecon"}</definedName>
    <definedName name="fghfgh_4_1" localSheetId="0" hidden="1">{#N/A,#N/A,FALSE,"TMCOMP96";#N/A,#N/A,FALSE,"MAT96";#N/A,#N/A,FALSE,"FANDA96";#N/A,#N/A,FALSE,"INTRAN96";#N/A,#N/A,FALSE,"NAA9697";#N/A,#N/A,FALSE,"ECWEBB";#N/A,#N/A,FALSE,"MFT96";#N/A,#N/A,FALSE,"CTrecon"}</definedName>
    <definedName name="fghfgh_4_1" localSheetId="4" hidden="1">{#N/A,#N/A,FALSE,"TMCOMP96";#N/A,#N/A,FALSE,"MAT96";#N/A,#N/A,FALSE,"FANDA96";#N/A,#N/A,FALSE,"INTRAN96";#N/A,#N/A,FALSE,"NAA9697";#N/A,#N/A,FALSE,"ECWEBB";#N/A,#N/A,FALSE,"MFT96";#N/A,#N/A,FALSE,"CTrecon"}</definedName>
    <definedName name="fghfgh_4_1" hidden="1">{#N/A,#N/A,FALSE,"TMCOMP96";#N/A,#N/A,FALSE,"MAT96";#N/A,#N/A,FALSE,"FANDA96";#N/A,#N/A,FALSE,"INTRAN96";#N/A,#N/A,FALSE,"NAA9697";#N/A,#N/A,FALSE,"ECWEBB";#N/A,#N/A,FALSE,"MFT96";#N/A,#N/A,FALSE,"CTrecon"}</definedName>
    <definedName name="fghfgh_4_1_1" localSheetId="0" hidden="1">{#N/A,#N/A,FALSE,"TMCOMP96";#N/A,#N/A,FALSE,"MAT96";#N/A,#N/A,FALSE,"FANDA96";#N/A,#N/A,FALSE,"INTRAN96";#N/A,#N/A,FALSE,"NAA9697";#N/A,#N/A,FALSE,"ECWEBB";#N/A,#N/A,FALSE,"MFT96";#N/A,#N/A,FALSE,"CTrecon"}</definedName>
    <definedName name="fghfgh_4_1_1" hidden="1">{#N/A,#N/A,FALSE,"TMCOMP96";#N/A,#N/A,FALSE,"MAT96";#N/A,#N/A,FALSE,"FANDA96";#N/A,#N/A,FALSE,"INTRAN96";#N/A,#N/A,FALSE,"NAA9697";#N/A,#N/A,FALSE,"ECWEBB";#N/A,#N/A,FALSE,"MFT96";#N/A,#N/A,FALSE,"CTrecon"}</definedName>
    <definedName name="fghfgh_4_1_1_1" hidden="1">{#N/A,#N/A,FALSE,"TMCOMP96";#N/A,#N/A,FALSE,"MAT96";#N/A,#N/A,FALSE,"FANDA96";#N/A,#N/A,FALSE,"INTRAN96";#N/A,#N/A,FALSE,"NAA9697";#N/A,#N/A,FALSE,"ECWEBB";#N/A,#N/A,FALSE,"MFT96";#N/A,#N/A,FALSE,"CTrecon"}</definedName>
    <definedName name="fghfgh_4_1_1_2" hidden="1">{#N/A,#N/A,FALSE,"TMCOMP96";#N/A,#N/A,FALSE,"MAT96";#N/A,#N/A,FALSE,"FANDA96";#N/A,#N/A,FALSE,"INTRAN96";#N/A,#N/A,FALSE,"NAA9697";#N/A,#N/A,FALSE,"ECWEBB";#N/A,#N/A,FALSE,"MFT96";#N/A,#N/A,FALSE,"CTrecon"}</definedName>
    <definedName name="fghfgh_4_1_2" localSheetId="0" hidden="1">{#N/A,#N/A,FALSE,"TMCOMP96";#N/A,#N/A,FALSE,"MAT96";#N/A,#N/A,FALSE,"FANDA96";#N/A,#N/A,FALSE,"INTRAN96";#N/A,#N/A,FALSE,"NAA9697";#N/A,#N/A,FALSE,"ECWEBB";#N/A,#N/A,FALSE,"MFT96";#N/A,#N/A,FALSE,"CTrecon"}</definedName>
    <definedName name="fghfgh_4_1_2" hidden="1">{#N/A,#N/A,FALSE,"TMCOMP96";#N/A,#N/A,FALSE,"MAT96";#N/A,#N/A,FALSE,"FANDA96";#N/A,#N/A,FALSE,"INTRAN96";#N/A,#N/A,FALSE,"NAA9697";#N/A,#N/A,FALSE,"ECWEBB";#N/A,#N/A,FALSE,"MFT96";#N/A,#N/A,FALSE,"CTrecon"}</definedName>
    <definedName name="fghfgh_4_1_3" localSheetId="0" hidden="1">{#N/A,#N/A,FALSE,"TMCOMP96";#N/A,#N/A,FALSE,"MAT96";#N/A,#N/A,FALSE,"FANDA96";#N/A,#N/A,FALSE,"INTRAN96";#N/A,#N/A,FALSE,"NAA9697";#N/A,#N/A,FALSE,"ECWEBB";#N/A,#N/A,FALSE,"MFT96";#N/A,#N/A,FALSE,"CTrecon"}</definedName>
    <definedName name="fghfgh_4_1_3" hidden="1">{#N/A,#N/A,FALSE,"TMCOMP96";#N/A,#N/A,FALSE,"MAT96";#N/A,#N/A,FALSE,"FANDA96";#N/A,#N/A,FALSE,"INTRAN96";#N/A,#N/A,FALSE,"NAA9697";#N/A,#N/A,FALSE,"ECWEBB";#N/A,#N/A,FALSE,"MFT96";#N/A,#N/A,FALSE,"CTrecon"}</definedName>
    <definedName name="fghfgh_4_1_4" localSheetId="0" hidden="1">{#N/A,#N/A,FALSE,"TMCOMP96";#N/A,#N/A,FALSE,"MAT96";#N/A,#N/A,FALSE,"FANDA96";#N/A,#N/A,FALSE,"INTRAN96";#N/A,#N/A,FALSE,"NAA9697";#N/A,#N/A,FALSE,"ECWEBB";#N/A,#N/A,FALSE,"MFT96";#N/A,#N/A,FALSE,"CTrecon"}</definedName>
    <definedName name="fghfgh_4_1_4" hidden="1">{#N/A,#N/A,FALSE,"TMCOMP96";#N/A,#N/A,FALSE,"MAT96";#N/A,#N/A,FALSE,"FANDA96";#N/A,#N/A,FALSE,"INTRAN96";#N/A,#N/A,FALSE,"NAA9697";#N/A,#N/A,FALSE,"ECWEBB";#N/A,#N/A,FALSE,"MFT96";#N/A,#N/A,FALSE,"CTrecon"}</definedName>
    <definedName name="fghfgh_4_1_5" localSheetId="0" hidden="1">{#N/A,#N/A,FALSE,"TMCOMP96";#N/A,#N/A,FALSE,"MAT96";#N/A,#N/A,FALSE,"FANDA96";#N/A,#N/A,FALSE,"INTRAN96";#N/A,#N/A,FALSE,"NAA9697";#N/A,#N/A,FALSE,"ECWEBB";#N/A,#N/A,FALSE,"MFT96";#N/A,#N/A,FALSE,"CTrecon"}</definedName>
    <definedName name="fghfgh_4_1_5" hidden="1">{#N/A,#N/A,FALSE,"TMCOMP96";#N/A,#N/A,FALSE,"MAT96";#N/A,#N/A,FALSE,"FANDA96";#N/A,#N/A,FALSE,"INTRAN96";#N/A,#N/A,FALSE,"NAA9697";#N/A,#N/A,FALSE,"ECWEBB";#N/A,#N/A,FALSE,"MFT96";#N/A,#N/A,FALSE,"CTrecon"}</definedName>
    <definedName name="fghfgh_4_2" localSheetId="0" hidden="1">{#N/A,#N/A,FALSE,"TMCOMP96";#N/A,#N/A,FALSE,"MAT96";#N/A,#N/A,FALSE,"FANDA96";#N/A,#N/A,FALSE,"INTRAN96";#N/A,#N/A,FALSE,"NAA9697";#N/A,#N/A,FALSE,"ECWEBB";#N/A,#N/A,FALSE,"MFT96";#N/A,#N/A,FALSE,"CTrecon"}</definedName>
    <definedName name="fghfgh_4_2" hidden="1">{#N/A,#N/A,FALSE,"TMCOMP96";#N/A,#N/A,FALSE,"MAT96";#N/A,#N/A,FALSE,"FANDA96";#N/A,#N/A,FALSE,"INTRAN96";#N/A,#N/A,FALSE,"NAA9697";#N/A,#N/A,FALSE,"ECWEBB";#N/A,#N/A,FALSE,"MFT96";#N/A,#N/A,FALSE,"CTrecon"}</definedName>
    <definedName name="fghfgh_4_3" localSheetId="0" hidden="1">{#N/A,#N/A,FALSE,"TMCOMP96";#N/A,#N/A,FALSE,"MAT96";#N/A,#N/A,FALSE,"FANDA96";#N/A,#N/A,FALSE,"INTRAN96";#N/A,#N/A,FALSE,"NAA9697";#N/A,#N/A,FALSE,"ECWEBB";#N/A,#N/A,FALSE,"MFT96";#N/A,#N/A,FALSE,"CTrecon"}</definedName>
    <definedName name="fghfgh_4_3" hidden="1">{#N/A,#N/A,FALSE,"TMCOMP96";#N/A,#N/A,FALSE,"MAT96";#N/A,#N/A,FALSE,"FANDA96";#N/A,#N/A,FALSE,"INTRAN96";#N/A,#N/A,FALSE,"NAA9697";#N/A,#N/A,FALSE,"ECWEBB";#N/A,#N/A,FALSE,"MFT96";#N/A,#N/A,FALSE,"CTrecon"}</definedName>
    <definedName name="fghfgh_4_4" localSheetId="0" hidden="1">{#N/A,#N/A,FALSE,"TMCOMP96";#N/A,#N/A,FALSE,"MAT96";#N/A,#N/A,FALSE,"FANDA96";#N/A,#N/A,FALSE,"INTRAN96";#N/A,#N/A,FALSE,"NAA9697";#N/A,#N/A,FALSE,"ECWEBB";#N/A,#N/A,FALSE,"MFT96";#N/A,#N/A,FALSE,"CTrecon"}</definedName>
    <definedName name="fghfgh_4_4" hidden="1">{#N/A,#N/A,FALSE,"TMCOMP96";#N/A,#N/A,FALSE,"MAT96";#N/A,#N/A,FALSE,"FANDA96";#N/A,#N/A,FALSE,"INTRAN96";#N/A,#N/A,FALSE,"NAA9697";#N/A,#N/A,FALSE,"ECWEBB";#N/A,#N/A,FALSE,"MFT96";#N/A,#N/A,FALSE,"CTrecon"}</definedName>
    <definedName name="fghfgh_4_5" localSheetId="0" hidden="1">{#N/A,#N/A,FALSE,"TMCOMP96";#N/A,#N/A,FALSE,"MAT96";#N/A,#N/A,FALSE,"FANDA96";#N/A,#N/A,FALSE,"INTRAN96";#N/A,#N/A,FALSE,"NAA9697";#N/A,#N/A,FALSE,"ECWEBB";#N/A,#N/A,FALSE,"MFT96";#N/A,#N/A,FALSE,"CTrecon"}</definedName>
    <definedName name="fghfgh_4_5" hidden="1">{#N/A,#N/A,FALSE,"TMCOMP96";#N/A,#N/A,FALSE,"MAT96";#N/A,#N/A,FALSE,"FANDA96";#N/A,#N/A,FALSE,"INTRAN96";#N/A,#N/A,FALSE,"NAA9697";#N/A,#N/A,FALSE,"ECWEBB";#N/A,#N/A,FALSE,"MFT96";#N/A,#N/A,FALSE,"CTrecon"}</definedName>
    <definedName name="fghfgh_5" localSheetId="0" hidden="1">{#N/A,#N/A,FALSE,"TMCOMP96";#N/A,#N/A,FALSE,"MAT96";#N/A,#N/A,FALSE,"FANDA96";#N/A,#N/A,FALSE,"INTRAN96";#N/A,#N/A,FALSE,"NAA9697";#N/A,#N/A,FALSE,"ECWEBB";#N/A,#N/A,FALSE,"MFT96";#N/A,#N/A,FALSE,"CTrecon"}</definedName>
    <definedName name="fghfgh_5" localSheetId="4" hidden="1">{#N/A,#N/A,FALSE,"TMCOMP96";#N/A,#N/A,FALSE,"MAT96";#N/A,#N/A,FALSE,"FANDA96";#N/A,#N/A,FALSE,"INTRAN96";#N/A,#N/A,FALSE,"NAA9697";#N/A,#N/A,FALSE,"ECWEBB";#N/A,#N/A,FALSE,"MFT96";#N/A,#N/A,FALSE,"CTrecon"}</definedName>
    <definedName name="fghfgh_5" hidden="1">{#N/A,#N/A,FALSE,"TMCOMP96";#N/A,#N/A,FALSE,"MAT96";#N/A,#N/A,FALSE,"FANDA96";#N/A,#N/A,FALSE,"INTRAN96";#N/A,#N/A,FALSE,"NAA9697";#N/A,#N/A,FALSE,"ECWEBB";#N/A,#N/A,FALSE,"MFT96";#N/A,#N/A,FALSE,"CTrecon"}</definedName>
    <definedName name="fghfgh_5_1" localSheetId="0" hidden="1">{#N/A,#N/A,FALSE,"TMCOMP96";#N/A,#N/A,FALSE,"MAT96";#N/A,#N/A,FALSE,"FANDA96";#N/A,#N/A,FALSE,"INTRAN96";#N/A,#N/A,FALSE,"NAA9697";#N/A,#N/A,FALSE,"ECWEBB";#N/A,#N/A,FALSE,"MFT96";#N/A,#N/A,FALSE,"CTrecon"}</definedName>
    <definedName name="fghfgh_5_1" localSheetId="4" hidden="1">{#N/A,#N/A,FALSE,"TMCOMP96";#N/A,#N/A,FALSE,"MAT96";#N/A,#N/A,FALSE,"FANDA96";#N/A,#N/A,FALSE,"INTRAN96";#N/A,#N/A,FALSE,"NAA9697";#N/A,#N/A,FALSE,"ECWEBB";#N/A,#N/A,FALSE,"MFT96";#N/A,#N/A,FALSE,"CTrecon"}</definedName>
    <definedName name="fghfgh_5_1" hidden="1">{#N/A,#N/A,FALSE,"TMCOMP96";#N/A,#N/A,FALSE,"MAT96";#N/A,#N/A,FALSE,"FANDA96";#N/A,#N/A,FALSE,"INTRAN96";#N/A,#N/A,FALSE,"NAA9697";#N/A,#N/A,FALSE,"ECWEBB";#N/A,#N/A,FALSE,"MFT96";#N/A,#N/A,FALSE,"CTrecon"}</definedName>
    <definedName name="fghfgh_5_1_1" localSheetId="0" hidden="1">{#N/A,#N/A,FALSE,"TMCOMP96";#N/A,#N/A,FALSE,"MAT96";#N/A,#N/A,FALSE,"FANDA96";#N/A,#N/A,FALSE,"INTRAN96";#N/A,#N/A,FALSE,"NAA9697";#N/A,#N/A,FALSE,"ECWEBB";#N/A,#N/A,FALSE,"MFT96";#N/A,#N/A,FALSE,"CTrecon"}</definedName>
    <definedName name="fghfgh_5_1_1" hidden="1">{#N/A,#N/A,FALSE,"TMCOMP96";#N/A,#N/A,FALSE,"MAT96";#N/A,#N/A,FALSE,"FANDA96";#N/A,#N/A,FALSE,"INTRAN96";#N/A,#N/A,FALSE,"NAA9697";#N/A,#N/A,FALSE,"ECWEBB";#N/A,#N/A,FALSE,"MFT96";#N/A,#N/A,FALSE,"CTrecon"}</definedName>
    <definedName name="fghfgh_5_1_1_1" hidden="1">{#N/A,#N/A,FALSE,"TMCOMP96";#N/A,#N/A,FALSE,"MAT96";#N/A,#N/A,FALSE,"FANDA96";#N/A,#N/A,FALSE,"INTRAN96";#N/A,#N/A,FALSE,"NAA9697";#N/A,#N/A,FALSE,"ECWEBB";#N/A,#N/A,FALSE,"MFT96";#N/A,#N/A,FALSE,"CTrecon"}</definedName>
    <definedName name="fghfgh_5_1_1_2" hidden="1">{#N/A,#N/A,FALSE,"TMCOMP96";#N/A,#N/A,FALSE,"MAT96";#N/A,#N/A,FALSE,"FANDA96";#N/A,#N/A,FALSE,"INTRAN96";#N/A,#N/A,FALSE,"NAA9697";#N/A,#N/A,FALSE,"ECWEBB";#N/A,#N/A,FALSE,"MFT96";#N/A,#N/A,FALSE,"CTrecon"}</definedName>
    <definedName name="fghfgh_5_1_2" localSheetId="0" hidden="1">{#N/A,#N/A,FALSE,"TMCOMP96";#N/A,#N/A,FALSE,"MAT96";#N/A,#N/A,FALSE,"FANDA96";#N/A,#N/A,FALSE,"INTRAN96";#N/A,#N/A,FALSE,"NAA9697";#N/A,#N/A,FALSE,"ECWEBB";#N/A,#N/A,FALSE,"MFT96";#N/A,#N/A,FALSE,"CTrecon"}</definedName>
    <definedName name="fghfgh_5_1_2" hidden="1">{#N/A,#N/A,FALSE,"TMCOMP96";#N/A,#N/A,FALSE,"MAT96";#N/A,#N/A,FALSE,"FANDA96";#N/A,#N/A,FALSE,"INTRAN96";#N/A,#N/A,FALSE,"NAA9697";#N/A,#N/A,FALSE,"ECWEBB";#N/A,#N/A,FALSE,"MFT96";#N/A,#N/A,FALSE,"CTrecon"}</definedName>
    <definedName name="fghfgh_5_1_3" localSheetId="0" hidden="1">{#N/A,#N/A,FALSE,"TMCOMP96";#N/A,#N/A,FALSE,"MAT96";#N/A,#N/A,FALSE,"FANDA96";#N/A,#N/A,FALSE,"INTRAN96";#N/A,#N/A,FALSE,"NAA9697";#N/A,#N/A,FALSE,"ECWEBB";#N/A,#N/A,FALSE,"MFT96";#N/A,#N/A,FALSE,"CTrecon"}</definedName>
    <definedName name="fghfgh_5_1_3" hidden="1">{#N/A,#N/A,FALSE,"TMCOMP96";#N/A,#N/A,FALSE,"MAT96";#N/A,#N/A,FALSE,"FANDA96";#N/A,#N/A,FALSE,"INTRAN96";#N/A,#N/A,FALSE,"NAA9697";#N/A,#N/A,FALSE,"ECWEBB";#N/A,#N/A,FALSE,"MFT96";#N/A,#N/A,FALSE,"CTrecon"}</definedName>
    <definedName name="fghfgh_5_1_4" localSheetId="0" hidden="1">{#N/A,#N/A,FALSE,"TMCOMP96";#N/A,#N/A,FALSE,"MAT96";#N/A,#N/A,FALSE,"FANDA96";#N/A,#N/A,FALSE,"INTRAN96";#N/A,#N/A,FALSE,"NAA9697";#N/A,#N/A,FALSE,"ECWEBB";#N/A,#N/A,FALSE,"MFT96";#N/A,#N/A,FALSE,"CTrecon"}</definedName>
    <definedName name="fghfgh_5_1_4" hidden="1">{#N/A,#N/A,FALSE,"TMCOMP96";#N/A,#N/A,FALSE,"MAT96";#N/A,#N/A,FALSE,"FANDA96";#N/A,#N/A,FALSE,"INTRAN96";#N/A,#N/A,FALSE,"NAA9697";#N/A,#N/A,FALSE,"ECWEBB";#N/A,#N/A,FALSE,"MFT96";#N/A,#N/A,FALSE,"CTrecon"}</definedName>
    <definedName name="fghfgh_5_1_5" localSheetId="0" hidden="1">{#N/A,#N/A,FALSE,"TMCOMP96";#N/A,#N/A,FALSE,"MAT96";#N/A,#N/A,FALSE,"FANDA96";#N/A,#N/A,FALSE,"INTRAN96";#N/A,#N/A,FALSE,"NAA9697";#N/A,#N/A,FALSE,"ECWEBB";#N/A,#N/A,FALSE,"MFT96";#N/A,#N/A,FALSE,"CTrecon"}</definedName>
    <definedName name="fghfgh_5_1_5" hidden="1">{#N/A,#N/A,FALSE,"TMCOMP96";#N/A,#N/A,FALSE,"MAT96";#N/A,#N/A,FALSE,"FANDA96";#N/A,#N/A,FALSE,"INTRAN96";#N/A,#N/A,FALSE,"NAA9697";#N/A,#N/A,FALSE,"ECWEBB";#N/A,#N/A,FALSE,"MFT96";#N/A,#N/A,FALSE,"CTrecon"}</definedName>
    <definedName name="fghfgh_5_2" localSheetId="0" hidden="1">{#N/A,#N/A,FALSE,"TMCOMP96";#N/A,#N/A,FALSE,"MAT96";#N/A,#N/A,FALSE,"FANDA96";#N/A,#N/A,FALSE,"INTRAN96";#N/A,#N/A,FALSE,"NAA9697";#N/A,#N/A,FALSE,"ECWEBB";#N/A,#N/A,FALSE,"MFT96";#N/A,#N/A,FALSE,"CTrecon"}</definedName>
    <definedName name="fghfgh_5_2" hidden="1">{#N/A,#N/A,FALSE,"TMCOMP96";#N/A,#N/A,FALSE,"MAT96";#N/A,#N/A,FALSE,"FANDA96";#N/A,#N/A,FALSE,"INTRAN96";#N/A,#N/A,FALSE,"NAA9697";#N/A,#N/A,FALSE,"ECWEBB";#N/A,#N/A,FALSE,"MFT96";#N/A,#N/A,FALSE,"CTrecon"}</definedName>
    <definedName name="fghfgh_5_3" localSheetId="0" hidden="1">{#N/A,#N/A,FALSE,"TMCOMP96";#N/A,#N/A,FALSE,"MAT96";#N/A,#N/A,FALSE,"FANDA96";#N/A,#N/A,FALSE,"INTRAN96";#N/A,#N/A,FALSE,"NAA9697";#N/A,#N/A,FALSE,"ECWEBB";#N/A,#N/A,FALSE,"MFT96";#N/A,#N/A,FALSE,"CTrecon"}</definedName>
    <definedName name="fghfgh_5_3" hidden="1">{#N/A,#N/A,FALSE,"TMCOMP96";#N/A,#N/A,FALSE,"MAT96";#N/A,#N/A,FALSE,"FANDA96";#N/A,#N/A,FALSE,"INTRAN96";#N/A,#N/A,FALSE,"NAA9697";#N/A,#N/A,FALSE,"ECWEBB";#N/A,#N/A,FALSE,"MFT96";#N/A,#N/A,FALSE,"CTrecon"}</definedName>
    <definedName name="fghfgh_5_4" localSheetId="0" hidden="1">{#N/A,#N/A,FALSE,"TMCOMP96";#N/A,#N/A,FALSE,"MAT96";#N/A,#N/A,FALSE,"FANDA96";#N/A,#N/A,FALSE,"INTRAN96";#N/A,#N/A,FALSE,"NAA9697";#N/A,#N/A,FALSE,"ECWEBB";#N/A,#N/A,FALSE,"MFT96";#N/A,#N/A,FALSE,"CTrecon"}</definedName>
    <definedName name="fghfgh_5_4" hidden="1">{#N/A,#N/A,FALSE,"TMCOMP96";#N/A,#N/A,FALSE,"MAT96";#N/A,#N/A,FALSE,"FANDA96";#N/A,#N/A,FALSE,"INTRAN96";#N/A,#N/A,FALSE,"NAA9697";#N/A,#N/A,FALSE,"ECWEBB";#N/A,#N/A,FALSE,"MFT96";#N/A,#N/A,FALSE,"CTrecon"}</definedName>
    <definedName name="fghfgh_5_5" localSheetId="0" hidden="1">{#N/A,#N/A,FALSE,"TMCOMP96";#N/A,#N/A,FALSE,"MAT96";#N/A,#N/A,FALSE,"FANDA96";#N/A,#N/A,FALSE,"INTRAN96";#N/A,#N/A,FALSE,"NAA9697";#N/A,#N/A,FALSE,"ECWEBB";#N/A,#N/A,FALSE,"MFT96";#N/A,#N/A,FALSE,"CTrecon"}</definedName>
    <definedName name="fghfgh_5_5" hidden="1">{#N/A,#N/A,FALSE,"TMCOMP96";#N/A,#N/A,FALSE,"MAT96";#N/A,#N/A,FALSE,"FANDA96";#N/A,#N/A,FALSE,"INTRAN96";#N/A,#N/A,FALSE,"NAA9697";#N/A,#N/A,FALSE,"ECWEBB";#N/A,#N/A,FALSE,"MFT96";#N/A,#N/A,FALSE,"CTrecon"}</definedName>
    <definedName name="fyu" localSheetId="0" hidden="1">'[2]Forecast data'!#REF!</definedName>
    <definedName name="fyu" localSheetId="3" hidden="1">'[2]Forecast data'!#REF!</definedName>
    <definedName name="ghj" localSheetId="0"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localSheetId="4" hidden="1">{#N/A,#N/A,FALSE,"TMCOMP96";#N/A,#N/A,FALSE,"MAT96";#N/A,#N/A,FALSE,"FANDA96";#N/A,#N/A,FALSE,"INTRAN96";#N/A,#N/A,FALSE,"NAA9697";#N/A,#N/A,FALSE,"ECWEBB";#N/A,#N/A,FALSE,"MFT96";#N/A,#N/A,FALSE,"CTrecon"}</definedName>
    <definedName name="ghj_1" localSheetId="3" hidden="1">{#N/A,#N/A,FALSE,"TMCOMP96";#N/A,#N/A,FALSE,"MAT96";#N/A,#N/A,FALSE,"FANDA96";#N/A,#N/A,FALSE,"INTRAN96";#N/A,#N/A,FALSE,"NAA9697";#N/A,#N/A,FALSE,"ECWEBB";#N/A,#N/A,FALSE,"MFT96";#N/A,#N/A,FALSE,"CTrecon"}</definedName>
    <definedName name="ghj_1_1" localSheetId="0" hidden="1">{#N/A,#N/A,FALSE,"TMCOMP96";#N/A,#N/A,FALSE,"MAT96";#N/A,#N/A,FALSE,"FANDA96";#N/A,#N/A,FALSE,"INTRAN96";#N/A,#N/A,FALSE,"NAA9697";#N/A,#N/A,FALSE,"ECWEBB";#N/A,#N/A,FALSE,"MFT96";#N/A,#N/A,FALSE,"CTrecon"}</definedName>
    <definedName name="ghj_1_1" localSheetId="4" hidden="1">{#N/A,#N/A,FALSE,"TMCOMP96";#N/A,#N/A,FALSE,"MAT96";#N/A,#N/A,FALSE,"FANDA96";#N/A,#N/A,FALSE,"INTRAN96";#N/A,#N/A,FALSE,"NAA9697";#N/A,#N/A,FALSE,"ECWEBB";#N/A,#N/A,FALSE,"MFT96";#N/A,#N/A,FALSE,"CTrecon"}</definedName>
    <definedName name="ghj_1_1" localSheetId="3" hidden="1">{#N/A,#N/A,FALSE,"TMCOMP96";#N/A,#N/A,FALSE,"MAT96";#N/A,#N/A,FALSE,"FANDA96";#N/A,#N/A,FALSE,"INTRAN96";#N/A,#N/A,FALSE,"NAA9697";#N/A,#N/A,FALSE,"ECWEBB";#N/A,#N/A,FALSE,"MFT96";#N/A,#N/A,FALSE,"CTrecon"}</definedName>
    <definedName name="ghj_1_1" hidden="1">{#N/A,#N/A,FALSE,"TMCOMP96";#N/A,#N/A,FALSE,"MAT96";#N/A,#N/A,FALSE,"FANDA96";#N/A,#N/A,FALSE,"INTRAN96";#N/A,#N/A,FALSE,"NAA9697";#N/A,#N/A,FALSE,"ECWEBB";#N/A,#N/A,FALSE,"MFT96";#N/A,#N/A,FALSE,"CTrecon"}</definedName>
    <definedName name="ghj_1_1_1" localSheetId="0" hidden="1">{#N/A,#N/A,FALSE,"TMCOMP96";#N/A,#N/A,FALSE,"MAT96";#N/A,#N/A,FALSE,"FANDA96";#N/A,#N/A,FALSE,"INTRAN96";#N/A,#N/A,FALSE,"NAA9697";#N/A,#N/A,FALSE,"ECWEBB";#N/A,#N/A,FALSE,"MFT96";#N/A,#N/A,FALSE,"CTrecon"}</definedName>
    <definedName name="ghj_1_1_1" localSheetId="4" hidden="1">{#N/A,#N/A,FALSE,"TMCOMP96";#N/A,#N/A,FALSE,"MAT96";#N/A,#N/A,FALSE,"FANDA96";#N/A,#N/A,FALSE,"INTRAN96";#N/A,#N/A,FALSE,"NAA9697";#N/A,#N/A,FALSE,"ECWEBB";#N/A,#N/A,FALSE,"MFT96";#N/A,#N/A,FALSE,"CTrecon"}</definedName>
    <definedName name="ghj_1_1_1" hidden="1">{#N/A,#N/A,FALSE,"TMCOMP96";#N/A,#N/A,FALSE,"MAT96";#N/A,#N/A,FALSE,"FANDA96";#N/A,#N/A,FALSE,"INTRAN96";#N/A,#N/A,FALSE,"NAA9697";#N/A,#N/A,FALSE,"ECWEBB";#N/A,#N/A,FALSE,"MFT96";#N/A,#N/A,FALSE,"CTrecon"}</definedName>
    <definedName name="ghj_1_1_1_1" localSheetId="0" hidden="1">{#N/A,#N/A,FALSE,"TMCOMP96";#N/A,#N/A,FALSE,"MAT96";#N/A,#N/A,FALSE,"FANDA96";#N/A,#N/A,FALSE,"INTRAN96";#N/A,#N/A,FALSE,"NAA9697";#N/A,#N/A,FALSE,"ECWEBB";#N/A,#N/A,FALSE,"MFT96";#N/A,#N/A,FALSE,"CTrecon"}</definedName>
    <definedName name="ghj_1_1_1_1" hidden="1">{#N/A,#N/A,FALSE,"TMCOMP96";#N/A,#N/A,FALSE,"MAT96";#N/A,#N/A,FALSE,"FANDA96";#N/A,#N/A,FALSE,"INTRAN96";#N/A,#N/A,FALSE,"NAA9697";#N/A,#N/A,FALSE,"ECWEBB";#N/A,#N/A,FALSE,"MFT96";#N/A,#N/A,FALSE,"CTrecon"}</definedName>
    <definedName name="ghj_1_1_1_1_1" hidden="1">{#N/A,#N/A,FALSE,"TMCOMP96";#N/A,#N/A,FALSE,"MAT96";#N/A,#N/A,FALSE,"FANDA96";#N/A,#N/A,FALSE,"INTRAN96";#N/A,#N/A,FALSE,"NAA9697";#N/A,#N/A,FALSE,"ECWEBB";#N/A,#N/A,FALSE,"MFT96";#N/A,#N/A,FALSE,"CTrecon"}</definedName>
    <definedName name="ghj_1_1_1_1_2" hidden="1">{#N/A,#N/A,FALSE,"TMCOMP96";#N/A,#N/A,FALSE,"MAT96";#N/A,#N/A,FALSE,"FANDA96";#N/A,#N/A,FALSE,"INTRAN96";#N/A,#N/A,FALSE,"NAA9697";#N/A,#N/A,FALSE,"ECWEBB";#N/A,#N/A,FALSE,"MFT96";#N/A,#N/A,FALSE,"CTrecon"}</definedName>
    <definedName name="ghj_1_1_1_2" localSheetId="0" hidden="1">{#N/A,#N/A,FALSE,"TMCOMP96";#N/A,#N/A,FALSE,"MAT96";#N/A,#N/A,FALSE,"FANDA96";#N/A,#N/A,FALSE,"INTRAN96";#N/A,#N/A,FALSE,"NAA9697";#N/A,#N/A,FALSE,"ECWEBB";#N/A,#N/A,FALSE,"MFT96";#N/A,#N/A,FALSE,"CTrecon"}</definedName>
    <definedName name="ghj_1_1_1_2" hidden="1">{#N/A,#N/A,FALSE,"TMCOMP96";#N/A,#N/A,FALSE,"MAT96";#N/A,#N/A,FALSE,"FANDA96";#N/A,#N/A,FALSE,"INTRAN96";#N/A,#N/A,FALSE,"NAA9697";#N/A,#N/A,FALSE,"ECWEBB";#N/A,#N/A,FALSE,"MFT96";#N/A,#N/A,FALSE,"CTrecon"}</definedName>
    <definedName name="ghj_1_1_1_3" localSheetId="0" hidden="1">{#N/A,#N/A,FALSE,"TMCOMP96";#N/A,#N/A,FALSE,"MAT96";#N/A,#N/A,FALSE,"FANDA96";#N/A,#N/A,FALSE,"INTRAN96";#N/A,#N/A,FALSE,"NAA9697";#N/A,#N/A,FALSE,"ECWEBB";#N/A,#N/A,FALSE,"MFT96";#N/A,#N/A,FALSE,"CTrecon"}</definedName>
    <definedName name="ghj_1_1_1_3" hidden="1">{#N/A,#N/A,FALSE,"TMCOMP96";#N/A,#N/A,FALSE,"MAT96";#N/A,#N/A,FALSE,"FANDA96";#N/A,#N/A,FALSE,"INTRAN96";#N/A,#N/A,FALSE,"NAA9697";#N/A,#N/A,FALSE,"ECWEBB";#N/A,#N/A,FALSE,"MFT96";#N/A,#N/A,FALSE,"CTrecon"}</definedName>
    <definedName name="ghj_1_1_1_4" localSheetId="0" hidden="1">{#N/A,#N/A,FALSE,"TMCOMP96";#N/A,#N/A,FALSE,"MAT96";#N/A,#N/A,FALSE,"FANDA96";#N/A,#N/A,FALSE,"INTRAN96";#N/A,#N/A,FALSE,"NAA9697";#N/A,#N/A,FALSE,"ECWEBB";#N/A,#N/A,FALSE,"MFT96";#N/A,#N/A,FALSE,"CTrecon"}</definedName>
    <definedName name="ghj_1_1_1_4" hidden="1">{#N/A,#N/A,FALSE,"TMCOMP96";#N/A,#N/A,FALSE,"MAT96";#N/A,#N/A,FALSE,"FANDA96";#N/A,#N/A,FALSE,"INTRAN96";#N/A,#N/A,FALSE,"NAA9697";#N/A,#N/A,FALSE,"ECWEBB";#N/A,#N/A,FALSE,"MFT96";#N/A,#N/A,FALSE,"CTrecon"}</definedName>
    <definedName name="ghj_1_1_1_5" localSheetId="0" hidden="1">{#N/A,#N/A,FALSE,"TMCOMP96";#N/A,#N/A,FALSE,"MAT96";#N/A,#N/A,FALSE,"FANDA96";#N/A,#N/A,FALSE,"INTRAN96";#N/A,#N/A,FALSE,"NAA9697";#N/A,#N/A,FALSE,"ECWEBB";#N/A,#N/A,FALSE,"MFT96";#N/A,#N/A,FALSE,"CTrecon"}</definedName>
    <definedName name="ghj_1_1_1_5" hidden="1">{#N/A,#N/A,FALSE,"TMCOMP96";#N/A,#N/A,FALSE,"MAT96";#N/A,#N/A,FALSE,"FANDA96";#N/A,#N/A,FALSE,"INTRAN96";#N/A,#N/A,FALSE,"NAA9697";#N/A,#N/A,FALSE,"ECWEBB";#N/A,#N/A,FALSE,"MFT96";#N/A,#N/A,FALSE,"CTrecon"}</definedName>
    <definedName name="ghj_1_1_2" localSheetId="0" hidden="1">{#N/A,#N/A,FALSE,"TMCOMP96";#N/A,#N/A,FALSE,"MAT96";#N/A,#N/A,FALSE,"FANDA96";#N/A,#N/A,FALSE,"INTRAN96";#N/A,#N/A,FALSE,"NAA9697";#N/A,#N/A,FALSE,"ECWEBB";#N/A,#N/A,FALSE,"MFT96";#N/A,#N/A,FALSE,"CTrecon"}</definedName>
    <definedName name="ghj_1_1_2" hidden="1">{#N/A,#N/A,FALSE,"TMCOMP96";#N/A,#N/A,FALSE,"MAT96";#N/A,#N/A,FALSE,"FANDA96";#N/A,#N/A,FALSE,"INTRAN96";#N/A,#N/A,FALSE,"NAA9697";#N/A,#N/A,FALSE,"ECWEBB";#N/A,#N/A,FALSE,"MFT96";#N/A,#N/A,FALSE,"CTrecon"}</definedName>
    <definedName name="ghj_1_1_3" localSheetId="0" hidden="1">{#N/A,#N/A,FALSE,"TMCOMP96";#N/A,#N/A,FALSE,"MAT96";#N/A,#N/A,FALSE,"FANDA96";#N/A,#N/A,FALSE,"INTRAN96";#N/A,#N/A,FALSE,"NAA9697";#N/A,#N/A,FALSE,"ECWEBB";#N/A,#N/A,FALSE,"MFT96";#N/A,#N/A,FALSE,"CTrecon"}</definedName>
    <definedName name="ghj_1_1_3" hidden="1">{#N/A,#N/A,FALSE,"TMCOMP96";#N/A,#N/A,FALSE,"MAT96";#N/A,#N/A,FALSE,"FANDA96";#N/A,#N/A,FALSE,"INTRAN96";#N/A,#N/A,FALSE,"NAA9697";#N/A,#N/A,FALSE,"ECWEBB";#N/A,#N/A,FALSE,"MFT96";#N/A,#N/A,FALSE,"CTrecon"}</definedName>
    <definedName name="ghj_1_1_4" localSheetId="0" hidden="1">{#N/A,#N/A,FALSE,"TMCOMP96";#N/A,#N/A,FALSE,"MAT96";#N/A,#N/A,FALSE,"FANDA96";#N/A,#N/A,FALSE,"INTRAN96";#N/A,#N/A,FALSE,"NAA9697";#N/A,#N/A,FALSE,"ECWEBB";#N/A,#N/A,FALSE,"MFT96";#N/A,#N/A,FALSE,"CTrecon"}</definedName>
    <definedName name="ghj_1_1_4" hidden="1">{#N/A,#N/A,FALSE,"TMCOMP96";#N/A,#N/A,FALSE,"MAT96";#N/A,#N/A,FALSE,"FANDA96";#N/A,#N/A,FALSE,"INTRAN96";#N/A,#N/A,FALSE,"NAA9697";#N/A,#N/A,FALSE,"ECWEBB";#N/A,#N/A,FALSE,"MFT96";#N/A,#N/A,FALSE,"CTrecon"}</definedName>
    <definedName name="ghj_1_1_5" localSheetId="0" hidden="1">{#N/A,#N/A,FALSE,"TMCOMP96";#N/A,#N/A,FALSE,"MAT96";#N/A,#N/A,FALSE,"FANDA96";#N/A,#N/A,FALSE,"INTRAN96";#N/A,#N/A,FALSE,"NAA9697";#N/A,#N/A,FALSE,"ECWEBB";#N/A,#N/A,FALSE,"MFT96";#N/A,#N/A,FALSE,"CTrecon"}</definedName>
    <definedName name="ghj_1_1_5" hidden="1">{#N/A,#N/A,FALSE,"TMCOMP96";#N/A,#N/A,FALSE,"MAT96";#N/A,#N/A,FALSE,"FANDA96";#N/A,#N/A,FALSE,"INTRAN96";#N/A,#N/A,FALSE,"NAA9697";#N/A,#N/A,FALSE,"ECWEBB";#N/A,#N/A,FALSE,"MFT96";#N/A,#N/A,FALSE,"CTrecon"}</definedName>
    <definedName name="ghj_1_2" localSheetId="0" hidden="1">{#N/A,#N/A,FALSE,"TMCOMP96";#N/A,#N/A,FALSE,"MAT96";#N/A,#N/A,FALSE,"FANDA96";#N/A,#N/A,FALSE,"INTRAN96";#N/A,#N/A,FALSE,"NAA9697";#N/A,#N/A,FALSE,"ECWEBB";#N/A,#N/A,FALSE,"MFT96";#N/A,#N/A,FALSE,"CTrecon"}</definedName>
    <definedName name="ghj_1_2" localSheetId="4" hidden="1">{#N/A,#N/A,FALSE,"TMCOMP96";#N/A,#N/A,FALSE,"MAT96";#N/A,#N/A,FALSE,"FANDA96";#N/A,#N/A,FALSE,"INTRAN96";#N/A,#N/A,FALSE,"NAA9697";#N/A,#N/A,FALSE,"ECWEBB";#N/A,#N/A,FALSE,"MFT96";#N/A,#N/A,FALSE,"CTrecon"}</definedName>
    <definedName name="ghj_1_2" hidden="1">{#N/A,#N/A,FALSE,"TMCOMP96";#N/A,#N/A,FALSE,"MAT96";#N/A,#N/A,FALSE,"FANDA96";#N/A,#N/A,FALSE,"INTRAN96";#N/A,#N/A,FALSE,"NAA9697";#N/A,#N/A,FALSE,"ECWEBB";#N/A,#N/A,FALSE,"MFT96";#N/A,#N/A,FALSE,"CTrecon"}</definedName>
    <definedName name="ghj_1_2_1" localSheetId="0" hidden="1">{#N/A,#N/A,FALSE,"TMCOMP96";#N/A,#N/A,FALSE,"MAT96";#N/A,#N/A,FALSE,"FANDA96";#N/A,#N/A,FALSE,"INTRAN96";#N/A,#N/A,FALSE,"NAA9697";#N/A,#N/A,FALSE,"ECWEBB";#N/A,#N/A,FALSE,"MFT96";#N/A,#N/A,FALSE,"CTrecon"}</definedName>
    <definedName name="ghj_1_2_1" localSheetId="4" hidden="1">{#N/A,#N/A,FALSE,"TMCOMP96";#N/A,#N/A,FALSE,"MAT96";#N/A,#N/A,FALSE,"FANDA96";#N/A,#N/A,FALSE,"INTRAN96";#N/A,#N/A,FALSE,"NAA9697";#N/A,#N/A,FALSE,"ECWEBB";#N/A,#N/A,FALSE,"MFT96";#N/A,#N/A,FALSE,"CTrecon"}</definedName>
    <definedName name="ghj_1_2_1" hidden="1">{#N/A,#N/A,FALSE,"TMCOMP96";#N/A,#N/A,FALSE,"MAT96";#N/A,#N/A,FALSE,"FANDA96";#N/A,#N/A,FALSE,"INTRAN96";#N/A,#N/A,FALSE,"NAA9697";#N/A,#N/A,FALSE,"ECWEBB";#N/A,#N/A,FALSE,"MFT96";#N/A,#N/A,FALSE,"CTrecon"}</definedName>
    <definedName name="ghj_1_2_1_1" localSheetId="0" hidden="1">{#N/A,#N/A,FALSE,"TMCOMP96";#N/A,#N/A,FALSE,"MAT96";#N/A,#N/A,FALSE,"FANDA96";#N/A,#N/A,FALSE,"INTRAN96";#N/A,#N/A,FALSE,"NAA9697";#N/A,#N/A,FALSE,"ECWEBB";#N/A,#N/A,FALSE,"MFT96";#N/A,#N/A,FALSE,"CTrecon"}</definedName>
    <definedName name="ghj_1_2_1_1" hidden="1">{#N/A,#N/A,FALSE,"TMCOMP96";#N/A,#N/A,FALSE,"MAT96";#N/A,#N/A,FALSE,"FANDA96";#N/A,#N/A,FALSE,"INTRAN96";#N/A,#N/A,FALSE,"NAA9697";#N/A,#N/A,FALSE,"ECWEBB";#N/A,#N/A,FALSE,"MFT96";#N/A,#N/A,FALSE,"CTrecon"}</definedName>
    <definedName name="ghj_1_2_1_1_1" hidden="1">{#N/A,#N/A,FALSE,"TMCOMP96";#N/A,#N/A,FALSE,"MAT96";#N/A,#N/A,FALSE,"FANDA96";#N/A,#N/A,FALSE,"INTRAN96";#N/A,#N/A,FALSE,"NAA9697";#N/A,#N/A,FALSE,"ECWEBB";#N/A,#N/A,FALSE,"MFT96";#N/A,#N/A,FALSE,"CTrecon"}</definedName>
    <definedName name="ghj_1_2_1_1_2" hidden="1">{#N/A,#N/A,FALSE,"TMCOMP96";#N/A,#N/A,FALSE,"MAT96";#N/A,#N/A,FALSE,"FANDA96";#N/A,#N/A,FALSE,"INTRAN96";#N/A,#N/A,FALSE,"NAA9697";#N/A,#N/A,FALSE,"ECWEBB";#N/A,#N/A,FALSE,"MFT96";#N/A,#N/A,FALSE,"CTrecon"}</definedName>
    <definedName name="ghj_1_2_1_2" localSheetId="0" hidden="1">{#N/A,#N/A,FALSE,"TMCOMP96";#N/A,#N/A,FALSE,"MAT96";#N/A,#N/A,FALSE,"FANDA96";#N/A,#N/A,FALSE,"INTRAN96";#N/A,#N/A,FALSE,"NAA9697";#N/A,#N/A,FALSE,"ECWEBB";#N/A,#N/A,FALSE,"MFT96";#N/A,#N/A,FALSE,"CTrecon"}</definedName>
    <definedName name="ghj_1_2_1_2" hidden="1">{#N/A,#N/A,FALSE,"TMCOMP96";#N/A,#N/A,FALSE,"MAT96";#N/A,#N/A,FALSE,"FANDA96";#N/A,#N/A,FALSE,"INTRAN96";#N/A,#N/A,FALSE,"NAA9697";#N/A,#N/A,FALSE,"ECWEBB";#N/A,#N/A,FALSE,"MFT96";#N/A,#N/A,FALSE,"CTrecon"}</definedName>
    <definedName name="ghj_1_2_1_3" localSheetId="0" hidden="1">{#N/A,#N/A,FALSE,"TMCOMP96";#N/A,#N/A,FALSE,"MAT96";#N/A,#N/A,FALSE,"FANDA96";#N/A,#N/A,FALSE,"INTRAN96";#N/A,#N/A,FALSE,"NAA9697";#N/A,#N/A,FALSE,"ECWEBB";#N/A,#N/A,FALSE,"MFT96";#N/A,#N/A,FALSE,"CTrecon"}</definedName>
    <definedName name="ghj_1_2_1_3" hidden="1">{#N/A,#N/A,FALSE,"TMCOMP96";#N/A,#N/A,FALSE,"MAT96";#N/A,#N/A,FALSE,"FANDA96";#N/A,#N/A,FALSE,"INTRAN96";#N/A,#N/A,FALSE,"NAA9697";#N/A,#N/A,FALSE,"ECWEBB";#N/A,#N/A,FALSE,"MFT96";#N/A,#N/A,FALSE,"CTrecon"}</definedName>
    <definedName name="ghj_1_2_1_4" localSheetId="0" hidden="1">{#N/A,#N/A,FALSE,"TMCOMP96";#N/A,#N/A,FALSE,"MAT96";#N/A,#N/A,FALSE,"FANDA96";#N/A,#N/A,FALSE,"INTRAN96";#N/A,#N/A,FALSE,"NAA9697";#N/A,#N/A,FALSE,"ECWEBB";#N/A,#N/A,FALSE,"MFT96";#N/A,#N/A,FALSE,"CTrecon"}</definedName>
    <definedName name="ghj_1_2_1_4" hidden="1">{#N/A,#N/A,FALSE,"TMCOMP96";#N/A,#N/A,FALSE,"MAT96";#N/A,#N/A,FALSE,"FANDA96";#N/A,#N/A,FALSE,"INTRAN96";#N/A,#N/A,FALSE,"NAA9697";#N/A,#N/A,FALSE,"ECWEBB";#N/A,#N/A,FALSE,"MFT96";#N/A,#N/A,FALSE,"CTrecon"}</definedName>
    <definedName name="ghj_1_2_1_5" localSheetId="0" hidden="1">{#N/A,#N/A,FALSE,"TMCOMP96";#N/A,#N/A,FALSE,"MAT96";#N/A,#N/A,FALSE,"FANDA96";#N/A,#N/A,FALSE,"INTRAN96";#N/A,#N/A,FALSE,"NAA9697";#N/A,#N/A,FALSE,"ECWEBB";#N/A,#N/A,FALSE,"MFT96";#N/A,#N/A,FALSE,"CTrecon"}</definedName>
    <definedName name="ghj_1_2_1_5" hidden="1">{#N/A,#N/A,FALSE,"TMCOMP96";#N/A,#N/A,FALSE,"MAT96";#N/A,#N/A,FALSE,"FANDA96";#N/A,#N/A,FALSE,"INTRAN96";#N/A,#N/A,FALSE,"NAA9697";#N/A,#N/A,FALSE,"ECWEBB";#N/A,#N/A,FALSE,"MFT96";#N/A,#N/A,FALSE,"CTrecon"}</definedName>
    <definedName name="ghj_1_2_2" localSheetId="0" hidden="1">{#N/A,#N/A,FALSE,"TMCOMP96";#N/A,#N/A,FALSE,"MAT96";#N/A,#N/A,FALSE,"FANDA96";#N/A,#N/A,FALSE,"INTRAN96";#N/A,#N/A,FALSE,"NAA9697";#N/A,#N/A,FALSE,"ECWEBB";#N/A,#N/A,FALSE,"MFT96";#N/A,#N/A,FALSE,"CTrecon"}</definedName>
    <definedName name="ghj_1_2_2" hidden="1">{#N/A,#N/A,FALSE,"TMCOMP96";#N/A,#N/A,FALSE,"MAT96";#N/A,#N/A,FALSE,"FANDA96";#N/A,#N/A,FALSE,"INTRAN96";#N/A,#N/A,FALSE,"NAA9697";#N/A,#N/A,FALSE,"ECWEBB";#N/A,#N/A,FALSE,"MFT96";#N/A,#N/A,FALSE,"CTrecon"}</definedName>
    <definedName name="ghj_1_2_3" localSheetId="0" hidden="1">{#N/A,#N/A,FALSE,"TMCOMP96";#N/A,#N/A,FALSE,"MAT96";#N/A,#N/A,FALSE,"FANDA96";#N/A,#N/A,FALSE,"INTRAN96";#N/A,#N/A,FALSE,"NAA9697";#N/A,#N/A,FALSE,"ECWEBB";#N/A,#N/A,FALSE,"MFT96";#N/A,#N/A,FALSE,"CTrecon"}</definedName>
    <definedName name="ghj_1_2_3" hidden="1">{#N/A,#N/A,FALSE,"TMCOMP96";#N/A,#N/A,FALSE,"MAT96";#N/A,#N/A,FALSE,"FANDA96";#N/A,#N/A,FALSE,"INTRAN96";#N/A,#N/A,FALSE,"NAA9697";#N/A,#N/A,FALSE,"ECWEBB";#N/A,#N/A,FALSE,"MFT96";#N/A,#N/A,FALSE,"CTrecon"}</definedName>
    <definedName name="ghj_1_2_4" localSheetId="0" hidden="1">{#N/A,#N/A,FALSE,"TMCOMP96";#N/A,#N/A,FALSE,"MAT96";#N/A,#N/A,FALSE,"FANDA96";#N/A,#N/A,FALSE,"INTRAN96";#N/A,#N/A,FALSE,"NAA9697";#N/A,#N/A,FALSE,"ECWEBB";#N/A,#N/A,FALSE,"MFT96";#N/A,#N/A,FALSE,"CTrecon"}</definedName>
    <definedName name="ghj_1_2_4" hidden="1">{#N/A,#N/A,FALSE,"TMCOMP96";#N/A,#N/A,FALSE,"MAT96";#N/A,#N/A,FALSE,"FANDA96";#N/A,#N/A,FALSE,"INTRAN96";#N/A,#N/A,FALSE,"NAA9697";#N/A,#N/A,FALSE,"ECWEBB";#N/A,#N/A,FALSE,"MFT96";#N/A,#N/A,FALSE,"CTrecon"}</definedName>
    <definedName name="ghj_1_2_5" localSheetId="0" hidden="1">{#N/A,#N/A,FALSE,"TMCOMP96";#N/A,#N/A,FALSE,"MAT96";#N/A,#N/A,FALSE,"FANDA96";#N/A,#N/A,FALSE,"INTRAN96";#N/A,#N/A,FALSE,"NAA9697";#N/A,#N/A,FALSE,"ECWEBB";#N/A,#N/A,FALSE,"MFT96";#N/A,#N/A,FALSE,"CTrecon"}</definedName>
    <definedName name="ghj_1_2_5" hidden="1">{#N/A,#N/A,FALSE,"TMCOMP96";#N/A,#N/A,FALSE,"MAT96";#N/A,#N/A,FALSE,"FANDA96";#N/A,#N/A,FALSE,"INTRAN96";#N/A,#N/A,FALSE,"NAA9697";#N/A,#N/A,FALSE,"ECWEBB";#N/A,#N/A,FALSE,"MFT96";#N/A,#N/A,FALSE,"CTrecon"}</definedName>
    <definedName name="ghj_1_3" localSheetId="0" hidden="1">{#N/A,#N/A,FALSE,"TMCOMP96";#N/A,#N/A,FALSE,"MAT96";#N/A,#N/A,FALSE,"FANDA96";#N/A,#N/A,FALSE,"INTRAN96";#N/A,#N/A,FALSE,"NAA9697";#N/A,#N/A,FALSE,"ECWEBB";#N/A,#N/A,FALSE,"MFT96";#N/A,#N/A,FALSE,"CTrecon"}</definedName>
    <definedName name="ghj_1_3" localSheetId="4" hidden="1">{#N/A,#N/A,FALSE,"TMCOMP96";#N/A,#N/A,FALSE,"MAT96";#N/A,#N/A,FALSE,"FANDA96";#N/A,#N/A,FALSE,"INTRAN96";#N/A,#N/A,FALSE,"NAA9697";#N/A,#N/A,FALSE,"ECWEBB";#N/A,#N/A,FALSE,"MFT96";#N/A,#N/A,FALSE,"CTrecon"}</definedName>
    <definedName name="ghj_1_3" hidden="1">{#N/A,#N/A,FALSE,"TMCOMP96";#N/A,#N/A,FALSE,"MAT96";#N/A,#N/A,FALSE,"FANDA96";#N/A,#N/A,FALSE,"INTRAN96";#N/A,#N/A,FALSE,"NAA9697";#N/A,#N/A,FALSE,"ECWEBB";#N/A,#N/A,FALSE,"MFT96";#N/A,#N/A,FALSE,"CTrecon"}</definedName>
    <definedName name="ghj_1_3_1" localSheetId="0" hidden="1">{#N/A,#N/A,FALSE,"TMCOMP96";#N/A,#N/A,FALSE,"MAT96";#N/A,#N/A,FALSE,"FANDA96";#N/A,#N/A,FALSE,"INTRAN96";#N/A,#N/A,FALSE,"NAA9697";#N/A,#N/A,FALSE,"ECWEBB";#N/A,#N/A,FALSE,"MFT96";#N/A,#N/A,FALSE,"CTrecon"}</definedName>
    <definedName name="ghj_1_3_1" localSheetId="4" hidden="1">{#N/A,#N/A,FALSE,"TMCOMP96";#N/A,#N/A,FALSE,"MAT96";#N/A,#N/A,FALSE,"FANDA96";#N/A,#N/A,FALSE,"INTRAN96";#N/A,#N/A,FALSE,"NAA9697";#N/A,#N/A,FALSE,"ECWEBB";#N/A,#N/A,FALSE,"MFT96";#N/A,#N/A,FALSE,"CTrecon"}</definedName>
    <definedName name="ghj_1_3_1" hidden="1">{#N/A,#N/A,FALSE,"TMCOMP96";#N/A,#N/A,FALSE,"MAT96";#N/A,#N/A,FALSE,"FANDA96";#N/A,#N/A,FALSE,"INTRAN96";#N/A,#N/A,FALSE,"NAA9697";#N/A,#N/A,FALSE,"ECWEBB";#N/A,#N/A,FALSE,"MFT96";#N/A,#N/A,FALSE,"CTrecon"}</definedName>
    <definedName name="ghj_1_3_1_1" localSheetId="0" hidden="1">{#N/A,#N/A,FALSE,"TMCOMP96";#N/A,#N/A,FALSE,"MAT96";#N/A,#N/A,FALSE,"FANDA96";#N/A,#N/A,FALSE,"INTRAN96";#N/A,#N/A,FALSE,"NAA9697";#N/A,#N/A,FALSE,"ECWEBB";#N/A,#N/A,FALSE,"MFT96";#N/A,#N/A,FALSE,"CTrecon"}</definedName>
    <definedName name="ghj_1_3_1_1" hidden="1">{#N/A,#N/A,FALSE,"TMCOMP96";#N/A,#N/A,FALSE,"MAT96";#N/A,#N/A,FALSE,"FANDA96";#N/A,#N/A,FALSE,"INTRAN96";#N/A,#N/A,FALSE,"NAA9697";#N/A,#N/A,FALSE,"ECWEBB";#N/A,#N/A,FALSE,"MFT96";#N/A,#N/A,FALSE,"CTrecon"}</definedName>
    <definedName name="ghj_1_3_1_1_1" hidden="1">{#N/A,#N/A,FALSE,"TMCOMP96";#N/A,#N/A,FALSE,"MAT96";#N/A,#N/A,FALSE,"FANDA96";#N/A,#N/A,FALSE,"INTRAN96";#N/A,#N/A,FALSE,"NAA9697";#N/A,#N/A,FALSE,"ECWEBB";#N/A,#N/A,FALSE,"MFT96";#N/A,#N/A,FALSE,"CTrecon"}</definedName>
    <definedName name="ghj_1_3_1_1_2" hidden="1">{#N/A,#N/A,FALSE,"TMCOMP96";#N/A,#N/A,FALSE,"MAT96";#N/A,#N/A,FALSE,"FANDA96";#N/A,#N/A,FALSE,"INTRAN96";#N/A,#N/A,FALSE,"NAA9697";#N/A,#N/A,FALSE,"ECWEBB";#N/A,#N/A,FALSE,"MFT96";#N/A,#N/A,FALSE,"CTrecon"}</definedName>
    <definedName name="ghj_1_3_1_2" localSheetId="0" hidden="1">{#N/A,#N/A,FALSE,"TMCOMP96";#N/A,#N/A,FALSE,"MAT96";#N/A,#N/A,FALSE,"FANDA96";#N/A,#N/A,FALSE,"INTRAN96";#N/A,#N/A,FALSE,"NAA9697";#N/A,#N/A,FALSE,"ECWEBB";#N/A,#N/A,FALSE,"MFT96";#N/A,#N/A,FALSE,"CTrecon"}</definedName>
    <definedName name="ghj_1_3_1_2" hidden="1">{#N/A,#N/A,FALSE,"TMCOMP96";#N/A,#N/A,FALSE,"MAT96";#N/A,#N/A,FALSE,"FANDA96";#N/A,#N/A,FALSE,"INTRAN96";#N/A,#N/A,FALSE,"NAA9697";#N/A,#N/A,FALSE,"ECWEBB";#N/A,#N/A,FALSE,"MFT96";#N/A,#N/A,FALSE,"CTrecon"}</definedName>
    <definedName name="ghj_1_3_1_3" localSheetId="0" hidden="1">{#N/A,#N/A,FALSE,"TMCOMP96";#N/A,#N/A,FALSE,"MAT96";#N/A,#N/A,FALSE,"FANDA96";#N/A,#N/A,FALSE,"INTRAN96";#N/A,#N/A,FALSE,"NAA9697";#N/A,#N/A,FALSE,"ECWEBB";#N/A,#N/A,FALSE,"MFT96";#N/A,#N/A,FALSE,"CTrecon"}</definedName>
    <definedName name="ghj_1_3_1_3" hidden="1">{#N/A,#N/A,FALSE,"TMCOMP96";#N/A,#N/A,FALSE,"MAT96";#N/A,#N/A,FALSE,"FANDA96";#N/A,#N/A,FALSE,"INTRAN96";#N/A,#N/A,FALSE,"NAA9697";#N/A,#N/A,FALSE,"ECWEBB";#N/A,#N/A,FALSE,"MFT96";#N/A,#N/A,FALSE,"CTrecon"}</definedName>
    <definedName name="ghj_1_3_1_4" localSheetId="0" hidden="1">{#N/A,#N/A,FALSE,"TMCOMP96";#N/A,#N/A,FALSE,"MAT96";#N/A,#N/A,FALSE,"FANDA96";#N/A,#N/A,FALSE,"INTRAN96";#N/A,#N/A,FALSE,"NAA9697";#N/A,#N/A,FALSE,"ECWEBB";#N/A,#N/A,FALSE,"MFT96";#N/A,#N/A,FALSE,"CTrecon"}</definedName>
    <definedName name="ghj_1_3_1_4" hidden="1">{#N/A,#N/A,FALSE,"TMCOMP96";#N/A,#N/A,FALSE,"MAT96";#N/A,#N/A,FALSE,"FANDA96";#N/A,#N/A,FALSE,"INTRAN96";#N/A,#N/A,FALSE,"NAA9697";#N/A,#N/A,FALSE,"ECWEBB";#N/A,#N/A,FALSE,"MFT96";#N/A,#N/A,FALSE,"CTrecon"}</definedName>
    <definedName name="ghj_1_3_1_5" localSheetId="0" hidden="1">{#N/A,#N/A,FALSE,"TMCOMP96";#N/A,#N/A,FALSE,"MAT96";#N/A,#N/A,FALSE,"FANDA96";#N/A,#N/A,FALSE,"INTRAN96";#N/A,#N/A,FALSE,"NAA9697";#N/A,#N/A,FALSE,"ECWEBB";#N/A,#N/A,FALSE,"MFT96";#N/A,#N/A,FALSE,"CTrecon"}</definedName>
    <definedName name="ghj_1_3_1_5" hidden="1">{#N/A,#N/A,FALSE,"TMCOMP96";#N/A,#N/A,FALSE,"MAT96";#N/A,#N/A,FALSE,"FANDA96";#N/A,#N/A,FALSE,"INTRAN96";#N/A,#N/A,FALSE,"NAA9697";#N/A,#N/A,FALSE,"ECWEBB";#N/A,#N/A,FALSE,"MFT96";#N/A,#N/A,FALSE,"CTrecon"}</definedName>
    <definedName name="ghj_1_3_2" localSheetId="0" hidden="1">{#N/A,#N/A,FALSE,"TMCOMP96";#N/A,#N/A,FALSE,"MAT96";#N/A,#N/A,FALSE,"FANDA96";#N/A,#N/A,FALSE,"INTRAN96";#N/A,#N/A,FALSE,"NAA9697";#N/A,#N/A,FALSE,"ECWEBB";#N/A,#N/A,FALSE,"MFT96";#N/A,#N/A,FALSE,"CTrecon"}</definedName>
    <definedName name="ghj_1_3_2" hidden="1">{#N/A,#N/A,FALSE,"TMCOMP96";#N/A,#N/A,FALSE,"MAT96";#N/A,#N/A,FALSE,"FANDA96";#N/A,#N/A,FALSE,"INTRAN96";#N/A,#N/A,FALSE,"NAA9697";#N/A,#N/A,FALSE,"ECWEBB";#N/A,#N/A,FALSE,"MFT96";#N/A,#N/A,FALSE,"CTrecon"}</definedName>
    <definedName name="ghj_1_3_3" localSheetId="0" hidden="1">{#N/A,#N/A,FALSE,"TMCOMP96";#N/A,#N/A,FALSE,"MAT96";#N/A,#N/A,FALSE,"FANDA96";#N/A,#N/A,FALSE,"INTRAN96";#N/A,#N/A,FALSE,"NAA9697";#N/A,#N/A,FALSE,"ECWEBB";#N/A,#N/A,FALSE,"MFT96";#N/A,#N/A,FALSE,"CTrecon"}</definedName>
    <definedName name="ghj_1_3_3" hidden="1">{#N/A,#N/A,FALSE,"TMCOMP96";#N/A,#N/A,FALSE,"MAT96";#N/A,#N/A,FALSE,"FANDA96";#N/A,#N/A,FALSE,"INTRAN96";#N/A,#N/A,FALSE,"NAA9697";#N/A,#N/A,FALSE,"ECWEBB";#N/A,#N/A,FALSE,"MFT96";#N/A,#N/A,FALSE,"CTrecon"}</definedName>
    <definedName name="ghj_1_3_4" localSheetId="0" hidden="1">{#N/A,#N/A,FALSE,"TMCOMP96";#N/A,#N/A,FALSE,"MAT96";#N/A,#N/A,FALSE,"FANDA96";#N/A,#N/A,FALSE,"INTRAN96";#N/A,#N/A,FALSE,"NAA9697";#N/A,#N/A,FALSE,"ECWEBB";#N/A,#N/A,FALSE,"MFT96";#N/A,#N/A,FALSE,"CTrecon"}</definedName>
    <definedName name="ghj_1_3_4" hidden="1">{#N/A,#N/A,FALSE,"TMCOMP96";#N/A,#N/A,FALSE,"MAT96";#N/A,#N/A,FALSE,"FANDA96";#N/A,#N/A,FALSE,"INTRAN96";#N/A,#N/A,FALSE,"NAA9697";#N/A,#N/A,FALSE,"ECWEBB";#N/A,#N/A,FALSE,"MFT96";#N/A,#N/A,FALSE,"CTrecon"}</definedName>
    <definedName name="ghj_1_3_5" localSheetId="0" hidden="1">{#N/A,#N/A,FALSE,"TMCOMP96";#N/A,#N/A,FALSE,"MAT96";#N/A,#N/A,FALSE,"FANDA96";#N/A,#N/A,FALSE,"INTRAN96";#N/A,#N/A,FALSE,"NAA9697";#N/A,#N/A,FALSE,"ECWEBB";#N/A,#N/A,FALSE,"MFT96";#N/A,#N/A,FALSE,"CTrecon"}</definedName>
    <definedName name="ghj_1_3_5" hidden="1">{#N/A,#N/A,FALSE,"TMCOMP96";#N/A,#N/A,FALSE,"MAT96";#N/A,#N/A,FALSE,"FANDA96";#N/A,#N/A,FALSE,"INTRAN96";#N/A,#N/A,FALSE,"NAA9697";#N/A,#N/A,FALSE,"ECWEBB";#N/A,#N/A,FALSE,"MFT96";#N/A,#N/A,FALSE,"CTrecon"}</definedName>
    <definedName name="ghj_1_4" localSheetId="0" hidden="1">{#N/A,#N/A,FALSE,"TMCOMP96";#N/A,#N/A,FALSE,"MAT96";#N/A,#N/A,FALSE,"FANDA96";#N/A,#N/A,FALSE,"INTRAN96";#N/A,#N/A,FALSE,"NAA9697";#N/A,#N/A,FALSE,"ECWEBB";#N/A,#N/A,FALSE,"MFT96";#N/A,#N/A,FALSE,"CTrecon"}</definedName>
    <definedName name="ghj_1_4" localSheetId="4" hidden="1">{#N/A,#N/A,FALSE,"TMCOMP96";#N/A,#N/A,FALSE,"MAT96";#N/A,#N/A,FALSE,"FANDA96";#N/A,#N/A,FALSE,"INTRAN96";#N/A,#N/A,FALSE,"NAA9697";#N/A,#N/A,FALSE,"ECWEBB";#N/A,#N/A,FALSE,"MFT96";#N/A,#N/A,FALSE,"CTrecon"}</definedName>
    <definedName name="ghj_1_4" hidden="1">{#N/A,#N/A,FALSE,"TMCOMP96";#N/A,#N/A,FALSE,"MAT96";#N/A,#N/A,FALSE,"FANDA96";#N/A,#N/A,FALSE,"INTRAN96";#N/A,#N/A,FALSE,"NAA9697";#N/A,#N/A,FALSE,"ECWEBB";#N/A,#N/A,FALSE,"MFT96";#N/A,#N/A,FALSE,"CTrecon"}</definedName>
    <definedName name="ghj_1_4_1" localSheetId="0" hidden="1">{#N/A,#N/A,FALSE,"TMCOMP96";#N/A,#N/A,FALSE,"MAT96";#N/A,#N/A,FALSE,"FANDA96";#N/A,#N/A,FALSE,"INTRAN96";#N/A,#N/A,FALSE,"NAA9697";#N/A,#N/A,FALSE,"ECWEBB";#N/A,#N/A,FALSE,"MFT96";#N/A,#N/A,FALSE,"CTrecon"}</definedName>
    <definedName name="ghj_1_4_1" localSheetId="4" hidden="1">{#N/A,#N/A,FALSE,"TMCOMP96";#N/A,#N/A,FALSE,"MAT96";#N/A,#N/A,FALSE,"FANDA96";#N/A,#N/A,FALSE,"INTRAN96";#N/A,#N/A,FALSE,"NAA9697";#N/A,#N/A,FALSE,"ECWEBB";#N/A,#N/A,FALSE,"MFT96";#N/A,#N/A,FALSE,"CTrecon"}</definedName>
    <definedName name="ghj_1_4_1" hidden="1">{#N/A,#N/A,FALSE,"TMCOMP96";#N/A,#N/A,FALSE,"MAT96";#N/A,#N/A,FALSE,"FANDA96";#N/A,#N/A,FALSE,"INTRAN96";#N/A,#N/A,FALSE,"NAA9697";#N/A,#N/A,FALSE,"ECWEBB";#N/A,#N/A,FALSE,"MFT96";#N/A,#N/A,FALSE,"CTrecon"}</definedName>
    <definedName name="ghj_1_4_1_1" localSheetId="0" hidden="1">{#N/A,#N/A,FALSE,"TMCOMP96";#N/A,#N/A,FALSE,"MAT96";#N/A,#N/A,FALSE,"FANDA96";#N/A,#N/A,FALSE,"INTRAN96";#N/A,#N/A,FALSE,"NAA9697";#N/A,#N/A,FALSE,"ECWEBB";#N/A,#N/A,FALSE,"MFT96";#N/A,#N/A,FALSE,"CTrecon"}</definedName>
    <definedName name="ghj_1_4_1_1" hidden="1">{#N/A,#N/A,FALSE,"TMCOMP96";#N/A,#N/A,FALSE,"MAT96";#N/A,#N/A,FALSE,"FANDA96";#N/A,#N/A,FALSE,"INTRAN96";#N/A,#N/A,FALSE,"NAA9697";#N/A,#N/A,FALSE,"ECWEBB";#N/A,#N/A,FALSE,"MFT96";#N/A,#N/A,FALSE,"CTrecon"}</definedName>
    <definedName name="ghj_1_4_1_2" localSheetId="0" hidden="1">{#N/A,#N/A,FALSE,"TMCOMP96";#N/A,#N/A,FALSE,"MAT96";#N/A,#N/A,FALSE,"FANDA96";#N/A,#N/A,FALSE,"INTRAN96";#N/A,#N/A,FALSE,"NAA9697";#N/A,#N/A,FALSE,"ECWEBB";#N/A,#N/A,FALSE,"MFT96";#N/A,#N/A,FALSE,"CTrecon"}</definedName>
    <definedName name="ghj_1_4_1_2" hidden="1">{#N/A,#N/A,FALSE,"TMCOMP96";#N/A,#N/A,FALSE,"MAT96";#N/A,#N/A,FALSE,"FANDA96";#N/A,#N/A,FALSE,"INTRAN96";#N/A,#N/A,FALSE,"NAA9697";#N/A,#N/A,FALSE,"ECWEBB";#N/A,#N/A,FALSE,"MFT96";#N/A,#N/A,FALSE,"CTrecon"}</definedName>
    <definedName name="ghj_1_4_1_3" localSheetId="0" hidden="1">{#N/A,#N/A,FALSE,"TMCOMP96";#N/A,#N/A,FALSE,"MAT96";#N/A,#N/A,FALSE,"FANDA96";#N/A,#N/A,FALSE,"INTRAN96";#N/A,#N/A,FALSE,"NAA9697";#N/A,#N/A,FALSE,"ECWEBB";#N/A,#N/A,FALSE,"MFT96";#N/A,#N/A,FALSE,"CTrecon"}</definedName>
    <definedName name="ghj_1_4_1_3" hidden="1">{#N/A,#N/A,FALSE,"TMCOMP96";#N/A,#N/A,FALSE,"MAT96";#N/A,#N/A,FALSE,"FANDA96";#N/A,#N/A,FALSE,"INTRAN96";#N/A,#N/A,FALSE,"NAA9697";#N/A,#N/A,FALSE,"ECWEBB";#N/A,#N/A,FALSE,"MFT96";#N/A,#N/A,FALSE,"CTrecon"}</definedName>
    <definedName name="ghj_1_4_1_4" localSheetId="0" hidden="1">{#N/A,#N/A,FALSE,"TMCOMP96";#N/A,#N/A,FALSE,"MAT96";#N/A,#N/A,FALSE,"FANDA96";#N/A,#N/A,FALSE,"INTRAN96";#N/A,#N/A,FALSE,"NAA9697";#N/A,#N/A,FALSE,"ECWEBB";#N/A,#N/A,FALSE,"MFT96";#N/A,#N/A,FALSE,"CTrecon"}</definedName>
    <definedName name="ghj_1_4_1_4" hidden="1">{#N/A,#N/A,FALSE,"TMCOMP96";#N/A,#N/A,FALSE,"MAT96";#N/A,#N/A,FALSE,"FANDA96";#N/A,#N/A,FALSE,"INTRAN96";#N/A,#N/A,FALSE,"NAA9697";#N/A,#N/A,FALSE,"ECWEBB";#N/A,#N/A,FALSE,"MFT96";#N/A,#N/A,FALSE,"CTrecon"}</definedName>
    <definedName name="ghj_1_4_1_5" hidden="1">{#N/A,#N/A,FALSE,"TMCOMP96";#N/A,#N/A,FALSE,"MAT96";#N/A,#N/A,FALSE,"FANDA96";#N/A,#N/A,FALSE,"INTRAN96";#N/A,#N/A,FALSE,"NAA9697";#N/A,#N/A,FALSE,"ECWEBB";#N/A,#N/A,FALSE,"MFT96";#N/A,#N/A,FALSE,"CTrecon"}</definedName>
    <definedName name="ghj_1_4_2" localSheetId="0" hidden="1">{#N/A,#N/A,FALSE,"TMCOMP96";#N/A,#N/A,FALSE,"MAT96";#N/A,#N/A,FALSE,"FANDA96";#N/A,#N/A,FALSE,"INTRAN96";#N/A,#N/A,FALSE,"NAA9697";#N/A,#N/A,FALSE,"ECWEBB";#N/A,#N/A,FALSE,"MFT96";#N/A,#N/A,FALSE,"CTrecon"}</definedName>
    <definedName name="ghj_1_4_2" hidden="1">{#N/A,#N/A,FALSE,"TMCOMP96";#N/A,#N/A,FALSE,"MAT96";#N/A,#N/A,FALSE,"FANDA96";#N/A,#N/A,FALSE,"INTRAN96";#N/A,#N/A,FALSE,"NAA9697";#N/A,#N/A,FALSE,"ECWEBB";#N/A,#N/A,FALSE,"MFT96";#N/A,#N/A,FALSE,"CTrecon"}</definedName>
    <definedName name="ghj_1_4_3" localSheetId="0" hidden="1">{#N/A,#N/A,FALSE,"TMCOMP96";#N/A,#N/A,FALSE,"MAT96";#N/A,#N/A,FALSE,"FANDA96";#N/A,#N/A,FALSE,"INTRAN96";#N/A,#N/A,FALSE,"NAA9697";#N/A,#N/A,FALSE,"ECWEBB";#N/A,#N/A,FALSE,"MFT96";#N/A,#N/A,FALSE,"CTrecon"}</definedName>
    <definedName name="ghj_1_4_3" hidden="1">{#N/A,#N/A,FALSE,"TMCOMP96";#N/A,#N/A,FALSE,"MAT96";#N/A,#N/A,FALSE,"FANDA96";#N/A,#N/A,FALSE,"INTRAN96";#N/A,#N/A,FALSE,"NAA9697";#N/A,#N/A,FALSE,"ECWEBB";#N/A,#N/A,FALSE,"MFT96";#N/A,#N/A,FALSE,"CTrecon"}</definedName>
    <definedName name="ghj_1_4_4" localSheetId="0" hidden="1">{#N/A,#N/A,FALSE,"TMCOMP96";#N/A,#N/A,FALSE,"MAT96";#N/A,#N/A,FALSE,"FANDA96";#N/A,#N/A,FALSE,"INTRAN96";#N/A,#N/A,FALSE,"NAA9697";#N/A,#N/A,FALSE,"ECWEBB";#N/A,#N/A,FALSE,"MFT96";#N/A,#N/A,FALSE,"CTrecon"}</definedName>
    <definedName name="ghj_1_4_4" hidden="1">{#N/A,#N/A,FALSE,"TMCOMP96";#N/A,#N/A,FALSE,"MAT96";#N/A,#N/A,FALSE,"FANDA96";#N/A,#N/A,FALSE,"INTRAN96";#N/A,#N/A,FALSE,"NAA9697";#N/A,#N/A,FALSE,"ECWEBB";#N/A,#N/A,FALSE,"MFT96";#N/A,#N/A,FALSE,"CTrecon"}</definedName>
    <definedName name="ghj_1_4_5" localSheetId="0" hidden="1">{#N/A,#N/A,FALSE,"TMCOMP96";#N/A,#N/A,FALSE,"MAT96";#N/A,#N/A,FALSE,"FANDA96";#N/A,#N/A,FALSE,"INTRAN96";#N/A,#N/A,FALSE,"NAA9697";#N/A,#N/A,FALSE,"ECWEBB";#N/A,#N/A,FALSE,"MFT96";#N/A,#N/A,FALSE,"CTrecon"}</definedName>
    <definedName name="ghj_1_4_5" hidden="1">{#N/A,#N/A,FALSE,"TMCOMP96";#N/A,#N/A,FALSE,"MAT96";#N/A,#N/A,FALSE,"FANDA96";#N/A,#N/A,FALSE,"INTRAN96";#N/A,#N/A,FALSE,"NAA9697";#N/A,#N/A,FALSE,"ECWEBB";#N/A,#N/A,FALSE,"MFT96";#N/A,#N/A,FALSE,"CTrecon"}</definedName>
    <definedName name="ghj_1_5" localSheetId="0" hidden="1">{#N/A,#N/A,FALSE,"TMCOMP96";#N/A,#N/A,FALSE,"MAT96";#N/A,#N/A,FALSE,"FANDA96";#N/A,#N/A,FALSE,"INTRAN96";#N/A,#N/A,FALSE,"NAA9697";#N/A,#N/A,FALSE,"ECWEBB";#N/A,#N/A,FALSE,"MFT96";#N/A,#N/A,FALSE,"CTrecon"}</definedName>
    <definedName name="ghj_1_5" localSheetId="4" hidden="1">{#N/A,#N/A,FALSE,"TMCOMP96";#N/A,#N/A,FALSE,"MAT96";#N/A,#N/A,FALSE,"FANDA96";#N/A,#N/A,FALSE,"INTRAN96";#N/A,#N/A,FALSE,"NAA9697";#N/A,#N/A,FALSE,"ECWEBB";#N/A,#N/A,FALSE,"MFT96";#N/A,#N/A,FALSE,"CTrecon"}</definedName>
    <definedName name="ghj_1_5" hidden="1">{#N/A,#N/A,FALSE,"TMCOMP96";#N/A,#N/A,FALSE,"MAT96";#N/A,#N/A,FALSE,"FANDA96";#N/A,#N/A,FALSE,"INTRAN96";#N/A,#N/A,FALSE,"NAA9697";#N/A,#N/A,FALSE,"ECWEBB";#N/A,#N/A,FALSE,"MFT96";#N/A,#N/A,FALSE,"CTrecon"}</definedName>
    <definedName name="ghj_1_5_1" localSheetId="0" hidden="1">{#N/A,#N/A,FALSE,"TMCOMP96";#N/A,#N/A,FALSE,"MAT96";#N/A,#N/A,FALSE,"FANDA96";#N/A,#N/A,FALSE,"INTRAN96";#N/A,#N/A,FALSE,"NAA9697";#N/A,#N/A,FALSE,"ECWEBB";#N/A,#N/A,FALSE,"MFT96";#N/A,#N/A,FALSE,"CTrecon"}</definedName>
    <definedName name="ghj_1_5_1" hidden="1">{#N/A,#N/A,FALSE,"TMCOMP96";#N/A,#N/A,FALSE,"MAT96";#N/A,#N/A,FALSE,"FANDA96";#N/A,#N/A,FALSE,"INTRAN96";#N/A,#N/A,FALSE,"NAA9697";#N/A,#N/A,FALSE,"ECWEBB";#N/A,#N/A,FALSE,"MFT96";#N/A,#N/A,FALSE,"CTrecon"}</definedName>
    <definedName name="ghj_1_5_2" localSheetId="0" hidden="1">{#N/A,#N/A,FALSE,"TMCOMP96";#N/A,#N/A,FALSE,"MAT96";#N/A,#N/A,FALSE,"FANDA96";#N/A,#N/A,FALSE,"INTRAN96";#N/A,#N/A,FALSE,"NAA9697";#N/A,#N/A,FALSE,"ECWEBB";#N/A,#N/A,FALSE,"MFT96";#N/A,#N/A,FALSE,"CTrecon"}</definedName>
    <definedName name="ghj_1_5_2" hidden="1">{#N/A,#N/A,FALSE,"TMCOMP96";#N/A,#N/A,FALSE,"MAT96";#N/A,#N/A,FALSE,"FANDA96";#N/A,#N/A,FALSE,"INTRAN96";#N/A,#N/A,FALSE,"NAA9697";#N/A,#N/A,FALSE,"ECWEBB";#N/A,#N/A,FALSE,"MFT96";#N/A,#N/A,FALSE,"CTrecon"}</definedName>
    <definedName name="ghj_1_5_3" localSheetId="0" hidden="1">{#N/A,#N/A,FALSE,"TMCOMP96";#N/A,#N/A,FALSE,"MAT96";#N/A,#N/A,FALSE,"FANDA96";#N/A,#N/A,FALSE,"INTRAN96";#N/A,#N/A,FALSE,"NAA9697";#N/A,#N/A,FALSE,"ECWEBB";#N/A,#N/A,FALSE,"MFT96";#N/A,#N/A,FALSE,"CTrecon"}</definedName>
    <definedName name="ghj_1_5_3" hidden="1">{#N/A,#N/A,FALSE,"TMCOMP96";#N/A,#N/A,FALSE,"MAT96";#N/A,#N/A,FALSE,"FANDA96";#N/A,#N/A,FALSE,"INTRAN96";#N/A,#N/A,FALSE,"NAA9697";#N/A,#N/A,FALSE,"ECWEBB";#N/A,#N/A,FALSE,"MFT96";#N/A,#N/A,FALSE,"CTrecon"}</definedName>
    <definedName name="ghj_1_5_4" localSheetId="0" hidden="1">{#N/A,#N/A,FALSE,"TMCOMP96";#N/A,#N/A,FALSE,"MAT96";#N/A,#N/A,FALSE,"FANDA96";#N/A,#N/A,FALSE,"INTRAN96";#N/A,#N/A,FALSE,"NAA9697";#N/A,#N/A,FALSE,"ECWEBB";#N/A,#N/A,FALSE,"MFT96";#N/A,#N/A,FALSE,"CTrecon"}</definedName>
    <definedName name="ghj_1_5_4" hidden="1">{#N/A,#N/A,FALSE,"TMCOMP96";#N/A,#N/A,FALSE,"MAT96";#N/A,#N/A,FALSE,"FANDA96";#N/A,#N/A,FALSE,"INTRAN96";#N/A,#N/A,FALSE,"NAA9697";#N/A,#N/A,FALSE,"ECWEBB";#N/A,#N/A,FALSE,"MFT96";#N/A,#N/A,FALSE,"CTrecon"}</definedName>
    <definedName name="ghj_1_5_5" hidden="1">{#N/A,#N/A,FALSE,"TMCOMP96";#N/A,#N/A,FALSE,"MAT96";#N/A,#N/A,FALSE,"FANDA96";#N/A,#N/A,FALSE,"INTRAN96";#N/A,#N/A,FALSE,"NAA9697";#N/A,#N/A,FALSE,"ECWEBB";#N/A,#N/A,FALSE,"MFT96";#N/A,#N/A,FALSE,"CTrecon"}</definedName>
    <definedName name="ghj_2" localSheetId="0" hidden="1">{#N/A,#N/A,FALSE,"TMCOMP96";#N/A,#N/A,FALSE,"MAT96";#N/A,#N/A,FALSE,"FANDA96";#N/A,#N/A,FALSE,"INTRAN96";#N/A,#N/A,FALSE,"NAA9697";#N/A,#N/A,FALSE,"ECWEBB";#N/A,#N/A,FALSE,"MFT96";#N/A,#N/A,FALSE,"CTrecon"}</definedName>
    <definedName name="ghj_2" localSheetId="4" hidden="1">{#N/A,#N/A,FALSE,"TMCOMP96";#N/A,#N/A,FALSE,"MAT96";#N/A,#N/A,FALSE,"FANDA96";#N/A,#N/A,FALSE,"INTRAN96";#N/A,#N/A,FALSE,"NAA9697";#N/A,#N/A,FALSE,"ECWEBB";#N/A,#N/A,FALSE,"MFT96";#N/A,#N/A,FALSE,"CTrecon"}</definedName>
    <definedName name="ghj_2" localSheetId="3"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hj_2_1" localSheetId="0" hidden="1">{#N/A,#N/A,FALSE,"TMCOMP96";#N/A,#N/A,FALSE,"MAT96";#N/A,#N/A,FALSE,"FANDA96";#N/A,#N/A,FALSE,"INTRAN96";#N/A,#N/A,FALSE,"NAA9697";#N/A,#N/A,FALSE,"ECWEBB";#N/A,#N/A,FALSE,"MFT96";#N/A,#N/A,FALSE,"CTrecon"}</definedName>
    <definedName name="ghj_2_1" localSheetId="4" hidden="1">{#N/A,#N/A,FALSE,"TMCOMP96";#N/A,#N/A,FALSE,"MAT96";#N/A,#N/A,FALSE,"FANDA96";#N/A,#N/A,FALSE,"INTRAN96";#N/A,#N/A,FALSE,"NAA9697";#N/A,#N/A,FALSE,"ECWEBB";#N/A,#N/A,FALSE,"MFT96";#N/A,#N/A,FALSE,"CTrecon"}</definedName>
    <definedName name="ghj_2_1" hidden="1">{#N/A,#N/A,FALSE,"TMCOMP96";#N/A,#N/A,FALSE,"MAT96";#N/A,#N/A,FALSE,"FANDA96";#N/A,#N/A,FALSE,"INTRAN96";#N/A,#N/A,FALSE,"NAA9697";#N/A,#N/A,FALSE,"ECWEBB";#N/A,#N/A,FALSE,"MFT96";#N/A,#N/A,FALSE,"CTrecon"}</definedName>
    <definedName name="ghj_2_1_1" localSheetId="0" hidden="1">{#N/A,#N/A,FALSE,"TMCOMP96";#N/A,#N/A,FALSE,"MAT96";#N/A,#N/A,FALSE,"FANDA96";#N/A,#N/A,FALSE,"INTRAN96";#N/A,#N/A,FALSE,"NAA9697";#N/A,#N/A,FALSE,"ECWEBB";#N/A,#N/A,FALSE,"MFT96";#N/A,#N/A,FALSE,"CTrecon"}</definedName>
    <definedName name="ghj_2_1_1" hidden="1">{#N/A,#N/A,FALSE,"TMCOMP96";#N/A,#N/A,FALSE,"MAT96";#N/A,#N/A,FALSE,"FANDA96";#N/A,#N/A,FALSE,"INTRAN96";#N/A,#N/A,FALSE,"NAA9697";#N/A,#N/A,FALSE,"ECWEBB";#N/A,#N/A,FALSE,"MFT96";#N/A,#N/A,FALSE,"CTrecon"}</definedName>
    <definedName name="ghj_2_1_1_1" hidden="1">{#N/A,#N/A,FALSE,"TMCOMP96";#N/A,#N/A,FALSE,"MAT96";#N/A,#N/A,FALSE,"FANDA96";#N/A,#N/A,FALSE,"INTRAN96";#N/A,#N/A,FALSE,"NAA9697";#N/A,#N/A,FALSE,"ECWEBB";#N/A,#N/A,FALSE,"MFT96";#N/A,#N/A,FALSE,"CTrecon"}</definedName>
    <definedName name="ghj_2_1_1_2" hidden="1">{#N/A,#N/A,FALSE,"TMCOMP96";#N/A,#N/A,FALSE,"MAT96";#N/A,#N/A,FALSE,"FANDA96";#N/A,#N/A,FALSE,"INTRAN96";#N/A,#N/A,FALSE,"NAA9697";#N/A,#N/A,FALSE,"ECWEBB";#N/A,#N/A,FALSE,"MFT96";#N/A,#N/A,FALSE,"CTrecon"}</definedName>
    <definedName name="ghj_2_1_2" localSheetId="0" hidden="1">{#N/A,#N/A,FALSE,"TMCOMP96";#N/A,#N/A,FALSE,"MAT96";#N/A,#N/A,FALSE,"FANDA96";#N/A,#N/A,FALSE,"INTRAN96";#N/A,#N/A,FALSE,"NAA9697";#N/A,#N/A,FALSE,"ECWEBB";#N/A,#N/A,FALSE,"MFT96";#N/A,#N/A,FALSE,"CTrecon"}</definedName>
    <definedName name="ghj_2_1_2" hidden="1">{#N/A,#N/A,FALSE,"TMCOMP96";#N/A,#N/A,FALSE,"MAT96";#N/A,#N/A,FALSE,"FANDA96";#N/A,#N/A,FALSE,"INTRAN96";#N/A,#N/A,FALSE,"NAA9697";#N/A,#N/A,FALSE,"ECWEBB";#N/A,#N/A,FALSE,"MFT96";#N/A,#N/A,FALSE,"CTrecon"}</definedName>
    <definedName name="ghj_2_1_3" localSheetId="0" hidden="1">{#N/A,#N/A,FALSE,"TMCOMP96";#N/A,#N/A,FALSE,"MAT96";#N/A,#N/A,FALSE,"FANDA96";#N/A,#N/A,FALSE,"INTRAN96";#N/A,#N/A,FALSE,"NAA9697";#N/A,#N/A,FALSE,"ECWEBB";#N/A,#N/A,FALSE,"MFT96";#N/A,#N/A,FALSE,"CTrecon"}</definedName>
    <definedName name="ghj_2_1_3" hidden="1">{#N/A,#N/A,FALSE,"TMCOMP96";#N/A,#N/A,FALSE,"MAT96";#N/A,#N/A,FALSE,"FANDA96";#N/A,#N/A,FALSE,"INTRAN96";#N/A,#N/A,FALSE,"NAA9697";#N/A,#N/A,FALSE,"ECWEBB";#N/A,#N/A,FALSE,"MFT96";#N/A,#N/A,FALSE,"CTrecon"}</definedName>
    <definedName name="ghj_2_1_4" localSheetId="0" hidden="1">{#N/A,#N/A,FALSE,"TMCOMP96";#N/A,#N/A,FALSE,"MAT96";#N/A,#N/A,FALSE,"FANDA96";#N/A,#N/A,FALSE,"INTRAN96";#N/A,#N/A,FALSE,"NAA9697";#N/A,#N/A,FALSE,"ECWEBB";#N/A,#N/A,FALSE,"MFT96";#N/A,#N/A,FALSE,"CTrecon"}</definedName>
    <definedName name="ghj_2_1_4" hidden="1">{#N/A,#N/A,FALSE,"TMCOMP96";#N/A,#N/A,FALSE,"MAT96";#N/A,#N/A,FALSE,"FANDA96";#N/A,#N/A,FALSE,"INTRAN96";#N/A,#N/A,FALSE,"NAA9697";#N/A,#N/A,FALSE,"ECWEBB";#N/A,#N/A,FALSE,"MFT96";#N/A,#N/A,FALSE,"CTrecon"}</definedName>
    <definedName name="ghj_2_1_5" localSheetId="0" hidden="1">{#N/A,#N/A,FALSE,"TMCOMP96";#N/A,#N/A,FALSE,"MAT96";#N/A,#N/A,FALSE,"FANDA96";#N/A,#N/A,FALSE,"INTRAN96";#N/A,#N/A,FALSE,"NAA9697";#N/A,#N/A,FALSE,"ECWEBB";#N/A,#N/A,FALSE,"MFT96";#N/A,#N/A,FALSE,"CTrecon"}</definedName>
    <definedName name="ghj_2_1_5" hidden="1">{#N/A,#N/A,FALSE,"TMCOMP96";#N/A,#N/A,FALSE,"MAT96";#N/A,#N/A,FALSE,"FANDA96";#N/A,#N/A,FALSE,"INTRAN96";#N/A,#N/A,FALSE,"NAA9697";#N/A,#N/A,FALSE,"ECWEBB";#N/A,#N/A,FALSE,"MFT96";#N/A,#N/A,FALSE,"CTrecon"}</definedName>
    <definedName name="ghj_2_2" localSheetId="0" hidden="1">{#N/A,#N/A,FALSE,"TMCOMP96";#N/A,#N/A,FALSE,"MAT96";#N/A,#N/A,FALSE,"FANDA96";#N/A,#N/A,FALSE,"INTRAN96";#N/A,#N/A,FALSE,"NAA9697";#N/A,#N/A,FALSE,"ECWEBB";#N/A,#N/A,FALSE,"MFT96";#N/A,#N/A,FALSE,"CTrecon"}</definedName>
    <definedName name="ghj_2_2" hidden="1">{#N/A,#N/A,FALSE,"TMCOMP96";#N/A,#N/A,FALSE,"MAT96";#N/A,#N/A,FALSE,"FANDA96";#N/A,#N/A,FALSE,"INTRAN96";#N/A,#N/A,FALSE,"NAA9697";#N/A,#N/A,FALSE,"ECWEBB";#N/A,#N/A,FALSE,"MFT96";#N/A,#N/A,FALSE,"CTrecon"}</definedName>
    <definedName name="ghj_2_3" localSheetId="0" hidden="1">{#N/A,#N/A,FALSE,"TMCOMP96";#N/A,#N/A,FALSE,"MAT96";#N/A,#N/A,FALSE,"FANDA96";#N/A,#N/A,FALSE,"INTRAN96";#N/A,#N/A,FALSE,"NAA9697";#N/A,#N/A,FALSE,"ECWEBB";#N/A,#N/A,FALSE,"MFT96";#N/A,#N/A,FALSE,"CTrecon"}</definedName>
    <definedName name="ghj_2_3" hidden="1">{#N/A,#N/A,FALSE,"TMCOMP96";#N/A,#N/A,FALSE,"MAT96";#N/A,#N/A,FALSE,"FANDA96";#N/A,#N/A,FALSE,"INTRAN96";#N/A,#N/A,FALSE,"NAA9697";#N/A,#N/A,FALSE,"ECWEBB";#N/A,#N/A,FALSE,"MFT96";#N/A,#N/A,FALSE,"CTrecon"}</definedName>
    <definedName name="ghj_2_4" localSheetId="0" hidden="1">{#N/A,#N/A,FALSE,"TMCOMP96";#N/A,#N/A,FALSE,"MAT96";#N/A,#N/A,FALSE,"FANDA96";#N/A,#N/A,FALSE,"INTRAN96";#N/A,#N/A,FALSE,"NAA9697";#N/A,#N/A,FALSE,"ECWEBB";#N/A,#N/A,FALSE,"MFT96";#N/A,#N/A,FALSE,"CTrecon"}</definedName>
    <definedName name="ghj_2_4" hidden="1">{#N/A,#N/A,FALSE,"TMCOMP96";#N/A,#N/A,FALSE,"MAT96";#N/A,#N/A,FALSE,"FANDA96";#N/A,#N/A,FALSE,"INTRAN96";#N/A,#N/A,FALSE,"NAA9697";#N/A,#N/A,FALSE,"ECWEBB";#N/A,#N/A,FALSE,"MFT96";#N/A,#N/A,FALSE,"CTrecon"}</definedName>
    <definedName name="ghj_2_5" localSheetId="0" hidden="1">{#N/A,#N/A,FALSE,"TMCOMP96";#N/A,#N/A,FALSE,"MAT96";#N/A,#N/A,FALSE,"FANDA96";#N/A,#N/A,FALSE,"INTRAN96";#N/A,#N/A,FALSE,"NAA9697";#N/A,#N/A,FALSE,"ECWEBB";#N/A,#N/A,FALSE,"MFT96";#N/A,#N/A,FALSE,"CTrecon"}</definedName>
    <definedName name="ghj_2_5" hidden="1">{#N/A,#N/A,FALSE,"TMCOMP96";#N/A,#N/A,FALSE,"MAT96";#N/A,#N/A,FALSE,"FANDA96";#N/A,#N/A,FALSE,"INTRAN96";#N/A,#N/A,FALSE,"NAA9697";#N/A,#N/A,FALSE,"ECWEBB";#N/A,#N/A,FALSE,"MFT96";#N/A,#N/A,FALSE,"CTrecon"}</definedName>
    <definedName name="ghj_3" localSheetId="0" hidden="1">{#N/A,#N/A,FALSE,"TMCOMP96";#N/A,#N/A,FALSE,"MAT96";#N/A,#N/A,FALSE,"FANDA96";#N/A,#N/A,FALSE,"INTRAN96";#N/A,#N/A,FALSE,"NAA9697";#N/A,#N/A,FALSE,"ECWEBB";#N/A,#N/A,FALSE,"MFT96";#N/A,#N/A,FALSE,"CTrecon"}</definedName>
    <definedName name="ghj_3" localSheetId="4" hidden="1">{#N/A,#N/A,FALSE,"TMCOMP96";#N/A,#N/A,FALSE,"MAT96";#N/A,#N/A,FALSE,"FANDA96";#N/A,#N/A,FALSE,"INTRAN96";#N/A,#N/A,FALSE,"NAA9697";#N/A,#N/A,FALSE,"ECWEBB";#N/A,#N/A,FALSE,"MFT96";#N/A,#N/A,FALSE,"CTrecon"}</definedName>
    <definedName name="ghj_3" hidden="1">{#N/A,#N/A,FALSE,"TMCOMP96";#N/A,#N/A,FALSE,"MAT96";#N/A,#N/A,FALSE,"FANDA96";#N/A,#N/A,FALSE,"INTRAN96";#N/A,#N/A,FALSE,"NAA9697";#N/A,#N/A,FALSE,"ECWEBB";#N/A,#N/A,FALSE,"MFT96";#N/A,#N/A,FALSE,"CTrecon"}</definedName>
    <definedName name="ghj_3_1" localSheetId="0" hidden="1">{#N/A,#N/A,FALSE,"TMCOMP96";#N/A,#N/A,FALSE,"MAT96";#N/A,#N/A,FALSE,"FANDA96";#N/A,#N/A,FALSE,"INTRAN96";#N/A,#N/A,FALSE,"NAA9697";#N/A,#N/A,FALSE,"ECWEBB";#N/A,#N/A,FALSE,"MFT96";#N/A,#N/A,FALSE,"CTrecon"}</definedName>
    <definedName name="ghj_3_1" localSheetId="4" hidden="1">{#N/A,#N/A,FALSE,"TMCOMP96";#N/A,#N/A,FALSE,"MAT96";#N/A,#N/A,FALSE,"FANDA96";#N/A,#N/A,FALSE,"INTRAN96";#N/A,#N/A,FALSE,"NAA9697";#N/A,#N/A,FALSE,"ECWEBB";#N/A,#N/A,FALSE,"MFT96";#N/A,#N/A,FALSE,"CTrecon"}</definedName>
    <definedName name="ghj_3_1" hidden="1">{#N/A,#N/A,FALSE,"TMCOMP96";#N/A,#N/A,FALSE,"MAT96";#N/A,#N/A,FALSE,"FANDA96";#N/A,#N/A,FALSE,"INTRAN96";#N/A,#N/A,FALSE,"NAA9697";#N/A,#N/A,FALSE,"ECWEBB";#N/A,#N/A,FALSE,"MFT96";#N/A,#N/A,FALSE,"CTrecon"}</definedName>
    <definedName name="ghj_3_1_1" localSheetId="0" hidden="1">{#N/A,#N/A,FALSE,"TMCOMP96";#N/A,#N/A,FALSE,"MAT96";#N/A,#N/A,FALSE,"FANDA96";#N/A,#N/A,FALSE,"INTRAN96";#N/A,#N/A,FALSE,"NAA9697";#N/A,#N/A,FALSE,"ECWEBB";#N/A,#N/A,FALSE,"MFT96";#N/A,#N/A,FALSE,"CTrecon"}</definedName>
    <definedName name="ghj_3_1_1" hidden="1">{#N/A,#N/A,FALSE,"TMCOMP96";#N/A,#N/A,FALSE,"MAT96";#N/A,#N/A,FALSE,"FANDA96";#N/A,#N/A,FALSE,"INTRAN96";#N/A,#N/A,FALSE,"NAA9697";#N/A,#N/A,FALSE,"ECWEBB";#N/A,#N/A,FALSE,"MFT96";#N/A,#N/A,FALSE,"CTrecon"}</definedName>
    <definedName name="ghj_3_1_1_1" hidden="1">{#N/A,#N/A,FALSE,"TMCOMP96";#N/A,#N/A,FALSE,"MAT96";#N/A,#N/A,FALSE,"FANDA96";#N/A,#N/A,FALSE,"INTRAN96";#N/A,#N/A,FALSE,"NAA9697";#N/A,#N/A,FALSE,"ECWEBB";#N/A,#N/A,FALSE,"MFT96";#N/A,#N/A,FALSE,"CTrecon"}</definedName>
    <definedName name="ghj_3_1_1_2" hidden="1">{#N/A,#N/A,FALSE,"TMCOMP96";#N/A,#N/A,FALSE,"MAT96";#N/A,#N/A,FALSE,"FANDA96";#N/A,#N/A,FALSE,"INTRAN96";#N/A,#N/A,FALSE,"NAA9697";#N/A,#N/A,FALSE,"ECWEBB";#N/A,#N/A,FALSE,"MFT96";#N/A,#N/A,FALSE,"CTrecon"}</definedName>
    <definedName name="ghj_3_1_2" localSheetId="0" hidden="1">{#N/A,#N/A,FALSE,"TMCOMP96";#N/A,#N/A,FALSE,"MAT96";#N/A,#N/A,FALSE,"FANDA96";#N/A,#N/A,FALSE,"INTRAN96";#N/A,#N/A,FALSE,"NAA9697";#N/A,#N/A,FALSE,"ECWEBB";#N/A,#N/A,FALSE,"MFT96";#N/A,#N/A,FALSE,"CTrecon"}</definedName>
    <definedName name="ghj_3_1_2" hidden="1">{#N/A,#N/A,FALSE,"TMCOMP96";#N/A,#N/A,FALSE,"MAT96";#N/A,#N/A,FALSE,"FANDA96";#N/A,#N/A,FALSE,"INTRAN96";#N/A,#N/A,FALSE,"NAA9697";#N/A,#N/A,FALSE,"ECWEBB";#N/A,#N/A,FALSE,"MFT96";#N/A,#N/A,FALSE,"CTrecon"}</definedName>
    <definedName name="ghj_3_1_3" localSheetId="0" hidden="1">{#N/A,#N/A,FALSE,"TMCOMP96";#N/A,#N/A,FALSE,"MAT96";#N/A,#N/A,FALSE,"FANDA96";#N/A,#N/A,FALSE,"INTRAN96";#N/A,#N/A,FALSE,"NAA9697";#N/A,#N/A,FALSE,"ECWEBB";#N/A,#N/A,FALSE,"MFT96";#N/A,#N/A,FALSE,"CTrecon"}</definedName>
    <definedName name="ghj_3_1_3" hidden="1">{#N/A,#N/A,FALSE,"TMCOMP96";#N/A,#N/A,FALSE,"MAT96";#N/A,#N/A,FALSE,"FANDA96";#N/A,#N/A,FALSE,"INTRAN96";#N/A,#N/A,FALSE,"NAA9697";#N/A,#N/A,FALSE,"ECWEBB";#N/A,#N/A,FALSE,"MFT96";#N/A,#N/A,FALSE,"CTrecon"}</definedName>
    <definedName name="ghj_3_1_4" localSheetId="0" hidden="1">{#N/A,#N/A,FALSE,"TMCOMP96";#N/A,#N/A,FALSE,"MAT96";#N/A,#N/A,FALSE,"FANDA96";#N/A,#N/A,FALSE,"INTRAN96";#N/A,#N/A,FALSE,"NAA9697";#N/A,#N/A,FALSE,"ECWEBB";#N/A,#N/A,FALSE,"MFT96";#N/A,#N/A,FALSE,"CTrecon"}</definedName>
    <definedName name="ghj_3_1_4" hidden="1">{#N/A,#N/A,FALSE,"TMCOMP96";#N/A,#N/A,FALSE,"MAT96";#N/A,#N/A,FALSE,"FANDA96";#N/A,#N/A,FALSE,"INTRAN96";#N/A,#N/A,FALSE,"NAA9697";#N/A,#N/A,FALSE,"ECWEBB";#N/A,#N/A,FALSE,"MFT96";#N/A,#N/A,FALSE,"CTrecon"}</definedName>
    <definedName name="ghj_3_1_5" localSheetId="0" hidden="1">{#N/A,#N/A,FALSE,"TMCOMP96";#N/A,#N/A,FALSE,"MAT96";#N/A,#N/A,FALSE,"FANDA96";#N/A,#N/A,FALSE,"INTRAN96";#N/A,#N/A,FALSE,"NAA9697";#N/A,#N/A,FALSE,"ECWEBB";#N/A,#N/A,FALSE,"MFT96";#N/A,#N/A,FALSE,"CTrecon"}</definedName>
    <definedName name="ghj_3_1_5" hidden="1">{#N/A,#N/A,FALSE,"TMCOMP96";#N/A,#N/A,FALSE,"MAT96";#N/A,#N/A,FALSE,"FANDA96";#N/A,#N/A,FALSE,"INTRAN96";#N/A,#N/A,FALSE,"NAA9697";#N/A,#N/A,FALSE,"ECWEBB";#N/A,#N/A,FALSE,"MFT96";#N/A,#N/A,FALSE,"CTrecon"}</definedName>
    <definedName name="ghj_3_2" localSheetId="0" hidden="1">{#N/A,#N/A,FALSE,"TMCOMP96";#N/A,#N/A,FALSE,"MAT96";#N/A,#N/A,FALSE,"FANDA96";#N/A,#N/A,FALSE,"INTRAN96";#N/A,#N/A,FALSE,"NAA9697";#N/A,#N/A,FALSE,"ECWEBB";#N/A,#N/A,FALSE,"MFT96";#N/A,#N/A,FALSE,"CTrecon"}</definedName>
    <definedName name="ghj_3_2" hidden="1">{#N/A,#N/A,FALSE,"TMCOMP96";#N/A,#N/A,FALSE,"MAT96";#N/A,#N/A,FALSE,"FANDA96";#N/A,#N/A,FALSE,"INTRAN96";#N/A,#N/A,FALSE,"NAA9697";#N/A,#N/A,FALSE,"ECWEBB";#N/A,#N/A,FALSE,"MFT96";#N/A,#N/A,FALSE,"CTrecon"}</definedName>
    <definedName name="ghj_3_3" localSheetId="0" hidden="1">{#N/A,#N/A,FALSE,"TMCOMP96";#N/A,#N/A,FALSE,"MAT96";#N/A,#N/A,FALSE,"FANDA96";#N/A,#N/A,FALSE,"INTRAN96";#N/A,#N/A,FALSE,"NAA9697";#N/A,#N/A,FALSE,"ECWEBB";#N/A,#N/A,FALSE,"MFT96";#N/A,#N/A,FALSE,"CTrecon"}</definedName>
    <definedName name="ghj_3_3" hidden="1">{#N/A,#N/A,FALSE,"TMCOMP96";#N/A,#N/A,FALSE,"MAT96";#N/A,#N/A,FALSE,"FANDA96";#N/A,#N/A,FALSE,"INTRAN96";#N/A,#N/A,FALSE,"NAA9697";#N/A,#N/A,FALSE,"ECWEBB";#N/A,#N/A,FALSE,"MFT96";#N/A,#N/A,FALSE,"CTrecon"}</definedName>
    <definedName name="ghj_3_4" localSheetId="0" hidden="1">{#N/A,#N/A,FALSE,"TMCOMP96";#N/A,#N/A,FALSE,"MAT96";#N/A,#N/A,FALSE,"FANDA96";#N/A,#N/A,FALSE,"INTRAN96";#N/A,#N/A,FALSE,"NAA9697";#N/A,#N/A,FALSE,"ECWEBB";#N/A,#N/A,FALSE,"MFT96";#N/A,#N/A,FALSE,"CTrecon"}</definedName>
    <definedName name="ghj_3_4" hidden="1">{#N/A,#N/A,FALSE,"TMCOMP96";#N/A,#N/A,FALSE,"MAT96";#N/A,#N/A,FALSE,"FANDA96";#N/A,#N/A,FALSE,"INTRAN96";#N/A,#N/A,FALSE,"NAA9697";#N/A,#N/A,FALSE,"ECWEBB";#N/A,#N/A,FALSE,"MFT96";#N/A,#N/A,FALSE,"CTrecon"}</definedName>
    <definedName name="ghj_3_5" localSheetId="0" hidden="1">{#N/A,#N/A,FALSE,"TMCOMP96";#N/A,#N/A,FALSE,"MAT96";#N/A,#N/A,FALSE,"FANDA96";#N/A,#N/A,FALSE,"INTRAN96";#N/A,#N/A,FALSE,"NAA9697";#N/A,#N/A,FALSE,"ECWEBB";#N/A,#N/A,FALSE,"MFT96";#N/A,#N/A,FALSE,"CTrecon"}</definedName>
    <definedName name="ghj_3_5" hidden="1">{#N/A,#N/A,FALSE,"TMCOMP96";#N/A,#N/A,FALSE,"MAT96";#N/A,#N/A,FALSE,"FANDA96";#N/A,#N/A,FALSE,"INTRAN96";#N/A,#N/A,FALSE,"NAA9697";#N/A,#N/A,FALSE,"ECWEBB";#N/A,#N/A,FALSE,"MFT96";#N/A,#N/A,FALSE,"CTrecon"}</definedName>
    <definedName name="ghj_4" localSheetId="0" hidden="1">{#N/A,#N/A,FALSE,"TMCOMP96";#N/A,#N/A,FALSE,"MAT96";#N/A,#N/A,FALSE,"FANDA96";#N/A,#N/A,FALSE,"INTRAN96";#N/A,#N/A,FALSE,"NAA9697";#N/A,#N/A,FALSE,"ECWEBB";#N/A,#N/A,FALSE,"MFT96";#N/A,#N/A,FALSE,"CTrecon"}</definedName>
    <definedName name="ghj_4" localSheetId="4" hidden="1">{#N/A,#N/A,FALSE,"TMCOMP96";#N/A,#N/A,FALSE,"MAT96";#N/A,#N/A,FALSE,"FANDA96";#N/A,#N/A,FALSE,"INTRAN96";#N/A,#N/A,FALSE,"NAA9697";#N/A,#N/A,FALSE,"ECWEBB";#N/A,#N/A,FALSE,"MFT96";#N/A,#N/A,FALSE,"CTrecon"}</definedName>
    <definedName name="ghj_4" hidden="1">{#N/A,#N/A,FALSE,"TMCOMP96";#N/A,#N/A,FALSE,"MAT96";#N/A,#N/A,FALSE,"FANDA96";#N/A,#N/A,FALSE,"INTRAN96";#N/A,#N/A,FALSE,"NAA9697";#N/A,#N/A,FALSE,"ECWEBB";#N/A,#N/A,FALSE,"MFT96";#N/A,#N/A,FALSE,"CTrecon"}</definedName>
    <definedName name="ghj_4_1" localSheetId="0" hidden="1">{#N/A,#N/A,FALSE,"TMCOMP96";#N/A,#N/A,FALSE,"MAT96";#N/A,#N/A,FALSE,"FANDA96";#N/A,#N/A,FALSE,"INTRAN96";#N/A,#N/A,FALSE,"NAA9697";#N/A,#N/A,FALSE,"ECWEBB";#N/A,#N/A,FALSE,"MFT96";#N/A,#N/A,FALSE,"CTrecon"}</definedName>
    <definedName name="ghj_4_1" localSheetId="4" hidden="1">{#N/A,#N/A,FALSE,"TMCOMP96";#N/A,#N/A,FALSE,"MAT96";#N/A,#N/A,FALSE,"FANDA96";#N/A,#N/A,FALSE,"INTRAN96";#N/A,#N/A,FALSE,"NAA9697";#N/A,#N/A,FALSE,"ECWEBB";#N/A,#N/A,FALSE,"MFT96";#N/A,#N/A,FALSE,"CTrecon"}</definedName>
    <definedName name="ghj_4_1" hidden="1">{#N/A,#N/A,FALSE,"TMCOMP96";#N/A,#N/A,FALSE,"MAT96";#N/A,#N/A,FALSE,"FANDA96";#N/A,#N/A,FALSE,"INTRAN96";#N/A,#N/A,FALSE,"NAA9697";#N/A,#N/A,FALSE,"ECWEBB";#N/A,#N/A,FALSE,"MFT96";#N/A,#N/A,FALSE,"CTrecon"}</definedName>
    <definedName name="ghj_4_1_1" localSheetId="0" hidden="1">{#N/A,#N/A,FALSE,"TMCOMP96";#N/A,#N/A,FALSE,"MAT96";#N/A,#N/A,FALSE,"FANDA96";#N/A,#N/A,FALSE,"INTRAN96";#N/A,#N/A,FALSE,"NAA9697";#N/A,#N/A,FALSE,"ECWEBB";#N/A,#N/A,FALSE,"MFT96";#N/A,#N/A,FALSE,"CTrecon"}</definedName>
    <definedName name="ghj_4_1_1" hidden="1">{#N/A,#N/A,FALSE,"TMCOMP96";#N/A,#N/A,FALSE,"MAT96";#N/A,#N/A,FALSE,"FANDA96";#N/A,#N/A,FALSE,"INTRAN96";#N/A,#N/A,FALSE,"NAA9697";#N/A,#N/A,FALSE,"ECWEBB";#N/A,#N/A,FALSE,"MFT96";#N/A,#N/A,FALSE,"CTrecon"}</definedName>
    <definedName name="ghj_4_1_1_1" hidden="1">{#N/A,#N/A,FALSE,"TMCOMP96";#N/A,#N/A,FALSE,"MAT96";#N/A,#N/A,FALSE,"FANDA96";#N/A,#N/A,FALSE,"INTRAN96";#N/A,#N/A,FALSE,"NAA9697";#N/A,#N/A,FALSE,"ECWEBB";#N/A,#N/A,FALSE,"MFT96";#N/A,#N/A,FALSE,"CTrecon"}</definedName>
    <definedName name="ghj_4_1_1_2" hidden="1">{#N/A,#N/A,FALSE,"TMCOMP96";#N/A,#N/A,FALSE,"MAT96";#N/A,#N/A,FALSE,"FANDA96";#N/A,#N/A,FALSE,"INTRAN96";#N/A,#N/A,FALSE,"NAA9697";#N/A,#N/A,FALSE,"ECWEBB";#N/A,#N/A,FALSE,"MFT96";#N/A,#N/A,FALSE,"CTrecon"}</definedName>
    <definedName name="ghj_4_1_2" localSheetId="0" hidden="1">{#N/A,#N/A,FALSE,"TMCOMP96";#N/A,#N/A,FALSE,"MAT96";#N/A,#N/A,FALSE,"FANDA96";#N/A,#N/A,FALSE,"INTRAN96";#N/A,#N/A,FALSE,"NAA9697";#N/A,#N/A,FALSE,"ECWEBB";#N/A,#N/A,FALSE,"MFT96";#N/A,#N/A,FALSE,"CTrecon"}</definedName>
    <definedName name="ghj_4_1_2" hidden="1">{#N/A,#N/A,FALSE,"TMCOMP96";#N/A,#N/A,FALSE,"MAT96";#N/A,#N/A,FALSE,"FANDA96";#N/A,#N/A,FALSE,"INTRAN96";#N/A,#N/A,FALSE,"NAA9697";#N/A,#N/A,FALSE,"ECWEBB";#N/A,#N/A,FALSE,"MFT96";#N/A,#N/A,FALSE,"CTrecon"}</definedName>
    <definedName name="ghj_4_1_3" localSheetId="0" hidden="1">{#N/A,#N/A,FALSE,"TMCOMP96";#N/A,#N/A,FALSE,"MAT96";#N/A,#N/A,FALSE,"FANDA96";#N/A,#N/A,FALSE,"INTRAN96";#N/A,#N/A,FALSE,"NAA9697";#N/A,#N/A,FALSE,"ECWEBB";#N/A,#N/A,FALSE,"MFT96";#N/A,#N/A,FALSE,"CTrecon"}</definedName>
    <definedName name="ghj_4_1_3" hidden="1">{#N/A,#N/A,FALSE,"TMCOMP96";#N/A,#N/A,FALSE,"MAT96";#N/A,#N/A,FALSE,"FANDA96";#N/A,#N/A,FALSE,"INTRAN96";#N/A,#N/A,FALSE,"NAA9697";#N/A,#N/A,FALSE,"ECWEBB";#N/A,#N/A,FALSE,"MFT96";#N/A,#N/A,FALSE,"CTrecon"}</definedName>
    <definedName name="ghj_4_1_4" localSheetId="0" hidden="1">{#N/A,#N/A,FALSE,"TMCOMP96";#N/A,#N/A,FALSE,"MAT96";#N/A,#N/A,FALSE,"FANDA96";#N/A,#N/A,FALSE,"INTRAN96";#N/A,#N/A,FALSE,"NAA9697";#N/A,#N/A,FALSE,"ECWEBB";#N/A,#N/A,FALSE,"MFT96";#N/A,#N/A,FALSE,"CTrecon"}</definedName>
    <definedName name="ghj_4_1_4" hidden="1">{#N/A,#N/A,FALSE,"TMCOMP96";#N/A,#N/A,FALSE,"MAT96";#N/A,#N/A,FALSE,"FANDA96";#N/A,#N/A,FALSE,"INTRAN96";#N/A,#N/A,FALSE,"NAA9697";#N/A,#N/A,FALSE,"ECWEBB";#N/A,#N/A,FALSE,"MFT96";#N/A,#N/A,FALSE,"CTrecon"}</definedName>
    <definedName name="ghj_4_1_5" localSheetId="0" hidden="1">{#N/A,#N/A,FALSE,"TMCOMP96";#N/A,#N/A,FALSE,"MAT96";#N/A,#N/A,FALSE,"FANDA96";#N/A,#N/A,FALSE,"INTRAN96";#N/A,#N/A,FALSE,"NAA9697";#N/A,#N/A,FALSE,"ECWEBB";#N/A,#N/A,FALSE,"MFT96";#N/A,#N/A,FALSE,"CTrecon"}</definedName>
    <definedName name="ghj_4_1_5" hidden="1">{#N/A,#N/A,FALSE,"TMCOMP96";#N/A,#N/A,FALSE,"MAT96";#N/A,#N/A,FALSE,"FANDA96";#N/A,#N/A,FALSE,"INTRAN96";#N/A,#N/A,FALSE,"NAA9697";#N/A,#N/A,FALSE,"ECWEBB";#N/A,#N/A,FALSE,"MFT96";#N/A,#N/A,FALSE,"CTrecon"}</definedName>
    <definedName name="ghj_4_2" localSheetId="0" hidden="1">{#N/A,#N/A,FALSE,"TMCOMP96";#N/A,#N/A,FALSE,"MAT96";#N/A,#N/A,FALSE,"FANDA96";#N/A,#N/A,FALSE,"INTRAN96";#N/A,#N/A,FALSE,"NAA9697";#N/A,#N/A,FALSE,"ECWEBB";#N/A,#N/A,FALSE,"MFT96";#N/A,#N/A,FALSE,"CTrecon"}</definedName>
    <definedName name="ghj_4_2" hidden="1">{#N/A,#N/A,FALSE,"TMCOMP96";#N/A,#N/A,FALSE,"MAT96";#N/A,#N/A,FALSE,"FANDA96";#N/A,#N/A,FALSE,"INTRAN96";#N/A,#N/A,FALSE,"NAA9697";#N/A,#N/A,FALSE,"ECWEBB";#N/A,#N/A,FALSE,"MFT96";#N/A,#N/A,FALSE,"CTrecon"}</definedName>
    <definedName name="ghj_4_3" localSheetId="0" hidden="1">{#N/A,#N/A,FALSE,"TMCOMP96";#N/A,#N/A,FALSE,"MAT96";#N/A,#N/A,FALSE,"FANDA96";#N/A,#N/A,FALSE,"INTRAN96";#N/A,#N/A,FALSE,"NAA9697";#N/A,#N/A,FALSE,"ECWEBB";#N/A,#N/A,FALSE,"MFT96";#N/A,#N/A,FALSE,"CTrecon"}</definedName>
    <definedName name="ghj_4_3" hidden="1">{#N/A,#N/A,FALSE,"TMCOMP96";#N/A,#N/A,FALSE,"MAT96";#N/A,#N/A,FALSE,"FANDA96";#N/A,#N/A,FALSE,"INTRAN96";#N/A,#N/A,FALSE,"NAA9697";#N/A,#N/A,FALSE,"ECWEBB";#N/A,#N/A,FALSE,"MFT96";#N/A,#N/A,FALSE,"CTrecon"}</definedName>
    <definedName name="ghj_4_4" localSheetId="0" hidden="1">{#N/A,#N/A,FALSE,"TMCOMP96";#N/A,#N/A,FALSE,"MAT96";#N/A,#N/A,FALSE,"FANDA96";#N/A,#N/A,FALSE,"INTRAN96";#N/A,#N/A,FALSE,"NAA9697";#N/A,#N/A,FALSE,"ECWEBB";#N/A,#N/A,FALSE,"MFT96";#N/A,#N/A,FALSE,"CTrecon"}</definedName>
    <definedName name="ghj_4_4" hidden="1">{#N/A,#N/A,FALSE,"TMCOMP96";#N/A,#N/A,FALSE,"MAT96";#N/A,#N/A,FALSE,"FANDA96";#N/A,#N/A,FALSE,"INTRAN96";#N/A,#N/A,FALSE,"NAA9697";#N/A,#N/A,FALSE,"ECWEBB";#N/A,#N/A,FALSE,"MFT96";#N/A,#N/A,FALSE,"CTrecon"}</definedName>
    <definedName name="ghj_4_5" localSheetId="0" hidden="1">{#N/A,#N/A,FALSE,"TMCOMP96";#N/A,#N/A,FALSE,"MAT96";#N/A,#N/A,FALSE,"FANDA96";#N/A,#N/A,FALSE,"INTRAN96";#N/A,#N/A,FALSE,"NAA9697";#N/A,#N/A,FALSE,"ECWEBB";#N/A,#N/A,FALSE,"MFT96";#N/A,#N/A,FALSE,"CTrecon"}</definedName>
    <definedName name="ghj_4_5" hidden="1">{#N/A,#N/A,FALSE,"TMCOMP96";#N/A,#N/A,FALSE,"MAT96";#N/A,#N/A,FALSE,"FANDA96";#N/A,#N/A,FALSE,"INTRAN96";#N/A,#N/A,FALSE,"NAA9697";#N/A,#N/A,FALSE,"ECWEBB";#N/A,#N/A,FALSE,"MFT96";#N/A,#N/A,FALSE,"CTrecon"}</definedName>
    <definedName name="ghj_5" localSheetId="0" hidden="1">{#N/A,#N/A,FALSE,"TMCOMP96";#N/A,#N/A,FALSE,"MAT96";#N/A,#N/A,FALSE,"FANDA96";#N/A,#N/A,FALSE,"INTRAN96";#N/A,#N/A,FALSE,"NAA9697";#N/A,#N/A,FALSE,"ECWEBB";#N/A,#N/A,FALSE,"MFT96";#N/A,#N/A,FALSE,"CTrecon"}</definedName>
    <definedName name="ghj_5" localSheetId="4" hidden="1">{#N/A,#N/A,FALSE,"TMCOMP96";#N/A,#N/A,FALSE,"MAT96";#N/A,#N/A,FALSE,"FANDA96";#N/A,#N/A,FALSE,"INTRAN96";#N/A,#N/A,FALSE,"NAA9697";#N/A,#N/A,FALSE,"ECWEBB";#N/A,#N/A,FALSE,"MFT96";#N/A,#N/A,FALSE,"CTrecon"}</definedName>
    <definedName name="ghj_5" hidden="1">{#N/A,#N/A,FALSE,"TMCOMP96";#N/A,#N/A,FALSE,"MAT96";#N/A,#N/A,FALSE,"FANDA96";#N/A,#N/A,FALSE,"INTRAN96";#N/A,#N/A,FALSE,"NAA9697";#N/A,#N/A,FALSE,"ECWEBB";#N/A,#N/A,FALSE,"MFT96";#N/A,#N/A,FALSE,"CTrecon"}</definedName>
    <definedName name="ghj_5_1" localSheetId="0" hidden="1">{#N/A,#N/A,FALSE,"TMCOMP96";#N/A,#N/A,FALSE,"MAT96";#N/A,#N/A,FALSE,"FANDA96";#N/A,#N/A,FALSE,"INTRAN96";#N/A,#N/A,FALSE,"NAA9697";#N/A,#N/A,FALSE,"ECWEBB";#N/A,#N/A,FALSE,"MFT96";#N/A,#N/A,FALSE,"CTrecon"}</definedName>
    <definedName name="ghj_5_1" localSheetId="4" hidden="1">{#N/A,#N/A,FALSE,"TMCOMP96";#N/A,#N/A,FALSE,"MAT96";#N/A,#N/A,FALSE,"FANDA96";#N/A,#N/A,FALSE,"INTRAN96";#N/A,#N/A,FALSE,"NAA9697";#N/A,#N/A,FALSE,"ECWEBB";#N/A,#N/A,FALSE,"MFT96";#N/A,#N/A,FALSE,"CTrecon"}</definedName>
    <definedName name="ghj_5_1" hidden="1">{#N/A,#N/A,FALSE,"TMCOMP96";#N/A,#N/A,FALSE,"MAT96";#N/A,#N/A,FALSE,"FANDA96";#N/A,#N/A,FALSE,"INTRAN96";#N/A,#N/A,FALSE,"NAA9697";#N/A,#N/A,FALSE,"ECWEBB";#N/A,#N/A,FALSE,"MFT96";#N/A,#N/A,FALSE,"CTrecon"}</definedName>
    <definedName name="ghj_5_1_1" localSheetId="0" hidden="1">{#N/A,#N/A,FALSE,"TMCOMP96";#N/A,#N/A,FALSE,"MAT96";#N/A,#N/A,FALSE,"FANDA96";#N/A,#N/A,FALSE,"INTRAN96";#N/A,#N/A,FALSE,"NAA9697";#N/A,#N/A,FALSE,"ECWEBB";#N/A,#N/A,FALSE,"MFT96";#N/A,#N/A,FALSE,"CTrecon"}</definedName>
    <definedName name="ghj_5_1_1" hidden="1">{#N/A,#N/A,FALSE,"TMCOMP96";#N/A,#N/A,FALSE,"MAT96";#N/A,#N/A,FALSE,"FANDA96";#N/A,#N/A,FALSE,"INTRAN96";#N/A,#N/A,FALSE,"NAA9697";#N/A,#N/A,FALSE,"ECWEBB";#N/A,#N/A,FALSE,"MFT96";#N/A,#N/A,FALSE,"CTrecon"}</definedName>
    <definedName name="ghj_5_1_1_1" hidden="1">{#N/A,#N/A,FALSE,"TMCOMP96";#N/A,#N/A,FALSE,"MAT96";#N/A,#N/A,FALSE,"FANDA96";#N/A,#N/A,FALSE,"INTRAN96";#N/A,#N/A,FALSE,"NAA9697";#N/A,#N/A,FALSE,"ECWEBB";#N/A,#N/A,FALSE,"MFT96";#N/A,#N/A,FALSE,"CTrecon"}</definedName>
    <definedName name="ghj_5_1_1_2" hidden="1">{#N/A,#N/A,FALSE,"TMCOMP96";#N/A,#N/A,FALSE,"MAT96";#N/A,#N/A,FALSE,"FANDA96";#N/A,#N/A,FALSE,"INTRAN96";#N/A,#N/A,FALSE,"NAA9697";#N/A,#N/A,FALSE,"ECWEBB";#N/A,#N/A,FALSE,"MFT96";#N/A,#N/A,FALSE,"CTrecon"}</definedName>
    <definedName name="ghj_5_1_2" localSheetId="0" hidden="1">{#N/A,#N/A,FALSE,"TMCOMP96";#N/A,#N/A,FALSE,"MAT96";#N/A,#N/A,FALSE,"FANDA96";#N/A,#N/A,FALSE,"INTRAN96";#N/A,#N/A,FALSE,"NAA9697";#N/A,#N/A,FALSE,"ECWEBB";#N/A,#N/A,FALSE,"MFT96";#N/A,#N/A,FALSE,"CTrecon"}</definedName>
    <definedName name="ghj_5_1_2" hidden="1">{#N/A,#N/A,FALSE,"TMCOMP96";#N/A,#N/A,FALSE,"MAT96";#N/A,#N/A,FALSE,"FANDA96";#N/A,#N/A,FALSE,"INTRAN96";#N/A,#N/A,FALSE,"NAA9697";#N/A,#N/A,FALSE,"ECWEBB";#N/A,#N/A,FALSE,"MFT96";#N/A,#N/A,FALSE,"CTrecon"}</definedName>
    <definedName name="ghj_5_1_3" localSheetId="0" hidden="1">{#N/A,#N/A,FALSE,"TMCOMP96";#N/A,#N/A,FALSE,"MAT96";#N/A,#N/A,FALSE,"FANDA96";#N/A,#N/A,FALSE,"INTRAN96";#N/A,#N/A,FALSE,"NAA9697";#N/A,#N/A,FALSE,"ECWEBB";#N/A,#N/A,FALSE,"MFT96";#N/A,#N/A,FALSE,"CTrecon"}</definedName>
    <definedName name="ghj_5_1_3" hidden="1">{#N/A,#N/A,FALSE,"TMCOMP96";#N/A,#N/A,FALSE,"MAT96";#N/A,#N/A,FALSE,"FANDA96";#N/A,#N/A,FALSE,"INTRAN96";#N/A,#N/A,FALSE,"NAA9697";#N/A,#N/A,FALSE,"ECWEBB";#N/A,#N/A,FALSE,"MFT96";#N/A,#N/A,FALSE,"CTrecon"}</definedName>
    <definedName name="ghj_5_1_4" localSheetId="0" hidden="1">{#N/A,#N/A,FALSE,"TMCOMP96";#N/A,#N/A,FALSE,"MAT96";#N/A,#N/A,FALSE,"FANDA96";#N/A,#N/A,FALSE,"INTRAN96";#N/A,#N/A,FALSE,"NAA9697";#N/A,#N/A,FALSE,"ECWEBB";#N/A,#N/A,FALSE,"MFT96";#N/A,#N/A,FALSE,"CTrecon"}</definedName>
    <definedName name="ghj_5_1_4" hidden="1">{#N/A,#N/A,FALSE,"TMCOMP96";#N/A,#N/A,FALSE,"MAT96";#N/A,#N/A,FALSE,"FANDA96";#N/A,#N/A,FALSE,"INTRAN96";#N/A,#N/A,FALSE,"NAA9697";#N/A,#N/A,FALSE,"ECWEBB";#N/A,#N/A,FALSE,"MFT96";#N/A,#N/A,FALSE,"CTrecon"}</definedName>
    <definedName name="ghj_5_1_5" localSheetId="0" hidden="1">{#N/A,#N/A,FALSE,"TMCOMP96";#N/A,#N/A,FALSE,"MAT96";#N/A,#N/A,FALSE,"FANDA96";#N/A,#N/A,FALSE,"INTRAN96";#N/A,#N/A,FALSE,"NAA9697";#N/A,#N/A,FALSE,"ECWEBB";#N/A,#N/A,FALSE,"MFT96";#N/A,#N/A,FALSE,"CTrecon"}</definedName>
    <definedName name="ghj_5_1_5" hidden="1">{#N/A,#N/A,FALSE,"TMCOMP96";#N/A,#N/A,FALSE,"MAT96";#N/A,#N/A,FALSE,"FANDA96";#N/A,#N/A,FALSE,"INTRAN96";#N/A,#N/A,FALSE,"NAA9697";#N/A,#N/A,FALSE,"ECWEBB";#N/A,#N/A,FALSE,"MFT96";#N/A,#N/A,FALSE,"CTrecon"}</definedName>
    <definedName name="ghj_5_2" localSheetId="0" hidden="1">{#N/A,#N/A,FALSE,"TMCOMP96";#N/A,#N/A,FALSE,"MAT96";#N/A,#N/A,FALSE,"FANDA96";#N/A,#N/A,FALSE,"INTRAN96";#N/A,#N/A,FALSE,"NAA9697";#N/A,#N/A,FALSE,"ECWEBB";#N/A,#N/A,FALSE,"MFT96";#N/A,#N/A,FALSE,"CTrecon"}</definedName>
    <definedName name="ghj_5_2" hidden="1">{#N/A,#N/A,FALSE,"TMCOMP96";#N/A,#N/A,FALSE,"MAT96";#N/A,#N/A,FALSE,"FANDA96";#N/A,#N/A,FALSE,"INTRAN96";#N/A,#N/A,FALSE,"NAA9697";#N/A,#N/A,FALSE,"ECWEBB";#N/A,#N/A,FALSE,"MFT96";#N/A,#N/A,FALSE,"CTrecon"}</definedName>
    <definedName name="ghj_5_3" localSheetId="0" hidden="1">{#N/A,#N/A,FALSE,"TMCOMP96";#N/A,#N/A,FALSE,"MAT96";#N/A,#N/A,FALSE,"FANDA96";#N/A,#N/A,FALSE,"INTRAN96";#N/A,#N/A,FALSE,"NAA9697";#N/A,#N/A,FALSE,"ECWEBB";#N/A,#N/A,FALSE,"MFT96";#N/A,#N/A,FALSE,"CTrecon"}</definedName>
    <definedName name="ghj_5_3" hidden="1">{#N/A,#N/A,FALSE,"TMCOMP96";#N/A,#N/A,FALSE,"MAT96";#N/A,#N/A,FALSE,"FANDA96";#N/A,#N/A,FALSE,"INTRAN96";#N/A,#N/A,FALSE,"NAA9697";#N/A,#N/A,FALSE,"ECWEBB";#N/A,#N/A,FALSE,"MFT96";#N/A,#N/A,FALSE,"CTrecon"}</definedName>
    <definedName name="ghj_5_4" localSheetId="0" hidden="1">{#N/A,#N/A,FALSE,"TMCOMP96";#N/A,#N/A,FALSE,"MAT96";#N/A,#N/A,FALSE,"FANDA96";#N/A,#N/A,FALSE,"INTRAN96";#N/A,#N/A,FALSE,"NAA9697";#N/A,#N/A,FALSE,"ECWEBB";#N/A,#N/A,FALSE,"MFT96";#N/A,#N/A,FALSE,"CTrecon"}</definedName>
    <definedName name="ghj_5_4" hidden="1">{#N/A,#N/A,FALSE,"TMCOMP96";#N/A,#N/A,FALSE,"MAT96";#N/A,#N/A,FALSE,"FANDA96";#N/A,#N/A,FALSE,"INTRAN96";#N/A,#N/A,FALSE,"NAA9697";#N/A,#N/A,FALSE,"ECWEBB";#N/A,#N/A,FALSE,"MFT96";#N/A,#N/A,FALSE,"CTrecon"}</definedName>
    <definedName name="ghj_5_5" localSheetId="0" hidden="1">{#N/A,#N/A,FALSE,"TMCOMP96";#N/A,#N/A,FALSE,"MAT96";#N/A,#N/A,FALSE,"FANDA96";#N/A,#N/A,FALSE,"INTRAN96";#N/A,#N/A,FALSE,"NAA9697";#N/A,#N/A,FALSE,"ECWEBB";#N/A,#N/A,FALSE,"MFT96";#N/A,#N/A,FALSE,"CTrecon"}</definedName>
    <definedName name="ghj_5_5" hidden="1">{#N/A,#N/A,FALSE,"TMCOMP96";#N/A,#N/A,FALSE,"MAT96";#N/A,#N/A,FALSE,"FANDA96";#N/A,#N/A,FALSE,"INTRAN96";#N/A,#N/A,FALSE,"NAA9697";#N/A,#N/A,FALSE,"ECWEBB";#N/A,#N/A,FALSE,"MFT96";#N/A,#N/A,FALSE,"CTrecon"}</definedName>
    <definedName name="hjkhkhk" localSheetId="4" hidden="1">#REF!</definedName>
    <definedName name="hjkhkhk" localSheetId="3" hidden="1">#REF!</definedName>
    <definedName name="hjkhkhk" hidden="1">#REF!</definedName>
    <definedName name="HTML_CodePage" hidden="1">1252</definedName>
    <definedName name="HTML_Control" localSheetId="0" hidden="1">{"'Trust by name'!$A$6:$E$350","'Trust by name'!$A$1:$D$348"}</definedName>
    <definedName name="HTML_Control" localSheetId="4" hidden="1">{"'Trust by name'!$A$6:$E$350","'Trust by name'!$A$1:$D$348"}</definedName>
    <definedName name="HTML_Control" localSheetId="3" hidden="1">{"'Trust by name'!$A$6:$E$350","'Trust by name'!$A$1:$D$348"}</definedName>
    <definedName name="HTML_Control_1" localSheetId="0" hidden="1">{"'Trust by name'!$A$6:$E$350","'Trust by name'!$A$1:$D$348"}</definedName>
    <definedName name="HTML_Control_1" localSheetId="4" hidden="1">{"'Trust by name'!$A$6:$E$350","'Trust by name'!$A$1:$D$348"}</definedName>
    <definedName name="HTML_Control_1" localSheetId="3" hidden="1">{"'Trust by name'!$A$6:$E$350","'Trust by name'!$A$1:$D$348"}</definedName>
    <definedName name="HTML_Control_1_1" localSheetId="0" hidden="1">{"'Trust by name'!$A$6:$E$350","'Trust by name'!$A$1:$D$348"}</definedName>
    <definedName name="HTML_Control_1_1" localSheetId="4" hidden="1">{"'Trust by name'!$A$6:$E$350","'Trust by name'!$A$1:$D$348"}</definedName>
    <definedName name="HTML_Control_1_1" hidden="1">{"'Trust by name'!$A$6:$E$350","'Trust by name'!$A$1:$D$348"}</definedName>
    <definedName name="HTML_Control_1_1_1" localSheetId="0" hidden="1">{"'Trust by name'!$A$6:$E$350","'Trust by name'!$A$1:$D$348"}</definedName>
    <definedName name="HTML_Control_1_1_1" localSheetId="4" hidden="1">{"'Trust by name'!$A$6:$E$350","'Trust by name'!$A$1:$D$348"}</definedName>
    <definedName name="HTML_Control_1_1_1" hidden="1">{"'Trust by name'!$A$6:$E$350","'Trust by name'!$A$1:$D$348"}</definedName>
    <definedName name="HTML_Control_1_1_1_1" localSheetId="0" hidden="1">{"'Trust by name'!$A$6:$E$350","'Trust by name'!$A$1:$D$348"}</definedName>
    <definedName name="HTML_Control_1_1_1_1" hidden="1">{"'Trust by name'!$A$6:$E$350","'Trust by name'!$A$1:$D$348"}</definedName>
    <definedName name="HTML_Control_1_1_1_1_1" hidden="1">{"'Trust by name'!$A$6:$E$350","'Trust by name'!$A$1:$D$348"}</definedName>
    <definedName name="HTML_Control_1_1_1_1_2" hidden="1">{"'Trust by name'!$A$6:$E$350","'Trust by name'!$A$1:$D$348"}</definedName>
    <definedName name="HTML_Control_1_1_1_2" localSheetId="0" hidden="1">{"'Trust by name'!$A$6:$E$350","'Trust by name'!$A$1:$D$348"}</definedName>
    <definedName name="HTML_Control_1_1_1_2" hidden="1">{"'Trust by name'!$A$6:$E$350","'Trust by name'!$A$1:$D$348"}</definedName>
    <definedName name="HTML_Control_1_1_1_3" localSheetId="0" hidden="1">{"'Trust by name'!$A$6:$E$350","'Trust by name'!$A$1:$D$348"}</definedName>
    <definedName name="HTML_Control_1_1_1_3" hidden="1">{"'Trust by name'!$A$6:$E$350","'Trust by name'!$A$1:$D$348"}</definedName>
    <definedName name="HTML_Control_1_1_1_4" localSheetId="0" hidden="1">{"'Trust by name'!$A$6:$E$350","'Trust by name'!$A$1:$D$348"}</definedName>
    <definedName name="HTML_Control_1_1_1_4" hidden="1">{"'Trust by name'!$A$6:$E$350","'Trust by name'!$A$1:$D$348"}</definedName>
    <definedName name="HTML_Control_1_1_1_5" localSheetId="0" hidden="1">{"'Trust by name'!$A$6:$E$350","'Trust by name'!$A$1:$D$348"}</definedName>
    <definedName name="HTML_Control_1_1_1_5" hidden="1">{"'Trust by name'!$A$6:$E$350","'Trust by name'!$A$1:$D$348"}</definedName>
    <definedName name="HTML_Control_1_1_2" localSheetId="0" hidden="1">{"'Trust by name'!$A$6:$E$350","'Trust by name'!$A$1:$D$348"}</definedName>
    <definedName name="HTML_Control_1_1_2" hidden="1">{"'Trust by name'!$A$6:$E$350","'Trust by name'!$A$1:$D$348"}</definedName>
    <definedName name="HTML_Control_1_1_3" localSheetId="0" hidden="1">{"'Trust by name'!$A$6:$E$350","'Trust by name'!$A$1:$D$348"}</definedName>
    <definedName name="HTML_Control_1_1_3" hidden="1">{"'Trust by name'!$A$6:$E$350","'Trust by name'!$A$1:$D$348"}</definedName>
    <definedName name="HTML_Control_1_1_4" localSheetId="0" hidden="1">{"'Trust by name'!$A$6:$E$350","'Trust by name'!$A$1:$D$348"}</definedName>
    <definedName name="HTML_Control_1_1_4" hidden="1">{"'Trust by name'!$A$6:$E$350","'Trust by name'!$A$1:$D$348"}</definedName>
    <definedName name="HTML_Control_1_1_5" localSheetId="0" hidden="1">{"'Trust by name'!$A$6:$E$350","'Trust by name'!$A$1:$D$348"}</definedName>
    <definedName name="HTML_Control_1_1_5" hidden="1">{"'Trust by name'!$A$6:$E$350","'Trust by name'!$A$1:$D$348"}</definedName>
    <definedName name="HTML_Control_1_2" localSheetId="0" hidden="1">{"'Trust by name'!$A$6:$E$350","'Trust by name'!$A$1:$D$348"}</definedName>
    <definedName name="HTML_Control_1_2" localSheetId="4" hidden="1">{"'Trust by name'!$A$6:$E$350","'Trust by name'!$A$1:$D$348"}</definedName>
    <definedName name="HTML_Control_1_2" hidden="1">{"'Trust by name'!$A$6:$E$350","'Trust by name'!$A$1:$D$348"}</definedName>
    <definedName name="HTML_Control_1_2_1" localSheetId="0" hidden="1">{"'Trust by name'!$A$6:$E$350","'Trust by name'!$A$1:$D$348"}</definedName>
    <definedName name="HTML_Control_1_2_1" localSheetId="4" hidden="1">{"'Trust by name'!$A$6:$E$350","'Trust by name'!$A$1:$D$348"}</definedName>
    <definedName name="HTML_Control_1_2_1" hidden="1">{"'Trust by name'!$A$6:$E$350","'Trust by name'!$A$1:$D$348"}</definedName>
    <definedName name="HTML_Control_1_2_1_1" localSheetId="0" hidden="1">{"'Trust by name'!$A$6:$E$350","'Trust by name'!$A$1:$D$348"}</definedName>
    <definedName name="HTML_Control_1_2_1_1" hidden="1">{"'Trust by name'!$A$6:$E$350","'Trust by name'!$A$1:$D$348"}</definedName>
    <definedName name="HTML_Control_1_2_1_1_1" hidden="1">{"'Trust by name'!$A$6:$E$350","'Trust by name'!$A$1:$D$348"}</definedName>
    <definedName name="HTML_Control_1_2_1_1_2" hidden="1">{"'Trust by name'!$A$6:$E$350","'Trust by name'!$A$1:$D$348"}</definedName>
    <definedName name="HTML_Control_1_2_1_2" localSheetId="0" hidden="1">{"'Trust by name'!$A$6:$E$350","'Trust by name'!$A$1:$D$348"}</definedName>
    <definedName name="HTML_Control_1_2_1_2" hidden="1">{"'Trust by name'!$A$6:$E$350","'Trust by name'!$A$1:$D$348"}</definedName>
    <definedName name="HTML_Control_1_2_1_3" localSheetId="0" hidden="1">{"'Trust by name'!$A$6:$E$350","'Trust by name'!$A$1:$D$348"}</definedName>
    <definedName name="HTML_Control_1_2_1_3" hidden="1">{"'Trust by name'!$A$6:$E$350","'Trust by name'!$A$1:$D$348"}</definedName>
    <definedName name="HTML_Control_1_2_1_4" localSheetId="0" hidden="1">{"'Trust by name'!$A$6:$E$350","'Trust by name'!$A$1:$D$348"}</definedName>
    <definedName name="HTML_Control_1_2_1_4" hidden="1">{"'Trust by name'!$A$6:$E$350","'Trust by name'!$A$1:$D$348"}</definedName>
    <definedName name="HTML_Control_1_2_1_5" localSheetId="0" hidden="1">{"'Trust by name'!$A$6:$E$350","'Trust by name'!$A$1:$D$348"}</definedName>
    <definedName name="HTML_Control_1_2_1_5" hidden="1">{"'Trust by name'!$A$6:$E$350","'Trust by name'!$A$1:$D$348"}</definedName>
    <definedName name="HTML_Control_1_2_2" localSheetId="0" hidden="1">{"'Trust by name'!$A$6:$E$350","'Trust by name'!$A$1:$D$348"}</definedName>
    <definedName name="HTML_Control_1_2_2" hidden="1">{"'Trust by name'!$A$6:$E$350","'Trust by name'!$A$1:$D$348"}</definedName>
    <definedName name="HTML_Control_1_2_3" localSheetId="0" hidden="1">{"'Trust by name'!$A$6:$E$350","'Trust by name'!$A$1:$D$348"}</definedName>
    <definedName name="HTML_Control_1_2_3" hidden="1">{"'Trust by name'!$A$6:$E$350","'Trust by name'!$A$1:$D$348"}</definedName>
    <definedName name="HTML_Control_1_2_4" localSheetId="0" hidden="1">{"'Trust by name'!$A$6:$E$350","'Trust by name'!$A$1:$D$348"}</definedName>
    <definedName name="HTML_Control_1_2_4" hidden="1">{"'Trust by name'!$A$6:$E$350","'Trust by name'!$A$1:$D$348"}</definedName>
    <definedName name="HTML_Control_1_2_5" localSheetId="0" hidden="1">{"'Trust by name'!$A$6:$E$350","'Trust by name'!$A$1:$D$348"}</definedName>
    <definedName name="HTML_Control_1_2_5" hidden="1">{"'Trust by name'!$A$6:$E$350","'Trust by name'!$A$1:$D$348"}</definedName>
    <definedName name="HTML_Control_1_3" localSheetId="0" hidden="1">{"'Trust by name'!$A$6:$E$350","'Trust by name'!$A$1:$D$348"}</definedName>
    <definedName name="HTML_Control_1_3" localSheetId="4" hidden="1">{"'Trust by name'!$A$6:$E$350","'Trust by name'!$A$1:$D$348"}</definedName>
    <definedName name="HTML_Control_1_3" hidden="1">{"'Trust by name'!$A$6:$E$350","'Trust by name'!$A$1:$D$348"}</definedName>
    <definedName name="HTML_Control_1_3_1" localSheetId="0" hidden="1">{"'Trust by name'!$A$6:$E$350","'Trust by name'!$A$1:$D$348"}</definedName>
    <definedName name="HTML_Control_1_3_1" localSheetId="4" hidden="1">{"'Trust by name'!$A$6:$E$350","'Trust by name'!$A$1:$D$348"}</definedName>
    <definedName name="HTML_Control_1_3_1" hidden="1">{"'Trust by name'!$A$6:$E$350","'Trust by name'!$A$1:$D$348"}</definedName>
    <definedName name="HTML_Control_1_3_1_1" localSheetId="0" hidden="1">{"'Trust by name'!$A$6:$E$350","'Trust by name'!$A$1:$D$348"}</definedName>
    <definedName name="HTML_Control_1_3_1_1" hidden="1">{"'Trust by name'!$A$6:$E$350","'Trust by name'!$A$1:$D$348"}</definedName>
    <definedName name="HTML_Control_1_3_1_1_1" hidden="1">{"'Trust by name'!$A$6:$E$350","'Trust by name'!$A$1:$D$348"}</definedName>
    <definedName name="HTML_Control_1_3_1_1_2" hidden="1">{"'Trust by name'!$A$6:$E$350","'Trust by name'!$A$1:$D$348"}</definedName>
    <definedName name="HTML_Control_1_3_1_2" localSheetId="0" hidden="1">{"'Trust by name'!$A$6:$E$350","'Trust by name'!$A$1:$D$348"}</definedName>
    <definedName name="HTML_Control_1_3_1_2" hidden="1">{"'Trust by name'!$A$6:$E$350","'Trust by name'!$A$1:$D$348"}</definedName>
    <definedName name="HTML_Control_1_3_1_3" localSheetId="0" hidden="1">{"'Trust by name'!$A$6:$E$350","'Trust by name'!$A$1:$D$348"}</definedName>
    <definedName name="HTML_Control_1_3_1_3" hidden="1">{"'Trust by name'!$A$6:$E$350","'Trust by name'!$A$1:$D$348"}</definedName>
    <definedName name="HTML_Control_1_3_1_4" localSheetId="0" hidden="1">{"'Trust by name'!$A$6:$E$350","'Trust by name'!$A$1:$D$348"}</definedName>
    <definedName name="HTML_Control_1_3_1_4" hidden="1">{"'Trust by name'!$A$6:$E$350","'Trust by name'!$A$1:$D$348"}</definedName>
    <definedName name="HTML_Control_1_3_1_5" localSheetId="0" hidden="1">{"'Trust by name'!$A$6:$E$350","'Trust by name'!$A$1:$D$348"}</definedName>
    <definedName name="HTML_Control_1_3_1_5" hidden="1">{"'Trust by name'!$A$6:$E$350","'Trust by name'!$A$1:$D$348"}</definedName>
    <definedName name="HTML_Control_1_3_2" localSheetId="0" hidden="1">{"'Trust by name'!$A$6:$E$350","'Trust by name'!$A$1:$D$348"}</definedName>
    <definedName name="HTML_Control_1_3_2" hidden="1">{"'Trust by name'!$A$6:$E$350","'Trust by name'!$A$1:$D$348"}</definedName>
    <definedName name="HTML_Control_1_3_3" localSheetId="0" hidden="1">{"'Trust by name'!$A$6:$E$350","'Trust by name'!$A$1:$D$348"}</definedName>
    <definedName name="HTML_Control_1_3_3" hidden="1">{"'Trust by name'!$A$6:$E$350","'Trust by name'!$A$1:$D$348"}</definedName>
    <definedName name="HTML_Control_1_3_4" localSheetId="0" hidden="1">{"'Trust by name'!$A$6:$E$350","'Trust by name'!$A$1:$D$348"}</definedName>
    <definedName name="HTML_Control_1_3_4" hidden="1">{"'Trust by name'!$A$6:$E$350","'Trust by name'!$A$1:$D$348"}</definedName>
    <definedName name="HTML_Control_1_3_5" localSheetId="0" hidden="1">{"'Trust by name'!$A$6:$E$350","'Trust by name'!$A$1:$D$348"}</definedName>
    <definedName name="HTML_Control_1_3_5" hidden="1">{"'Trust by name'!$A$6:$E$350","'Trust by name'!$A$1:$D$348"}</definedName>
    <definedName name="HTML_Control_1_4" localSheetId="0" hidden="1">{"'Trust by name'!$A$6:$E$350","'Trust by name'!$A$1:$D$348"}</definedName>
    <definedName name="HTML_Control_1_4" localSheetId="4" hidden="1">{"'Trust by name'!$A$6:$E$350","'Trust by name'!$A$1:$D$348"}</definedName>
    <definedName name="HTML_Control_1_4" hidden="1">{"'Trust by name'!$A$6:$E$350","'Trust by name'!$A$1:$D$348"}</definedName>
    <definedName name="HTML_Control_1_4_1" localSheetId="0" hidden="1">{"'Trust by name'!$A$6:$E$350","'Trust by name'!$A$1:$D$348"}</definedName>
    <definedName name="HTML_Control_1_4_1" localSheetId="4" hidden="1">{"'Trust by name'!$A$6:$E$350","'Trust by name'!$A$1:$D$348"}</definedName>
    <definedName name="HTML_Control_1_4_1" hidden="1">{"'Trust by name'!$A$6:$E$350","'Trust by name'!$A$1:$D$348"}</definedName>
    <definedName name="HTML_Control_1_4_1_1" localSheetId="0" hidden="1">{"'Trust by name'!$A$6:$E$350","'Trust by name'!$A$1:$D$348"}</definedName>
    <definedName name="HTML_Control_1_4_1_1" hidden="1">{"'Trust by name'!$A$6:$E$350","'Trust by name'!$A$1:$D$348"}</definedName>
    <definedName name="HTML_Control_1_4_1_2" localSheetId="0" hidden="1">{"'Trust by name'!$A$6:$E$350","'Trust by name'!$A$1:$D$348"}</definedName>
    <definedName name="HTML_Control_1_4_1_2" hidden="1">{"'Trust by name'!$A$6:$E$350","'Trust by name'!$A$1:$D$348"}</definedName>
    <definedName name="HTML_Control_1_4_1_3" localSheetId="0" hidden="1">{"'Trust by name'!$A$6:$E$350","'Trust by name'!$A$1:$D$348"}</definedName>
    <definedName name="HTML_Control_1_4_1_3" hidden="1">{"'Trust by name'!$A$6:$E$350","'Trust by name'!$A$1:$D$348"}</definedName>
    <definedName name="HTML_Control_1_4_1_4" localSheetId="0" hidden="1">{"'Trust by name'!$A$6:$E$350","'Trust by name'!$A$1:$D$348"}</definedName>
    <definedName name="HTML_Control_1_4_1_4" hidden="1">{"'Trust by name'!$A$6:$E$350","'Trust by name'!$A$1:$D$348"}</definedName>
    <definedName name="HTML_Control_1_4_1_5" hidden="1">{"'Trust by name'!$A$6:$E$350","'Trust by name'!$A$1:$D$348"}</definedName>
    <definedName name="HTML_Control_1_4_2" localSheetId="0" hidden="1">{"'Trust by name'!$A$6:$E$350","'Trust by name'!$A$1:$D$348"}</definedName>
    <definedName name="HTML_Control_1_4_2" hidden="1">{"'Trust by name'!$A$6:$E$350","'Trust by name'!$A$1:$D$348"}</definedName>
    <definedName name="HTML_Control_1_4_3" localSheetId="0" hidden="1">{"'Trust by name'!$A$6:$E$350","'Trust by name'!$A$1:$D$348"}</definedName>
    <definedName name="HTML_Control_1_4_3" hidden="1">{"'Trust by name'!$A$6:$E$350","'Trust by name'!$A$1:$D$348"}</definedName>
    <definedName name="HTML_Control_1_4_4" localSheetId="0" hidden="1">{"'Trust by name'!$A$6:$E$350","'Trust by name'!$A$1:$D$348"}</definedName>
    <definedName name="HTML_Control_1_4_4" hidden="1">{"'Trust by name'!$A$6:$E$350","'Trust by name'!$A$1:$D$348"}</definedName>
    <definedName name="HTML_Control_1_4_5" localSheetId="0" hidden="1">{"'Trust by name'!$A$6:$E$350","'Trust by name'!$A$1:$D$348"}</definedName>
    <definedName name="HTML_Control_1_4_5" hidden="1">{"'Trust by name'!$A$6:$E$350","'Trust by name'!$A$1:$D$348"}</definedName>
    <definedName name="HTML_Control_1_5" localSheetId="0" hidden="1">{"'Trust by name'!$A$6:$E$350","'Trust by name'!$A$1:$D$348"}</definedName>
    <definedName name="HTML_Control_1_5" localSheetId="4" hidden="1">{"'Trust by name'!$A$6:$E$350","'Trust by name'!$A$1:$D$348"}</definedName>
    <definedName name="HTML_Control_1_5" hidden="1">{"'Trust by name'!$A$6:$E$350","'Trust by name'!$A$1:$D$348"}</definedName>
    <definedName name="HTML_Control_1_5_1" localSheetId="0" hidden="1">{"'Trust by name'!$A$6:$E$350","'Trust by name'!$A$1:$D$348"}</definedName>
    <definedName name="HTML_Control_1_5_1" hidden="1">{"'Trust by name'!$A$6:$E$350","'Trust by name'!$A$1:$D$348"}</definedName>
    <definedName name="HTML_Control_1_5_2" localSheetId="0" hidden="1">{"'Trust by name'!$A$6:$E$350","'Trust by name'!$A$1:$D$348"}</definedName>
    <definedName name="HTML_Control_1_5_2" hidden="1">{"'Trust by name'!$A$6:$E$350","'Trust by name'!$A$1:$D$348"}</definedName>
    <definedName name="HTML_Control_1_5_3" localSheetId="0" hidden="1">{"'Trust by name'!$A$6:$E$350","'Trust by name'!$A$1:$D$348"}</definedName>
    <definedName name="HTML_Control_1_5_3" hidden="1">{"'Trust by name'!$A$6:$E$350","'Trust by name'!$A$1:$D$348"}</definedName>
    <definedName name="HTML_Control_1_5_4" localSheetId="0" hidden="1">{"'Trust by name'!$A$6:$E$350","'Trust by name'!$A$1:$D$348"}</definedName>
    <definedName name="HTML_Control_1_5_4" hidden="1">{"'Trust by name'!$A$6:$E$350","'Trust by name'!$A$1:$D$348"}</definedName>
    <definedName name="HTML_Control_1_5_5" hidden="1">{"'Trust by name'!$A$6:$E$350","'Trust by name'!$A$1:$D$348"}</definedName>
    <definedName name="HTML_Control_2" localSheetId="0" hidden="1">{"'Trust by name'!$A$6:$E$350","'Trust by name'!$A$1:$D$348"}</definedName>
    <definedName name="HTML_Control_2" localSheetId="4" hidden="1">{"'Trust by name'!$A$6:$E$350","'Trust by name'!$A$1:$D$348"}</definedName>
    <definedName name="HTML_Control_2" localSheetId="3" hidden="1">{"'Trust by name'!$A$6:$E$350","'Trust by name'!$A$1:$D$348"}</definedName>
    <definedName name="HTML_Control_2" hidden="1">{"'Trust by name'!$A$6:$E$350","'Trust by name'!$A$1:$D$348"}</definedName>
    <definedName name="HTML_Control_2_1" localSheetId="0" hidden="1">{"'Trust by name'!$A$6:$E$350","'Trust by name'!$A$1:$D$348"}</definedName>
    <definedName name="HTML_Control_2_1" localSheetId="4" hidden="1">{"'Trust by name'!$A$6:$E$350","'Trust by name'!$A$1:$D$348"}</definedName>
    <definedName name="HTML_Control_2_1" hidden="1">{"'Trust by name'!$A$6:$E$350","'Trust by name'!$A$1:$D$348"}</definedName>
    <definedName name="HTML_Control_2_1_1" localSheetId="0" hidden="1">{"'Trust by name'!$A$6:$E$350","'Trust by name'!$A$1:$D$348"}</definedName>
    <definedName name="HTML_Control_2_1_1" hidden="1">{"'Trust by name'!$A$6:$E$350","'Trust by name'!$A$1:$D$348"}</definedName>
    <definedName name="HTML_Control_2_1_1_1" hidden="1">{"'Trust by name'!$A$6:$E$350","'Trust by name'!$A$1:$D$348"}</definedName>
    <definedName name="HTML_Control_2_1_1_2" hidden="1">{"'Trust by name'!$A$6:$E$350","'Trust by name'!$A$1:$D$348"}</definedName>
    <definedName name="HTML_Control_2_1_2" localSheetId="0" hidden="1">{"'Trust by name'!$A$6:$E$350","'Trust by name'!$A$1:$D$348"}</definedName>
    <definedName name="HTML_Control_2_1_2" hidden="1">{"'Trust by name'!$A$6:$E$350","'Trust by name'!$A$1:$D$348"}</definedName>
    <definedName name="HTML_Control_2_1_3" localSheetId="0" hidden="1">{"'Trust by name'!$A$6:$E$350","'Trust by name'!$A$1:$D$348"}</definedName>
    <definedName name="HTML_Control_2_1_3" hidden="1">{"'Trust by name'!$A$6:$E$350","'Trust by name'!$A$1:$D$348"}</definedName>
    <definedName name="HTML_Control_2_1_4" localSheetId="0" hidden="1">{"'Trust by name'!$A$6:$E$350","'Trust by name'!$A$1:$D$348"}</definedName>
    <definedName name="HTML_Control_2_1_4" hidden="1">{"'Trust by name'!$A$6:$E$350","'Trust by name'!$A$1:$D$348"}</definedName>
    <definedName name="HTML_Control_2_1_5" localSheetId="0" hidden="1">{"'Trust by name'!$A$6:$E$350","'Trust by name'!$A$1:$D$348"}</definedName>
    <definedName name="HTML_Control_2_1_5" hidden="1">{"'Trust by name'!$A$6:$E$350","'Trust by name'!$A$1:$D$348"}</definedName>
    <definedName name="HTML_Control_2_2" localSheetId="0" hidden="1">{"'Trust by name'!$A$6:$E$350","'Trust by name'!$A$1:$D$348"}</definedName>
    <definedName name="HTML_Control_2_2" hidden="1">{"'Trust by name'!$A$6:$E$350","'Trust by name'!$A$1:$D$348"}</definedName>
    <definedName name="HTML_Control_2_3" localSheetId="0" hidden="1">{"'Trust by name'!$A$6:$E$350","'Trust by name'!$A$1:$D$348"}</definedName>
    <definedName name="HTML_Control_2_3" hidden="1">{"'Trust by name'!$A$6:$E$350","'Trust by name'!$A$1:$D$348"}</definedName>
    <definedName name="HTML_Control_2_4" localSheetId="0" hidden="1">{"'Trust by name'!$A$6:$E$350","'Trust by name'!$A$1:$D$348"}</definedName>
    <definedName name="HTML_Control_2_4" hidden="1">{"'Trust by name'!$A$6:$E$350","'Trust by name'!$A$1:$D$348"}</definedName>
    <definedName name="HTML_Control_2_5" localSheetId="0" hidden="1">{"'Trust by name'!$A$6:$E$350","'Trust by name'!$A$1:$D$348"}</definedName>
    <definedName name="HTML_Control_2_5" hidden="1">{"'Trust by name'!$A$6:$E$350","'Trust by name'!$A$1:$D$348"}</definedName>
    <definedName name="HTML_Control_3" localSheetId="0" hidden="1">{"'Trust by name'!$A$6:$E$350","'Trust by name'!$A$1:$D$348"}</definedName>
    <definedName name="HTML_Control_3" localSheetId="4" hidden="1">{"'Trust by name'!$A$6:$E$350","'Trust by name'!$A$1:$D$348"}</definedName>
    <definedName name="HTML_Control_3" hidden="1">{"'Trust by name'!$A$6:$E$350","'Trust by name'!$A$1:$D$348"}</definedName>
    <definedName name="HTML_Control_3_1" localSheetId="0" hidden="1">{"'Trust by name'!$A$6:$E$350","'Trust by name'!$A$1:$D$348"}</definedName>
    <definedName name="HTML_Control_3_1" localSheetId="4" hidden="1">{"'Trust by name'!$A$6:$E$350","'Trust by name'!$A$1:$D$348"}</definedName>
    <definedName name="HTML_Control_3_1" hidden="1">{"'Trust by name'!$A$6:$E$350","'Trust by name'!$A$1:$D$348"}</definedName>
    <definedName name="HTML_Control_3_1_1" localSheetId="0" hidden="1">{"'Trust by name'!$A$6:$E$350","'Trust by name'!$A$1:$D$348"}</definedName>
    <definedName name="HTML_Control_3_1_1" hidden="1">{"'Trust by name'!$A$6:$E$350","'Trust by name'!$A$1:$D$348"}</definedName>
    <definedName name="HTML_Control_3_1_1_1" hidden="1">{"'Trust by name'!$A$6:$E$350","'Trust by name'!$A$1:$D$348"}</definedName>
    <definedName name="HTML_Control_3_1_1_2" hidden="1">{"'Trust by name'!$A$6:$E$350","'Trust by name'!$A$1:$D$348"}</definedName>
    <definedName name="HTML_Control_3_1_2" localSheetId="0" hidden="1">{"'Trust by name'!$A$6:$E$350","'Trust by name'!$A$1:$D$348"}</definedName>
    <definedName name="HTML_Control_3_1_2" hidden="1">{"'Trust by name'!$A$6:$E$350","'Trust by name'!$A$1:$D$348"}</definedName>
    <definedName name="HTML_Control_3_1_3" localSheetId="0" hidden="1">{"'Trust by name'!$A$6:$E$350","'Trust by name'!$A$1:$D$348"}</definedName>
    <definedName name="HTML_Control_3_1_3" hidden="1">{"'Trust by name'!$A$6:$E$350","'Trust by name'!$A$1:$D$348"}</definedName>
    <definedName name="HTML_Control_3_1_4" localSheetId="0" hidden="1">{"'Trust by name'!$A$6:$E$350","'Trust by name'!$A$1:$D$348"}</definedName>
    <definedName name="HTML_Control_3_1_4" hidden="1">{"'Trust by name'!$A$6:$E$350","'Trust by name'!$A$1:$D$348"}</definedName>
    <definedName name="HTML_Control_3_1_5" localSheetId="0" hidden="1">{"'Trust by name'!$A$6:$E$350","'Trust by name'!$A$1:$D$348"}</definedName>
    <definedName name="HTML_Control_3_1_5" hidden="1">{"'Trust by name'!$A$6:$E$350","'Trust by name'!$A$1:$D$348"}</definedName>
    <definedName name="HTML_Control_3_2" localSheetId="0" hidden="1">{"'Trust by name'!$A$6:$E$350","'Trust by name'!$A$1:$D$348"}</definedName>
    <definedName name="HTML_Control_3_2" hidden="1">{"'Trust by name'!$A$6:$E$350","'Trust by name'!$A$1:$D$348"}</definedName>
    <definedName name="HTML_Control_3_3" localSheetId="0" hidden="1">{"'Trust by name'!$A$6:$E$350","'Trust by name'!$A$1:$D$348"}</definedName>
    <definedName name="HTML_Control_3_3" hidden="1">{"'Trust by name'!$A$6:$E$350","'Trust by name'!$A$1:$D$348"}</definedName>
    <definedName name="HTML_Control_3_4" localSheetId="0" hidden="1">{"'Trust by name'!$A$6:$E$350","'Trust by name'!$A$1:$D$348"}</definedName>
    <definedName name="HTML_Control_3_4" hidden="1">{"'Trust by name'!$A$6:$E$350","'Trust by name'!$A$1:$D$348"}</definedName>
    <definedName name="HTML_Control_3_5" localSheetId="0" hidden="1">{"'Trust by name'!$A$6:$E$350","'Trust by name'!$A$1:$D$348"}</definedName>
    <definedName name="HTML_Control_3_5" hidden="1">{"'Trust by name'!$A$6:$E$350","'Trust by name'!$A$1:$D$348"}</definedName>
    <definedName name="HTML_Control_4" localSheetId="0" hidden="1">{"'Trust by name'!$A$6:$E$350","'Trust by name'!$A$1:$D$348"}</definedName>
    <definedName name="HTML_Control_4" localSheetId="4" hidden="1">{"'Trust by name'!$A$6:$E$350","'Trust by name'!$A$1:$D$348"}</definedName>
    <definedName name="HTML_Control_4" hidden="1">{"'Trust by name'!$A$6:$E$350","'Trust by name'!$A$1:$D$348"}</definedName>
    <definedName name="HTML_Control_4_1" localSheetId="0" hidden="1">{"'Trust by name'!$A$6:$E$350","'Trust by name'!$A$1:$D$348"}</definedName>
    <definedName name="HTML_Control_4_1" localSheetId="4" hidden="1">{"'Trust by name'!$A$6:$E$350","'Trust by name'!$A$1:$D$348"}</definedName>
    <definedName name="HTML_Control_4_1" hidden="1">{"'Trust by name'!$A$6:$E$350","'Trust by name'!$A$1:$D$348"}</definedName>
    <definedName name="HTML_Control_4_1_1" localSheetId="0" hidden="1">{"'Trust by name'!$A$6:$E$350","'Trust by name'!$A$1:$D$348"}</definedName>
    <definedName name="HTML_Control_4_1_1" hidden="1">{"'Trust by name'!$A$6:$E$350","'Trust by name'!$A$1:$D$348"}</definedName>
    <definedName name="HTML_Control_4_1_1_1" hidden="1">{"'Trust by name'!$A$6:$E$350","'Trust by name'!$A$1:$D$348"}</definedName>
    <definedName name="HTML_Control_4_1_1_2" hidden="1">{"'Trust by name'!$A$6:$E$350","'Trust by name'!$A$1:$D$348"}</definedName>
    <definedName name="HTML_Control_4_1_2" localSheetId="0" hidden="1">{"'Trust by name'!$A$6:$E$350","'Trust by name'!$A$1:$D$348"}</definedName>
    <definedName name="HTML_Control_4_1_2" hidden="1">{"'Trust by name'!$A$6:$E$350","'Trust by name'!$A$1:$D$348"}</definedName>
    <definedName name="HTML_Control_4_1_3" localSheetId="0" hidden="1">{"'Trust by name'!$A$6:$E$350","'Trust by name'!$A$1:$D$348"}</definedName>
    <definedName name="HTML_Control_4_1_3" hidden="1">{"'Trust by name'!$A$6:$E$350","'Trust by name'!$A$1:$D$348"}</definedName>
    <definedName name="HTML_Control_4_1_4" localSheetId="0" hidden="1">{"'Trust by name'!$A$6:$E$350","'Trust by name'!$A$1:$D$348"}</definedName>
    <definedName name="HTML_Control_4_1_4" hidden="1">{"'Trust by name'!$A$6:$E$350","'Trust by name'!$A$1:$D$348"}</definedName>
    <definedName name="HTML_Control_4_1_5" localSheetId="0" hidden="1">{"'Trust by name'!$A$6:$E$350","'Trust by name'!$A$1:$D$348"}</definedName>
    <definedName name="HTML_Control_4_1_5" hidden="1">{"'Trust by name'!$A$6:$E$350","'Trust by name'!$A$1:$D$348"}</definedName>
    <definedName name="HTML_Control_4_2" localSheetId="0" hidden="1">{"'Trust by name'!$A$6:$E$350","'Trust by name'!$A$1:$D$348"}</definedName>
    <definedName name="HTML_Control_4_2" hidden="1">{"'Trust by name'!$A$6:$E$350","'Trust by name'!$A$1:$D$348"}</definedName>
    <definedName name="HTML_Control_4_3" localSheetId="0" hidden="1">{"'Trust by name'!$A$6:$E$350","'Trust by name'!$A$1:$D$348"}</definedName>
    <definedName name="HTML_Control_4_3" hidden="1">{"'Trust by name'!$A$6:$E$350","'Trust by name'!$A$1:$D$348"}</definedName>
    <definedName name="HTML_Control_4_4" localSheetId="0" hidden="1">{"'Trust by name'!$A$6:$E$350","'Trust by name'!$A$1:$D$348"}</definedName>
    <definedName name="HTML_Control_4_4" hidden="1">{"'Trust by name'!$A$6:$E$350","'Trust by name'!$A$1:$D$348"}</definedName>
    <definedName name="HTML_Control_4_5" localSheetId="0" hidden="1">{"'Trust by name'!$A$6:$E$350","'Trust by name'!$A$1:$D$348"}</definedName>
    <definedName name="HTML_Control_4_5" hidden="1">{"'Trust by name'!$A$6:$E$350","'Trust by name'!$A$1:$D$348"}</definedName>
    <definedName name="HTML_Control_5" localSheetId="0" hidden="1">{"'Trust by name'!$A$6:$E$350","'Trust by name'!$A$1:$D$348"}</definedName>
    <definedName name="HTML_Control_5" localSheetId="4" hidden="1">{"'Trust by name'!$A$6:$E$350","'Trust by name'!$A$1:$D$348"}</definedName>
    <definedName name="HTML_Control_5" hidden="1">{"'Trust by name'!$A$6:$E$350","'Trust by name'!$A$1:$D$348"}</definedName>
    <definedName name="HTML_Control_5_1" localSheetId="0" hidden="1">{"'Trust by name'!$A$6:$E$350","'Trust by name'!$A$1:$D$348"}</definedName>
    <definedName name="HTML_Control_5_1" localSheetId="4" hidden="1">{"'Trust by name'!$A$6:$E$350","'Trust by name'!$A$1:$D$348"}</definedName>
    <definedName name="HTML_Control_5_1" hidden="1">{"'Trust by name'!$A$6:$E$350","'Trust by name'!$A$1:$D$348"}</definedName>
    <definedName name="HTML_Control_5_1_1" localSheetId="0" hidden="1">{"'Trust by name'!$A$6:$E$350","'Trust by name'!$A$1:$D$348"}</definedName>
    <definedName name="HTML_Control_5_1_1" hidden="1">{"'Trust by name'!$A$6:$E$350","'Trust by name'!$A$1:$D$348"}</definedName>
    <definedName name="HTML_Control_5_1_1_1" hidden="1">{"'Trust by name'!$A$6:$E$350","'Trust by name'!$A$1:$D$348"}</definedName>
    <definedName name="HTML_Control_5_1_1_2" hidden="1">{"'Trust by name'!$A$6:$E$350","'Trust by name'!$A$1:$D$348"}</definedName>
    <definedName name="HTML_Control_5_1_2" localSheetId="0" hidden="1">{"'Trust by name'!$A$6:$E$350","'Trust by name'!$A$1:$D$348"}</definedName>
    <definedName name="HTML_Control_5_1_2" hidden="1">{"'Trust by name'!$A$6:$E$350","'Trust by name'!$A$1:$D$348"}</definedName>
    <definedName name="HTML_Control_5_1_3" localSheetId="0" hidden="1">{"'Trust by name'!$A$6:$E$350","'Trust by name'!$A$1:$D$348"}</definedName>
    <definedName name="HTML_Control_5_1_3" hidden="1">{"'Trust by name'!$A$6:$E$350","'Trust by name'!$A$1:$D$348"}</definedName>
    <definedName name="HTML_Control_5_1_4" localSheetId="0" hidden="1">{"'Trust by name'!$A$6:$E$350","'Trust by name'!$A$1:$D$348"}</definedName>
    <definedName name="HTML_Control_5_1_4" hidden="1">{"'Trust by name'!$A$6:$E$350","'Trust by name'!$A$1:$D$348"}</definedName>
    <definedName name="HTML_Control_5_1_5" localSheetId="0" hidden="1">{"'Trust by name'!$A$6:$E$350","'Trust by name'!$A$1:$D$348"}</definedName>
    <definedName name="HTML_Control_5_1_5" hidden="1">{"'Trust by name'!$A$6:$E$350","'Trust by name'!$A$1:$D$348"}</definedName>
    <definedName name="HTML_Control_5_2" localSheetId="0" hidden="1">{"'Trust by name'!$A$6:$E$350","'Trust by name'!$A$1:$D$348"}</definedName>
    <definedName name="HTML_Control_5_2" hidden="1">{"'Trust by name'!$A$6:$E$350","'Trust by name'!$A$1:$D$348"}</definedName>
    <definedName name="HTML_Control_5_3" localSheetId="0" hidden="1">{"'Trust by name'!$A$6:$E$350","'Trust by name'!$A$1:$D$348"}</definedName>
    <definedName name="HTML_Control_5_3" hidden="1">{"'Trust by name'!$A$6:$E$350","'Trust by name'!$A$1:$D$348"}</definedName>
    <definedName name="HTML_Control_5_4" localSheetId="0" hidden="1">{"'Trust by name'!$A$6:$E$350","'Trust by name'!$A$1:$D$348"}</definedName>
    <definedName name="HTML_Control_5_4" hidden="1">{"'Trust by name'!$A$6:$E$350","'Trust by name'!$A$1:$D$348"}</definedName>
    <definedName name="HTML_Control_5_5" localSheetId="0" hidden="1">{"'Trust by name'!$A$6:$E$350","'Trust by name'!$A$1:$D$348"}</definedName>
    <definedName name="HTML_Control_5_5"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f" localSheetId="4" hidden="1">#REF!</definedName>
    <definedName name="imf" hidden="1">#REF!</definedName>
    <definedName name="Impact_Tables_2" localSheetId="0" hidden="1">'[8]Forecast data'!#REF!</definedName>
    <definedName name="Impact_Tables_2" localSheetId="4" hidden="1">'[9]Forecast data'!#REF!</definedName>
    <definedName name="Impact_Tables_2" localSheetId="3" hidden="1">'[9]Forecast data'!#REF!</definedName>
    <definedName name="Impact_Tables_2" hidden="1">'[9]Forecast data'!#REF!</definedName>
    <definedName name="jhkgh" localSheetId="0"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localSheetId="4" hidden="1">{#N/A,#N/A,FALSE,"TMCOMP96";#N/A,#N/A,FALSE,"MAT96";#N/A,#N/A,FALSE,"FANDA96";#N/A,#N/A,FALSE,"INTRAN96";#N/A,#N/A,FALSE,"NAA9697";#N/A,#N/A,FALSE,"ECWEBB";#N/A,#N/A,FALSE,"MFT96";#N/A,#N/A,FALSE,"CTrecon"}</definedName>
    <definedName name="jhkgh_1" localSheetId="3" hidden="1">{#N/A,#N/A,FALSE,"TMCOMP96";#N/A,#N/A,FALSE,"MAT96";#N/A,#N/A,FALSE,"FANDA96";#N/A,#N/A,FALSE,"INTRAN96";#N/A,#N/A,FALSE,"NAA9697";#N/A,#N/A,FALSE,"ECWEBB";#N/A,#N/A,FALSE,"MFT96";#N/A,#N/A,FALSE,"CTrecon"}</definedName>
    <definedName name="jhkgh_1_1" localSheetId="0" hidden="1">{#N/A,#N/A,FALSE,"TMCOMP96";#N/A,#N/A,FALSE,"MAT96";#N/A,#N/A,FALSE,"FANDA96";#N/A,#N/A,FALSE,"INTRAN96";#N/A,#N/A,FALSE,"NAA9697";#N/A,#N/A,FALSE,"ECWEBB";#N/A,#N/A,FALSE,"MFT96";#N/A,#N/A,FALSE,"CTrecon"}</definedName>
    <definedName name="jhkgh_1_1" localSheetId="4" hidden="1">{#N/A,#N/A,FALSE,"TMCOMP96";#N/A,#N/A,FALSE,"MAT96";#N/A,#N/A,FALSE,"FANDA96";#N/A,#N/A,FALSE,"INTRAN96";#N/A,#N/A,FALSE,"NAA9697";#N/A,#N/A,FALSE,"ECWEBB";#N/A,#N/A,FALSE,"MFT96";#N/A,#N/A,FALSE,"CTrecon"}</definedName>
    <definedName name="jhkgh_1_1" localSheetId="3" hidden="1">{#N/A,#N/A,FALSE,"TMCOMP96";#N/A,#N/A,FALSE,"MAT96";#N/A,#N/A,FALSE,"FANDA96";#N/A,#N/A,FALSE,"INTRAN96";#N/A,#N/A,FALSE,"NAA9697";#N/A,#N/A,FALSE,"ECWEBB";#N/A,#N/A,FALSE,"MFT96";#N/A,#N/A,FALSE,"CTrecon"}</definedName>
    <definedName name="jhkgh_1_1" hidden="1">{#N/A,#N/A,FALSE,"TMCOMP96";#N/A,#N/A,FALSE,"MAT96";#N/A,#N/A,FALSE,"FANDA96";#N/A,#N/A,FALSE,"INTRAN96";#N/A,#N/A,FALSE,"NAA9697";#N/A,#N/A,FALSE,"ECWEBB";#N/A,#N/A,FALSE,"MFT96";#N/A,#N/A,FALSE,"CTrecon"}</definedName>
    <definedName name="jhkgh_1_1_1" localSheetId="0" hidden="1">{#N/A,#N/A,FALSE,"TMCOMP96";#N/A,#N/A,FALSE,"MAT96";#N/A,#N/A,FALSE,"FANDA96";#N/A,#N/A,FALSE,"INTRAN96";#N/A,#N/A,FALSE,"NAA9697";#N/A,#N/A,FALSE,"ECWEBB";#N/A,#N/A,FALSE,"MFT96";#N/A,#N/A,FALSE,"CTrecon"}</definedName>
    <definedName name="jhkgh_1_1_1" localSheetId="4" hidden="1">{#N/A,#N/A,FALSE,"TMCOMP96";#N/A,#N/A,FALSE,"MAT96";#N/A,#N/A,FALSE,"FANDA96";#N/A,#N/A,FALSE,"INTRAN96";#N/A,#N/A,FALSE,"NAA9697";#N/A,#N/A,FALSE,"ECWEBB";#N/A,#N/A,FALSE,"MFT96";#N/A,#N/A,FALSE,"CTrecon"}</definedName>
    <definedName name="jhkgh_1_1_1" hidden="1">{#N/A,#N/A,FALSE,"TMCOMP96";#N/A,#N/A,FALSE,"MAT96";#N/A,#N/A,FALSE,"FANDA96";#N/A,#N/A,FALSE,"INTRAN96";#N/A,#N/A,FALSE,"NAA9697";#N/A,#N/A,FALSE,"ECWEBB";#N/A,#N/A,FALSE,"MFT96";#N/A,#N/A,FALSE,"CTrecon"}</definedName>
    <definedName name="jhkgh_1_1_1_1" localSheetId="0" hidden="1">{#N/A,#N/A,FALSE,"TMCOMP96";#N/A,#N/A,FALSE,"MAT96";#N/A,#N/A,FALSE,"FANDA96";#N/A,#N/A,FALSE,"INTRAN96";#N/A,#N/A,FALSE,"NAA9697";#N/A,#N/A,FALSE,"ECWEBB";#N/A,#N/A,FALSE,"MFT96";#N/A,#N/A,FALSE,"CTrecon"}</definedName>
    <definedName name="jhkgh_1_1_1_1" hidden="1">{#N/A,#N/A,FALSE,"TMCOMP96";#N/A,#N/A,FALSE,"MAT96";#N/A,#N/A,FALSE,"FANDA96";#N/A,#N/A,FALSE,"INTRAN96";#N/A,#N/A,FALSE,"NAA9697";#N/A,#N/A,FALSE,"ECWEBB";#N/A,#N/A,FALSE,"MFT96";#N/A,#N/A,FALSE,"CTrecon"}</definedName>
    <definedName name="jhkgh_1_1_1_1_1" hidden="1">{#N/A,#N/A,FALSE,"TMCOMP96";#N/A,#N/A,FALSE,"MAT96";#N/A,#N/A,FALSE,"FANDA96";#N/A,#N/A,FALSE,"INTRAN96";#N/A,#N/A,FALSE,"NAA9697";#N/A,#N/A,FALSE,"ECWEBB";#N/A,#N/A,FALSE,"MFT96";#N/A,#N/A,FALSE,"CTrecon"}</definedName>
    <definedName name="jhkgh_1_1_1_1_2" hidden="1">{#N/A,#N/A,FALSE,"TMCOMP96";#N/A,#N/A,FALSE,"MAT96";#N/A,#N/A,FALSE,"FANDA96";#N/A,#N/A,FALSE,"INTRAN96";#N/A,#N/A,FALSE,"NAA9697";#N/A,#N/A,FALSE,"ECWEBB";#N/A,#N/A,FALSE,"MFT96";#N/A,#N/A,FALSE,"CTrecon"}</definedName>
    <definedName name="jhkgh_1_1_1_2" localSheetId="0" hidden="1">{#N/A,#N/A,FALSE,"TMCOMP96";#N/A,#N/A,FALSE,"MAT96";#N/A,#N/A,FALSE,"FANDA96";#N/A,#N/A,FALSE,"INTRAN96";#N/A,#N/A,FALSE,"NAA9697";#N/A,#N/A,FALSE,"ECWEBB";#N/A,#N/A,FALSE,"MFT96";#N/A,#N/A,FALSE,"CTrecon"}</definedName>
    <definedName name="jhkgh_1_1_1_2" hidden="1">{#N/A,#N/A,FALSE,"TMCOMP96";#N/A,#N/A,FALSE,"MAT96";#N/A,#N/A,FALSE,"FANDA96";#N/A,#N/A,FALSE,"INTRAN96";#N/A,#N/A,FALSE,"NAA9697";#N/A,#N/A,FALSE,"ECWEBB";#N/A,#N/A,FALSE,"MFT96";#N/A,#N/A,FALSE,"CTrecon"}</definedName>
    <definedName name="jhkgh_1_1_1_3" localSheetId="0" hidden="1">{#N/A,#N/A,FALSE,"TMCOMP96";#N/A,#N/A,FALSE,"MAT96";#N/A,#N/A,FALSE,"FANDA96";#N/A,#N/A,FALSE,"INTRAN96";#N/A,#N/A,FALSE,"NAA9697";#N/A,#N/A,FALSE,"ECWEBB";#N/A,#N/A,FALSE,"MFT96";#N/A,#N/A,FALSE,"CTrecon"}</definedName>
    <definedName name="jhkgh_1_1_1_3" hidden="1">{#N/A,#N/A,FALSE,"TMCOMP96";#N/A,#N/A,FALSE,"MAT96";#N/A,#N/A,FALSE,"FANDA96";#N/A,#N/A,FALSE,"INTRAN96";#N/A,#N/A,FALSE,"NAA9697";#N/A,#N/A,FALSE,"ECWEBB";#N/A,#N/A,FALSE,"MFT96";#N/A,#N/A,FALSE,"CTrecon"}</definedName>
    <definedName name="jhkgh_1_1_1_4" localSheetId="0" hidden="1">{#N/A,#N/A,FALSE,"TMCOMP96";#N/A,#N/A,FALSE,"MAT96";#N/A,#N/A,FALSE,"FANDA96";#N/A,#N/A,FALSE,"INTRAN96";#N/A,#N/A,FALSE,"NAA9697";#N/A,#N/A,FALSE,"ECWEBB";#N/A,#N/A,FALSE,"MFT96";#N/A,#N/A,FALSE,"CTrecon"}</definedName>
    <definedName name="jhkgh_1_1_1_4" hidden="1">{#N/A,#N/A,FALSE,"TMCOMP96";#N/A,#N/A,FALSE,"MAT96";#N/A,#N/A,FALSE,"FANDA96";#N/A,#N/A,FALSE,"INTRAN96";#N/A,#N/A,FALSE,"NAA9697";#N/A,#N/A,FALSE,"ECWEBB";#N/A,#N/A,FALSE,"MFT96";#N/A,#N/A,FALSE,"CTrecon"}</definedName>
    <definedName name="jhkgh_1_1_1_5" localSheetId="0" hidden="1">{#N/A,#N/A,FALSE,"TMCOMP96";#N/A,#N/A,FALSE,"MAT96";#N/A,#N/A,FALSE,"FANDA96";#N/A,#N/A,FALSE,"INTRAN96";#N/A,#N/A,FALSE,"NAA9697";#N/A,#N/A,FALSE,"ECWEBB";#N/A,#N/A,FALSE,"MFT96";#N/A,#N/A,FALSE,"CTrecon"}</definedName>
    <definedName name="jhkgh_1_1_1_5" hidden="1">{#N/A,#N/A,FALSE,"TMCOMP96";#N/A,#N/A,FALSE,"MAT96";#N/A,#N/A,FALSE,"FANDA96";#N/A,#N/A,FALSE,"INTRAN96";#N/A,#N/A,FALSE,"NAA9697";#N/A,#N/A,FALSE,"ECWEBB";#N/A,#N/A,FALSE,"MFT96";#N/A,#N/A,FALSE,"CTrecon"}</definedName>
    <definedName name="jhkgh_1_1_2" localSheetId="0" hidden="1">{#N/A,#N/A,FALSE,"TMCOMP96";#N/A,#N/A,FALSE,"MAT96";#N/A,#N/A,FALSE,"FANDA96";#N/A,#N/A,FALSE,"INTRAN96";#N/A,#N/A,FALSE,"NAA9697";#N/A,#N/A,FALSE,"ECWEBB";#N/A,#N/A,FALSE,"MFT96";#N/A,#N/A,FALSE,"CTrecon"}</definedName>
    <definedName name="jhkgh_1_1_2" hidden="1">{#N/A,#N/A,FALSE,"TMCOMP96";#N/A,#N/A,FALSE,"MAT96";#N/A,#N/A,FALSE,"FANDA96";#N/A,#N/A,FALSE,"INTRAN96";#N/A,#N/A,FALSE,"NAA9697";#N/A,#N/A,FALSE,"ECWEBB";#N/A,#N/A,FALSE,"MFT96";#N/A,#N/A,FALSE,"CTrecon"}</definedName>
    <definedName name="jhkgh_1_1_3" localSheetId="0" hidden="1">{#N/A,#N/A,FALSE,"TMCOMP96";#N/A,#N/A,FALSE,"MAT96";#N/A,#N/A,FALSE,"FANDA96";#N/A,#N/A,FALSE,"INTRAN96";#N/A,#N/A,FALSE,"NAA9697";#N/A,#N/A,FALSE,"ECWEBB";#N/A,#N/A,FALSE,"MFT96";#N/A,#N/A,FALSE,"CTrecon"}</definedName>
    <definedName name="jhkgh_1_1_3" hidden="1">{#N/A,#N/A,FALSE,"TMCOMP96";#N/A,#N/A,FALSE,"MAT96";#N/A,#N/A,FALSE,"FANDA96";#N/A,#N/A,FALSE,"INTRAN96";#N/A,#N/A,FALSE,"NAA9697";#N/A,#N/A,FALSE,"ECWEBB";#N/A,#N/A,FALSE,"MFT96";#N/A,#N/A,FALSE,"CTrecon"}</definedName>
    <definedName name="jhkgh_1_1_4" localSheetId="0" hidden="1">{#N/A,#N/A,FALSE,"TMCOMP96";#N/A,#N/A,FALSE,"MAT96";#N/A,#N/A,FALSE,"FANDA96";#N/A,#N/A,FALSE,"INTRAN96";#N/A,#N/A,FALSE,"NAA9697";#N/A,#N/A,FALSE,"ECWEBB";#N/A,#N/A,FALSE,"MFT96";#N/A,#N/A,FALSE,"CTrecon"}</definedName>
    <definedName name="jhkgh_1_1_4" hidden="1">{#N/A,#N/A,FALSE,"TMCOMP96";#N/A,#N/A,FALSE,"MAT96";#N/A,#N/A,FALSE,"FANDA96";#N/A,#N/A,FALSE,"INTRAN96";#N/A,#N/A,FALSE,"NAA9697";#N/A,#N/A,FALSE,"ECWEBB";#N/A,#N/A,FALSE,"MFT96";#N/A,#N/A,FALSE,"CTrecon"}</definedName>
    <definedName name="jhkgh_1_1_5" localSheetId="0" hidden="1">{#N/A,#N/A,FALSE,"TMCOMP96";#N/A,#N/A,FALSE,"MAT96";#N/A,#N/A,FALSE,"FANDA96";#N/A,#N/A,FALSE,"INTRAN96";#N/A,#N/A,FALSE,"NAA9697";#N/A,#N/A,FALSE,"ECWEBB";#N/A,#N/A,FALSE,"MFT96";#N/A,#N/A,FALSE,"CTrecon"}</definedName>
    <definedName name="jhkgh_1_1_5" hidden="1">{#N/A,#N/A,FALSE,"TMCOMP96";#N/A,#N/A,FALSE,"MAT96";#N/A,#N/A,FALSE,"FANDA96";#N/A,#N/A,FALSE,"INTRAN96";#N/A,#N/A,FALSE,"NAA9697";#N/A,#N/A,FALSE,"ECWEBB";#N/A,#N/A,FALSE,"MFT96";#N/A,#N/A,FALSE,"CTrecon"}</definedName>
    <definedName name="jhkgh_1_2" localSheetId="0" hidden="1">{#N/A,#N/A,FALSE,"TMCOMP96";#N/A,#N/A,FALSE,"MAT96";#N/A,#N/A,FALSE,"FANDA96";#N/A,#N/A,FALSE,"INTRAN96";#N/A,#N/A,FALSE,"NAA9697";#N/A,#N/A,FALSE,"ECWEBB";#N/A,#N/A,FALSE,"MFT96";#N/A,#N/A,FALSE,"CTrecon"}</definedName>
    <definedName name="jhkgh_1_2" localSheetId="4" hidden="1">{#N/A,#N/A,FALSE,"TMCOMP96";#N/A,#N/A,FALSE,"MAT96";#N/A,#N/A,FALSE,"FANDA96";#N/A,#N/A,FALSE,"INTRAN96";#N/A,#N/A,FALSE,"NAA9697";#N/A,#N/A,FALSE,"ECWEBB";#N/A,#N/A,FALSE,"MFT96";#N/A,#N/A,FALSE,"CTrecon"}</definedName>
    <definedName name="jhkgh_1_2" hidden="1">{#N/A,#N/A,FALSE,"TMCOMP96";#N/A,#N/A,FALSE,"MAT96";#N/A,#N/A,FALSE,"FANDA96";#N/A,#N/A,FALSE,"INTRAN96";#N/A,#N/A,FALSE,"NAA9697";#N/A,#N/A,FALSE,"ECWEBB";#N/A,#N/A,FALSE,"MFT96";#N/A,#N/A,FALSE,"CTrecon"}</definedName>
    <definedName name="jhkgh_1_2_1" localSheetId="0" hidden="1">{#N/A,#N/A,FALSE,"TMCOMP96";#N/A,#N/A,FALSE,"MAT96";#N/A,#N/A,FALSE,"FANDA96";#N/A,#N/A,FALSE,"INTRAN96";#N/A,#N/A,FALSE,"NAA9697";#N/A,#N/A,FALSE,"ECWEBB";#N/A,#N/A,FALSE,"MFT96";#N/A,#N/A,FALSE,"CTrecon"}</definedName>
    <definedName name="jhkgh_1_2_1" localSheetId="4" hidden="1">{#N/A,#N/A,FALSE,"TMCOMP96";#N/A,#N/A,FALSE,"MAT96";#N/A,#N/A,FALSE,"FANDA96";#N/A,#N/A,FALSE,"INTRAN96";#N/A,#N/A,FALSE,"NAA9697";#N/A,#N/A,FALSE,"ECWEBB";#N/A,#N/A,FALSE,"MFT96";#N/A,#N/A,FALSE,"CTrecon"}</definedName>
    <definedName name="jhkgh_1_2_1" hidden="1">{#N/A,#N/A,FALSE,"TMCOMP96";#N/A,#N/A,FALSE,"MAT96";#N/A,#N/A,FALSE,"FANDA96";#N/A,#N/A,FALSE,"INTRAN96";#N/A,#N/A,FALSE,"NAA9697";#N/A,#N/A,FALSE,"ECWEBB";#N/A,#N/A,FALSE,"MFT96";#N/A,#N/A,FALSE,"CTrecon"}</definedName>
    <definedName name="jhkgh_1_2_1_1" localSheetId="0" hidden="1">{#N/A,#N/A,FALSE,"TMCOMP96";#N/A,#N/A,FALSE,"MAT96";#N/A,#N/A,FALSE,"FANDA96";#N/A,#N/A,FALSE,"INTRAN96";#N/A,#N/A,FALSE,"NAA9697";#N/A,#N/A,FALSE,"ECWEBB";#N/A,#N/A,FALSE,"MFT96";#N/A,#N/A,FALSE,"CTrecon"}</definedName>
    <definedName name="jhkgh_1_2_1_1" hidden="1">{#N/A,#N/A,FALSE,"TMCOMP96";#N/A,#N/A,FALSE,"MAT96";#N/A,#N/A,FALSE,"FANDA96";#N/A,#N/A,FALSE,"INTRAN96";#N/A,#N/A,FALSE,"NAA9697";#N/A,#N/A,FALSE,"ECWEBB";#N/A,#N/A,FALSE,"MFT96";#N/A,#N/A,FALSE,"CTrecon"}</definedName>
    <definedName name="jhkgh_1_2_1_1_1" hidden="1">{#N/A,#N/A,FALSE,"TMCOMP96";#N/A,#N/A,FALSE,"MAT96";#N/A,#N/A,FALSE,"FANDA96";#N/A,#N/A,FALSE,"INTRAN96";#N/A,#N/A,FALSE,"NAA9697";#N/A,#N/A,FALSE,"ECWEBB";#N/A,#N/A,FALSE,"MFT96";#N/A,#N/A,FALSE,"CTrecon"}</definedName>
    <definedName name="jhkgh_1_2_1_1_2" hidden="1">{#N/A,#N/A,FALSE,"TMCOMP96";#N/A,#N/A,FALSE,"MAT96";#N/A,#N/A,FALSE,"FANDA96";#N/A,#N/A,FALSE,"INTRAN96";#N/A,#N/A,FALSE,"NAA9697";#N/A,#N/A,FALSE,"ECWEBB";#N/A,#N/A,FALSE,"MFT96";#N/A,#N/A,FALSE,"CTrecon"}</definedName>
    <definedName name="jhkgh_1_2_1_2" localSheetId="0" hidden="1">{#N/A,#N/A,FALSE,"TMCOMP96";#N/A,#N/A,FALSE,"MAT96";#N/A,#N/A,FALSE,"FANDA96";#N/A,#N/A,FALSE,"INTRAN96";#N/A,#N/A,FALSE,"NAA9697";#N/A,#N/A,FALSE,"ECWEBB";#N/A,#N/A,FALSE,"MFT96";#N/A,#N/A,FALSE,"CTrecon"}</definedName>
    <definedName name="jhkgh_1_2_1_2" hidden="1">{#N/A,#N/A,FALSE,"TMCOMP96";#N/A,#N/A,FALSE,"MAT96";#N/A,#N/A,FALSE,"FANDA96";#N/A,#N/A,FALSE,"INTRAN96";#N/A,#N/A,FALSE,"NAA9697";#N/A,#N/A,FALSE,"ECWEBB";#N/A,#N/A,FALSE,"MFT96";#N/A,#N/A,FALSE,"CTrecon"}</definedName>
    <definedName name="jhkgh_1_2_1_3" localSheetId="0" hidden="1">{#N/A,#N/A,FALSE,"TMCOMP96";#N/A,#N/A,FALSE,"MAT96";#N/A,#N/A,FALSE,"FANDA96";#N/A,#N/A,FALSE,"INTRAN96";#N/A,#N/A,FALSE,"NAA9697";#N/A,#N/A,FALSE,"ECWEBB";#N/A,#N/A,FALSE,"MFT96";#N/A,#N/A,FALSE,"CTrecon"}</definedName>
    <definedName name="jhkgh_1_2_1_3" hidden="1">{#N/A,#N/A,FALSE,"TMCOMP96";#N/A,#N/A,FALSE,"MAT96";#N/A,#N/A,FALSE,"FANDA96";#N/A,#N/A,FALSE,"INTRAN96";#N/A,#N/A,FALSE,"NAA9697";#N/A,#N/A,FALSE,"ECWEBB";#N/A,#N/A,FALSE,"MFT96";#N/A,#N/A,FALSE,"CTrecon"}</definedName>
    <definedName name="jhkgh_1_2_1_4" localSheetId="0" hidden="1">{#N/A,#N/A,FALSE,"TMCOMP96";#N/A,#N/A,FALSE,"MAT96";#N/A,#N/A,FALSE,"FANDA96";#N/A,#N/A,FALSE,"INTRAN96";#N/A,#N/A,FALSE,"NAA9697";#N/A,#N/A,FALSE,"ECWEBB";#N/A,#N/A,FALSE,"MFT96";#N/A,#N/A,FALSE,"CTrecon"}</definedName>
    <definedName name="jhkgh_1_2_1_4" hidden="1">{#N/A,#N/A,FALSE,"TMCOMP96";#N/A,#N/A,FALSE,"MAT96";#N/A,#N/A,FALSE,"FANDA96";#N/A,#N/A,FALSE,"INTRAN96";#N/A,#N/A,FALSE,"NAA9697";#N/A,#N/A,FALSE,"ECWEBB";#N/A,#N/A,FALSE,"MFT96";#N/A,#N/A,FALSE,"CTrecon"}</definedName>
    <definedName name="jhkgh_1_2_1_5" localSheetId="0" hidden="1">{#N/A,#N/A,FALSE,"TMCOMP96";#N/A,#N/A,FALSE,"MAT96";#N/A,#N/A,FALSE,"FANDA96";#N/A,#N/A,FALSE,"INTRAN96";#N/A,#N/A,FALSE,"NAA9697";#N/A,#N/A,FALSE,"ECWEBB";#N/A,#N/A,FALSE,"MFT96";#N/A,#N/A,FALSE,"CTrecon"}</definedName>
    <definedName name="jhkgh_1_2_1_5" hidden="1">{#N/A,#N/A,FALSE,"TMCOMP96";#N/A,#N/A,FALSE,"MAT96";#N/A,#N/A,FALSE,"FANDA96";#N/A,#N/A,FALSE,"INTRAN96";#N/A,#N/A,FALSE,"NAA9697";#N/A,#N/A,FALSE,"ECWEBB";#N/A,#N/A,FALSE,"MFT96";#N/A,#N/A,FALSE,"CTrecon"}</definedName>
    <definedName name="jhkgh_1_2_2" localSheetId="0" hidden="1">{#N/A,#N/A,FALSE,"TMCOMP96";#N/A,#N/A,FALSE,"MAT96";#N/A,#N/A,FALSE,"FANDA96";#N/A,#N/A,FALSE,"INTRAN96";#N/A,#N/A,FALSE,"NAA9697";#N/A,#N/A,FALSE,"ECWEBB";#N/A,#N/A,FALSE,"MFT96";#N/A,#N/A,FALSE,"CTrecon"}</definedName>
    <definedName name="jhkgh_1_2_2" hidden="1">{#N/A,#N/A,FALSE,"TMCOMP96";#N/A,#N/A,FALSE,"MAT96";#N/A,#N/A,FALSE,"FANDA96";#N/A,#N/A,FALSE,"INTRAN96";#N/A,#N/A,FALSE,"NAA9697";#N/A,#N/A,FALSE,"ECWEBB";#N/A,#N/A,FALSE,"MFT96";#N/A,#N/A,FALSE,"CTrecon"}</definedName>
    <definedName name="jhkgh_1_2_3" localSheetId="0" hidden="1">{#N/A,#N/A,FALSE,"TMCOMP96";#N/A,#N/A,FALSE,"MAT96";#N/A,#N/A,FALSE,"FANDA96";#N/A,#N/A,FALSE,"INTRAN96";#N/A,#N/A,FALSE,"NAA9697";#N/A,#N/A,FALSE,"ECWEBB";#N/A,#N/A,FALSE,"MFT96";#N/A,#N/A,FALSE,"CTrecon"}</definedName>
    <definedName name="jhkgh_1_2_3" hidden="1">{#N/A,#N/A,FALSE,"TMCOMP96";#N/A,#N/A,FALSE,"MAT96";#N/A,#N/A,FALSE,"FANDA96";#N/A,#N/A,FALSE,"INTRAN96";#N/A,#N/A,FALSE,"NAA9697";#N/A,#N/A,FALSE,"ECWEBB";#N/A,#N/A,FALSE,"MFT96";#N/A,#N/A,FALSE,"CTrecon"}</definedName>
    <definedName name="jhkgh_1_2_4" localSheetId="0" hidden="1">{#N/A,#N/A,FALSE,"TMCOMP96";#N/A,#N/A,FALSE,"MAT96";#N/A,#N/A,FALSE,"FANDA96";#N/A,#N/A,FALSE,"INTRAN96";#N/A,#N/A,FALSE,"NAA9697";#N/A,#N/A,FALSE,"ECWEBB";#N/A,#N/A,FALSE,"MFT96";#N/A,#N/A,FALSE,"CTrecon"}</definedName>
    <definedName name="jhkgh_1_2_4" hidden="1">{#N/A,#N/A,FALSE,"TMCOMP96";#N/A,#N/A,FALSE,"MAT96";#N/A,#N/A,FALSE,"FANDA96";#N/A,#N/A,FALSE,"INTRAN96";#N/A,#N/A,FALSE,"NAA9697";#N/A,#N/A,FALSE,"ECWEBB";#N/A,#N/A,FALSE,"MFT96";#N/A,#N/A,FALSE,"CTrecon"}</definedName>
    <definedName name="jhkgh_1_2_5" localSheetId="0" hidden="1">{#N/A,#N/A,FALSE,"TMCOMP96";#N/A,#N/A,FALSE,"MAT96";#N/A,#N/A,FALSE,"FANDA96";#N/A,#N/A,FALSE,"INTRAN96";#N/A,#N/A,FALSE,"NAA9697";#N/A,#N/A,FALSE,"ECWEBB";#N/A,#N/A,FALSE,"MFT96";#N/A,#N/A,FALSE,"CTrecon"}</definedName>
    <definedName name="jhkgh_1_2_5" hidden="1">{#N/A,#N/A,FALSE,"TMCOMP96";#N/A,#N/A,FALSE,"MAT96";#N/A,#N/A,FALSE,"FANDA96";#N/A,#N/A,FALSE,"INTRAN96";#N/A,#N/A,FALSE,"NAA9697";#N/A,#N/A,FALSE,"ECWEBB";#N/A,#N/A,FALSE,"MFT96";#N/A,#N/A,FALSE,"CTrecon"}</definedName>
    <definedName name="jhkgh_1_3" localSheetId="0" hidden="1">{#N/A,#N/A,FALSE,"TMCOMP96";#N/A,#N/A,FALSE,"MAT96";#N/A,#N/A,FALSE,"FANDA96";#N/A,#N/A,FALSE,"INTRAN96";#N/A,#N/A,FALSE,"NAA9697";#N/A,#N/A,FALSE,"ECWEBB";#N/A,#N/A,FALSE,"MFT96";#N/A,#N/A,FALSE,"CTrecon"}</definedName>
    <definedName name="jhkgh_1_3" localSheetId="4" hidden="1">{#N/A,#N/A,FALSE,"TMCOMP96";#N/A,#N/A,FALSE,"MAT96";#N/A,#N/A,FALSE,"FANDA96";#N/A,#N/A,FALSE,"INTRAN96";#N/A,#N/A,FALSE,"NAA9697";#N/A,#N/A,FALSE,"ECWEBB";#N/A,#N/A,FALSE,"MFT96";#N/A,#N/A,FALSE,"CTrecon"}</definedName>
    <definedName name="jhkgh_1_3" hidden="1">{#N/A,#N/A,FALSE,"TMCOMP96";#N/A,#N/A,FALSE,"MAT96";#N/A,#N/A,FALSE,"FANDA96";#N/A,#N/A,FALSE,"INTRAN96";#N/A,#N/A,FALSE,"NAA9697";#N/A,#N/A,FALSE,"ECWEBB";#N/A,#N/A,FALSE,"MFT96";#N/A,#N/A,FALSE,"CTrecon"}</definedName>
    <definedName name="jhkgh_1_3_1" localSheetId="0" hidden="1">{#N/A,#N/A,FALSE,"TMCOMP96";#N/A,#N/A,FALSE,"MAT96";#N/A,#N/A,FALSE,"FANDA96";#N/A,#N/A,FALSE,"INTRAN96";#N/A,#N/A,FALSE,"NAA9697";#N/A,#N/A,FALSE,"ECWEBB";#N/A,#N/A,FALSE,"MFT96";#N/A,#N/A,FALSE,"CTrecon"}</definedName>
    <definedName name="jhkgh_1_3_1" localSheetId="4" hidden="1">{#N/A,#N/A,FALSE,"TMCOMP96";#N/A,#N/A,FALSE,"MAT96";#N/A,#N/A,FALSE,"FANDA96";#N/A,#N/A,FALSE,"INTRAN96";#N/A,#N/A,FALSE,"NAA9697";#N/A,#N/A,FALSE,"ECWEBB";#N/A,#N/A,FALSE,"MFT96";#N/A,#N/A,FALSE,"CTrecon"}</definedName>
    <definedName name="jhkgh_1_3_1" hidden="1">{#N/A,#N/A,FALSE,"TMCOMP96";#N/A,#N/A,FALSE,"MAT96";#N/A,#N/A,FALSE,"FANDA96";#N/A,#N/A,FALSE,"INTRAN96";#N/A,#N/A,FALSE,"NAA9697";#N/A,#N/A,FALSE,"ECWEBB";#N/A,#N/A,FALSE,"MFT96";#N/A,#N/A,FALSE,"CTrecon"}</definedName>
    <definedName name="jhkgh_1_3_1_1" localSheetId="0" hidden="1">{#N/A,#N/A,FALSE,"TMCOMP96";#N/A,#N/A,FALSE,"MAT96";#N/A,#N/A,FALSE,"FANDA96";#N/A,#N/A,FALSE,"INTRAN96";#N/A,#N/A,FALSE,"NAA9697";#N/A,#N/A,FALSE,"ECWEBB";#N/A,#N/A,FALSE,"MFT96";#N/A,#N/A,FALSE,"CTrecon"}</definedName>
    <definedName name="jhkgh_1_3_1_1" hidden="1">{#N/A,#N/A,FALSE,"TMCOMP96";#N/A,#N/A,FALSE,"MAT96";#N/A,#N/A,FALSE,"FANDA96";#N/A,#N/A,FALSE,"INTRAN96";#N/A,#N/A,FALSE,"NAA9697";#N/A,#N/A,FALSE,"ECWEBB";#N/A,#N/A,FALSE,"MFT96";#N/A,#N/A,FALSE,"CTrecon"}</definedName>
    <definedName name="jhkgh_1_3_1_1_1" hidden="1">{#N/A,#N/A,FALSE,"TMCOMP96";#N/A,#N/A,FALSE,"MAT96";#N/A,#N/A,FALSE,"FANDA96";#N/A,#N/A,FALSE,"INTRAN96";#N/A,#N/A,FALSE,"NAA9697";#N/A,#N/A,FALSE,"ECWEBB";#N/A,#N/A,FALSE,"MFT96";#N/A,#N/A,FALSE,"CTrecon"}</definedName>
    <definedName name="jhkgh_1_3_1_1_2" hidden="1">{#N/A,#N/A,FALSE,"TMCOMP96";#N/A,#N/A,FALSE,"MAT96";#N/A,#N/A,FALSE,"FANDA96";#N/A,#N/A,FALSE,"INTRAN96";#N/A,#N/A,FALSE,"NAA9697";#N/A,#N/A,FALSE,"ECWEBB";#N/A,#N/A,FALSE,"MFT96";#N/A,#N/A,FALSE,"CTrecon"}</definedName>
    <definedName name="jhkgh_1_3_1_2" localSheetId="0" hidden="1">{#N/A,#N/A,FALSE,"TMCOMP96";#N/A,#N/A,FALSE,"MAT96";#N/A,#N/A,FALSE,"FANDA96";#N/A,#N/A,FALSE,"INTRAN96";#N/A,#N/A,FALSE,"NAA9697";#N/A,#N/A,FALSE,"ECWEBB";#N/A,#N/A,FALSE,"MFT96";#N/A,#N/A,FALSE,"CTrecon"}</definedName>
    <definedName name="jhkgh_1_3_1_2" hidden="1">{#N/A,#N/A,FALSE,"TMCOMP96";#N/A,#N/A,FALSE,"MAT96";#N/A,#N/A,FALSE,"FANDA96";#N/A,#N/A,FALSE,"INTRAN96";#N/A,#N/A,FALSE,"NAA9697";#N/A,#N/A,FALSE,"ECWEBB";#N/A,#N/A,FALSE,"MFT96";#N/A,#N/A,FALSE,"CTrecon"}</definedName>
    <definedName name="jhkgh_1_3_1_3" localSheetId="0" hidden="1">{#N/A,#N/A,FALSE,"TMCOMP96";#N/A,#N/A,FALSE,"MAT96";#N/A,#N/A,FALSE,"FANDA96";#N/A,#N/A,FALSE,"INTRAN96";#N/A,#N/A,FALSE,"NAA9697";#N/A,#N/A,FALSE,"ECWEBB";#N/A,#N/A,FALSE,"MFT96";#N/A,#N/A,FALSE,"CTrecon"}</definedName>
    <definedName name="jhkgh_1_3_1_3" hidden="1">{#N/A,#N/A,FALSE,"TMCOMP96";#N/A,#N/A,FALSE,"MAT96";#N/A,#N/A,FALSE,"FANDA96";#N/A,#N/A,FALSE,"INTRAN96";#N/A,#N/A,FALSE,"NAA9697";#N/A,#N/A,FALSE,"ECWEBB";#N/A,#N/A,FALSE,"MFT96";#N/A,#N/A,FALSE,"CTrecon"}</definedName>
    <definedName name="jhkgh_1_3_1_4" localSheetId="0" hidden="1">{#N/A,#N/A,FALSE,"TMCOMP96";#N/A,#N/A,FALSE,"MAT96";#N/A,#N/A,FALSE,"FANDA96";#N/A,#N/A,FALSE,"INTRAN96";#N/A,#N/A,FALSE,"NAA9697";#N/A,#N/A,FALSE,"ECWEBB";#N/A,#N/A,FALSE,"MFT96";#N/A,#N/A,FALSE,"CTrecon"}</definedName>
    <definedName name="jhkgh_1_3_1_4" hidden="1">{#N/A,#N/A,FALSE,"TMCOMP96";#N/A,#N/A,FALSE,"MAT96";#N/A,#N/A,FALSE,"FANDA96";#N/A,#N/A,FALSE,"INTRAN96";#N/A,#N/A,FALSE,"NAA9697";#N/A,#N/A,FALSE,"ECWEBB";#N/A,#N/A,FALSE,"MFT96";#N/A,#N/A,FALSE,"CTrecon"}</definedName>
    <definedName name="jhkgh_1_3_1_5" localSheetId="0" hidden="1">{#N/A,#N/A,FALSE,"TMCOMP96";#N/A,#N/A,FALSE,"MAT96";#N/A,#N/A,FALSE,"FANDA96";#N/A,#N/A,FALSE,"INTRAN96";#N/A,#N/A,FALSE,"NAA9697";#N/A,#N/A,FALSE,"ECWEBB";#N/A,#N/A,FALSE,"MFT96";#N/A,#N/A,FALSE,"CTrecon"}</definedName>
    <definedName name="jhkgh_1_3_1_5" hidden="1">{#N/A,#N/A,FALSE,"TMCOMP96";#N/A,#N/A,FALSE,"MAT96";#N/A,#N/A,FALSE,"FANDA96";#N/A,#N/A,FALSE,"INTRAN96";#N/A,#N/A,FALSE,"NAA9697";#N/A,#N/A,FALSE,"ECWEBB";#N/A,#N/A,FALSE,"MFT96";#N/A,#N/A,FALSE,"CTrecon"}</definedName>
    <definedName name="jhkgh_1_3_2" localSheetId="0" hidden="1">{#N/A,#N/A,FALSE,"TMCOMP96";#N/A,#N/A,FALSE,"MAT96";#N/A,#N/A,FALSE,"FANDA96";#N/A,#N/A,FALSE,"INTRAN96";#N/A,#N/A,FALSE,"NAA9697";#N/A,#N/A,FALSE,"ECWEBB";#N/A,#N/A,FALSE,"MFT96";#N/A,#N/A,FALSE,"CTrecon"}</definedName>
    <definedName name="jhkgh_1_3_2" hidden="1">{#N/A,#N/A,FALSE,"TMCOMP96";#N/A,#N/A,FALSE,"MAT96";#N/A,#N/A,FALSE,"FANDA96";#N/A,#N/A,FALSE,"INTRAN96";#N/A,#N/A,FALSE,"NAA9697";#N/A,#N/A,FALSE,"ECWEBB";#N/A,#N/A,FALSE,"MFT96";#N/A,#N/A,FALSE,"CTrecon"}</definedName>
    <definedName name="jhkgh_1_3_3" localSheetId="0" hidden="1">{#N/A,#N/A,FALSE,"TMCOMP96";#N/A,#N/A,FALSE,"MAT96";#N/A,#N/A,FALSE,"FANDA96";#N/A,#N/A,FALSE,"INTRAN96";#N/A,#N/A,FALSE,"NAA9697";#N/A,#N/A,FALSE,"ECWEBB";#N/A,#N/A,FALSE,"MFT96";#N/A,#N/A,FALSE,"CTrecon"}</definedName>
    <definedName name="jhkgh_1_3_3" hidden="1">{#N/A,#N/A,FALSE,"TMCOMP96";#N/A,#N/A,FALSE,"MAT96";#N/A,#N/A,FALSE,"FANDA96";#N/A,#N/A,FALSE,"INTRAN96";#N/A,#N/A,FALSE,"NAA9697";#N/A,#N/A,FALSE,"ECWEBB";#N/A,#N/A,FALSE,"MFT96";#N/A,#N/A,FALSE,"CTrecon"}</definedName>
    <definedName name="jhkgh_1_3_4" localSheetId="0" hidden="1">{#N/A,#N/A,FALSE,"TMCOMP96";#N/A,#N/A,FALSE,"MAT96";#N/A,#N/A,FALSE,"FANDA96";#N/A,#N/A,FALSE,"INTRAN96";#N/A,#N/A,FALSE,"NAA9697";#N/A,#N/A,FALSE,"ECWEBB";#N/A,#N/A,FALSE,"MFT96";#N/A,#N/A,FALSE,"CTrecon"}</definedName>
    <definedName name="jhkgh_1_3_4" hidden="1">{#N/A,#N/A,FALSE,"TMCOMP96";#N/A,#N/A,FALSE,"MAT96";#N/A,#N/A,FALSE,"FANDA96";#N/A,#N/A,FALSE,"INTRAN96";#N/A,#N/A,FALSE,"NAA9697";#N/A,#N/A,FALSE,"ECWEBB";#N/A,#N/A,FALSE,"MFT96";#N/A,#N/A,FALSE,"CTrecon"}</definedName>
    <definedName name="jhkgh_1_3_5" localSheetId="0" hidden="1">{#N/A,#N/A,FALSE,"TMCOMP96";#N/A,#N/A,FALSE,"MAT96";#N/A,#N/A,FALSE,"FANDA96";#N/A,#N/A,FALSE,"INTRAN96";#N/A,#N/A,FALSE,"NAA9697";#N/A,#N/A,FALSE,"ECWEBB";#N/A,#N/A,FALSE,"MFT96";#N/A,#N/A,FALSE,"CTrecon"}</definedName>
    <definedName name="jhkgh_1_3_5" hidden="1">{#N/A,#N/A,FALSE,"TMCOMP96";#N/A,#N/A,FALSE,"MAT96";#N/A,#N/A,FALSE,"FANDA96";#N/A,#N/A,FALSE,"INTRAN96";#N/A,#N/A,FALSE,"NAA9697";#N/A,#N/A,FALSE,"ECWEBB";#N/A,#N/A,FALSE,"MFT96";#N/A,#N/A,FALSE,"CTrecon"}</definedName>
    <definedName name="jhkgh_1_4" localSheetId="0" hidden="1">{#N/A,#N/A,FALSE,"TMCOMP96";#N/A,#N/A,FALSE,"MAT96";#N/A,#N/A,FALSE,"FANDA96";#N/A,#N/A,FALSE,"INTRAN96";#N/A,#N/A,FALSE,"NAA9697";#N/A,#N/A,FALSE,"ECWEBB";#N/A,#N/A,FALSE,"MFT96";#N/A,#N/A,FALSE,"CTrecon"}</definedName>
    <definedName name="jhkgh_1_4" localSheetId="4" hidden="1">{#N/A,#N/A,FALSE,"TMCOMP96";#N/A,#N/A,FALSE,"MAT96";#N/A,#N/A,FALSE,"FANDA96";#N/A,#N/A,FALSE,"INTRAN96";#N/A,#N/A,FALSE,"NAA9697";#N/A,#N/A,FALSE,"ECWEBB";#N/A,#N/A,FALSE,"MFT96";#N/A,#N/A,FALSE,"CTrecon"}</definedName>
    <definedName name="jhkgh_1_4" hidden="1">{#N/A,#N/A,FALSE,"TMCOMP96";#N/A,#N/A,FALSE,"MAT96";#N/A,#N/A,FALSE,"FANDA96";#N/A,#N/A,FALSE,"INTRAN96";#N/A,#N/A,FALSE,"NAA9697";#N/A,#N/A,FALSE,"ECWEBB";#N/A,#N/A,FALSE,"MFT96";#N/A,#N/A,FALSE,"CTrecon"}</definedName>
    <definedName name="jhkgh_1_4_1" localSheetId="0" hidden="1">{#N/A,#N/A,FALSE,"TMCOMP96";#N/A,#N/A,FALSE,"MAT96";#N/A,#N/A,FALSE,"FANDA96";#N/A,#N/A,FALSE,"INTRAN96";#N/A,#N/A,FALSE,"NAA9697";#N/A,#N/A,FALSE,"ECWEBB";#N/A,#N/A,FALSE,"MFT96";#N/A,#N/A,FALSE,"CTrecon"}</definedName>
    <definedName name="jhkgh_1_4_1" localSheetId="4" hidden="1">{#N/A,#N/A,FALSE,"TMCOMP96";#N/A,#N/A,FALSE,"MAT96";#N/A,#N/A,FALSE,"FANDA96";#N/A,#N/A,FALSE,"INTRAN96";#N/A,#N/A,FALSE,"NAA9697";#N/A,#N/A,FALSE,"ECWEBB";#N/A,#N/A,FALSE,"MFT96";#N/A,#N/A,FALSE,"CTrecon"}</definedName>
    <definedName name="jhkgh_1_4_1" hidden="1">{#N/A,#N/A,FALSE,"TMCOMP96";#N/A,#N/A,FALSE,"MAT96";#N/A,#N/A,FALSE,"FANDA96";#N/A,#N/A,FALSE,"INTRAN96";#N/A,#N/A,FALSE,"NAA9697";#N/A,#N/A,FALSE,"ECWEBB";#N/A,#N/A,FALSE,"MFT96";#N/A,#N/A,FALSE,"CTrecon"}</definedName>
    <definedName name="jhkgh_1_4_1_1" localSheetId="0" hidden="1">{#N/A,#N/A,FALSE,"TMCOMP96";#N/A,#N/A,FALSE,"MAT96";#N/A,#N/A,FALSE,"FANDA96";#N/A,#N/A,FALSE,"INTRAN96";#N/A,#N/A,FALSE,"NAA9697";#N/A,#N/A,FALSE,"ECWEBB";#N/A,#N/A,FALSE,"MFT96";#N/A,#N/A,FALSE,"CTrecon"}</definedName>
    <definedName name="jhkgh_1_4_1_1" hidden="1">{#N/A,#N/A,FALSE,"TMCOMP96";#N/A,#N/A,FALSE,"MAT96";#N/A,#N/A,FALSE,"FANDA96";#N/A,#N/A,FALSE,"INTRAN96";#N/A,#N/A,FALSE,"NAA9697";#N/A,#N/A,FALSE,"ECWEBB";#N/A,#N/A,FALSE,"MFT96";#N/A,#N/A,FALSE,"CTrecon"}</definedName>
    <definedName name="jhkgh_1_4_1_2" localSheetId="0" hidden="1">{#N/A,#N/A,FALSE,"TMCOMP96";#N/A,#N/A,FALSE,"MAT96";#N/A,#N/A,FALSE,"FANDA96";#N/A,#N/A,FALSE,"INTRAN96";#N/A,#N/A,FALSE,"NAA9697";#N/A,#N/A,FALSE,"ECWEBB";#N/A,#N/A,FALSE,"MFT96";#N/A,#N/A,FALSE,"CTrecon"}</definedName>
    <definedName name="jhkgh_1_4_1_2" hidden="1">{#N/A,#N/A,FALSE,"TMCOMP96";#N/A,#N/A,FALSE,"MAT96";#N/A,#N/A,FALSE,"FANDA96";#N/A,#N/A,FALSE,"INTRAN96";#N/A,#N/A,FALSE,"NAA9697";#N/A,#N/A,FALSE,"ECWEBB";#N/A,#N/A,FALSE,"MFT96";#N/A,#N/A,FALSE,"CTrecon"}</definedName>
    <definedName name="jhkgh_1_4_1_3" localSheetId="0" hidden="1">{#N/A,#N/A,FALSE,"TMCOMP96";#N/A,#N/A,FALSE,"MAT96";#N/A,#N/A,FALSE,"FANDA96";#N/A,#N/A,FALSE,"INTRAN96";#N/A,#N/A,FALSE,"NAA9697";#N/A,#N/A,FALSE,"ECWEBB";#N/A,#N/A,FALSE,"MFT96";#N/A,#N/A,FALSE,"CTrecon"}</definedName>
    <definedName name="jhkgh_1_4_1_3" hidden="1">{#N/A,#N/A,FALSE,"TMCOMP96";#N/A,#N/A,FALSE,"MAT96";#N/A,#N/A,FALSE,"FANDA96";#N/A,#N/A,FALSE,"INTRAN96";#N/A,#N/A,FALSE,"NAA9697";#N/A,#N/A,FALSE,"ECWEBB";#N/A,#N/A,FALSE,"MFT96";#N/A,#N/A,FALSE,"CTrecon"}</definedName>
    <definedName name="jhkgh_1_4_1_4" localSheetId="0" hidden="1">{#N/A,#N/A,FALSE,"TMCOMP96";#N/A,#N/A,FALSE,"MAT96";#N/A,#N/A,FALSE,"FANDA96";#N/A,#N/A,FALSE,"INTRAN96";#N/A,#N/A,FALSE,"NAA9697";#N/A,#N/A,FALSE,"ECWEBB";#N/A,#N/A,FALSE,"MFT96";#N/A,#N/A,FALSE,"CTrecon"}</definedName>
    <definedName name="jhkgh_1_4_1_4" hidden="1">{#N/A,#N/A,FALSE,"TMCOMP96";#N/A,#N/A,FALSE,"MAT96";#N/A,#N/A,FALSE,"FANDA96";#N/A,#N/A,FALSE,"INTRAN96";#N/A,#N/A,FALSE,"NAA9697";#N/A,#N/A,FALSE,"ECWEBB";#N/A,#N/A,FALSE,"MFT96";#N/A,#N/A,FALSE,"CTrecon"}</definedName>
    <definedName name="jhkgh_1_4_1_5" hidden="1">{#N/A,#N/A,FALSE,"TMCOMP96";#N/A,#N/A,FALSE,"MAT96";#N/A,#N/A,FALSE,"FANDA96";#N/A,#N/A,FALSE,"INTRAN96";#N/A,#N/A,FALSE,"NAA9697";#N/A,#N/A,FALSE,"ECWEBB";#N/A,#N/A,FALSE,"MFT96";#N/A,#N/A,FALSE,"CTrecon"}</definedName>
    <definedName name="jhkgh_1_4_2" localSheetId="0" hidden="1">{#N/A,#N/A,FALSE,"TMCOMP96";#N/A,#N/A,FALSE,"MAT96";#N/A,#N/A,FALSE,"FANDA96";#N/A,#N/A,FALSE,"INTRAN96";#N/A,#N/A,FALSE,"NAA9697";#N/A,#N/A,FALSE,"ECWEBB";#N/A,#N/A,FALSE,"MFT96";#N/A,#N/A,FALSE,"CTrecon"}</definedName>
    <definedName name="jhkgh_1_4_2" hidden="1">{#N/A,#N/A,FALSE,"TMCOMP96";#N/A,#N/A,FALSE,"MAT96";#N/A,#N/A,FALSE,"FANDA96";#N/A,#N/A,FALSE,"INTRAN96";#N/A,#N/A,FALSE,"NAA9697";#N/A,#N/A,FALSE,"ECWEBB";#N/A,#N/A,FALSE,"MFT96";#N/A,#N/A,FALSE,"CTrecon"}</definedName>
    <definedName name="jhkgh_1_4_3" localSheetId="0" hidden="1">{#N/A,#N/A,FALSE,"TMCOMP96";#N/A,#N/A,FALSE,"MAT96";#N/A,#N/A,FALSE,"FANDA96";#N/A,#N/A,FALSE,"INTRAN96";#N/A,#N/A,FALSE,"NAA9697";#N/A,#N/A,FALSE,"ECWEBB";#N/A,#N/A,FALSE,"MFT96";#N/A,#N/A,FALSE,"CTrecon"}</definedName>
    <definedName name="jhkgh_1_4_3" hidden="1">{#N/A,#N/A,FALSE,"TMCOMP96";#N/A,#N/A,FALSE,"MAT96";#N/A,#N/A,FALSE,"FANDA96";#N/A,#N/A,FALSE,"INTRAN96";#N/A,#N/A,FALSE,"NAA9697";#N/A,#N/A,FALSE,"ECWEBB";#N/A,#N/A,FALSE,"MFT96";#N/A,#N/A,FALSE,"CTrecon"}</definedName>
    <definedName name="jhkgh_1_4_4" localSheetId="0" hidden="1">{#N/A,#N/A,FALSE,"TMCOMP96";#N/A,#N/A,FALSE,"MAT96";#N/A,#N/A,FALSE,"FANDA96";#N/A,#N/A,FALSE,"INTRAN96";#N/A,#N/A,FALSE,"NAA9697";#N/A,#N/A,FALSE,"ECWEBB";#N/A,#N/A,FALSE,"MFT96";#N/A,#N/A,FALSE,"CTrecon"}</definedName>
    <definedName name="jhkgh_1_4_4" hidden="1">{#N/A,#N/A,FALSE,"TMCOMP96";#N/A,#N/A,FALSE,"MAT96";#N/A,#N/A,FALSE,"FANDA96";#N/A,#N/A,FALSE,"INTRAN96";#N/A,#N/A,FALSE,"NAA9697";#N/A,#N/A,FALSE,"ECWEBB";#N/A,#N/A,FALSE,"MFT96";#N/A,#N/A,FALSE,"CTrecon"}</definedName>
    <definedName name="jhkgh_1_4_5" localSheetId="0" hidden="1">{#N/A,#N/A,FALSE,"TMCOMP96";#N/A,#N/A,FALSE,"MAT96";#N/A,#N/A,FALSE,"FANDA96";#N/A,#N/A,FALSE,"INTRAN96";#N/A,#N/A,FALSE,"NAA9697";#N/A,#N/A,FALSE,"ECWEBB";#N/A,#N/A,FALSE,"MFT96";#N/A,#N/A,FALSE,"CTrecon"}</definedName>
    <definedName name="jhkgh_1_4_5" hidden="1">{#N/A,#N/A,FALSE,"TMCOMP96";#N/A,#N/A,FALSE,"MAT96";#N/A,#N/A,FALSE,"FANDA96";#N/A,#N/A,FALSE,"INTRAN96";#N/A,#N/A,FALSE,"NAA9697";#N/A,#N/A,FALSE,"ECWEBB";#N/A,#N/A,FALSE,"MFT96";#N/A,#N/A,FALSE,"CTrecon"}</definedName>
    <definedName name="jhkgh_1_5" localSheetId="0" hidden="1">{#N/A,#N/A,FALSE,"TMCOMP96";#N/A,#N/A,FALSE,"MAT96";#N/A,#N/A,FALSE,"FANDA96";#N/A,#N/A,FALSE,"INTRAN96";#N/A,#N/A,FALSE,"NAA9697";#N/A,#N/A,FALSE,"ECWEBB";#N/A,#N/A,FALSE,"MFT96";#N/A,#N/A,FALSE,"CTrecon"}</definedName>
    <definedName name="jhkgh_1_5" localSheetId="4" hidden="1">{#N/A,#N/A,FALSE,"TMCOMP96";#N/A,#N/A,FALSE,"MAT96";#N/A,#N/A,FALSE,"FANDA96";#N/A,#N/A,FALSE,"INTRAN96";#N/A,#N/A,FALSE,"NAA9697";#N/A,#N/A,FALSE,"ECWEBB";#N/A,#N/A,FALSE,"MFT96";#N/A,#N/A,FALSE,"CTrecon"}</definedName>
    <definedName name="jhkgh_1_5" hidden="1">{#N/A,#N/A,FALSE,"TMCOMP96";#N/A,#N/A,FALSE,"MAT96";#N/A,#N/A,FALSE,"FANDA96";#N/A,#N/A,FALSE,"INTRAN96";#N/A,#N/A,FALSE,"NAA9697";#N/A,#N/A,FALSE,"ECWEBB";#N/A,#N/A,FALSE,"MFT96";#N/A,#N/A,FALSE,"CTrecon"}</definedName>
    <definedName name="jhkgh_1_5_1" localSheetId="0" hidden="1">{#N/A,#N/A,FALSE,"TMCOMP96";#N/A,#N/A,FALSE,"MAT96";#N/A,#N/A,FALSE,"FANDA96";#N/A,#N/A,FALSE,"INTRAN96";#N/A,#N/A,FALSE,"NAA9697";#N/A,#N/A,FALSE,"ECWEBB";#N/A,#N/A,FALSE,"MFT96";#N/A,#N/A,FALSE,"CTrecon"}</definedName>
    <definedName name="jhkgh_1_5_1" hidden="1">{#N/A,#N/A,FALSE,"TMCOMP96";#N/A,#N/A,FALSE,"MAT96";#N/A,#N/A,FALSE,"FANDA96";#N/A,#N/A,FALSE,"INTRAN96";#N/A,#N/A,FALSE,"NAA9697";#N/A,#N/A,FALSE,"ECWEBB";#N/A,#N/A,FALSE,"MFT96";#N/A,#N/A,FALSE,"CTrecon"}</definedName>
    <definedName name="jhkgh_1_5_2" localSheetId="0" hidden="1">{#N/A,#N/A,FALSE,"TMCOMP96";#N/A,#N/A,FALSE,"MAT96";#N/A,#N/A,FALSE,"FANDA96";#N/A,#N/A,FALSE,"INTRAN96";#N/A,#N/A,FALSE,"NAA9697";#N/A,#N/A,FALSE,"ECWEBB";#N/A,#N/A,FALSE,"MFT96";#N/A,#N/A,FALSE,"CTrecon"}</definedName>
    <definedName name="jhkgh_1_5_2" hidden="1">{#N/A,#N/A,FALSE,"TMCOMP96";#N/A,#N/A,FALSE,"MAT96";#N/A,#N/A,FALSE,"FANDA96";#N/A,#N/A,FALSE,"INTRAN96";#N/A,#N/A,FALSE,"NAA9697";#N/A,#N/A,FALSE,"ECWEBB";#N/A,#N/A,FALSE,"MFT96";#N/A,#N/A,FALSE,"CTrecon"}</definedName>
    <definedName name="jhkgh_1_5_3" localSheetId="0" hidden="1">{#N/A,#N/A,FALSE,"TMCOMP96";#N/A,#N/A,FALSE,"MAT96";#N/A,#N/A,FALSE,"FANDA96";#N/A,#N/A,FALSE,"INTRAN96";#N/A,#N/A,FALSE,"NAA9697";#N/A,#N/A,FALSE,"ECWEBB";#N/A,#N/A,FALSE,"MFT96";#N/A,#N/A,FALSE,"CTrecon"}</definedName>
    <definedName name="jhkgh_1_5_3" hidden="1">{#N/A,#N/A,FALSE,"TMCOMP96";#N/A,#N/A,FALSE,"MAT96";#N/A,#N/A,FALSE,"FANDA96";#N/A,#N/A,FALSE,"INTRAN96";#N/A,#N/A,FALSE,"NAA9697";#N/A,#N/A,FALSE,"ECWEBB";#N/A,#N/A,FALSE,"MFT96";#N/A,#N/A,FALSE,"CTrecon"}</definedName>
    <definedName name="jhkgh_1_5_4" localSheetId="0" hidden="1">{#N/A,#N/A,FALSE,"TMCOMP96";#N/A,#N/A,FALSE,"MAT96";#N/A,#N/A,FALSE,"FANDA96";#N/A,#N/A,FALSE,"INTRAN96";#N/A,#N/A,FALSE,"NAA9697";#N/A,#N/A,FALSE,"ECWEBB";#N/A,#N/A,FALSE,"MFT96";#N/A,#N/A,FALSE,"CTrecon"}</definedName>
    <definedName name="jhkgh_1_5_4" hidden="1">{#N/A,#N/A,FALSE,"TMCOMP96";#N/A,#N/A,FALSE,"MAT96";#N/A,#N/A,FALSE,"FANDA96";#N/A,#N/A,FALSE,"INTRAN96";#N/A,#N/A,FALSE,"NAA9697";#N/A,#N/A,FALSE,"ECWEBB";#N/A,#N/A,FALSE,"MFT96";#N/A,#N/A,FALSE,"CTrecon"}</definedName>
    <definedName name="jhkgh_1_5_5" hidden="1">{#N/A,#N/A,FALSE,"TMCOMP96";#N/A,#N/A,FALSE,"MAT96";#N/A,#N/A,FALSE,"FANDA96";#N/A,#N/A,FALSE,"INTRAN96";#N/A,#N/A,FALSE,"NAA9697";#N/A,#N/A,FALSE,"ECWEBB";#N/A,#N/A,FALSE,"MFT96";#N/A,#N/A,FALSE,"CTrecon"}</definedName>
    <definedName name="jhkgh_2" localSheetId="0" hidden="1">{#N/A,#N/A,FALSE,"TMCOMP96";#N/A,#N/A,FALSE,"MAT96";#N/A,#N/A,FALSE,"FANDA96";#N/A,#N/A,FALSE,"INTRAN96";#N/A,#N/A,FALSE,"NAA9697";#N/A,#N/A,FALSE,"ECWEBB";#N/A,#N/A,FALSE,"MFT96";#N/A,#N/A,FALSE,"CTrecon"}</definedName>
    <definedName name="jhkgh_2" localSheetId="4" hidden="1">{#N/A,#N/A,FALSE,"TMCOMP96";#N/A,#N/A,FALSE,"MAT96";#N/A,#N/A,FALSE,"FANDA96";#N/A,#N/A,FALSE,"INTRAN96";#N/A,#N/A,FALSE,"NAA9697";#N/A,#N/A,FALSE,"ECWEBB";#N/A,#N/A,FALSE,"MFT96";#N/A,#N/A,FALSE,"CTrecon"}</definedName>
    <definedName name="jhkgh_2" localSheetId="3"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_2_1" localSheetId="0" hidden="1">{#N/A,#N/A,FALSE,"TMCOMP96";#N/A,#N/A,FALSE,"MAT96";#N/A,#N/A,FALSE,"FANDA96";#N/A,#N/A,FALSE,"INTRAN96";#N/A,#N/A,FALSE,"NAA9697";#N/A,#N/A,FALSE,"ECWEBB";#N/A,#N/A,FALSE,"MFT96";#N/A,#N/A,FALSE,"CTrecon"}</definedName>
    <definedName name="jhkgh_2_1" localSheetId="4" hidden="1">{#N/A,#N/A,FALSE,"TMCOMP96";#N/A,#N/A,FALSE,"MAT96";#N/A,#N/A,FALSE,"FANDA96";#N/A,#N/A,FALSE,"INTRAN96";#N/A,#N/A,FALSE,"NAA9697";#N/A,#N/A,FALSE,"ECWEBB";#N/A,#N/A,FALSE,"MFT96";#N/A,#N/A,FALSE,"CTrecon"}</definedName>
    <definedName name="jhkgh_2_1" hidden="1">{#N/A,#N/A,FALSE,"TMCOMP96";#N/A,#N/A,FALSE,"MAT96";#N/A,#N/A,FALSE,"FANDA96";#N/A,#N/A,FALSE,"INTRAN96";#N/A,#N/A,FALSE,"NAA9697";#N/A,#N/A,FALSE,"ECWEBB";#N/A,#N/A,FALSE,"MFT96";#N/A,#N/A,FALSE,"CTrecon"}</definedName>
    <definedName name="jhkgh_2_1_1" localSheetId="0" hidden="1">{#N/A,#N/A,FALSE,"TMCOMP96";#N/A,#N/A,FALSE,"MAT96";#N/A,#N/A,FALSE,"FANDA96";#N/A,#N/A,FALSE,"INTRAN96";#N/A,#N/A,FALSE,"NAA9697";#N/A,#N/A,FALSE,"ECWEBB";#N/A,#N/A,FALSE,"MFT96";#N/A,#N/A,FALSE,"CTrecon"}</definedName>
    <definedName name="jhkgh_2_1_1" hidden="1">{#N/A,#N/A,FALSE,"TMCOMP96";#N/A,#N/A,FALSE,"MAT96";#N/A,#N/A,FALSE,"FANDA96";#N/A,#N/A,FALSE,"INTRAN96";#N/A,#N/A,FALSE,"NAA9697";#N/A,#N/A,FALSE,"ECWEBB";#N/A,#N/A,FALSE,"MFT96";#N/A,#N/A,FALSE,"CTrecon"}</definedName>
    <definedName name="jhkgh_2_1_1_1" hidden="1">{#N/A,#N/A,FALSE,"TMCOMP96";#N/A,#N/A,FALSE,"MAT96";#N/A,#N/A,FALSE,"FANDA96";#N/A,#N/A,FALSE,"INTRAN96";#N/A,#N/A,FALSE,"NAA9697";#N/A,#N/A,FALSE,"ECWEBB";#N/A,#N/A,FALSE,"MFT96";#N/A,#N/A,FALSE,"CTrecon"}</definedName>
    <definedName name="jhkgh_2_1_1_2" hidden="1">{#N/A,#N/A,FALSE,"TMCOMP96";#N/A,#N/A,FALSE,"MAT96";#N/A,#N/A,FALSE,"FANDA96";#N/A,#N/A,FALSE,"INTRAN96";#N/A,#N/A,FALSE,"NAA9697";#N/A,#N/A,FALSE,"ECWEBB";#N/A,#N/A,FALSE,"MFT96";#N/A,#N/A,FALSE,"CTrecon"}</definedName>
    <definedName name="jhkgh_2_1_2" localSheetId="0" hidden="1">{#N/A,#N/A,FALSE,"TMCOMP96";#N/A,#N/A,FALSE,"MAT96";#N/A,#N/A,FALSE,"FANDA96";#N/A,#N/A,FALSE,"INTRAN96";#N/A,#N/A,FALSE,"NAA9697";#N/A,#N/A,FALSE,"ECWEBB";#N/A,#N/A,FALSE,"MFT96";#N/A,#N/A,FALSE,"CTrecon"}</definedName>
    <definedName name="jhkgh_2_1_2" hidden="1">{#N/A,#N/A,FALSE,"TMCOMP96";#N/A,#N/A,FALSE,"MAT96";#N/A,#N/A,FALSE,"FANDA96";#N/A,#N/A,FALSE,"INTRAN96";#N/A,#N/A,FALSE,"NAA9697";#N/A,#N/A,FALSE,"ECWEBB";#N/A,#N/A,FALSE,"MFT96";#N/A,#N/A,FALSE,"CTrecon"}</definedName>
    <definedName name="jhkgh_2_1_3" localSheetId="0" hidden="1">{#N/A,#N/A,FALSE,"TMCOMP96";#N/A,#N/A,FALSE,"MAT96";#N/A,#N/A,FALSE,"FANDA96";#N/A,#N/A,FALSE,"INTRAN96";#N/A,#N/A,FALSE,"NAA9697";#N/A,#N/A,FALSE,"ECWEBB";#N/A,#N/A,FALSE,"MFT96";#N/A,#N/A,FALSE,"CTrecon"}</definedName>
    <definedName name="jhkgh_2_1_3" hidden="1">{#N/A,#N/A,FALSE,"TMCOMP96";#N/A,#N/A,FALSE,"MAT96";#N/A,#N/A,FALSE,"FANDA96";#N/A,#N/A,FALSE,"INTRAN96";#N/A,#N/A,FALSE,"NAA9697";#N/A,#N/A,FALSE,"ECWEBB";#N/A,#N/A,FALSE,"MFT96";#N/A,#N/A,FALSE,"CTrecon"}</definedName>
    <definedName name="jhkgh_2_1_4" localSheetId="0" hidden="1">{#N/A,#N/A,FALSE,"TMCOMP96";#N/A,#N/A,FALSE,"MAT96";#N/A,#N/A,FALSE,"FANDA96";#N/A,#N/A,FALSE,"INTRAN96";#N/A,#N/A,FALSE,"NAA9697";#N/A,#N/A,FALSE,"ECWEBB";#N/A,#N/A,FALSE,"MFT96";#N/A,#N/A,FALSE,"CTrecon"}</definedName>
    <definedName name="jhkgh_2_1_4" hidden="1">{#N/A,#N/A,FALSE,"TMCOMP96";#N/A,#N/A,FALSE,"MAT96";#N/A,#N/A,FALSE,"FANDA96";#N/A,#N/A,FALSE,"INTRAN96";#N/A,#N/A,FALSE,"NAA9697";#N/A,#N/A,FALSE,"ECWEBB";#N/A,#N/A,FALSE,"MFT96";#N/A,#N/A,FALSE,"CTrecon"}</definedName>
    <definedName name="jhkgh_2_1_5" localSheetId="0" hidden="1">{#N/A,#N/A,FALSE,"TMCOMP96";#N/A,#N/A,FALSE,"MAT96";#N/A,#N/A,FALSE,"FANDA96";#N/A,#N/A,FALSE,"INTRAN96";#N/A,#N/A,FALSE,"NAA9697";#N/A,#N/A,FALSE,"ECWEBB";#N/A,#N/A,FALSE,"MFT96";#N/A,#N/A,FALSE,"CTrecon"}</definedName>
    <definedName name="jhkgh_2_1_5" hidden="1">{#N/A,#N/A,FALSE,"TMCOMP96";#N/A,#N/A,FALSE,"MAT96";#N/A,#N/A,FALSE,"FANDA96";#N/A,#N/A,FALSE,"INTRAN96";#N/A,#N/A,FALSE,"NAA9697";#N/A,#N/A,FALSE,"ECWEBB";#N/A,#N/A,FALSE,"MFT96";#N/A,#N/A,FALSE,"CTrecon"}</definedName>
    <definedName name="jhkgh_2_2" localSheetId="0" hidden="1">{#N/A,#N/A,FALSE,"TMCOMP96";#N/A,#N/A,FALSE,"MAT96";#N/A,#N/A,FALSE,"FANDA96";#N/A,#N/A,FALSE,"INTRAN96";#N/A,#N/A,FALSE,"NAA9697";#N/A,#N/A,FALSE,"ECWEBB";#N/A,#N/A,FALSE,"MFT96";#N/A,#N/A,FALSE,"CTrecon"}</definedName>
    <definedName name="jhkgh_2_2" hidden="1">{#N/A,#N/A,FALSE,"TMCOMP96";#N/A,#N/A,FALSE,"MAT96";#N/A,#N/A,FALSE,"FANDA96";#N/A,#N/A,FALSE,"INTRAN96";#N/A,#N/A,FALSE,"NAA9697";#N/A,#N/A,FALSE,"ECWEBB";#N/A,#N/A,FALSE,"MFT96";#N/A,#N/A,FALSE,"CTrecon"}</definedName>
    <definedName name="jhkgh_2_3" localSheetId="0" hidden="1">{#N/A,#N/A,FALSE,"TMCOMP96";#N/A,#N/A,FALSE,"MAT96";#N/A,#N/A,FALSE,"FANDA96";#N/A,#N/A,FALSE,"INTRAN96";#N/A,#N/A,FALSE,"NAA9697";#N/A,#N/A,FALSE,"ECWEBB";#N/A,#N/A,FALSE,"MFT96";#N/A,#N/A,FALSE,"CTrecon"}</definedName>
    <definedName name="jhkgh_2_3" hidden="1">{#N/A,#N/A,FALSE,"TMCOMP96";#N/A,#N/A,FALSE,"MAT96";#N/A,#N/A,FALSE,"FANDA96";#N/A,#N/A,FALSE,"INTRAN96";#N/A,#N/A,FALSE,"NAA9697";#N/A,#N/A,FALSE,"ECWEBB";#N/A,#N/A,FALSE,"MFT96";#N/A,#N/A,FALSE,"CTrecon"}</definedName>
    <definedName name="jhkgh_2_4" localSheetId="0" hidden="1">{#N/A,#N/A,FALSE,"TMCOMP96";#N/A,#N/A,FALSE,"MAT96";#N/A,#N/A,FALSE,"FANDA96";#N/A,#N/A,FALSE,"INTRAN96";#N/A,#N/A,FALSE,"NAA9697";#N/A,#N/A,FALSE,"ECWEBB";#N/A,#N/A,FALSE,"MFT96";#N/A,#N/A,FALSE,"CTrecon"}</definedName>
    <definedName name="jhkgh_2_4" hidden="1">{#N/A,#N/A,FALSE,"TMCOMP96";#N/A,#N/A,FALSE,"MAT96";#N/A,#N/A,FALSE,"FANDA96";#N/A,#N/A,FALSE,"INTRAN96";#N/A,#N/A,FALSE,"NAA9697";#N/A,#N/A,FALSE,"ECWEBB";#N/A,#N/A,FALSE,"MFT96";#N/A,#N/A,FALSE,"CTrecon"}</definedName>
    <definedName name="jhkgh_2_5" localSheetId="0" hidden="1">{#N/A,#N/A,FALSE,"TMCOMP96";#N/A,#N/A,FALSE,"MAT96";#N/A,#N/A,FALSE,"FANDA96";#N/A,#N/A,FALSE,"INTRAN96";#N/A,#N/A,FALSE,"NAA9697";#N/A,#N/A,FALSE,"ECWEBB";#N/A,#N/A,FALSE,"MFT96";#N/A,#N/A,FALSE,"CTrecon"}</definedName>
    <definedName name="jhkgh_2_5" hidden="1">{#N/A,#N/A,FALSE,"TMCOMP96";#N/A,#N/A,FALSE,"MAT96";#N/A,#N/A,FALSE,"FANDA96";#N/A,#N/A,FALSE,"INTRAN96";#N/A,#N/A,FALSE,"NAA9697";#N/A,#N/A,FALSE,"ECWEBB";#N/A,#N/A,FALSE,"MFT96";#N/A,#N/A,FALSE,"CTrecon"}</definedName>
    <definedName name="jhkgh_3" localSheetId="0" hidden="1">{#N/A,#N/A,FALSE,"TMCOMP96";#N/A,#N/A,FALSE,"MAT96";#N/A,#N/A,FALSE,"FANDA96";#N/A,#N/A,FALSE,"INTRAN96";#N/A,#N/A,FALSE,"NAA9697";#N/A,#N/A,FALSE,"ECWEBB";#N/A,#N/A,FALSE,"MFT96";#N/A,#N/A,FALSE,"CTrecon"}</definedName>
    <definedName name="jhkgh_3" localSheetId="4" hidden="1">{#N/A,#N/A,FALSE,"TMCOMP96";#N/A,#N/A,FALSE,"MAT96";#N/A,#N/A,FALSE,"FANDA96";#N/A,#N/A,FALSE,"INTRAN96";#N/A,#N/A,FALSE,"NAA9697";#N/A,#N/A,FALSE,"ECWEBB";#N/A,#N/A,FALSE,"MFT96";#N/A,#N/A,FALSE,"CTrecon"}</definedName>
    <definedName name="jhkgh_3" hidden="1">{#N/A,#N/A,FALSE,"TMCOMP96";#N/A,#N/A,FALSE,"MAT96";#N/A,#N/A,FALSE,"FANDA96";#N/A,#N/A,FALSE,"INTRAN96";#N/A,#N/A,FALSE,"NAA9697";#N/A,#N/A,FALSE,"ECWEBB";#N/A,#N/A,FALSE,"MFT96";#N/A,#N/A,FALSE,"CTrecon"}</definedName>
    <definedName name="jhkgh_3_1" localSheetId="0" hidden="1">{#N/A,#N/A,FALSE,"TMCOMP96";#N/A,#N/A,FALSE,"MAT96";#N/A,#N/A,FALSE,"FANDA96";#N/A,#N/A,FALSE,"INTRAN96";#N/A,#N/A,FALSE,"NAA9697";#N/A,#N/A,FALSE,"ECWEBB";#N/A,#N/A,FALSE,"MFT96";#N/A,#N/A,FALSE,"CTrecon"}</definedName>
    <definedName name="jhkgh_3_1" localSheetId="4" hidden="1">{#N/A,#N/A,FALSE,"TMCOMP96";#N/A,#N/A,FALSE,"MAT96";#N/A,#N/A,FALSE,"FANDA96";#N/A,#N/A,FALSE,"INTRAN96";#N/A,#N/A,FALSE,"NAA9697";#N/A,#N/A,FALSE,"ECWEBB";#N/A,#N/A,FALSE,"MFT96";#N/A,#N/A,FALSE,"CTrecon"}</definedName>
    <definedName name="jhkgh_3_1" hidden="1">{#N/A,#N/A,FALSE,"TMCOMP96";#N/A,#N/A,FALSE,"MAT96";#N/A,#N/A,FALSE,"FANDA96";#N/A,#N/A,FALSE,"INTRAN96";#N/A,#N/A,FALSE,"NAA9697";#N/A,#N/A,FALSE,"ECWEBB";#N/A,#N/A,FALSE,"MFT96";#N/A,#N/A,FALSE,"CTrecon"}</definedName>
    <definedName name="jhkgh_3_1_1" localSheetId="0" hidden="1">{#N/A,#N/A,FALSE,"TMCOMP96";#N/A,#N/A,FALSE,"MAT96";#N/A,#N/A,FALSE,"FANDA96";#N/A,#N/A,FALSE,"INTRAN96";#N/A,#N/A,FALSE,"NAA9697";#N/A,#N/A,FALSE,"ECWEBB";#N/A,#N/A,FALSE,"MFT96";#N/A,#N/A,FALSE,"CTrecon"}</definedName>
    <definedName name="jhkgh_3_1_1" hidden="1">{#N/A,#N/A,FALSE,"TMCOMP96";#N/A,#N/A,FALSE,"MAT96";#N/A,#N/A,FALSE,"FANDA96";#N/A,#N/A,FALSE,"INTRAN96";#N/A,#N/A,FALSE,"NAA9697";#N/A,#N/A,FALSE,"ECWEBB";#N/A,#N/A,FALSE,"MFT96";#N/A,#N/A,FALSE,"CTrecon"}</definedName>
    <definedName name="jhkgh_3_1_1_1" hidden="1">{#N/A,#N/A,FALSE,"TMCOMP96";#N/A,#N/A,FALSE,"MAT96";#N/A,#N/A,FALSE,"FANDA96";#N/A,#N/A,FALSE,"INTRAN96";#N/A,#N/A,FALSE,"NAA9697";#N/A,#N/A,FALSE,"ECWEBB";#N/A,#N/A,FALSE,"MFT96";#N/A,#N/A,FALSE,"CTrecon"}</definedName>
    <definedName name="jhkgh_3_1_1_2" hidden="1">{#N/A,#N/A,FALSE,"TMCOMP96";#N/A,#N/A,FALSE,"MAT96";#N/A,#N/A,FALSE,"FANDA96";#N/A,#N/A,FALSE,"INTRAN96";#N/A,#N/A,FALSE,"NAA9697";#N/A,#N/A,FALSE,"ECWEBB";#N/A,#N/A,FALSE,"MFT96";#N/A,#N/A,FALSE,"CTrecon"}</definedName>
    <definedName name="jhkgh_3_1_2" localSheetId="0" hidden="1">{#N/A,#N/A,FALSE,"TMCOMP96";#N/A,#N/A,FALSE,"MAT96";#N/A,#N/A,FALSE,"FANDA96";#N/A,#N/A,FALSE,"INTRAN96";#N/A,#N/A,FALSE,"NAA9697";#N/A,#N/A,FALSE,"ECWEBB";#N/A,#N/A,FALSE,"MFT96";#N/A,#N/A,FALSE,"CTrecon"}</definedName>
    <definedName name="jhkgh_3_1_2" hidden="1">{#N/A,#N/A,FALSE,"TMCOMP96";#N/A,#N/A,FALSE,"MAT96";#N/A,#N/A,FALSE,"FANDA96";#N/A,#N/A,FALSE,"INTRAN96";#N/A,#N/A,FALSE,"NAA9697";#N/A,#N/A,FALSE,"ECWEBB";#N/A,#N/A,FALSE,"MFT96";#N/A,#N/A,FALSE,"CTrecon"}</definedName>
    <definedName name="jhkgh_3_1_3" localSheetId="0" hidden="1">{#N/A,#N/A,FALSE,"TMCOMP96";#N/A,#N/A,FALSE,"MAT96";#N/A,#N/A,FALSE,"FANDA96";#N/A,#N/A,FALSE,"INTRAN96";#N/A,#N/A,FALSE,"NAA9697";#N/A,#N/A,FALSE,"ECWEBB";#N/A,#N/A,FALSE,"MFT96";#N/A,#N/A,FALSE,"CTrecon"}</definedName>
    <definedName name="jhkgh_3_1_3" hidden="1">{#N/A,#N/A,FALSE,"TMCOMP96";#N/A,#N/A,FALSE,"MAT96";#N/A,#N/A,FALSE,"FANDA96";#N/A,#N/A,FALSE,"INTRAN96";#N/A,#N/A,FALSE,"NAA9697";#N/A,#N/A,FALSE,"ECWEBB";#N/A,#N/A,FALSE,"MFT96";#N/A,#N/A,FALSE,"CTrecon"}</definedName>
    <definedName name="jhkgh_3_1_4" localSheetId="0" hidden="1">{#N/A,#N/A,FALSE,"TMCOMP96";#N/A,#N/A,FALSE,"MAT96";#N/A,#N/A,FALSE,"FANDA96";#N/A,#N/A,FALSE,"INTRAN96";#N/A,#N/A,FALSE,"NAA9697";#N/A,#N/A,FALSE,"ECWEBB";#N/A,#N/A,FALSE,"MFT96";#N/A,#N/A,FALSE,"CTrecon"}</definedName>
    <definedName name="jhkgh_3_1_4" hidden="1">{#N/A,#N/A,FALSE,"TMCOMP96";#N/A,#N/A,FALSE,"MAT96";#N/A,#N/A,FALSE,"FANDA96";#N/A,#N/A,FALSE,"INTRAN96";#N/A,#N/A,FALSE,"NAA9697";#N/A,#N/A,FALSE,"ECWEBB";#N/A,#N/A,FALSE,"MFT96";#N/A,#N/A,FALSE,"CTrecon"}</definedName>
    <definedName name="jhkgh_3_1_5" localSheetId="0" hidden="1">{#N/A,#N/A,FALSE,"TMCOMP96";#N/A,#N/A,FALSE,"MAT96";#N/A,#N/A,FALSE,"FANDA96";#N/A,#N/A,FALSE,"INTRAN96";#N/A,#N/A,FALSE,"NAA9697";#N/A,#N/A,FALSE,"ECWEBB";#N/A,#N/A,FALSE,"MFT96";#N/A,#N/A,FALSE,"CTrecon"}</definedName>
    <definedName name="jhkgh_3_1_5" hidden="1">{#N/A,#N/A,FALSE,"TMCOMP96";#N/A,#N/A,FALSE,"MAT96";#N/A,#N/A,FALSE,"FANDA96";#N/A,#N/A,FALSE,"INTRAN96";#N/A,#N/A,FALSE,"NAA9697";#N/A,#N/A,FALSE,"ECWEBB";#N/A,#N/A,FALSE,"MFT96";#N/A,#N/A,FALSE,"CTrecon"}</definedName>
    <definedName name="jhkgh_3_2" localSheetId="0" hidden="1">{#N/A,#N/A,FALSE,"TMCOMP96";#N/A,#N/A,FALSE,"MAT96";#N/A,#N/A,FALSE,"FANDA96";#N/A,#N/A,FALSE,"INTRAN96";#N/A,#N/A,FALSE,"NAA9697";#N/A,#N/A,FALSE,"ECWEBB";#N/A,#N/A,FALSE,"MFT96";#N/A,#N/A,FALSE,"CTrecon"}</definedName>
    <definedName name="jhkgh_3_2" hidden="1">{#N/A,#N/A,FALSE,"TMCOMP96";#N/A,#N/A,FALSE,"MAT96";#N/A,#N/A,FALSE,"FANDA96";#N/A,#N/A,FALSE,"INTRAN96";#N/A,#N/A,FALSE,"NAA9697";#N/A,#N/A,FALSE,"ECWEBB";#N/A,#N/A,FALSE,"MFT96";#N/A,#N/A,FALSE,"CTrecon"}</definedName>
    <definedName name="jhkgh_3_3" localSheetId="0" hidden="1">{#N/A,#N/A,FALSE,"TMCOMP96";#N/A,#N/A,FALSE,"MAT96";#N/A,#N/A,FALSE,"FANDA96";#N/A,#N/A,FALSE,"INTRAN96";#N/A,#N/A,FALSE,"NAA9697";#N/A,#N/A,FALSE,"ECWEBB";#N/A,#N/A,FALSE,"MFT96";#N/A,#N/A,FALSE,"CTrecon"}</definedName>
    <definedName name="jhkgh_3_3" hidden="1">{#N/A,#N/A,FALSE,"TMCOMP96";#N/A,#N/A,FALSE,"MAT96";#N/A,#N/A,FALSE,"FANDA96";#N/A,#N/A,FALSE,"INTRAN96";#N/A,#N/A,FALSE,"NAA9697";#N/A,#N/A,FALSE,"ECWEBB";#N/A,#N/A,FALSE,"MFT96";#N/A,#N/A,FALSE,"CTrecon"}</definedName>
    <definedName name="jhkgh_3_4" localSheetId="0" hidden="1">{#N/A,#N/A,FALSE,"TMCOMP96";#N/A,#N/A,FALSE,"MAT96";#N/A,#N/A,FALSE,"FANDA96";#N/A,#N/A,FALSE,"INTRAN96";#N/A,#N/A,FALSE,"NAA9697";#N/A,#N/A,FALSE,"ECWEBB";#N/A,#N/A,FALSE,"MFT96";#N/A,#N/A,FALSE,"CTrecon"}</definedName>
    <definedName name="jhkgh_3_4" hidden="1">{#N/A,#N/A,FALSE,"TMCOMP96";#N/A,#N/A,FALSE,"MAT96";#N/A,#N/A,FALSE,"FANDA96";#N/A,#N/A,FALSE,"INTRAN96";#N/A,#N/A,FALSE,"NAA9697";#N/A,#N/A,FALSE,"ECWEBB";#N/A,#N/A,FALSE,"MFT96";#N/A,#N/A,FALSE,"CTrecon"}</definedName>
    <definedName name="jhkgh_3_5" localSheetId="0" hidden="1">{#N/A,#N/A,FALSE,"TMCOMP96";#N/A,#N/A,FALSE,"MAT96";#N/A,#N/A,FALSE,"FANDA96";#N/A,#N/A,FALSE,"INTRAN96";#N/A,#N/A,FALSE,"NAA9697";#N/A,#N/A,FALSE,"ECWEBB";#N/A,#N/A,FALSE,"MFT96";#N/A,#N/A,FALSE,"CTrecon"}</definedName>
    <definedName name="jhkgh_3_5" hidden="1">{#N/A,#N/A,FALSE,"TMCOMP96";#N/A,#N/A,FALSE,"MAT96";#N/A,#N/A,FALSE,"FANDA96";#N/A,#N/A,FALSE,"INTRAN96";#N/A,#N/A,FALSE,"NAA9697";#N/A,#N/A,FALSE,"ECWEBB";#N/A,#N/A,FALSE,"MFT96";#N/A,#N/A,FALSE,"CTrecon"}</definedName>
    <definedName name="jhkgh_4" localSheetId="0" hidden="1">{#N/A,#N/A,FALSE,"TMCOMP96";#N/A,#N/A,FALSE,"MAT96";#N/A,#N/A,FALSE,"FANDA96";#N/A,#N/A,FALSE,"INTRAN96";#N/A,#N/A,FALSE,"NAA9697";#N/A,#N/A,FALSE,"ECWEBB";#N/A,#N/A,FALSE,"MFT96";#N/A,#N/A,FALSE,"CTrecon"}</definedName>
    <definedName name="jhkgh_4" localSheetId="4" hidden="1">{#N/A,#N/A,FALSE,"TMCOMP96";#N/A,#N/A,FALSE,"MAT96";#N/A,#N/A,FALSE,"FANDA96";#N/A,#N/A,FALSE,"INTRAN96";#N/A,#N/A,FALSE,"NAA9697";#N/A,#N/A,FALSE,"ECWEBB";#N/A,#N/A,FALSE,"MFT96";#N/A,#N/A,FALSE,"CTrecon"}</definedName>
    <definedName name="jhkgh_4" hidden="1">{#N/A,#N/A,FALSE,"TMCOMP96";#N/A,#N/A,FALSE,"MAT96";#N/A,#N/A,FALSE,"FANDA96";#N/A,#N/A,FALSE,"INTRAN96";#N/A,#N/A,FALSE,"NAA9697";#N/A,#N/A,FALSE,"ECWEBB";#N/A,#N/A,FALSE,"MFT96";#N/A,#N/A,FALSE,"CTrecon"}</definedName>
    <definedName name="jhkgh_4_1" localSheetId="0" hidden="1">{#N/A,#N/A,FALSE,"TMCOMP96";#N/A,#N/A,FALSE,"MAT96";#N/A,#N/A,FALSE,"FANDA96";#N/A,#N/A,FALSE,"INTRAN96";#N/A,#N/A,FALSE,"NAA9697";#N/A,#N/A,FALSE,"ECWEBB";#N/A,#N/A,FALSE,"MFT96";#N/A,#N/A,FALSE,"CTrecon"}</definedName>
    <definedName name="jhkgh_4_1" localSheetId="4" hidden="1">{#N/A,#N/A,FALSE,"TMCOMP96";#N/A,#N/A,FALSE,"MAT96";#N/A,#N/A,FALSE,"FANDA96";#N/A,#N/A,FALSE,"INTRAN96";#N/A,#N/A,FALSE,"NAA9697";#N/A,#N/A,FALSE,"ECWEBB";#N/A,#N/A,FALSE,"MFT96";#N/A,#N/A,FALSE,"CTrecon"}</definedName>
    <definedName name="jhkgh_4_1" hidden="1">{#N/A,#N/A,FALSE,"TMCOMP96";#N/A,#N/A,FALSE,"MAT96";#N/A,#N/A,FALSE,"FANDA96";#N/A,#N/A,FALSE,"INTRAN96";#N/A,#N/A,FALSE,"NAA9697";#N/A,#N/A,FALSE,"ECWEBB";#N/A,#N/A,FALSE,"MFT96";#N/A,#N/A,FALSE,"CTrecon"}</definedName>
    <definedName name="jhkgh_4_1_1" localSheetId="0" hidden="1">{#N/A,#N/A,FALSE,"TMCOMP96";#N/A,#N/A,FALSE,"MAT96";#N/A,#N/A,FALSE,"FANDA96";#N/A,#N/A,FALSE,"INTRAN96";#N/A,#N/A,FALSE,"NAA9697";#N/A,#N/A,FALSE,"ECWEBB";#N/A,#N/A,FALSE,"MFT96";#N/A,#N/A,FALSE,"CTrecon"}</definedName>
    <definedName name="jhkgh_4_1_1" hidden="1">{#N/A,#N/A,FALSE,"TMCOMP96";#N/A,#N/A,FALSE,"MAT96";#N/A,#N/A,FALSE,"FANDA96";#N/A,#N/A,FALSE,"INTRAN96";#N/A,#N/A,FALSE,"NAA9697";#N/A,#N/A,FALSE,"ECWEBB";#N/A,#N/A,FALSE,"MFT96";#N/A,#N/A,FALSE,"CTrecon"}</definedName>
    <definedName name="jhkgh_4_1_1_1" hidden="1">{#N/A,#N/A,FALSE,"TMCOMP96";#N/A,#N/A,FALSE,"MAT96";#N/A,#N/A,FALSE,"FANDA96";#N/A,#N/A,FALSE,"INTRAN96";#N/A,#N/A,FALSE,"NAA9697";#N/A,#N/A,FALSE,"ECWEBB";#N/A,#N/A,FALSE,"MFT96";#N/A,#N/A,FALSE,"CTrecon"}</definedName>
    <definedName name="jhkgh_4_1_1_2" hidden="1">{#N/A,#N/A,FALSE,"TMCOMP96";#N/A,#N/A,FALSE,"MAT96";#N/A,#N/A,FALSE,"FANDA96";#N/A,#N/A,FALSE,"INTRAN96";#N/A,#N/A,FALSE,"NAA9697";#N/A,#N/A,FALSE,"ECWEBB";#N/A,#N/A,FALSE,"MFT96";#N/A,#N/A,FALSE,"CTrecon"}</definedName>
    <definedName name="jhkgh_4_1_2" localSheetId="0" hidden="1">{#N/A,#N/A,FALSE,"TMCOMP96";#N/A,#N/A,FALSE,"MAT96";#N/A,#N/A,FALSE,"FANDA96";#N/A,#N/A,FALSE,"INTRAN96";#N/A,#N/A,FALSE,"NAA9697";#N/A,#N/A,FALSE,"ECWEBB";#N/A,#N/A,FALSE,"MFT96";#N/A,#N/A,FALSE,"CTrecon"}</definedName>
    <definedName name="jhkgh_4_1_2" hidden="1">{#N/A,#N/A,FALSE,"TMCOMP96";#N/A,#N/A,FALSE,"MAT96";#N/A,#N/A,FALSE,"FANDA96";#N/A,#N/A,FALSE,"INTRAN96";#N/A,#N/A,FALSE,"NAA9697";#N/A,#N/A,FALSE,"ECWEBB";#N/A,#N/A,FALSE,"MFT96";#N/A,#N/A,FALSE,"CTrecon"}</definedName>
    <definedName name="jhkgh_4_1_3" localSheetId="0" hidden="1">{#N/A,#N/A,FALSE,"TMCOMP96";#N/A,#N/A,FALSE,"MAT96";#N/A,#N/A,FALSE,"FANDA96";#N/A,#N/A,FALSE,"INTRAN96";#N/A,#N/A,FALSE,"NAA9697";#N/A,#N/A,FALSE,"ECWEBB";#N/A,#N/A,FALSE,"MFT96";#N/A,#N/A,FALSE,"CTrecon"}</definedName>
    <definedName name="jhkgh_4_1_3" hidden="1">{#N/A,#N/A,FALSE,"TMCOMP96";#N/A,#N/A,FALSE,"MAT96";#N/A,#N/A,FALSE,"FANDA96";#N/A,#N/A,FALSE,"INTRAN96";#N/A,#N/A,FALSE,"NAA9697";#N/A,#N/A,FALSE,"ECWEBB";#N/A,#N/A,FALSE,"MFT96";#N/A,#N/A,FALSE,"CTrecon"}</definedName>
    <definedName name="jhkgh_4_1_4" localSheetId="0" hidden="1">{#N/A,#N/A,FALSE,"TMCOMP96";#N/A,#N/A,FALSE,"MAT96";#N/A,#N/A,FALSE,"FANDA96";#N/A,#N/A,FALSE,"INTRAN96";#N/A,#N/A,FALSE,"NAA9697";#N/A,#N/A,FALSE,"ECWEBB";#N/A,#N/A,FALSE,"MFT96";#N/A,#N/A,FALSE,"CTrecon"}</definedName>
    <definedName name="jhkgh_4_1_4" hidden="1">{#N/A,#N/A,FALSE,"TMCOMP96";#N/A,#N/A,FALSE,"MAT96";#N/A,#N/A,FALSE,"FANDA96";#N/A,#N/A,FALSE,"INTRAN96";#N/A,#N/A,FALSE,"NAA9697";#N/A,#N/A,FALSE,"ECWEBB";#N/A,#N/A,FALSE,"MFT96";#N/A,#N/A,FALSE,"CTrecon"}</definedName>
    <definedName name="jhkgh_4_1_5" localSheetId="0" hidden="1">{#N/A,#N/A,FALSE,"TMCOMP96";#N/A,#N/A,FALSE,"MAT96";#N/A,#N/A,FALSE,"FANDA96";#N/A,#N/A,FALSE,"INTRAN96";#N/A,#N/A,FALSE,"NAA9697";#N/A,#N/A,FALSE,"ECWEBB";#N/A,#N/A,FALSE,"MFT96";#N/A,#N/A,FALSE,"CTrecon"}</definedName>
    <definedName name="jhkgh_4_1_5" hidden="1">{#N/A,#N/A,FALSE,"TMCOMP96";#N/A,#N/A,FALSE,"MAT96";#N/A,#N/A,FALSE,"FANDA96";#N/A,#N/A,FALSE,"INTRAN96";#N/A,#N/A,FALSE,"NAA9697";#N/A,#N/A,FALSE,"ECWEBB";#N/A,#N/A,FALSE,"MFT96";#N/A,#N/A,FALSE,"CTrecon"}</definedName>
    <definedName name="jhkgh_4_2" localSheetId="0" hidden="1">{#N/A,#N/A,FALSE,"TMCOMP96";#N/A,#N/A,FALSE,"MAT96";#N/A,#N/A,FALSE,"FANDA96";#N/A,#N/A,FALSE,"INTRAN96";#N/A,#N/A,FALSE,"NAA9697";#N/A,#N/A,FALSE,"ECWEBB";#N/A,#N/A,FALSE,"MFT96";#N/A,#N/A,FALSE,"CTrecon"}</definedName>
    <definedName name="jhkgh_4_2" hidden="1">{#N/A,#N/A,FALSE,"TMCOMP96";#N/A,#N/A,FALSE,"MAT96";#N/A,#N/A,FALSE,"FANDA96";#N/A,#N/A,FALSE,"INTRAN96";#N/A,#N/A,FALSE,"NAA9697";#N/A,#N/A,FALSE,"ECWEBB";#N/A,#N/A,FALSE,"MFT96";#N/A,#N/A,FALSE,"CTrecon"}</definedName>
    <definedName name="jhkgh_4_3" localSheetId="0" hidden="1">{#N/A,#N/A,FALSE,"TMCOMP96";#N/A,#N/A,FALSE,"MAT96";#N/A,#N/A,FALSE,"FANDA96";#N/A,#N/A,FALSE,"INTRAN96";#N/A,#N/A,FALSE,"NAA9697";#N/A,#N/A,FALSE,"ECWEBB";#N/A,#N/A,FALSE,"MFT96";#N/A,#N/A,FALSE,"CTrecon"}</definedName>
    <definedName name="jhkgh_4_3" hidden="1">{#N/A,#N/A,FALSE,"TMCOMP96";#N/A,#N/A,FALSE,"MAT96";#N/A,#N/A,FALSE,"FANDA96";#N/A,#N/A,FALSE,"INTRAN96";#N/A,#N/A,FALSE,"NAA9697";#N/A,#N/A,FALSE,"ECWEBB";#N/A,#N/A,FALSE,"MFT96";#N/A,#N/A,FALSE,"CTrecon"}</definedName>
    <definedName name="jhkgh_4_4" localSheetId="0" hidden="1">{#N/A,#N/A,FALSE,"TMCOMP96";#N/A,#N/A,FALSE,"MAT96";#N/A,#N/A,FALSE,"FANDA96";#N/A,#N/A,FALSE,"INTRAN96";#N/A,#N/A,FALSE,"NAA9697";#N/A,#N/A,FALSE,"ECWEBB";#N/A,#N/A,FALSE,"MFT96";#N/A,#N/A,FALSE,"CTrecon"}</definedName>
    <definedName name="jhkgh_4_4" hidden="1">{#N/A,#N/A,FALSE,"TMCOMP96";#N/A,#N/A,FALSE,"MAT96";#N/A,#N/A,FALSE,"FANDA96";#N/A,#N/A,FALSE,"INTRAN96";#N/A,#N/A,FALSE,"NAA9697";#N/A,#N/A,FALSE,"ECWEBB";#N/A,#N/A,FALSE,"MFT96";#N/A,#N/A,FALSE,"CTrecon"}</definedName>
    <definedName name="jhkgh_4_5" localSheetId="0" hidden="1">{#N/A,#N/A,FALSE,"TMCOMP96";#N/A,#N/A,FALSE,"MAT96";#N/A,#N/A,FALSE,"FANDA96";#N/A,#N/A,FALSE,"INTRAN96";#N/A,#N/A,FALSE,"NAA9697";#N/A,#N/A,FALSE,"ECWEBB";#N/A,#N/A,FALSE,"MFT96";#N/A,#N/A,FALSE,"CTrecon"}</definedName>
    <definedName name="jhkgh_4_5" hidden="1">{#N/A,#N/A,FALSE,"TMCOMP96";#N/A,#N/A,FALSE,"MAT96";#N/A,#N/A,FALSE,"FANDA96";#N/A,#N/A,FALSE,"INTRAN96";#N/A,#N/A,FALSE,"NAA9697";#N/A,#N/A,FALSE,"ECWEBB";#N/A,#N/A,FALSE,"MFT96";#N/A,#N/A,FALSE,"CTrecon"}</definedName>
    <definedName name="jhkgh_5" localSheetId="0" hidden="1">{#N/A,#N/A,FALSE,"TMCOMP96";#N/A,#N/A,FALSE,"MAT96";#N/A,#N/A,FALSE,"FANDA96";#N/A,#N/A,FALSE,"INTRAN96";#N/A,#N/A,FALSE,"NAA9697";#N/A,#N/A,FALSE,"ECWEBB";#N/A,#N/A,FALSE,"MFT96";#N/A,#N/A,FALSE,"CTrecon"}</definedName>
    <definedName name="jhkgh_5" localSheetId="4" hidden="1">{#N/A,#N/A,FALSE,"TMCOMP96";#N/A,#N/A,FALSE,"MAT96";#N/A,#N/A,FALSE,"FANDA96";#N/A,#N/A,FALSE,"INTRAN96";#N/A,#N/A,FALSE,"NAA9697";#N/A,#N/A,FALSE,"ECWEBB";#N/A,#N/A,FALSE,"MFT96";#N/A,#N/A,FALSE,"CTrecon"}</definedName>
    <definedName name="jhkgh_5" hidden="1">{#N/A,#N/A,FALSE,"TMCOMP96";#N/A,#N/A,FALSE,"MAT96";#N/A,#N/A,FALSE,"FANDA96";#N/A,#N/A,FALSE,"INTRAN96";#N/A,#N/A,FALSE,"NAA9697";#N/A,#N/A,FALSE,"ECWEBB";#N/A,#N/A,FALSE,"MFT96";#N/A,#N/A,FALSE,"CTrecon"}</definedName>
    <definedName name="jhkgh_5_1" localSheetId="0" hidden="1">{#N/A,#N/A,FALSE,"TMCOMP96";#N/A,#N/A,FALSE,"MAT96";#N/A,#N/A,FALSE,"FANDA96";#N/A,#N/A,FALSE,"INTRAN96";#N/A,#N/A,FALSE,"NAA9697";#N/A,#N/A,FALSE,"ECWEBB";#N/A,#N/A,FALSE,"MFT96";#N/A,#N/A,FALSE,"CTrecon"}</definedName>
    <definedName name="jhkgh_5_1" localSheetId="4" hidden="1">{#N/A,#N/A,FALSE,"TMCOMP96";#N/A,#N/A,FALSE,"MAT96";#N/A,#N/A,FALSE,"FANDA96";#N/A,#N/A,FALSE,"INTRAN96";#N/A,#N/A,FALSE,"NAA9697";#N/A,#N/A,FALSE,"ECWEBB";#N/A,#N/A,FALSE,"MFT96";#N/A,#N/A,FALSE,"CTrecon"}</definedName>
    <definedName name="jhkgh_5_1" hidden="1">{#N/A,#N/A,FALSE,"TMCOMP96";#N/A,#N/A,FALSE,"MAT96";#N/A,#N/A,FALSE,"FANDA96";#N/A,#N/A,FALSE,"INTRAN96";#N/A,#N/A,FALSE,"NAA9697";#N/A,#N/A,FALSE,"ECWEBB";#N/A,#N/A,FALSE,"MFT96";#N/A,#N/A,FALSE,"CTrecon"}</definedName>
    <definedName name="jhkgh_5_1_1" localSheetId="0" hidden="1">{#N/A,#N/A,FALSE,"TMCOMP96";#N/A,#N/A,FALSE,"MAT96";#N/A,#N/A,FALSE,"FANDA96";#N/A,#N/A,FALSE,"INTRAN96";#N/A,#N/A,FALSE,"NAA9697";#N/A,#N/A,FALSE,"ECWEBB";#N/A,#N/A,FALSE,"MFT96";#N/A,#N/A,FALSE,"CTrecon"}</definedName>
    <definedName name="jhkgh_5_1_1" hidden="1">{#N/A,#N/A,FALSE,"TMCOMP96";#N/A,#N/A,FALSE,"MAT96";#N/A,#N/A,FALSE,"FANDA96";#N/A,#N/A,FALSE,"INTRAN96";#N/A,#N/A,FALSE,"NAA9697";#N/A,#N/A,FALSE,"ECWEBB";#N/A,#N/A,FALSE,"MFT96";#N/A,#N/A,FALSE,"CTrecon"}</definedName>
    <definedName name="jhkgh_5_1_1_1" hidden="1">{#N/A,#N/A,FALSE,"TMCOMP96";#N/A,#N/A,FALSE,"MAT96";#N/A,#N/A,FALSE,"FANDA96";#N/A,#N/A,FALSE,"INTRAN96";#N/A,#N/A,FALSE,"NAA9697";#N/A,#N/A,FALSE,"ECWEBB";#N/A,#N/A,FALSE,"MFT96";#N/A,#N/A,FALSE,"CTrecon"}</definedName>
    <definedName name="jhkgh_5_1_1_2" hidden="1">{#N/A,#N/A,FALSE,"TMCOMP96";#N/A,#N/A,FALSE,"MAT96";#N/A,#N/A,FALSE,"FANDA96";#N/A,#N/A,FALSE,"INTRAN96";#N/A,#N/A,FALSE,"NAA9697";#N/A,#N/A,FALSE,"ECWEBB";#N/A,#N/A,FALSE,"MFT96";#N/A,#N/A,FALSE,"CTrecon"}</definedName>
    <definedName name="jhkgh_5_1_2" localSheetId="0" hidden="1">{#N/A,#N/A,FALSE,"TMCOMP96";#N/A,#N/A,FALSE,"MAT96";#N/A,#N/A,FALSE,"FANDA96";#N/A,#N/A,FALSE,"INTRAN96";#N/A,#N/A,FALSE,"NAA9697";#N/A,#N/A,FALSE,"ECWEBB";#N/A,#N/A,FALSE,"MFT96";#N/A,#N/A,FALSE,"CTrecon"}</definedName>
    <definedName name="jhkgh_5_1_2" hidden="1">{#N/A,#N/A,FALSE,"TMCOMP96";#N/A,#N/A,FALSE,"MAT96";#N/A,#N/A,FALSE,"FANDA96";#N/A,#N/A,FALSE,"INTRAN96";#N/A,#N/A,FALSE,"NAA9697";#N/A,#N/A,FALSE,"ECWEBB";#N/A,#N/A,FALSE,"MFT96";#N/A,#N/A,FALSE,"CTrecon"}</definedName>
    <definedName name="jhkgh_5_1_3" localSheetId="0" hidden="1">{#N/A,#N/A,FALSE,"TMCOMP96";#N/A,#N/A,FALSE,"MAT96";#N/A,#N/A,FALSE,"FANDA96";#N/A,#N/A,FALSE,"INTRAN96";#N/A,#N/A,FALSE,"NAA9697";#N/A,#N/A,FALSE,"ECWEBB";#N/A,#N/A,FALSE,"MFT96";#N/A,#N/A,FALSE,"CTrecon"}</definedName>
    <definedName name="jhkgh_5_1_3" hidden="1">{#N/A,#N/A,FALSE,"TMCOMP96";#N/A,#N/A,FALSE,"MAT96";#N/A,#N/A,FALSE,"FANDA96";#N/A,#N/A,FALSE,"INTRAN96";#N/A,#N/A,FALSE,"NAA9697";#N/A,#N/A,FALSE,"ECWEBB";#N/A,#N/A,FALSE,"MFT96";#N/A,#N/A,FALSE,"CTrecon"}</definedName>
    <definedName name="jhkgh_5_1_4" localSheetId="0" hidden="1">{#N/A,#N/A,FALSE,"TMCOMP96";#N/A,#N/A,FALSE,"MAT96";#N/A,#N/A,FALSE,"FANDA96";#N/A,#N/A,FALSE,"INTRAN96";#N/A,#N/A,FALSE,"NAA9697";#N/A,#N/A,FALSE,"ECWEBB";#N/A,#N/A,FALSE,"MFT96";#N/A,#N/A,FALSE,"CTrecon"}</definedName>
    <definedName name="jhkgh_5_1_4" hidden="1">{#N/A,#N/A,FALSE,"TMCOMP96";#N/A,#N/A,FALSE,"MAT96";#N/A,#N/A,FALSE,"FANDA96";#N/A,#N/A,FALSE,"INTRAN96";#N/A,#N/A,FALSE,"NAA9697";#N/A,#N/A,FALSE,"ECWEBB";#N/A,#N/A,FALSE,"MFT96";#N/A,#N/A,FALSE,"CTrecon"}</definedName>
    <definedName name="jhkgh_5_1_5" localSheetId="0" hidden="1">{#N/A,#N/A,FALSE,"TMCOMP96";#N/A,#N/A,FALSE,"MAT96";#N/A,#N/A,FALSE,"FANDA96";#N/A,#N/A,FALSE,"INTRAN96";#N/A,#N/A,FALSE,"NAA9697";#N/A,#N/A,FALSE,"ECWEBB";#N/A,#N/A,FALSE,"MFT96";#N/A,#N/A,FALSE,"CTrecon"}</definedName>
    <definedName name="jhkgh_5_1_5" hidden="1">{#N/A,#N/A,FALSE,"TMCOMP96";#N/A,#N/A,FALSE,"MAT96";#N/A,#N/A,FALSE,"FANDA96";#N/A,#N/A,FALSE,"INTRAN96";#N/A,#N/A,FALSE,"NAA9697";#N/A,#N/A,FALSE,"ECWEBB";#N/A,#N/A,FALSE,"MFT96";#N/A,#N/A,FALSE,"CTrecon"}</definedName>
    <definedName name="jhkgh_5_2" localSheetId="0" hidden="1">{#N/A,#N/A,FALSE,"TMCOMP96";#N/A,#N/A,FALSE,"MAT96";#N/A,#N/A,FALSE,"FANDA96";#N/A,#N/A,FALSE,"INTRAN96";#N/A,#N/A,FALSE,"NAA9697";#N/A,#N/A,FALSE,"ECWEBB";#N/A,#N/A,FALSE,"MFT96";#N/A,#N/A,FALSE,"CTrecon"}</definedName>
    <definedName name="jhkgh_5_2" hidden="1">{#N/A,#N/A,FALSE,"TMCOMP96";#N/A,#N/A,FALSE,"MAT96";#N/A,#N/A,FALSE,"FANDA96";#N/A,#N/A,FALSE,"INTRAN96";#N/A,#N/A,FALSE,"NAA9697";#N/A,#N/A,FALSE,"ECWEBB";#N/A,#N/A,FALSE,"MFT96";#N/A,#N/A,FALSE,"CTrecon"}</definedName>
    <definedName name="jhkgh_5_3" localSheetId="0" hidden="1">{#N/A,#N/A,FALSE,"TMCOMP96";#N/A,#N/A,FALSE,"MAT96";#N/A,#N/A,FALSE,"FANDA96";#N/A,#N/A,FALSE,"INTRAN96";#N/A,#N/A,FALSE,"NAA9697";#N/A,#N/A,FALSE,"ECWEBB";#N/A,#N/A,FALSE,"MFT96";#N/A,#N/A,FALSE,"CTrecon"}</definedName>
    <definedName name="jhkgh_5_3" hidden="1">{#N/A,#N/A,FALSE,"TMCOMP96";#N/A,#N/A,FALSE,"MAT96";#N/A,#N/A,FALSE,"FANDA96";#N/A,#N/A,FALSE,"INTRAN96";#N/A,#N/A,FALSE,"NAA9697";#N/A,#N/A,FALSE,"ECWEBB";#N/A,#N/A,FALSE,"MFT96";#N/A,#N/A,FALSE,"CTrecon"}</definedName>
    <definedName name="jhkgh_5_4" localSheetId="0" hidden="1">{#N/A,#N/A,FALSE,"TMCOMP96";#N/A,#N/A,FALSE,"MAT96";#N/A,#N/A,FALSE,"FANDA96";#N/A,#N/A,FALSE,"INTRAN96";#N/A,#N/A,FALSE,"NAA9697";#N/A,#N/A,FALSE,"ECWEBB";#N/A,#N/A,FALSE,"MFT96";#N/A,#N/A,FALSE,"CTrecon"}</definedName>
    <definedName name="jhkgh_5_4" hidden="1">{#N/A,#N/A,FALSE,"TMCOMP96";#N/A,#N/A,FALSE,"MAT96";#N/A,#N/A,FALSE,"FANDA96";#N/A,#N/A,FALSE,"INTRAN96";#N/A,#N/A,FALSE,"NAA9697";#N/A,#N/A,FALSE,"ECWEBB";#N/A,#N/A,FALSE,"MFT96";#N/A,#N/A,FALSE,"CTrecon"}</definedName>
    <definedName name="jhkgh_5_5" localSheetId="0" hidden="1">{#N/A,#N/A,FALSE,"TMCOMP96";#N/A,#N/A,FALSE,"MAT96";#N/A,#N/A,FALSE,"FANDA96";#N/A,#N/A,FALSE,"INTRAN96";#N/A,#N/A,FALSE,"NAA9697";#N/A,#N/A,FALSE,"ECWEBB";#N/A,#N/A,FALSE,"MFT96";#N/A,#N/A,FALSE,"CTrecon"}</definedName>
    <definedName name="jhkgh_5_5"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localSheetId="4" hidden="1">{#N/A,#N/A,FALSE,"TMCOMP96";#N/A,#N/A,FALSE,"MAT96";#N/A,#N/A,FALSE,"FANDA96";#N/A,#N/A,FALSE,"INTRAN96";#N/A,#N/A,FALSE,"NAA9697";#N/A,#N/A,FALSE,"ECWEBB";#N/A,#N/A,FALSE,"MFT96";#N/A,#N/A,FALSE,"CTrecon"}</definedName>
    <definedName name="jhkgh2_1" localSheetId="3" hidden="1">{#N/A,#N/A,FALSE,"TMCOMP96";#N/A,#N/A,FALSE,"MAT96";#N/A,#N/A,FALSE,"FANDA96";#N/A,#N/A,FALSE,"INTRAN96";#N/A,#N/A,FALSE,"NAA9697";#N/A,#N/A,FALSE,"ECWEBB";#N/A,#N/A,FALSE,"MFT96";#N/A,#N/A,FALSE,"CTrecon"}</definedName>
    <definedName name="jhkgh2_1_1" localSheetId="0" hidden="1">{#N/A,#N/A,FALSE,"TMCOMP96";#N/A,#N/A,FALSE,"MAT96";#N/A,#N/A,FALSE,"FANDA96";#N/A,#N/A,FALSE,"INTRAN96";#N/A,#N/A,FALSE,"NAA9697";#N/A,#N/A,FALSE,"ECWEBB";#N/A,#N/A,FALSE,"MFT96";#N/A,#N/A,FALSE,"CTrecon"}</definedName>
    <definedName name="jhkgh2_1_1" localSheetId="4" hidden="1">{#N/A,#N/A,FALSE,"TMCOMP96";#N/A,#N/A,FALSE,"MAT96";#N/A,#N/A,FALSE,"FANDA96";#N/A,#N/A,FALSE,"INTRAN96";#N/A,#N/A,FALSE,"NAA9697";#N/A,#N/A,FALSE,"ECWEBB";#N/A,#N/A,FALSE,"MFT96";#N/A,#N/A,FALSE,"CTrecon"}</definedName>
    <definedName name="jhkgh2_1_1" localSheetId="3" hidden="1">{#N/A,#N/A,FALSE,"TMCOMP96";#N/A,#N/A,FALSE,"MAT96";#N/A,#N/A,FALSE,"FANDA96";#N/A,#N/A,FALSE,"INTRAN96";#N/A,#N/A,FALSE,"NAA9697";#N/A,#N/A,FALSE,"ECWEBB";#N/A,#N/A,FALSE,"MFT96";#N/A,#N/A,FALSE,"CTrecon"}</definedName>
    <definedName name="jhkgh2_1_1" hidden="1">{#N/A,#N/A,FALSE,"TMCOMP96";#N/A,#N/A,FALSE,"MAT96";#N/A,#N/A,FALSE,"FANDA96";#N/A,#N/A,FALSE,"INTRAN96";#N/A,#N/A,FALSE,"NAA9697";#N/A,#N/A,FALSE,"ECWEBB";#N/A,#N/A,FALSE,"MFT96";#N/A,#N/A,FALSE,"CTrecon"}</definedName>
    <definedName name="jhkgh2_1_1_1" localSheetId="0" hidden="1">{#N/A,#N/A,FALSE,"TMCOMP96";#N/A,#N/A,FALSE,"MAT96";#N/A,#N/A,FALSE,"FANDA96";#N/A,#N/A,FALSE,"INTRAN96";#N/A,#N/A,FALSE,"NAA9697";#N/A,#N/A,FALSE,"ECWEBB";#N/A,#N/A,FALSE,"MFT96";#N/A,#N/A,FALSE,"CTrecon"}</definedName>
    <definedName name="jhkgh2_1_1_1" localSheetId="4" hidden="1">{#N/A,#N/A,FALSE,"TMCOMP96";#N/A,#N/A,FALSE,"MAT96";#N/A,#N/A,FALSE,"FANDA96";#N/A,#N/A,FALSE,"INTRAN96";#N/A,#N/A,FALSE,"NAA9697";#N/A,#N/A,FALSE,"ECWEBB";#N/A,#N/A,FALSE,"MFT96";#N/A,#N/A,FALSE,"CTrecon"}</definedName>
    <definedName name="jhkgh2_1_1_1" hidden="1">{#N/A,#N/A,FALSE,"TMCOMP96";#N/A,#N/A,FALSE,"MAT96";#N/A,#N/A,FALSE,"FANDA96";#N/A,#N/A,FALSE,"INTRAN96";#N/A,#N/A,FALSE,"NAA9697";#N/A,#N/A,FALSE,"ECWEBB";#N/A,#N/A,FALSE,"MFT96";#N/A,#N/A,FALSE,"CTrecon"}</definedName>
    <definedName name="jhkgh2_1_1_1_1" localSheetId="0" hidden="1">{#N/A,#N/A,FALSE,"TMCOMP96";#N/A,#N/A,FALSE,"MAT96";#N/A,#N/A,FALSE,"FANDA96";#N/A,#N/A,FALSE,"INTRAN96";#N/A,#N/A,FALSE,"NAA9697";#N/A,#N/A,FALSE,"ECWEBB";#N/A,#N/A,FALSE,"MFT96";#N/A,#N/A,FALSE,"CTrecon"}</definedName>
    <definedName name="jhkgh2_1_1_1_1" hidden="1">{#N/A,#N/A,FALSE,"TMCOMP96";#N/A,#N/A,FALSE,"MAT96";#N/A,#N/A,FALSE,"FANDA96";#N/A,#N/A,FALSE,"INTRAN96";#N/A,#N/A,FALSE,"NAA9697";#N/A,#N/A,FALSE,"ECWEBB";#N/A,#N/A,FALSE,"MFT96";#N/A,#N/A,FALSE,"CTrecon"}</definedName>
    <definedName name="jhkgh2_1_1_1_1_1" hidden="1">{#N/A,#N/A,FALSE,"TMCOMP96";#N/A,#N/A,FALSE,"MAT96";#N/A,#N/A,FALSE,"FANDA96";#N/A,#N/A,FALSE,"INTRAN96";#N/A,#N/A,FALSE,"NAA9697";#N/A,#N/A,FALSE,"ECWEBB";#N/A,#N/A,FALSE,"MFT96";#N/A,#N/A,FALSE,"CTrecon"}</definedName>
    <definedName name="jhkgh2_1_1_1_1_2" hidden="1">{#N/A,#N/A,FALSE,"TMCOMP96";#N/A,#N/A,FALSE,"MAT96";#N/A,#N/A,FALSE,"FANDA96";#N/A,#N/A,FALSE,"INTRAN96";#N/A,#N/A,FALSE,"NAA9697";#N/A,#N/A,FALSE,"ECWEBB";#N/A,#N/A,FALSE,"MFT96";#N/A,#N/A,FALSE,"CTrecon"}</definedName>
    <definedName name="jhkgh2_1_1_1_2" localSheetId="0" hidden="1">{#N/A,#N/A,FALSE,"TMCOMP96";#N/A,#N/A,FALSE,"MAT96";#N/A,#N/A,FALSE,"FANDA96";#N/A,#N/A,FALSE,"INTRAN96";#N/A,#N/A,FALSE,"NAA9697";#N/A,#N/A,FALSE,"ECWEBB";#N/A,#N/A,FALSE,"MFT96";#N/A,#N/A,FALSE,"CTrecon"}</definedName>
    <definedName name="jhkgh2_1_1_1_2" hidden="1">{#N/A,#N/A,FALSE,"TMCOMP96";#N/A,#N/A,FALSE,"MAT96";#N/A,#N/A,FALSE,"FANDA96";#N/A,#N/A,FALSE,"INTRAN96";#N/A,#N/A,FALSE,"NAA9697";#N/A,#N/A,FALSE,"ECWEBB";#N/A,#N/A,FALSE,"MFT96";#N/A,#N/A,FALSE,"CTrecon"}</definedName>
    <definedName name="jhkgh2_1_1_1_3" localSheetId="0" hidden="1">{#N/A,#N/A,FALSE,"TMCOMP96";#N/A,#N/A,FALSE,"MAT96";#N/A,#N/A,FALSE,"FANDA96";#N/A,#N/A,FALSE,"INTRAN96";#N/A,#N/A,FALSE,"NAA9697";#N/A,#N/A,FALSE,"ECWEBB";#N/A,#N/A,FALSE,"MFT96";#N/A,#N/A,FALSE,"CTrecon"}</definedName>
    <definedName name="jhkgh2_1_1_1_3" hidden="1">{#N/A,#N/A,FALSE,"TMCOMP96";#N/A,#N/A,FALSE,"MAT96";#N/A,#N/A,FALSE,"FANDA96";#N/A,#N/A,FALSE,"INTRAN96";#N/A,#N/A,FALSE,"NAA9697";#N/A,#N/A,FALSE,"ECWEBB";#N/A,#N/A,FALSE,"MFT96";#N/A,#N/A,FALSE,"CTrecon"}</definedName>
    <definedName name="jhkgh2_1_1_1_4" localSheetId="0" hidden="1">{#N/A,#N/A,FALSE,"TMCOMP96";#N/A,#N/A,FALSE,"MAT96";#N/A,#N/A,FALSE,"FANDA96";#N/A,#N/A,FALSE,"INTRAN96";#N/A,#N/A,FALSE,"NAA9697";#N/A,#N/A,FALSE,"ECWEBB";#N/A,#N/A,FALSE,"MFT96";#N/A,#N/A,FALSE,"CTrecon"}</definedName>
    <definedName name="jhkgh2_1_1_1_4" hidden="1">{#N/A,#N/A,FALSE,"TMCOMP96";#N/A,#N/A,FALSE,"MAT96";#N/A,#N/A,FALSE,"FANDA96";#N/A,#N/A,FALSE,"INTRAN96";#N/A,#N/A,FALSE,"NAA9697";#N/A,#N/A,FALSE,"ECWEBB";#N/A,#N/A,FALSE,"MFT96";#N/A,#N/A,FALSE,"CTrecon"}</definedName>
    <definedName name="jhkgh2_1_1_1_5" localSheetId="0" hidden="1">{#N/A,#N/A,FALSE,"TMCOMP96";#N/A,#N/A,FALSE,"MAT96";#N/A,#N/A,FALSE,"FANDA96";#N/A,#N/A,FALSE,"INTRAN96";#N/A,#N/A,FALSE,"NAA9697";#N/A,#N/A,FALSE,"ECWEBB";#N/A,#N/A,FALSE,"MFT96";#N/A,#N/A,FALSE,"CTrecon"}</definedName>
    <definedName name="jhkgh2_1_1_1_5" hidden="1">{#N/A,#N/A,FALSE,"TMCOMP96";#N/A,#N/A,FALSE,"MAT96";#N/A,#N/A,FALSE,"FANDA96";#N/A,#N/A,FALSE,"INTRAN96";#N/A,#N/A,FALSE,"NAA9697";#N/A,#N/A,FALSE,"ECWEBB";#N/A,#N/A,FALSE,"MFT96";#N/A,#N/A,FALSE,"CTrecon"}</definedName>
    <definedName name="jhkgh2_1_1_2" localSheetId="0" hidden="1">{#N/A,#N/A,FALSE,"TMCOMP96";#N/A,#N/A,FALSE,"MAT96";#N/A,#N/A,FALSE,"FANDA96";#N/A,#N/A,FALSE,"INTRAN96";#N/A,#N/A,FALSE,"NAA9697";#N/A,#N/A,FALSE,"ECWEBB";#N/A,#N/A,FALSE,"MFT96";#N/A,#N/A,FALSE,"CTrecon"}</definedName>
    <definedName name="jhkgh2_1_1_2" hidden="1">{#N/A,#N/A,FALSE,"TMCOMP96";#N/A,#N/A,FALSE,"MAT96";#N/A,#N/A,FALSE,"FANDA96";#N/A,#N/A,FALSE,"INTRAN96";#N/A,#N/A,FALSE,"NAA9697";#N/A,#N/A,FALSE,"ECWEBB";#N/A,#N/A,FALSE,"MFT96";#N/A,#N/A,FALSE,"CTrecon"}</definedName>
    <definedName name="jhkgh2_1_1_3" localSheetId="0" hidden="1">{#N/A,#N/A,FALSE,"TMCOMP96";#N/A,#N/A,FALSE,"MAT96";#N/A,#N/A,FALSE,"FANDA96";#N/A,#N/A,FALSE,"INTRAN96";#N/A,#N/A,FALSE,"NAA9697";#N/A,#N/A,FALSE,"ECWEBB";#N/A,#N/A,FALSE,"MFT96";#N/A,#N/A,FALSE,"CTrecon"}</definedName>
    <definedName name="jhkgh2_1_1_3" hidden="1">{#N/A,#N/A,FALSE,"TMCOMP96";#N/A,#N/A,FALSE,"MAT96";#N/A,#N/A,FALSE,"FANDA96";#N/A,#N/A,FALSE,"INTRAN96";#N/A,#N/A,FALSE,"NAA9697";#N/A,#N/A,FALSE,"ECWEBB";#N/A,#N/A,FALSE,"MFT96";#N/A,#N/A,FALSE,"CTrecon"}</definedName>
    <definedName name="jhkgh2_1_1_4" localSheetId="0" hidden="1">{#N/A,#N/A,FALSE,"TMCOMP96";#N/A,#N/A,FALSE,"MAT96";#N/A,#N/A,FALSE,"FANDA96";#N/A,#N/A,FALSE,"INTRAN96";#N/A,#N/A,FALSE,"NAA9697";#N/A,#N/A,FALSE,"ECWEBB";#N/A,#N/A,FALSE,"MFT96";#N/A,#N/A,FALSE,"CTrecon"}</definedName>
    <definedName name="jhkgh2_1_1_4" hidden="1">{#N/A,#N/A,FALSE,"TMCOMP96";#N/A,#N/A,FALSE,"MAT96";#N/A,#N/A,FALSE,"FANDA96";#N/A,#N/A,FALSE,"INTRAN96";#N/A,#N/A,FALSE,"NAA9697";#N/A,#N/A,FALSE,"ECWEBB";#N/A,#N/A,FALSE,"MFT96";#N/A,#N/A,FALSE,"CTrecon"}</definedName>
    <definedName name="jhkgh2_1_1_5" localSheetId="0" hidden="1">{#N/A,#N/A,FALSE,"TMCOMP96";#N/A,#N/A,FALSE,"MAT96";#N/A,#N/A,FALSE,"FANDA96";#N/A,#N/A,FALSE,"INTRAN96";#N/A,#N/A,FALSE,"NAA9697";#N/A,#N/A,FALSE,"ECWEBB";#N/A,#N/A,FALSE,"MFT96";#N/A,#N/A,FALSE,"CTrecon"}</definedName>
    <definedName name="jhkgh2_1_1_5" hidden="1">{#N/A,#N/A,FALSE,"TMCOMP96";#N/A,#N/A,FALSE,"MAT96";#N/A,#N/A,FALSE,"FANDA96";#N/A,#N/A,FALSE,"INTRAN96";#N/A,#N/A,FALSE,"NAA9697";#N/A,#N/A,FALSE,"ECWEBB";#N/A,#N/A,FALSE,"MFT96";#N/A,#N/A,FALSE,"CTrecon"}</definedName>
    <definedName name="jhkgh2_1_2" localSheetId="0" hidden="1">{#N/A,#N/A,FALSE,"TMCOMP96";#N/A,#N/A,FALSE,"MAT96";#N/A,#N/A,FALSE,"FANDA96";#N/A,#N/A,FALSE,"INTRAN96";#N/A,#N/A,FALSE,"NAA9697";#N/A,#N/A,FALSE,"ECWEBB";#N/A,#N/A,FALSE,"MFT96";#N/A,#N/A,FALSE,"CTrecon"}</definedName>
    <definedName name="jhkgh2_1_2" localSheetId="4" hidden="1">{#N/A,#N/A,FALSE,"TMCOMP96";#N/A,#N/A,FALSE,"MAT96";#N/A,#N/A,FALSE,"FANDA96";#N/A,#N/A,FALSE,"INTRAN96";#N/A,#N/A,FALSE,"NAA9697";#N/A,#N/A,FALSE,"ECWEBB";#N/A,#N/A,FALSE,"MFT96";#N/A,#N/A,FALSE,"CTrecon"}</definedName>
    <definedName name="jhkgh2_1_2" hidden="1">{#N/A,#N/A,FALSE,"TMCOMP96";#N/A,#N/A,FALSE,"MAT96";#N/A,#N/A,FALSE,"FANDA96";#N/A,#N/A,FALSE,"INTRAN96";#N/A,#N/A,FALSE,"NAA9697";#N/A,#N/A,FALSE,"ECWEBB";#N/A,#N/A,FALSE,"MFT96";#N/A,#N/A,FALSE,"CTrecon"}</definedName>
    <definedName name="jhkgh2_1_2_1" localSheetId="0" hidden="1">{#N/A,#N/A,FALSE,"TMCOMP96";#N/A,#N/A,FALSE,"MAT96";#N/A,#N/A,FALSE,"FANDA96";#N/A,#N/A,FALSE,"INTRAN96";#N/A,#N/A,FALSE,"NAA9697";#N/A,#N/A,FALSE,"ECWEBB";#N/A,#N/A,FALSE,"MFT96";#N/A,#N/A,FALSE,"CTrecon"}</definedName>
    <definedName name="jhkgh2_1_2_1" localSheetId="4" hidden="1">{#N/A,#N/A,FALSE,"TMCOMP96";#N/A,#N/A,FALSE,"MAT96";#N/A,#N/A,FALSE,"FANDA96";#N/A,#N/A,FALSE,"INTRAN96";#N/A,#N/A,FALSE,"NAA9697";#N/A,#N/A,FALSE,"ECWEBB";#N/A,#N/A,FALSE,"MFT96";#N/A,#N/A,FALSE,"CTrecon"}</definedName>
    <definedName name="jhkgh2_1_2_1" hidden="1">{#N/A,#N/A,FALSE,"TMCOMP96";#N/A,#N/A,FALSE,"MAT96";#N/A,#N/A,FALSE,"FANDA96";#N/A,#N/A,FALSE,"INTRAN96";#N/A,#N/A,FALSE,"NAA9697";#N/A,#N/A,FALSE,"ECWEBB";#N/A,#N/A,FALSE,"MFT96";#N/A,#N/A,FALSE,"CTrecon"}</definedName>
    <definedName name="jhkgh2_1_2_1_1" localSheetId="0" hidden="1">{#N/A,#N/A,FALSE,"TMCOMP96";#N/A,#N/A,FALSE,"MAT96";#N/A,#N/A,FALSE,"FANDA96";#N/A,#N/A,FALSE,"INTRAN96";#N/A,#N/A,FALSE,"NAA9697";#N/A,#N/A,FALSE,"ECWEBB";#N/A,#N/A,FALSE,"MFT96";#N/A,#N/A,FALSE,"CTrecon"}</definedName>
    <definedName name="jhkgh2_1_2_1_1" hidden="1">{#N/A,#N/A,FALSE,"TMCOMP96";#N/A,#N/A,FALSE,"MAT96";#N/A,#N/A,FALSE,"FANDA96";#N/A,#N/A,FALSE,"INTRAN96";#N/A,#N/A,FALSE,"NAA9697";#N/A,#N/A,FALSE,"ECWEBB";#N/A,#N/A,FALSE,"MFT96";#N/A,#N/A,FALSE,"CTrecon"}</definedName>
    <definedName name="jhkgh2_1_2_1_1_1" hidden="1">{#N/A,#N/A,FALSE,"TMCOMP96";#N/A,#N/A,FALSE,"MAT96";#N/A,#N/A,FALSE,"FANDA96";#N/A,#N/A,FALSE,"INTRAN96";#N/A,#N/A,FALSE,"NAA9697";#N/A,#N/A,FALSE,"ECWEBB";#N/A,#N/A,FALSE,"MFT96";#N/A,#N/A,FALSE,"CTrecon"}</definedName>
    <definedName name="jhkgh2_1_2_1_1_2" hidden="1">{#N/A,#N/A,FALSE,"TMCOMP96";#N/A,#N/A,FALSE,"MAT96";#N/A,#N/A,FALSE,"FANDA96";#N/A,#N/A,FALSE,"INTRAN96";#N/A,#N/A,FALSE,"NAA9697";#N/A,#N/A,FALSE,"ECWEBB";#N/A,#N/A,FALSE,"MFT96";#N/A,#N/A,FALSE,"CTrecon"}</definedName>
    <definedName name="jhkgh2_1_2_1_2" localSheetId="0" hidden="1">{#N/A,#N/A,FALSE,"TMCOMP96";#N/A,#N/A,FALSE,"MAT96";#N/A,#N/A,FALSE,"FANDA96";#N/A,#N/A,FALSE,"INTRAN96";#N/A,#N/A,FALSE,"NAA9697";#N/A,#N/A,FALSE,"ECWEBB";#N/A,#N/A,FALSE,"MFT96";#N/A,#N/A,FALSE,"CTrecon"}</definedName>
    <definedName name="jhkgh2_1_2_1_2" hidden="1">{#N/A,#N/A,FALSE,"TMCOMP96";#N/A,#N/A,FALSE,"MAT96";#N/A,#N/A,FALSE,"FANDA96";#N/A,#N/A,FALSE,"INTRAN96";#N/A,#N/A,FALSE,"NAA9697";#N/A,#N/A,FALSE,"ECWEBB";#N/A,#N/A,FALSE,"MFT96";#N/A,#N/A,FALSE,"CTrecon"}</definedName>
    <definedName name="jhkgh2_1_2_1_3" localSheetId="0" hidden="1">{#N/A,#N/A,FALSE,"TMCOMP96";#N/A,#N/A,FALSE,"MAT96";#N/A,#N/A,FALSE,"FANDA96";#N/A,#N/A,FALSE,"INTRAN96";#N/A,#N/A,FALSE,"NAA9697";#N/A,#N/A,FALSE,"ECWEBB";#N/A,#N/A,FALSE,"MFT96";#N/A,#N/A,FALSE,"CTrecon"}</definedName>
    <definedName name="jhkgh2_1_2_1_3" hidden="1">{#N/A,#N/A,FALSE,"TMCOMP96";#N/A,#N/A,FALSE,"MAT96";#N/A,#N/A,FALSE,"FANDA96";#N/A,#N/A,FALSE,"INTRAN96";#N/A,#N/A,FALSE,"NAA9697";#N/A,#N/A,FALSE,"ECWEBB";#N/A,#N/A,FALSE,"MFT96";#N/A,#N/A,FALSE,"CTrecon"}</definedName>
    <definedName name="jhkgh2_1_2_1_4" localSheetId="0" hidden="1">{#N/A,#N/A,FALSE,"TMCOMP96";#N/A,#N/A,FALSE,"MAT96";#N/A,#N/A,FALSE,"FANDA96";#N/A,#N/A,FALSE,"INTRAN96";#N/A,#N/A,FALSE,"NAA9697";#N/A,#N/A,FALSE,"ECWEBB";#N/A,#N/A,FALSE,"MFT96";#N/A,#N/A,FALSE,"CTrecon"}</definedName>
    <definedName name="jhkgh2_1_2_1_4" hidden="1">{#N/A,#N/A,FALSE,"TMCOMP96";#N/A,#N/A,FALSE,"MAT96";#N/A,#N/A,FALSE,"FANDA96";#N/A,#N/A,FALSE,"INTRAN96";#N/A,#N/A,FALSE,"NAA9697";#N/A,#N/A,FALSE,"ECWEBB";#N/A,#N/A,FALSE,"MFT96";#N/A,#N/A,FALSE,"CTrecon"}</definedName>
    <definedName name="jhkgh2_1_2_1_5" localSheetId="0" hidden="1">{#N/A,#N/A,FALSE,"TMCOMP96";#N/A,#N/A,FALSE,"MAT96";#N/A,#N/A,FALSE,"FANDA96";#N/A,#N/A,FALSE,"INTRAN96";#N/A,#N/A,FALSE,"NAA9697";#N/A,#N/A,FALSE,"ECWEBB";#N/A,#N/A,FALSE,"MFT96";#N/A,#N/A,FALSE,"CTrecon"}</definedName>
    <definedName name="jhkgh2_1_2_1_5" hidden="1">{#N/A,#N/A,FALSE,"TMCOMP96";#N/A,#N/A,FALSE,"MAT96";#N/A,#N/A,FALSE,"FANDA96";#N/A,#N/A,FALSE,"INTRAN96";#N/A,#N/A,FALSE,"NAA9697";#N/A,#N/A,FALSE,"ECWEBB";#N/A,#N/A,FALSE,"MFT96";#N/A,#N/A,FALSE,"CTrecon"}</definedName>
    <definedName name="jhkgh2_1_2_2" localSheetId="0" hidden="1">{#N/A,#N/A,FALSE,"TMCOMP96";#N/A,#N/A,FALSE,"MAT96";#N/A,#N/A,FALSE,"FANDA96";#N/A,#N/A,FALSE,"INTRAN96";#N/A,#N/A,FALSE,"NAA9697";#N/A,#N/A,FALSE,"ECWEBB";#N/A,#N/A,FALSE,"MFT96";#N/A,#N/A,FALSE,"CTrecon"}</definedName>
    <definedName name="jhkgh2_1_2_2" hidden="1">{#N/A,#N/A,FALSE,"TMCOMP96";#N/A,#N/A,FALSE,"MAT96";#N/A,#N/A,FALSE,"FANDA96";#N/A,#N/A,FALSE,"INTRAN96";#N/A,#N/A,FALSE,"NAA9697";#N/A,#N/A,FALSE,"ECWEBB";#N/A,#N/A,FALSE,"MFT96";#N/A,#N/A,FALSE,"CTrecon"}</definedName>
    <definedName name="jhkgh2_1_2_3" localSheetId="0" hidden="1">{#N/A,#N/A,FALSE,"TMCOMP96";#N/A,#N/A,FALSE,"MAT96";#N/A,#N/A,FALSE,"FANDA96";#N/A,#N/A,FALSE,"INTRAN96";#N/A,#N/A,FALSE,"NAA9697";#N/A,#N/A,FALSE,"ECWEBB";#N/A,#N/A,FALSE,"MFT96";#N/A,#N/A,FALSE,"CTrecon"}</definedName>
    <definedName name="jhkgh2_1_2_3" hidden="1">{#N/A,#N/A,FALSE,"TMCOMP96";#N/A,#N/A,FALSE,"MAT96";#N/A,#N/A,FALSE,"FANDA96";#N/A,#N/A,FALSE,"INTRAN96";#N/A,#N/A,FALSE,"NAA9697";#N/A,#N/A,FALSE,"ECWEBB";#N/A,#N/A,FALSE,"MFT96";#N/A,#N/A,FALSE,"CTrecon"}</definedName>
    <definedName name="jhkgh2_1_2_4" localSheetId="0" hidden="1">{#N/A,#N/A,FALSE,"TMCOMP96";#N/A,#N/A,FALSE,"MAT96";#N/A,#N/A,FALSE,"FANDA96";#N/A,#N/A,FALSE,"INTRAN96";#N/A,#N/A,FALSE,"NAA9697";#N/A,#N/A,FALSE,"ECWEBB";#N/A,#N/A,FALSE,"MFT96";#N/A,#N/A,FALSE,"CTrecon"}</definedName>
    <definedName name="jhkgh2_1_2_4" hidden="1">{#N/A,#N/A,FALSE,"TMCOMP96";#N/A,#N/A,FALSE,"MAT96";#N/A,#N/A,FALSE,"FANDA96";#N/A,#N/A,FALSE,"INTRAN96";#N/A,#N/A,FALSE,"NAA9697";#N/A,#N/A,FALSE,"ECWEBB";#N/A,#N/A,FALSE,"MFT96";#N/A,#N/A,FALSE,"CTrecon"}</definedName>
    <definedName name="jhkgh2_1_2_5" localSheetId="0" hidden="1">{#N/A,#N/A,FALSE,"TMCOMP96";#N/A,#N/A,FALSE,"MAT96";#N/A,#N/A,FALSE,"FANDA96";#N/A,#N/A,FALSE,"INTRAN96";#N/A,#N/A,FALSE,"NAA9697";#N/A,#N/A,FALSE,"ECWEBB";#N/A,#N/A,FALSE,"MFT96";#N/A,#N/A,FALSE,"CTrecon"}</definedName>
    <definedName name="jhkgh2_1_2_5" hidden="1">{#N/A,#N/A,FALSE,"TMCOMP96";#N/A,#N/A,FALSE,"MAT96";#N/A,#N/A,FALSE,"FANDA96";#N/A,#N/A,FALSE,"INTRAN96";#N/A,#N/A,FALSE,"NAA9697";#N/A,#N/A,FALSE,"ECWEBB";#N/A,#N/A,FALSE,"MFT96";#N/A,#N/A,FALSE,"CTrecon"}</definedName>
    <definedName name="jhkgh2_1_3" localSheetId="0" hidden="1">{#N/A,#N/A,FALSE,"TMCOMP96";#N/A,#N/A,FALSE,"MAT96";#N/A,#N/A,FALSE,"FANDA96";#N/A,#N/A,FALSE,"INTRAN96";#N/A,#N/A,FALSE,"NAA9697";#N/A,#N/A,FALSE,"ECWEBB";#N/A,#N/A,FALSE,"MFT96";#N/A,#N/A,FALSE,"CTrecon"}</definedName>
    <definedName name="jhkgh2_1_3" localSheetId="4" hidden="1">{#N/A,#N/A,FALSE,"TMCOMP96";#N/A,#N/A,FALSE,"MAT96";#N/A,#N/A,FALSE,"FANDA96";#N/A,#N/A,FALSE,"INTRAN96";#N/A,#N/A,FALSE,"NAA9697";#N/A,#N/A,FALSE,"ECWEBB";#N/A,#N/A,FALSE,"MFT96";#N/A,#N/A,FALSE,"CTrecon"}</definedName>
    <definedName name="jhkgh2_1_3" hidden="1">{#N/A,#N/A,FALSE,"TMCOMP96";#N/A,#N/A,FALSE,"MAT96";#N/A,#N/A,FALSE,"FANDA96";#N/A,#N/A,FALSE,"INTRAN96";#N/A,#N/A,FALSE,"NAA9697";#N/A,#N/A,FALSE,"ECWEBB";#N/A,#N/A,FALSE,"MFT96";#N/A,#N/A,FALSE,"CTrecon"}</definedName>
    <definedName name="jhkgh2_1_3_1" localSheetId="0" hidden="1">{#N/A,#N/A,FALSE,"TMCOMP96";#N/A,#N/A,FALSE,"MAT96";#N/A,#N/A,FALSE,"FANDA96";#N/A,#N/A,FALSE,"INTRAN96";#N/A,#N/A,FALSE,"NAA9697";#N/A,#N/A,FALSE,"ECWEBB";#N/A,#N/A,FALSE,"MFT96";#N/A,#N/A,FALSE,"CTrecon"}</definedName>
    <definedName name="jhkgh2_1_3_1" localSheetId="4" hidden="1">{#N/A,#N/A,FALSE,"TMCOMP96";#N/A,#N/A,FALSE,"MAT96";#N/A,#N/A,FALSE,"FANDA96";#N/A,#N/A,FALSE,"INTRAN96";#N/A,#N/A,FALSE,"NAA9697";#N/A,#N/A,FALSE,"ECWEBB";#N/A,#N/A,FALSE,"MFT96";#N/A,#N/A,FALSE,"CTrecon"}</definedName>
    <definedName name="jhkgh2_1_3_1" hidden="1">{#N/A,#N/A,FALSE,"TMCOMP96";#N/A,#N/A,FALSE,"MAT96";#N/A,#N/A,FALSE,"FANDA96";#N/A,#N/A,FALSE,"INTRAN96";#N/A,#N/A,FALSE,"NAA9697";#N/A,#N/A,FALSE,"ECWEBB";#N/A,#N/A,FALSE,"MFT96";#N/A,#N/A,FALSE,"CTrecon"}</definedName>
    <definedName name="jhkgh2_1_3_1_1" localSheetId="0" hidden="1">{#N/A,#N/A,FALSE,"TMCOMP96";#N/A,#N/A,FALSE,"MAT96";#N/A,#N/A,FALSE,"FANDA96";#N/A,#N/A,FALSE,"INTRAN96";#N/A,#N/A,FALSE,"NAA9697";#N/A,#N/A,FALSE,"ECWEBB";#N/A,#N/A,FALSE,"MFT96";#N/A,#N/A,FALSE,"CTrecon"}</definedName>
    <definedName name="jhkgh2_1_3_1_1" hidden="1">{#N/A,#N/A,FALSE,"TMCOMP96";#N/A,#N/A,FALSE,"MAT96";#N/A,#N/A,FALSE,"FANDA96";#N/A,#N/A,FALSE,"INTRAN96";#N/A,#N/A,FALSE,"NAA9697";#N/A,#N/A,FALSE,"ECWEBB";#N/A,#N/A,FALSE,"MFT96";#N/A,#N/A,FALSE,"CTrecon"}</definedName>
    <definedName name="jhkgh2_1_3_1_1_1" hidden="1">{#N/A,#N/A,FALSE,"TMCOMP96";#N/A,#N/A,FALSE,"MAT96";#N/A,#N/A,FALSE,"FANDA96";#N/A,#N/A,FALSE,"INTRAN96";#N/A,#N/A,FALSE,"NAA9697";#N/A,#N/A,FALSE,"ECWEBB";#N/A,#N/A,FALSE,"MFT96";#N/A,#N/A,FALSE,"CTrecon"}</definedName>
    <definedName name="jhkgh2_1_3_1_1_2" hidden="1">{#N/A,#N/A,FALSE,"TMCOMP96";#N/A,#N/A,FALSE,"MAT96";#N/A,#N/A,FALSE,"FANDA96";#N/A,#N/A,FALSE,"INTRAN96";#N/A,#N/A,FALSE,"NAA9697";#N/A,#N/A,FALSE,"ECWEBB";#N/A,#N/A,FALSE,"MFT96";#N/A,#N/A,FALSE,"CTrecon"}</definedName>
    <definedName name="jhkgh2_1_3_1_2" localSheetId="0" hidden="1">{#N/A,#N/A,FALSE,"TMCOMP96";#N/A,#N/A,FALSE,"MAT96";#N/A,#N/A,FALSE,"FANDA96";#N/A,#N/A,FALSE,"INTRAN96";#N/A,#N/A,FALSE,"NAA9697";#N/A,#N/A,FALSE,"ECWEBB";#N/A,#N/A,FALSE,"MFT96";#N/A,#N/A,FALSE,"CTrecon"}</definedName>
    <definedName name="jhkgh2_1_3_1_2" hidden="1">{#N/A,#N/A,FALSE,"TMCOMP96";#N/A,#N/A,FALSE,"MAT96";#N/A,#N/A,FALSE,"FANDA96";#N/A,#N/A,FALSE,"INTRAN96";#N/A,#N/A,FALSE,"NAA9697";#N/A,#N/A,FALSE,"ECWEBB";#N/A,#N/A,FALSE,"MFT96";#N/A,#N/A,FALSE,"CTrecon"}</definedName>
    <definedName name="jhkgh2_1_3_1_3" localSheetId="0" hidden="1">{#N/A,#N/A,FALSE,"TMCOMP96";#N/A,#N/A,FALSE,"MAT96";#N/A,#N/A,FALSE,"FANDA96";#N/A,#N/A,FALSE,"INTRAN96";#N/A,#N/A,FALSE,"NAA9697";#N/A,#N/A,FALSE,"ECWEBB";#N/A,#N/A,FALSE,"MFT96";#N/A,#N/A,FALSE,"CTrecon"}</definedName>
    <definedName name="jhkgh2_1_3_1_3" hidden="1">{#N/A,#N/A,FALSE,"TMCOMP96";#N/A,#N/A,FALSE,"MAT96";#N/A,#N/A,FALSE,"FANDA96";#N/A,#N/A,FALSE,"INTRAN96";#N/A,#N/A,FALSE,"NAA9697";#N/A,#N/A,FALSE,"ECWEBB";#N/A,#N/A,FALSE,"MFT96";#N/A,#N/A,FALSE,"CTrecon"}</definedName>
    <definedName name="jhkgh2_1_3_1_4" localSheetId="0" hidden="1">{#N/A,#N/A,FALSE,"TMCOMP96";#N/A,#N/A,FALSE,"MAT96";#N/A,#N/A,FALSE,"FANDA96";#N/A,#N/A,FALSE,"INTRAN96";#N/A,#N/A,FALSE,"NAA9697";#N/A,#N/A,FALSE,"ECWEBB";#N/A,#N/A,FALSE,"MFT96";#N/A,#N/A,FALSE,"CTrecon"}</definedName>
    <definedName name="jhkgh2_1_3_1_4" hidden="1">{#N/A,#N/A,FALSE,"TMCOMP96";#N/A,#N/A,FALSE,"MAT96";#N/A,#N/A,FALSE,"FANDA96";#N/A,#N/A,FALSE,"INTRAN96";#N/A,#N/A,FALSE,"NAA9697";#N/A,#N/A,FALSE,"ECWEBB";#N/A,#N/A,FALSE,"MFT96";#N/A,#N/A,FALSE,"CTrecon"}</definedName>
    <definedName name="jhkgh2_1_3_1_5" localSheetId="0" hidden="1">{#N/A,#N/A,FALSE,"TMCOMP96";#N/A,#N/A,FALSE,"MAT96";#N/A,#N/A,FALSE,"FANDA96";#N/A,#N/A,FALSE,"INTRAN96";#N/A,#N/A,FALSE,"NAA9697";#N/A,#N/A,FALSE,"ECWEBB";#N/A,#N/A,FALSE,"MFT96";#N/A,#N/A,FALSE,"CTrecon"}</definedName>
    <definedName name="jhkgh2_1_3_1_5" hidden="1">{#N/A,#N/A,FALSE,"TMCOMP96";#N/A,#N/A,FALSE,"MAT96";#N/A,#N/A,FALSE,"FANDA96";#N/A,#N/A,FALSE,"INTRAN96";#N/A,#N/A,FALSE,"NAA9697";#N/A,#N/A,FALSE,"ECWEBB";#N/A,#N/A,FALSE,"MFT96";#N/A,#N/A,FALSE,"CTrecon"}</definedName>
    <definedName name="jhkgh2_1_3_2" localSheetId="0" hidden="1">{#N/A,#N/A,FALSE,"TMCOMP96";#N/A,#N/A,FALSE,"MAT96";#N/A,#N/A,FALSE,"FANDA96";#N/A,#N/A,FALSE,"INTRAN96";#N/A,#N/A,FALSE,"NAA9697";#N/A,#N/A,FALSE,"ECWEBB";#N/A,#N/A,FALSE,"MFT96";#N/A,#N/A,FALSE,"CTrecon"}</definedName>
    <definedName name="jhkgh2_1_3_2" hidden="1">{#N/A,#N/A,FALSE,"TMCOMP96";#N/A,#N/A,FALSE,"MAT96";#N/A,#N/A,FALSE,"FANDA96";#N/A,#N/A,FALSE,"INTRAN96";#N/A,#N/A,FALSE,"NAA9697";#N/A,#N/A,FALSE,"ECWEBB";#N/A,#N/A,FALSE,"MFT96";#N/A,#N/A,FALSE,"CTrecon"}</definedName>
    <definedName name="jhkgh2_1_3_3" localSheetId="0" hidden="1">{#N/A,#N/A,FALSE,"TMCOMP96";#N/A,#N/A,FALSE,"MAT96";#N/A,#N/A,FALSE,"FANDA96";#N/A,#N/A,FALSE,"INTRAN96";#N/A,#N/A,FALSE,"NAA9697";#N/A,#N/A,FALSE,"ECWEBB";#N/A,#N/A,FALSE,"MFT96";#N/A,#N/A,FALSE,"CTrecon"}</definedName>
    <definedName name="jhkgh2_1_3_3" hidden="1">{#N/A,#N/A,FALSE,"TMCOMP96";#N/A,#N/A,FALSE,"MAT96";#N/A,#N/A,FALSE,"FANDA96";#N/A,#N/A,FALSE,"INTRAN96";#N/A,#N/A,FALSE,"NAA9697";#N/A,#N/A,FALSE,"ECWEBB";#N/A,#N/A,FALSE,"MFT96";#N/A,#N/A,FALSE,"CTrecon"}</definedName>
    <definedName name="jhkgh2_1_3_4" localSheetId="0" hidden="1">{#N/A,#N/A,FALSE,"TMCOMP96";#N/A,#N/A,FALSE,"MAT96";#N/A,#N/A,FALSE,"FANDA96";#N/A,#N/A,FALSE,"INTRAN96";#N/A,#N/A,FALSE,"NAA9697";#N/A,#N/A,FALSE,"ECWEBB";#N/A,#N/A,FALSE,"MFT96";#N/A,#N/A,FALSE,"CTrecon"}</definedName>
    <definedName name="jhkgh2_1_3_4" hidden="1">{#N/A,#N/A,FALSE,"TMCOMP96";#N/A,#N/A,FALSE,"MAT96";#N/A,#N/A,FALSE,"FANDA96";#N/A,#N/A,FALSE,"INTRAN96";#N/A,#N/A,FALSE,"NAA9697";#N/A,#N/A,FALSE,"ECWEBB";#N/A,#N/A,FALSE,"MFT96";#N/A,#N/A,FALSE,"CTrecon"}</definedName>
    <definedName name="jhkgh2_1_3_5" localSheetId="0" hidden="1">{#N/A,#N/A,FALSE,"TMCOMP96";#N/A,#N/A,FALSE,"MAT96";#N/A,#N/A,FALSE,"FANDA96";#N/A,#N/A,FALSE,"INTRAN96";#N/A,#N/A,FALSE,"NAA9697";#N/A,#N/A,FALSE,"ECWEBB";#N/A,#N/A,FALSE,"MFT96";#N/A,#N/A,FALSE,"CTrecon"}</definedName>
    <definedName name="jhkgh2_1_3_5" hidden="1">{#N/A,#N/A,FALSE,"TMCOMP96";#N/A,#N/A,FALSE,"MAT96";#N/A,#N/A,FALSE,"FANDA96";#N/A,#N/A,FALSE,"INTRAN96";#N/A,#N/A,FALSE,"NAA9697";#N/A,#N/A,FALSE,"ECWEBB";#N/A,#N/A,FALSE,"MFT96";#N/A,#N/A,FALSE,"CTrecon"}</definedName>
    <definedName name="jhkgh2_1_4" localSheetId="0" hidden="1">{#N/A,#N/A,FALSE,"TMCOMP96";#N/A,#N/A,FALSE,"MAT96";#N/A,#N/A,FALSE,"FANDA96";#N/A,#N/A,FALSE,"INTRAN96";#N/A,#N/A,FALSE,"NAA9697";#N/A,#N/A,FALSE,"ECWEBB";#N/A,#N/A,FALSE,"MFT96";#N/A,#N/A,FALSE,"CTrecon"}</definedName>
    <definedName name="jhkgh2_1_4" localSheetId="4" hidden="1">{#N/A,#N/A,FALSE,"TMCOMP96";#N/A,#N/A,FALSE,"MAT96";#N/A,#N/A,FALSE,"FANDA96";#N/A,#N/A,FALSE,"INTRAN96";#N/A,#N/A,FALSE,"NAA9697";#N/A,#N/A,FALSE,"ECWEBB";#N/A,#N/A,FALSE,"MFT96";#N/A,#N/A,FALSE,"CTrecon"}</definedName>
    <definedName name="jhkgh2_1_4" hidden="1">{#N/A,#N/A,FALSE,"TMCOMP96";#N/A,#N/A,FALSE,"MAT96";#N/A,#N/A,FALSE,"FANDA96";#N/A,#N/A,FALSE,"INTRAN96";#N/A,#N/A,FALSE,"NAA9697";#N/A,#N/A,FALSE,"ECWEBB";#N/A,#N/A,FALSE,"MFT96";#N/A,#N/A,FALSE,"CTrecon"}</definedName>
    <definedName name="jhkgh2_1_4_1" localSheetId="0" hidden="1">{#N/A,#N/A,FALSE,"TMCOMP96";#N/A,#N/A,FALSE,"MAT96";#N/A,#N/A,FALSE,"FANDA96";#N/A,#N/A,FALSE,"INTRAN96";#N/A,#N/A,FALSE,"NAA9697";#N/A,#N/A,FALSE,"ECWEBB";#N/A,#N/A,FALSE,"MFT96";#N/A,#N/A,FALSE,"CTrecon"}</definedName>
    <definedName name="jhkgh2_1_4_1" localSheetId="4" hidden="1">{#N/A,#N/A,FALSE,"TMCOMP96";#N/A,#N/A,FALSE,"MAT96";#N/A,#N/A,FALSE,"FANDA96";#N/A,#N/A,FALSE,"INTRAN96";#N/A,#N/A,FALSE,"NAA9697";#N/A,#N/A,FALSE,"ECWEBB";#N/A,#N/A,FALSE,"MFT96";#N/A,#N/A,FALSE,"CTrecon"}</definedName>
    <definedName name="jhkgh2_1_4_1" hidden="1">{#N/A,#N/A,FALSE,"TMCOMP96";#N/A,#N/A,FALSE,"MAT96";#N/A,#N/A,FALSE,"FANDA96";#N/A,#N/A,FALSE,"INTRAN96";#N/A,#N/A,FALSE,"NAA9697";#N/A,#N/A,FALSE,"ECWEBB";#N/A,#N/A,FALSE,"MFT96";#N/A,#N/A,FALSE,"CTrecon"}</definedName>
    <definedName name="jhkgh2_1_4_1_1" localSheetId="0" hidden="1">{#N/A,#N/A,FALSE,"TMCOMP96";#N/A,#N/A,FALSE,"MAT96";#N/A,#N/A,FALSE,"FANDA96";#N/A,#N/A,FALSE,"INTRAN96";#N/A,#N/A,FALSE,"NAA9697";#N/A,#N/A,FALSE,"ECWEBB";#N/A,#N/A,FALSE,"MFT96";#N/A,#N/A,FALSE,"CTrecon"}</definedName>
    <definedName name="jhkgh2_1_4_1_1" hidden="1">{#N/A,#N/A,FALSE,"TMCOMP96";#N/A,#N/A,FALSE,"MAT96";#N/A,#N/A,FALSE,"FANDA96";#N/A,#N/A,FALSE,"INTRAN96";#N/A,#N/A,FALSE,"NAA9697";#N/A,#N/A,FALSE,"ECWEBB";#N/A,#N/A,FALSE,"MFT96";#N/A,#N/A,FALSE,"CTrecon"}</definedName>
    <definedName name="jhkgh2_1_4_1_2" localSheetId="0" hidden="1">{#N/A,#N/A,FALSE,"TMCOMP96";#N/A,#N/A,FALSE,"MAT96";#N/A,#N/A,FALSE,"FANDA96";#N/A,#N/A,FALSE,"INTRAN96";#N/A,#N/A,FALSE,"NAA9697";#N/A,#N/A,FALSE,"ECWEBB";#N/A,#N/A,FALSE,"MFT96";#N/A,#N/A,FALSE,"CTrecon"}</definedName>
    <definedName name="jhkgh2_1_4_1_2" hidden="1">{#N/A,#N/A,FALSE,"TMCOMP96";#N/A,#N/A,FALSE,"MAT96";#N/A,#N/A,FALSE,"FANDA96";#N/A,#N/A,FALSE,"INTRAN96";#N/A,#N/A,FALSE,"NAA9697";#N/A,#N/A,FALSE,"ECWEBB";#N/A,#N/A,FALSE,"MFT96";#N/A,#N/A,FALSE,"CTrecon"}</definedName>
    <definedName name="jhkgh2_1_4_1_3" localSheetId="0" hidden="1">{#N/A,#N/A,FALSE,"TMCOMP96";#N/A,#N/A,FALSE,"MAT96";#N/A,#N/A,FALSE,"FANDA96";#N/A,#N/A,FALSE,"INTRAN96";#N/A,#N/A,FALSE,"NAA9697";#N/A,#N/A,FALSE,"ECWEBB";#N/A,#N/A,FALSE,"MFT96";#N/A,#N/A,FALSE,"CTrecon"}</definedName>
    <definedName name="jhkgh2_1_4_1_3" hidden="1">{#N/A,#N/A,FALSE,"TMCOMP96";#N/A,#N/A,FALSE,"MAT96";#N/A,#N/A,FALSE,"FANDA96";#N/A,#N/A,FALSE,"INTRAN96";#N/A,#N/A,FALSE,"NAA9697";#N/A,#N/A,FALSE,"ECWEBB";#N/A,#N/A,FALSE,"MFT96";#N/A,#N/A,FALSE,"CTrecon"}</definedName>
    <definedName name="jhkgh2_1_4_1_4" localSheetId="0" hidden="1">{#N/A,#N/A,FALSE,"TMCOMP96";#N/A,#N/A,FALSE,"MAT96";#N/A,#N/A,FALSE,"FANDA96";#N/A,#N/A,FALSE,"INTRAN96";#N/A,#N/A,FALSE,"NAA9697";#N/A,#N/A,FALSE,"ECWEBB";#N/A,#N/A,FALSE,"MFT96";#N/A,#N/A,FALSE,"CTrecon"}</definedName>
    <definedName name="jhkgh2_1_4_1_4" hidden="1">{#N/A,#N/A,FALSE,"TMCOMP96";#N/A,#N/A,FALSE,"MAT96";#N/A,#N/A,FALSE,"FANDA96";#N/A,#N/A,FALSE,"INTRAN96";#N/A,#N/A,FALSE,"NAA9697";#N/A,#N/A,FALSE,"ECWEBB";#N/A,#N/A,FALSE,"MFT96";#N/A,#N/A,FALSE,"CTrecon"}</definedName>
    <definedName name="jhkgh2_1_4_1_5" hidden="1">{#N/A,#N/A,FALSE,"TMCOMP96";#N/A,#N/A,FALSE,"MAT96";#N/A,#N/A,FALSE,"FANDA96";#N/A,#N/A,FALSE,"INTRAN96";#N/A,#N/A,FALSE,"NAA9697";#N/A,#N/A,FALSE,"ECWEBB";#N/A,#N/A,FALSE,"MFT96";#N/A,#N/A,FALSE,"CTrecon"}</definedName>
    <definedName name="jhkgh2_1_4_2" localSheetId="0" hidden="1">{#N/A,#N/A,FALSE,"TMCOMP96";#N/A,#N/A,FALSE,"MAT96";#N/A,#N/A,FALSE,"FANDA96";#N/A,#N/A,FALSE,"INTRAN96";#N/A,#N/A,FALSE,"NAA9697";#N/A,#N/A,FALSE,"ECWEBB";#N/A,#N/A,FALSE,"MFT96";#N/A,#N/A,FALSE,"CTrecon"}</definedName>
    <definedName name="jhkgh2_1_4_2" hidden="1">{#N/A,#N/A,FALSE,"TMCOMP96";#N/A,#N/A,FALSE,"MAT96";#N/A,#N/A,FALSE,"FANDA96";#N/A,#N/A,FALSE,"INTRAN96";#N/A,#N/A,FALSE,"NAA9697";#N/A,#N/A,FALSE,"ECWEBB";#N/A,#N/A,FALSE,"MFT96";#N/A,#N/A,FALSE,"CTrecon"}</definedName>
    <definedName name="jhkgh2_1_4_3" localSheetId="0" hidden="1">{#N/A,#N/A,FALSE,"TMCOMP96";#N/A,#N/A,FALSE,"MAT96";#N/A,#N/A,FALSE,"FANDA96";#N/A,#N/A,FALSE,"INTRAN96";#N/A,#N/A,FALSE,"NAA9697";#N/A,#N/A,FALSE,"ECWEBB";#N/A,#N/A,FALSE,"MFT96";#N/A,#N/A,FALSE,"CTrecon"}</definedName>
    <definedName name="jhkgh2_1_4_3" hidden="1">{#N/A,#N/A,FALSE,"TMCOMP96";#N/A,#N/A,FALSE,"MAT96";#N/A,#N/A,FALSE,"FANDA96";#N/A,#N/A,FALSE,"INTRAN96";#N/A,#N/A,FALSE,"NAA9697";#N/A,#N/A,FALSE,"ECWEBB";#N/A,#N/A,FALSE,"MFT96";#N/A,#N/A,FALSE,"CTrecon"}</definedName>
    <definedName name="jhkgh2_1_4_4" localSheetId="0" hidden="1">{#N/A,#N/A,FALSE,"TMCOMP96";#N/A,#N/A,FALSE,"MAT96";#N/A,#N/A,FALSE,"FANDA96";#N/A,#N/A,FALSE,"INTRAN96";#N/A,#N/A,FALSE,"NAA9697";#N/A,#N/A,FALSE,"ECWEBB";#N/A,#N/A,FALSE,"MFT96";#N/A,#N/A,FALSE,"CTrecon"}</definedName>
    <definedName name="jhkgh2_1_4_4" hidden="1">{#N/A,#N/A,FALSE,"TMCOMP96";#N/A,#N/A,FALSE,"MAT96";#N/A,#N/A,FALSE,"FANDA96";#N/A,#N/A,FALSE,"INTRAN96";#N/A,#N/A,FALSE,"NAA9697";#N/A,#N/A,FALSE,"ECWEBB";#N/A,#N/A,FALSE,"MFT96";#N/A,#N/A,FALSE,"CTrecon"}</definedName>
    <definedName name="jhkgh2_1_4_5" localSheetId="0" hidden="1">{#N/A,#N/A,FALSE,"TMCOMP96";#N/A,#N/A,FALSE,"MAT96";#N/A,#N/A,FALSE,"FANDA96";#N/A,#N/A,FALSE,"INTRAN96";#N/A,#N/A,FALSE,"NAA9697";#N/A,#N/A,FALSE,"ECWEBB";#N/A,#N/A,FALSE,"MFT96";#N/A,#N/A,FALSE,"CTrecon"}</definedName>
    <definedName name="jhkgh2_1_4_5" hidden="1">{#N/A,#N/A,FALSE,"TMCOMP96";#N/A,#N/A,FALSE,"MAT96";#N/A,#N/A,FALSE,"FANDA96";#N/A,#N/A,FALSE,"INTRAN96";#N/A,#N/A,FALSE,"NAA9697";#N/A,#N/A,FALSE,"ECWEBB";#N/A,#N/A,FALSE,"MFT96";#N/A,#N/A,FALSE,"CTrecon"}</definedName>
    <definedName name="jhkgh2_1_5" localSheetId="0" hidden="1">{#N/A,#N/A,FALSE,"TMCOMP96";#N/A,#N/A,FALSE,"MAT96";#N/A,#N/A,FALSE,"FANDA96";#N/A,#N/A,FALSE,"INTRAN96";#N/A,#N/A,FALSE,"NAA9697";#N/A,#N/A,FALSE,"ECWEBB";#N/A,#N/A,FALSE,"MFT96";#N/A,#N/A,FALSE,"CTrecon"}</definedName>
    <definedName name="jhkgh2_1_5" localSheetId="4" hidden="1">{#N/A,#N/A,FALSE,"TMCOMP96";#N/A,#N/A,FALSE,"MAT96";#N/A,#N/A,FALSE,"FANDA96";#N/A,#N/A,FALSE,"INTRAN96";#N/A,#N/A,FALSE,"NAA9697";#N/A,#N/A,FALSE,"ECWEBB";#N/A,#N/A,FALSE,"MFT96";#N/A,#N/A,FALSE,"CTrecon"}</definedName>
    <definedName name="jhkgh2_1_5" hidden="1">{#N/A,#N/A,FALSE,"TMCOMP96";#N/A,#N/A,FALSE,"MAT96";#N/A,#N/A,FALSE,"FANDA96";#N/A,#N/A,FALSE,"INTRAN96";#N/A,#N/A,FALSE,"NAA9697";#N/A,#N/A,FALSE,"ECWEBB";#N/A,#N/A,FALSE,"MFT96";#N/A,#N/A,FALSE,"CTrecon"}</definedName>
    <definedName name="jhkgh2_1_5_1" localSheetId="0" hidden="1">{#N/A,#N/A,FALSE,"TMCOMP96";#N/A,#N/A,FALSE,"MAT96";#N/A,#N/A,FALSE,"FANDA96";#N/A,#N/A,FALSE,"INTRAN96";#N/A,#N/A,FALSE,"NAA9697";#N/A,#N/A,FALSE,"ECWEBB";#N/A,#N/A,FALSE,"MFT96";#N/A,#N/A,FALSE,"CTrecon"}</definedName>
    <definedName name="jhkgh2_1_5_1" hidden="1">{#N/A,#N/A,FALSE,"TMCOMP96";#N/A,#N/A,FALSE,"MAT96";#N/A,#N/A,FALSE,"FANDA96";#N/A,#N/A,FALSE,"INTRAN96";#N/A,#N/A,FALSE,"NAA9697";#N/A,#N/A,FALSE,"ECWEBB";#N/A,#N/A,FALSE,"MFT96";#N/A,#N/A,FALSE,"CTrecon"}</definedName>
    <definedName name="jhkgh2_1_5_2" localSheetId="0" hidden="1">{#N/A,#N/A,FALSE,"TMCOMP96";#N/A,#N/A,FALSE,"MAT96";#N/A,#N/A,FALSE,"FANDA96";#N/A,#N/A,FALSE,"INTRAN96";#N/A,#N/A,FALSE,"NAA9697";#N/A,#N/A,FALSE,"ECWEBB";#N/A,#N/A,FALSE,"MFT96";#N/A,#N/A,FALSE,"CTrecon"}</definedName>
    <definedName name="jhkgh2_1_5_2" hidden="1">{#N/A,#N/A,FALSE,"TMCOMP96";#N/A,#N/A,FALSE,"MAT96";#N/A,#N/A,FALSE,"FANDA96";#N/A,#N/A,FALSE,"INTRAN96";#N/A,#N/A,FALSE,"NAA9697";#N/A,#N/A,FALSE,"ECWEBB";#N/A,#N/A,FALSE,"MFT96";#N/A,#N/A,FALSE,"CTrecon"}</definedName>
    <definedName name="jhkgh2_1_5_3" localSheetId="0" hidden="1">{#N/A,#N/A,FALSE,"TMCOMP96";#N/A,#N/A,FALSE,"MAT96";#N/A,#N/A,FALSE,"FANDA96";#N/A,#N/A,FALSE,"INTRAN96";#N/A,#N/A,FALSE,"NAA9697";#N/A,#N/A,FALSE,"ECWEBB";#N/A,#N/A,FALSE,"MFT96";#N/A,#N/A,FALSE,"CTrecon"}</definedName>
    <definedName name="jhkgh2_1_5_3" hidden="1">{#N/A,#N/A,FALSE,"TMCOMP96";#N/A,#N/A,FALSE,"MAT96";#N/A,#N/A,FALSE,"FANDA96";#N/A,#N/A,FALSE,"INTRAN96";#N/A,#N/A,FALSE,"NAA9697";#N/A,#N/A,FALSE,"ECWEBB";#N/A,#N/A,FALSE,"MFT96";#N/A,#N/A,FALSE,"CTrecon"}</definedName>
    <definedName name="jhkgh2_1_5_4" localSheetId="0" hidden="1">{#N/A,#N/A,FALSE,"TMCOMP96";#N/A,#N/A,FALSE,"MAT96";#N/A,#N/A,FALSE,"FANDA96";#N/A,#N/A,FALSE,"INTRAN96";#N/A,#N/A,FALSE,"NAA9697";#N/A,#N/A,FALSE,"ECWEBB";#N/A,#N/A,FALSE,"MFT96";#N/A,#N/A,FALSE,"CTrecon"}</definedName>
    <definedName name="jhkgh2_1_5_4" hidden="1">{#N/A,#N/A,FALSE,"TMCOMP96";#N/A,#N/A,FALSE,"MAT96";#N/A,#N/A,FALSE,"FANDA96";#N/A,#N/A,FALSE,"INTRAN96";#N/A,#N/A,FALSE,"NAA9697";#N/A,#N/A,FALSE,"ECWEBB";#N/A,#N/A,FALSE,"MFT96";#N/A,#N/A,FALSE,"CTrecon"}</definedName>
    <definedName name="jhkgh2_1_5_5" hidden="1">{#N/A,#N/A,FALSE,"TMCOMP96";#N/A,#N/A,FALSE,"MAT96";#N/A,#N/A,FALSE,"FANDA96";#N/A,#N/A,FALSE,"INTRAN96";#N/A,#N/A,FALSE,"NAA9697";#N/A,#N/A,FALSE,"ECWEBB";#N/A,#N/A,FALSE,"MFT96";#N/A,#N/A,FALSE,"CTrecon"}</definedName>
    <definedName name="jhkgh2_2" localSheetId="0" hidden="1">{#N/A,#N/A,FALSE,"TMCOMP96";#N/A,#N/A,FALSE,"MAT96";#N/A,#N/A,FALSE,"FANDA96";#N/A,#N/A,FALSE,"INTRAN96";#N/A,#N/A,FALSE,"NAA9697";#N/A,#N/A,FALSE,"ECWEBB";#N/A,#N/A,FALSE,"MFT96";#N/A,#N/A,FALSE,"CTrecon"}</definedName>
    <definedName name="jhkgh2_2" localSheetId="4" hidden="1">{#N/A,#N/A,FALSE,"TMCOMP96";#N/A,#N/A,FALSE,"MAT96";#N/A,#N/A,FALSE,"FANDA96";#N/A,#N/A,FALSE,"INTRAN96";#N/A,#N/A,FALSE,"NAA9697";#N/A,#N/A,FALSE,"ECWEBB";#N/A,#N/A,FALSE,"MFT96";#N/A,#N/A,FALSE,"CTrecon"}</definedName>
    <definedName name="jhkgh2_2" localSheetId="3"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jhkgh2_2_1" localSheetId="0" hidden="1">{#N/A,#N/A,FALSE,"TMCOMP96";#N/A,#N/A,FALSE,"MAT96";#N/A,#N/A,FALSE,"FANDA96";#N/A,#N/A,FALSE,"INTRAN96";#N/A,#N/A,FALSE,"NAA9697";#N/A,#N/A,FALSE,"ECWEBB";#N/A,#N/A,FALSE,"MFT96";#N/A,#N/A,FALSE,"CTrecon"}</definedName>
    <definedName name="jhkgh2_2_1" localSheetId="4" hidden="1">{#N/A,#N/A,FALSE,"TMCOMP96";#N/A,#N/A,FALSE,"MAT96";#N/A,#N/A,FALSE,"FANDA96";#N/A,#N/A,FALSE,"INTRAN96";#N/A,#N/A,FALSE,"NAA9697";#N/A,#N/A,FALSE,"ECWEBB";#N/A,#N/A,FALSE,"MFT96";#N/A,#N/A,FALSE,"CTrecon"}</definedName>
    <definedName name="jhkgh2_2_1" hidden="1">{#N/A,#N/A,FALSE,"TMCOMP96";#N/A,#N/A,FALSE,"MAT96";#N/A,#N/A,FALSE,"FANDA96";#N/A,#N/A,FALSE,"INTRAN96";#N/A,#N/A,FALSE,"NAA9697";#N/A,#N/A,FALSE,"ECWEBB";#N/A,#N/A,FALSE,"MFT96";#N/A,#N/A,FALSE,"CTrecon"}</definedName>
    <definedName name="jhkgh2_2_1_1" localSheetId="0" hidden="1">{#N/A,#N/A,FALSE,"TMCOMP96";#N/A,#N/A,FALSE,"MAT96";#N/A,#N/A,FALSE,"FANDA96";#N/A,#N/A,FALSE,"INTRAN96";#N/A,#N/A,FALSE,"NAA9697";#N/A,#N/A,FALSE,"ECWEBB";#N/A,#N/A,FALSE,"MFT96";#N/A,#N/A,FALSE,"CTrecon"}</definedName>
    <definedName name="jhkgh2_2_1_1" hidden="1">{#N/A,#N/A,FALSE,"TMCOMP96";#N/A,#N/A,FALSE,"MAT96";#N/A,#N/A,FALSE,"FANDA96";#N/A,#N/A,FALSE,"INTRAN96";#N/A,#N/A,FALSE,"NAA9697";#N/A,#N/A,FALSE,"ECWEBB";#N/A,#N/A,FALSE,"MFT96";#N/A,#N/A,FALSE,"CTrecon"}</definedName>
    <definedName name="jhkgh2_2_1_1_1" hidden="1">{#N/A,#N/A,FALSE,"TMCOMP96";#N/A,#N/A,FALSE,"MAT96";#N/A,#N/A,FALSE,"FANDA96";#N/A,#N/A,FALSE,"INTRAN96";#N/A,#N/A,FALSE,"NAA9697";#N/A,#N/A,FALSE,"ECWEBB";#N/A,#N/A,FALSE,"MFT96";#N/A,#N/A,FALSE,"CTrecon"}</definedName>
    <definedName name="jhkgh2_2_1_1_2" hidden="1">{#N/A,#N/A,FALSE,"TMCOMP96";#N/A,#N/A,FALSE,"MAT96";#N/A,#N/A,FALSE,"FANDA96";#N/A,#N/A,FALSE,"INTRAN96";#N/A,#N/A,FALSE,"NAA9697";#N/A,#N/A,FALSE,"ECWEBB";#N/A,#N/A,FALSE,"MFT96";#N/A,#N/A,FALSE,"CTrecon"}</definedName>
    <definedName name="jhkgh2_2_1_2" localSheetId="0" hidden="1">{#N/A,#N/A,FALSE,"TMCOMP96";#N/A,#N/A,FALSE,"MAT96";#N/A,#N/A,FALSE,"FANDA96";#N/A,#N/A,FALSE,"INTRAN96";#N/A,#N/A,FALSE,"NAA9697";#N/A,#N/A,FALSE,"ECWEBB";#N/A,#N/A,FALSE,"MFT96";#N/A,#N/A,FALSE,"CTrecon"}</definedName>
    <definedName name="jhkgh2_2_1_2" hidden="1">{#N/A,#N/A,FALSE,"TMCOMP96";#N/A,#N/A,FALSE,"MAT96";#N/A,#N/A,FALSE,"FANDA96";#N/A,#N/A,FALSE,"INTRAN96";#N/A,#N/A,FALSE,"NAA9697";#N/A,#N/A,FALSE,"ECWEBB";#N/A,#N/A,FALSE,"MFT96";#N/A,#N/A,FALSE,"CTrecon"}</definedName>
    <definedName name="jhkgh2_2_1_3" localSheetId="0" hidden="1">{#N/A,#N/A,FALSE,"TMCOMP96";#N/A,#N/A,FALSE,"MAT96";#N/A,#N/A,FALSE,"FANDA96";#N/A,#N/A,FALSE,"INTRAN96";#N/A,#N/A,FALSE,"NAA9697";#N/A,#N/A,FALSE,"ECWEBB";#N/A,#N/A,FALSE,"MFT96";#N/A,#N/A,FALSE,"CTrecon"}</definedName>
    <definedName name="jhkgh2_2_1_3" hidden="1">{#N/A,#N/A,FALSE,"TMCOMP96";#N/A,#N/A,FALSE,"MAT96";#N/A,#N/A,FALSE,"FANDA96";#N/A,#N/A,FALSE,"INTRAN96";#N/A,#N/A,FALSE,"NAA9697";#N/A,#N/A,FALSE,"ECWEBB";#N/A,#N/A,FALSE,"MFT96";#N/A,#N/A,FALSE,"CTrecon"}</definedName>
    <definedName name="jhkgh2_2_1_4" localSheetId="0" hidden="1">{#N/A,#N/A,FALSE,"TMCOMP96";#N/A,#N/A,FALSE,"MAT96";#N/A,#N/A,FALSE,"FANDA96";#N/A,#N/A,FALSE,"INTRAN96";#N/A,#N/A,FALSE,"NAA9697";#N/A,#N/A,FALSE,"ECWEBB";#N/A,#N/A,FALSE,"MFT96";#N/A,#N/A,FALSE,"CTrecon"}</definedName>
    <definedName name="jhkgh2_2_1_4" hidden="1">{#N/A,#N/A,FALSE,"TMCOMP96";#N/A,#N/A,FALSE,"MAT96";#N/A,#N/A,FALSE,"FANDA96";#N/A,#N/A,FALSE,"INTRAN96";#N/A,#N/A,FALSE,"NAA9697";#N/A,#N/A,FALSE,"ECWEBB";#N/A,#N/A,FALSE,"MFT96";#N/A,#N/A,FALSE,"CTrecon"}</definedName>
    <definedName name="jhkgh2_2_1_5" localSheetId="0" hidden="1">{#N/A,#N/A,FALSE,"TMCOMP96";#N/A,#N/A,FALSE,"MAT96";#N/A,#N/A,FALSE,"FANDA96";#N/A,#N/A,FALSE,"INTRAN96";#N/A,#N/A,FALSE,"NAA9697";#N/A,#N/A,FALSE,"ECWEBB";#N/A,#N/A,FALSE,"MFT96";#N/A,#N/A,FALSE,"CTrecon"}</definedName>
    <definedName name="jhkgh2_2_1_5" hidden="1">{#N/A,#N/A,FALSE,"TMCOMP96";#N/A,#N/A,FALSE,"MAT96";#N/A,#N/A,FALSE,"FANDA96";#N/A,#N/A,FALSE,"INTRAN96";#N/A,#N/A,FALSE,"NAA9697";#N/A,#N/A,FALSE,"ECWEBB";#N/A,#N/A,FALSE,"MFT96";#N/A,#N/A,FALSE,"CTrecon"}</definedName>
    <definedName name="jhkgh2_2_2" localSheetId="0" hidden="1">{#N/A,#N/A,FALSE,"TMCOMP96";#N/A,#N/A,FALSE,"MAT96";#N/A,#N/A,FALSE,"FANDA96";#N/A,#N/A,FALSE,"INTRAN96";#N/A,#N/A,FALSE,"NAA9697";#N/A,#N/A,FALSE,"ECWEBB";#N/A,#N/A,FALSE,"MFT96";#N/A,#N/A,FALSE,"CTrecon"}</definedName>
    <definedName name="jhkgh2_2_2" hidden="1">{#N/A,#N/A,FALSE,"TMCOMP96";#N/A,#N/A,FALSE,"MAT96";#N/A,#N/A,FALSE,"FANDA96";#N/A,#N/A,FALSE,"INTRAN96";#N/A,#N/A,FALSE,"NAA9697";#N/A,#N/A,FALSE,"ECWEBB";#N/A,#N/A,FALSE,"MFT96";#N/A,#N/A,FALSE,"CTrecon"}</definedName>
    <definedName name="jhkgh2_2_3" localSheetId="0" hidden="1">{#N/A,#N/A,FALSE,"TMCOMP96";#N/A,#N/A,FALSE,"MAT96";#N/A,#N/A,FALSE,"FANDA96";#N/A,#N/A,FALSE,"INTRAN96";#N/A,#N/A,FALSE,"NAA9697";#N/A,#N/A,FALSE,"ECWEBB";#N/A,#N/A,FALSE,"MFT96";#N/A,#N/A,FALSE,"CTrecon"}</definedName>
    <definedName name="jhkgh2_2_3" hidden="1">{#N/A,#N/A,FALSE,"TMCOMP96";#N/A,#N/A,FALSE,"MAT96";#N/A,#N/A,FALSE,"FANDA96";#N/A,#N/A,FALSE,"INTRAN96";#N/A,#N/A,FALSE,"NAA9697";#N/A,#N/A,FALSE,"ECWEBB";#N/A,#N/A,FALSE,"MFT96";#N/A,#N/A,FALSE,"CTrecon"}</definedName>
    <definedName name="jhkgh2_2_4" localSheetId="0" hidden="1">{#N/A,#N/A,FALSE,"TMCOMP96";#N/A,#N/A,FALSE,"MAT96";#N/A,#N/A,FALSE,"FANDA96";#N/A,#N/A,FALSE,"INTRAN96";#N/A,#N/A,FALSE,"NAA9697";#N/A,#N/A,FALSE,"ECWEBB";#N/A,#N/A,FALSE,"MFT96";#N/A,#N/A,FALSE,"CTrecon"}</definedName>
    <definedName name="jhkgh2_2_4" hidden="1">{#N/A,#N/A,FALSE,"TMCOMP96";#N/A,#N/A,FALSE,"MAT96";#N/A,#N/A,FALSE,"FANDA96";#N/A,#N/A,FALSE,"INTRAN96";#N/A,#N/A,FALSE,"NAA9697";#N/A,#N/A,FALSE,"ECWEBB";#N/A,#N/A,FALSE,"MFT96";#N/A,#N/A,FALSE,"CTrecon"}</definedName>
    <definedName name="jhkgh2_2_5" localSheetId="0" hidden="1">{#N/A,#N/A,FALSE,"TMCOMP96";#N/A,#N/A,FALSE,"MAT96";#N/A,#N/A,FALSE,"FANDA96";#N/A,#N/A,FALSE,"INTRAN96";#N/A,#N/A,FALSE,"NAA9697";#N/A,#N/A,FALSE,"ECWEBB";#N/A,#N/A,FALSE,"MFT96";#N/A,#N/A,FALSE,"CTrecon"}</definedName>
    <definedName name="jhkgh2_2_5" hidden="1">{#N/A,#N/A,FALSE,"TMCOMP96";#N/A,#N/A,FALSE,"MAT96";#N/A,#N/A,FALSE,"FANDA96";#N/A,#N/A,FALSE,"INTRAN96";#N/A,#N/A,FALSE,"NAA9697";#N/A,#N/A,FALSE,"ECWEBB";#N/A,#N/A,FALSE,"MFT96";#N/A,#N/A,FALSE,"CTrecon"}</definedName>
    <definedName name="jhkgh2_3" localSheetId="0" hidden="1">{#N/A,#N/A,FALSE,"TMCOMP96";#N/A,#N/A,FALSE,"MAT96";#N/A,#N/A,FALSE,"FANDA96";#N/A,#N/A,FALSE,"INTRAN96";#N/A,#N/A,FALSE,"NAA9697";#N/A,#N/A,FALSE,"ECWEBB";#N/A,#N/A,FALSE,"MFT96";#N/A,#N/A,FALSE,"CTrecon"}</definedName>
    <definedName name="jhkgh2_3" localSheetId="4" hidden="1">{#N/A,#N/A,FALSE,"TMCOMP96";#N/A,#N/A,FALSE,"MAT96";#N/A,#N/A,FALSE,"FANDA96";#N/A,#N/A,FALSE,"INTRAN96";#N/A,#N/A,FALSE,"NAA9697";#N/A,#N/A,FALSE,"ECWEBB";#N/A,#N/A,FALSE,"MFT96";#N/A,#N/A,FALSE,"CTrecon"}</definedName>
    <definedName name="jhkgh2_3" hidden="1">{#N/A,#N/A,FALSE,"TMCOMP96";#N/A,#N/A,FALSE,"MAT96";#N/A,#N/A,FALSE,"FANDA96";#N/A,#N/A,FALSE,"INTRAN96";#N/A,#N/A,FALSE,"NAA9697";#N/A,#N/A,FALSE,"ECWEBB";#N/A,#N/A,FALSE,"MFT96";#N/A,#N/A,FALSE,"CTrecon"}</definedName>
    <definedName name="jhkgh2_3_1" localSheetId="0" hidden="1">{#N/A,#N/A,FALSE,"TMCOMP96";#N/A,#N/A,FALSE,"MAT96";#N/A,#N/A,FALSE,"FANDA96";#N/A,#N/A,FALSE,"INTRAN96";#N/A,#N/A,FALSE,"NAA9697";#N/A,#N/A,FALSE,"ECWEBB";#N/A,#N/A,FALSE,"MFT96";#N/A,#N/A,FALSE,"CTrecon"}</definedName>
    <definedName name="jhkgh2_3_1" localSheetId="4" hidden="1">{#N/A,#N/A,FALSE,"TMCOMP96";#N/A,#N/A,FALSE,"MAT96";#N/A,#N/A,FALSE,"FANDA96";#N/A,#N/A,FALSE,"INTRAN96";#N/A,#N/A,FALSE,"NAA9697";#N/A,#N/A,FALSE,"ECWEBB";#N/A,#N/A,FALSE,"MFT96";#N/A,#N/A,FALSE,"CTrecon"}</definedName>
    <definedName name="jhkgh2_3_1" hidden="1">{#N/A,#N/A,FALSE,"TMCOMP96";#N/A,#N/A,FALSE,"MAT96";#N/A,#N/A,FALSE,"FANDA96";#N/A,#N/A,FALSE,"INTRAN96";#N/A,#N/A,FALSE,"NAA9697";#N/A,#N/A,FALSE,"ECWEBB";#N/A,#N/A,FALSE,"MFT96";#N/A,#N/A,FALSE,"CTrecon"}</definedName>
    <definedName name="jhkgh2_3_1_1" localSheetId="0" hidden="1">{#N/A,#N/A,FALSE,"TMCOMP96";#N/A,#N/A,FALSE,"MAT96";#N/A,#N/A,FALSE,"FANDA96";#N/A,#N/A,FALSE,"INTRAN96";#N/A,#N/A,FALSE,"NAA9697";#N/A,#N/A,FALSE,"ECWEBB";#N/A,#N/A,FALSE,"MFT96";#N/A,#N/A,FALSE,"CTrecon"}</definedName>
    <definedName name="jhkgh2_3_1_1" hidden="1">{#N/A,#N/A,FALSE,"TMCOMP96";#N/A,#N/A,FALSE,"MAT96";#N/A,#N/A,FALSE,"FANDA96";#N/A,#N/A,FALSE,"INTRAN96";#N/A,#N/A,FALSE,"NAA9697";#N/A,#N/A,FALSE,"ECWEBB";#N/A,#N/A,FALSE,"MFT96";#N/A,#N/A,FALSE,"CTrecon"}</definedName>
    <definedName name="jhkgh2_3_1_1_1" hidden="1">{#N/A,#N/A,FALSE,"TMCOMP96";#N/A,#N/A,FALSE,"MAT96";#N/A,#N/A,FALSE,"FANDA96";#N/A,#N/A,FALSE,"INTRAN96";#N/A,#N/A,FALSE,"NAA9697";#N/A,#N/A,FALSE,"ECWEBB";#N/A,#N/A,FALSE,"MFT96";#N/A,#N/A,FALSE,"CTrecon"}</definedName>
    <definedName name="jhkgh2_3_1_1_2" hidden="1">{#N/A,#N/A,FALSE,"TMCOMP96";#N/A,#N/A,FALSE,"MAT96";#N/A,#N/A,FALSE,"FANDA96";#N/A,#N/A,FALSE,"INTRAN96";#N/A,#N/A,FALSE,"NAA9697";#N/A,#N/A,FALSE,"ECWEBB";#N/A,#N/A,FALSE,"MFT96";#N/A,#N/A,FALSE,"CTrecon"}</definedName>
    <definedName name="jhkgh2_3_1_2" localSheetId="0" hidden="1">{#N/A,#N/A,FALSE,"TMCOMP96";#N/A,#N/A,FALSE,"MAT96";#N/A,#N/A,FALSE,"FANDA96";#N/A,#N/A,FALSE,"INTRAN96";#N/A,#N/A,FALSE,"NAA9697";#N/A,#N/A,FALSE,"ECWEBB";#N/A,#N/A,FALSE,"MFT96";#N/A,#N/A,FALSE,"CTrecon"}</definedName>
    <definedName name="jhkgh2_3_1_2" hidden="1">{#N/A,#N/A,FALSE,"TMCOMP96";#N/A,#N/A,FALSE,"MAT96";#N/A,#N/A,FALSE,"FANDA96";#N/A,#N/A,FALSE,"INTRAN96";#N/A,#N/A,FALSE,"NAA9697";#N/A,#N/A,FALSE,"ECWEBB";#N/A,#N/A,FALSE,"MFT96";#N/A,#N/A,FALSE,"CTrecon"}</definedName>
    <definedName name="jhkgh2_3_1_3" localSheetId="0" hidden="1">{#N/A,#N/A,FALSE,"TMCOMP96";#N/A,#N/A,FALSE,"MAT96";#N/A,#N/A,FALSE,"FANDA96";#N/A,#N/A,FALSE,"INTRAN96";#N/A,#N/A,FALSE,"NAA9697";#N/A,#N/A,FALSE,"ECWEBB";#N/A,#N/A,FALSE,"MFT96";#N/A,#N/A,FALSE,"CTrecon"}</definedName>
    <definedName name="jhkgh2_3_1_3" hidden="1">{#N/A,#N/A,FALSE,"TMCOMP96";#N/A,#N/A,FALSE,"MAT96";#N/A,#N/A,FALSE,"FANDA96";#N/A,#N/A,FALSE,"INTRAN96";#N/A,#N/A,FALSE,"NAA9697";#N/A,#N/A,FALSE,"ECWEBB";#N/A,#N/A,FALSE,"MFT96";#N/A,#N/A,FALSE,"CTrecon"}</definedName>
    <definedName name="jhkgh2_3_1_4" localSheetId="0" hidden="1">{#N/A,#N/A,FALSE,"TMCOMP96";#N/A,#N/A,FALSE,"MAT96";#N/A,#N/A,FALSE,"FANDA96";#N/A,#N/A,FALSE,"INTRAN96";#N/A,#N/A,FALSE,"NAA9697";#N/A,#N/A,FALSE,"ECWEBB";#N/A,#N/A,FALSE,"MFT96";#N/A,#N/A,FALSE,"CTrecon"}</definedName>
    <definedName name="jhkgh2_3_1_4" hidden="1">{#N/A,#N/A,FALSE,"TMCOMP96";#N/A,#N/A,FALSE,"MAT96";#N/A,#N/A,FALSE,"FANDA96";#N/A,#N/A,FALSE,"INTRAN96";#N/A,#N/A,FALSE,"NAA9697";#N/A,#N/A,FALSE,"ECWEBB";#N/A,#N/A,FALSE,"MFT96";#N/A,#N/A,FALSE,"CTrecon"}</definedName>
    <definedName name="jhkgh2_3_1_5" localSheetId="0" hidden="1">{#N/A,#N/A,FALSE,"TMCOMP96";#N/A,#N/A,FALSE,"MAT96";#N/A,#N/A,FALSE,"FANDA96";#N/A,#N/A,FALSE,"INTRAN96";#N/A,#N/A,FALSE,"NAA9697";#N/A,#N/A,FALSE,"ECWEBB";#N/A,#N/A,FALSE,"MFT96";#N/A,#N/A,FALSE,"CTrecon"}</definedName>
    <definedName name="jhkgh2_3_1_5" hidden="1">{#N/A,#N/A,FALSE,"TMCOMP96";#N/A,#N/A,FALSE,"MAT96";#N/A,#N/A,FALSE,"FANDA96";#N/A,#N/A,FALSE,"INTRAN96";#N/A,#N/A,FALSE,"NAA9697";#N/A,#N/A,FALSE,"ECWEBB";#N/A,#N/A,FALSE,"MFT96";#N/A,#N/A,FALSE,"CTrecon"}</definedName>
    <definedName name="jhkgh2_3_2" localSheetId="0" hidden="1">{#N/A,#N/A,FALSE,"TMCOMP96";#N/A,#N/A,FALSE,"MAT96";#N/A,#N/A,FALSE,"FANDA96";#N/A,#N/A,FALSE,"INTRAN96";#N/A,#N/A,FALSE,"NAA9697";#N/A,#N/A,FALSE,"ECWEBB";#N/A,#N/A,FALSE,"MFT96";#N/A,#N/A,FALSE,"CTrecon"}</definedName>
    <definedName name="jhkgh2_3_2" hidden="1">{#N/A,#N/A,FALSE,"TMCOMP96";#N/A,#N/A,FALSE,"MAT96";#N/A,#N/A,FALSE,"FANDA96";#N/A,#N/A,FALSE,"INTRAN96";#N/A,#N/A,FALSE,"NAA9697";#N/A,#N/A,FALSE,"ECWEBB";#N/A,#N/A,FALSE,"MFT96";#N/A,#N/A,FALSE,"CTrecon"}</definedName>
    <definedName name="jhkgh2_3_3" localSheetId="0" hidden="1">{#N/A,#N/A,FALSE,"TMCOMP96";#N/A,#N/A,FALSE,"MAT96";#N/A,#N/A,FALSE,"FANDA96";#N/A,#N/A,FALSE,"INTRAN96";#N/A,#N/A,FALSE,"NAA9697";#N/A,#N/A,FALSE,"ECWEBB";#N/A,#N/A,FALSE,"MFT96";#N/A,#N/A,FALSE,"CTrecon"}</definedName>
    <definedName name="jhkgh2_3_3" hidden="1">{#N/A,#N/A,FALSE,"TMCOMP96";#N/A,#N/A,FALSE,"MAT96";#N/A,#N/A,FALSE,"FANDA96";#N/A,#N/A,FALSE,"INTRAN96";#N/A,#N/A,FALSE,"NAA9697";#N/A,#N/A,FALSE,"ECWEBB";#N/A,#N/A,FALSE,"MFT96";#N/A,#N/A,FALSE,"CTrecon"}</definedName>
    <definedName name="jhkgh2_3_4" localSheetId="0" hidden="1">{#N/A,#N/A,FALSE,"TMCOMP96";#N/A,#N/A,FALSE,"MAT96";#N/A,#N/A,FALSE,"FANDA96";#N/A,#N/A,FALSE,"INTRAN96";#N/A,#N/A,FALSE,"NAA9697";#N/A,#N/A,FALSE,"ECWEBB";#N/A,#N/A,FALSE,"MFT96";#N/A,#N/A,FALSE,"CTrecon"}</definedName>
    <definedName name="jhkgh2_3_4" hidden="1">{#N/A,#N/A,FALSE,"TMCOMP96";#N/A,#N/A,FALSE,"MAT96";#N/A,#N/A,FALSE,"FANDA96";#N/A,#N/A,FALSE,"INTRAN96";#N/A,#N/A,FALSE,"NAA9697";#N/A,#N/A,FALSE,"ECWEBB";#N/A,#N/A,FALSE,"MFT96";#N/A,#N/A,FALSE,"CTrecon"}</definedName>
    <definedName name="jhkgh2_3_5" localSheetId="0" hidden="1">{#N/A,#N/A,FALSE,"TMCOMP96";#N/A,#N/A,FALSE,"MAT96";#N/A,#N/A,FALSE,"FANDA96";#N/A,#N/A,FALSE,"INTRAN96";#N/A,#N/A,FALSE,"NAA9697";#N/A,#N/A,FALSE,"ECWEBB";#N/A,#N/A,FALSE,"MFT96";#N/A,#N/A,FALSE,"CTrecon"}</definedName>
    <definedName name="jhkgh2_3_5" hidden="1">{#N/A,#N/A,FALSE,"TMCOMP96";#N/A,#N/A,FALSE,"MAT96";#N/A,#N/A,FALSE,"FANDA96";#N/A,#N/A,FALSE,"INTRAN96";#N/A,#N/A,FALSE,"NAA9697";#N/A,#N/A,FALSE,"ECWEBB";#N/A,#N/A,FALSE,"MFT96";#N/A,#N/A,FALSE,"CTrecon"}</definedName>
    <definedName name="jhkgh2_4" localSheetId="0" hidden="1">{#N/A,#N/A,FALSE,"TMCOMP96";#N/A,#N/A,FALSE,"MAT96";#N/A,#N/A,FALSE,"FANDA96";#N/A,#N/A,FALSE,"INTRAN96";#N/A,#N/A,FALSE,"NAA9697";#N/A,#N/A,FALSE,"ECWEBB";#N/A,#N/A,FALSE,"MFT96";#N/A,#N/A,FALSE,"CTrecon"}</definedName>
    <definedName name="jhkgh2_4" localSheetId="4" hidden="1">{#N/A,#N/A,FALSE,"TMCOMP96";#N/A,#N/A,FALSE,"MAT96";#N/A,#N/A,FALSE,"FANDA96";#N/A,#N/A,FALSE,"INTRAN96";#N/A,#N/A,FALSE,"NAA9697";#N/A,#N/A,FALSE,"ECWEBB";#N/A,#N/A,FALSE,"MFT96";#N/A,#N/A,FALSE,"CTrecon"}</definedName>
    <definedName name="jhkgh2_4" hidden="1">{#N/A,#N/A,FALSE,"TMCOMP96";#N/A,#N/A,FALSE,"MAT96";#N/A,#N/A,FALSE,"FANDA96";#N/A,#N/A,FALSE,"INTRAN96";#N/A,#N/A,FALSE,"NAA9697";#N/A,#N/A,FALSE,"ECWEBB";#N/A,#N/A,FALSE,"MFT96";#N/A,#N/A,FALSE,"CTrecon"}</definedName>
    <definedName name="jhkgh2_4_1" localSheetId="0" hidden="1">{#N/A,#N/A,FALSE,"TMCOMP96";#N/A,#N/A,FALSE,"MAT96";#N/A,#N/A,FALSE,"FANDA96";#N/A,#N/A,FALSE,"INTRAN96";#N/A,#N/A,FALSE,"NAA9697";#N/A,#N/A,FALSE,"ECWEBB";#N/A,#N/A,FALSE,"MFT96";#N/A,#N/A,FALSE,"CTrecon"}</definedName>
    <definedName name="jhkgh2_4_1" localSheetId="4" hidden="1">{#N/A,#N/A,FALSE,"TMCOMP96";#N/A,#N/A,FALSE,"MAT96";#N/A,#N/A,FALSE,"FANDA96";#N/A,#N/A,FALSE,"INTRAN96";#N/A,#N/A,FALSE,"NAA9697";#N/A,#N/A,FALSE,"ECWEBB";#N/A,#N/A,FALSE,"MFT96";#N/A,#N/A,FALSE,"CTrecon"}</definedName>
    <definedName name="jhkgh2_4_1" hidden="1">{#N/A,#N/A,FALSE,"TMCOMP96";#N/A,#N/A,FALSE,"MAT96";#N/A,#N/A,FALSE,"FANDA96";#N/A,#N/A,FALSE,"INTRAN96";#N/A,#N/A,FALSE,"NAA9697";#N/A,#N/A,FALSE,"ECWEBB";#N/A,#N/A,FALSE,"MFT96";#N/A,#N/A,FALSE,"CTrecon"}</definedName>
    <definedName name="jhkgh2_4_1_1" localSheetId="0" hidden="1">{#N/A,#N/A,FALSE,"TMCOMP96";#N/A,#N/A,FALSE,"MAT96";#N/A,#N/A,FALSE,"FANDA96";#N/A,#N/A,FALSE,"INTRAN96";#N/A,#N/A,FALSE,"NAA9697";#N/A,#N/A,FALSE,"ECWEBB";#N/A,#N/A,FALSE,"MFT96";#N/A,#N/A,FALSE,"CTrecon"}</definedName>
    <definedName name="jhkgh2_4_1_1" hidden="1">{#N/A,#N/A,FALSE,"TMCOMP96";#N/A,#N/A,FALSE,"MAT96";#N/A,#N/A,FALSE,"FANDA96";#N/A,#N/A,FALSE,"INTRAN96";#N/A,#N/A,FALSE,"NAA9697";#N/A,#N/A,FALSE,"ECWEBB";#N/A,#N/A,FALSE,"MFT96";#N/A,#N/A,FALSE,"CTrecon"}</definedName>
    <definedName name="jhkgh2_4_1_1_1" hidden="1">{#N/A,#N/A,FALSE,"TMCOMP96";#N/A,#N/A,FALSE,"MAT96";#N/A,#N/A,FALSE,"FANDA96";#N/A,#N/A,FALSE,"INTRAN96";#N/A,#N/A,FALSE,"NAA9697";#N/A,#N/A,FALSE,"ECWEBB";#N/A,#N/A,FALSE,"MFT96";#N/A,#N/A,FALSE,"CTrecon"}</definedName>
    <definedName name="jhkgh2_4_1_1_2" hidden="1">{#N/A,#N/A,FALSE,"TMCOMP96";#N/A,#N/A,FALSE,"MAT96";#N/A,#N/A,FALSE,"FANDA96";#N/A,#N/A,FALSE,"INTRAN96";#N/A,#N/A,FALSE,"NAA9697";#N/A,#N/A,FALSE,"ECWEBB";#N/A,#N/A,FALSE,"MFT96";#N/A,#N/A,FALSE,"CTrecon"}</definedName>
    <definedName name="jhkgh2_4_1_2" localSheetId="0" hidden="1">{#N/A,#N/A,FALSE,"TMCOMP96";#N/A,#N/A,FALSE,"MAT96";#N/A,#N/A,FALSE,"FANDA96";#N/A,#N/A,FALSE,"INTRAN96";#N/A,#N/A,FALSE,"NAA9697";#N/A,#N/A,FALSE,"ECWEBB";#N/A,#N/A,FALSE,"MFT96";#N/A,#N/A,FALSE,"CTrecon"}</definedName>
    <definedName name="jhkgh2_4_1_2" hidden="1">{#N/A,#N/A,FALSE,"TMCOMP96";#N/A,#N/A,FALSE,"MAT96";#N/A,#N/A,FALSE,"FANDA96";#N/A,#N/A,FALSE,"INTRAN96";#N/A,#N/A,FALSE,"NAA9697";#N/A,#N/A,FALSE,"ECWEBB";#N/A,#N/A,FALSE,"MFT96";#N/A,#N/A,FALSE,"CTrecon"}</definedName>
    <definedName name="jhkgh2_4_1_3" localSheetId="0" hidden="1">{#N/A,#N/A,FALSE,"TMCOMP96";#N/A,#N/A,FALSE,"MAT96";#N/A,#N/A,FALSE,"FANDA96";#N/A,#N/A,FALSE,"INTRAN96";#N/A,#N/A,FALSE,"NAA9697";#N/A,#N/A,FALSE,"ECWEBB";#N/A,#N/A,FALSE,"MFT96";#N/A,#N/A,FALSE,"CTrecon"}</definedName>
    <definedName name="jhkgh2_4_1_3" hidden="1">{#N/A,#N/A,FALSE,"TMCOMP96";#N/A,#N/A,FALSE,"MAT96";#N/A,#N/A,FALSE,"FANDA96";#N/A,#N/A,FALSE,"INTRAN96";#N/A,#N/A,FALSE,"NAA9697";#N/A,#N/A,FALSE,"ECWEBB";#N/A,#N/A,FALSE,"MFT96";#N/A,#N/A,FALSE,"CTrecon"}</definedName>
    <definedName name="jhkgh2_4_1_4" localSheetId="0" hidden="1">{#N/A,#N/A,FALSE,"TMCOMP96";#N/A,#N/A,FALSE,"MAT96";#N/A,#N/A,FALSE,"FANDA96";#N/A,#N/A,FALSE,"INTRAN96";#N/A,#N/A,FALSE,"NAA9697";#N/A,#N/A,FALSE,"ECWEBB";#N/A,#N/A,FALSE,"MFT96";#N/A,#N/A,FALSE,"CTrecon"}</definedName>
    <definedName name="jhkgh2_4_1_4" hidden="1">{#N/A,#N/A,FALSE,"TMCOMP96";#N/A,#N/A,FALSE,"MAT96";#N/A,#N/A,FALSE,"FANDA96";#N/A,#N/A,FALSE,"INTRAN96";#N/A,#N/A,FALSE,"NAA9697";#N/A,#N/A,FALSE,"ECWEBB";#N/A,#N/A,FALSE,"MFT96";#N/A,#N/A,FALSE,"CTrecon"}</definedName>
    <definedName name="jhkgh2_4_1_5" localSheetId="0" hidden="1">{#N/A,#N/A,FALSE,"TMCOMP96";#N/A,#N/A,FALSE,"MAT96";#N/A,#N/A,FALSE,"FANDA96";#N/A,#N/A,FALSE,"INTRAN96";#N/A,#N/A,FALSE,"NAA9697";#N/A,#N/A,FALSE,"ECWEBB";#N/A,#N/A,FALSE,"MFT96";#N/A,#N/A,FALSE,"CTrecon"}</definedName>
    <definedName name="jhkgh2_4_1_5" hidden="1">{#N/A,#N/A,FALSE,"TMCOMP96";#N/A,#N/A,FALSE,"MAT96";#N/A,#N/A,FALSE,"FANDA96";#N/A,#N/A,FALSE,"INTRAN96";#N/A,#N/A,FALSE,"NAA9697";#N/A,#N/A,FALSE,"ECWEBB";#N/A,#N/A,FALSE,"MFT96";#N/A,#N/A,FALSE,"CTrecon"}</definedName>
    <definedName name="jhkgh2_4_2" localSheetId="0" hidden="1">{#N/A,#N/A,FALSE,"TMCOMP96";#N/A,#N/A,FALSE,"MAT96";#N/A,#N/A,FALSE,"FANDA96";#N/A,#N/A,FALSE,"INTRAN96";#N/A,#N/A,FALSE,"NAA9697";#N/A,#N/A,FALSE,"ECWEBB";#N/A,#N/A,FALSE,"MFT96";#N/A,#N/A,FALSE,"CTrecon"}</definedName>
    <definedName name="jhkgh2_4_2" hidden="1">{#N/A,#N/A,FALSE,"TMCOMP96";#N/A,#N/A,FALSE,"MAT96";#N/A,#N/A,FALSE,"FANDA96";#N/A,#N/A,FALSE,"INTRAN96";#N/A,#N/A,FALSE,"NAA9697";#N/A,#N/A,FALSE,"ECWEBB";#N/A,#N/A,FALSE,"MFT96";#N/A,#N/A,FALSE,"CTrecon"}</definedName>
    <definedName name="jhkgh2_4_3" localSheetId="0" hidden="1">{#N/A,#N/A,FALSE,"TMCOMP96";#N/A,#N/A,FALSE,"MAT96";#N/A,#N/A,FALSE,"FANDA96";#N/A,#N/A,FALSE,"INTRAN96";#N/A,#N/A,FALSE,"NAA9697";#N/A,#N/A,FALSE,"ECWEBB";#N/A,#N/A,FALSE,"MFT96";#N/A,#N/A,FALSE,"CTrecon"}</definedName>
    <definedName name="jhkgh2_4_3" hidden="1">{#N/A,#N/A,FALSE,"TMCOMP96";#N/A,#N/A,FALSE,"MAT96";#N/A,#N/A,FALSE,"FANDA96";#N/A,#N/A,FALSE,"INTRAN96";#N/A,#N/A,FALSE,"NAA9697";#N/A,#N/A,FALSE,"ECWEBB";#N/A,#N/A,FALSE,"MFT96";#N/A,#N/A,FALSE,"CTrecon"}</definedName>
    <definedName name="jhkgh2_4_4" localSheetId="0" hidden="1">{#N/A,#N/A,FALSE,"TMCOMP96";#N/A,#N/A,FALSE,"MAT96";#N/A,#N/A,FALSE,"FANDA96";#N/A,#N/A,FALSE,"INTRAN96";#N/A,#N/A,FALSE,"NAA9697";#N/A,#N/A,FALSE,"ECWEBB";#N/A,#N/A,FALSE,"MFT96";#N/A,#N/A,FALSE,"CTrecon"}</definedName>
    <definedName name="jhkgh2_4_4" hidden="1">{#N/A,#N/A,FALSE,"TMCOMP96";#N/A,#N/A,FALSE,"MAT96";#N/A,#N/A,FALSE,"FANDA96";#N/A,#N/A,FALSE,"INTRAN96";#N/A,#N/A,FALSE,"NAA9697";#N/A,#N/A,FALSE,"ECWEBB";#N/A,#N/A,FALSE,"MFT96";#N/A,#N/A,FALSE,"CTrecon"}</definedName>
    <definedName name="jhkgh2_4_5" localSheetId="0" hidden="1">{#N/A,#N/A,FALSE,"TMCOMP96";#N/A,#N/A,FALSE,"MAT96";#N/A,#N/A,FALSE,"FANDA96";#N/A,#N/A,FALSE,"INTRAN96";#N/A,#N/A,FALSE,"NAA9697";#N/A,#N/A,FALSE,"ECWEBB";#N/A,#N/A,FALSE,"MFT96";#N/A,#N/A,FALSE,"CTrecon"}</definedName>
    <definedName name="jhkgh2_4_5" hidden="1">{#N/A,#N/A,FALSE,"TMCOMP96";#N/A,#N/A,FALSE,"MAT96";#N/A,#N/A,FALSE,"FANDA96";#N/A,#N/A,FALSE,"INTRAN96";#N/A,#N/A,FALSE,"NAA9697";#N/A,#N/A,FALSE,"ECWEBB";#N/A,#N/A,FALSE,"MFT96";#N/A,#N/A,FALSE,"CTrecon"}</definedName>
    <definedName name="jhkgh2_5" localSheetId="0" hidden="1">{#N/A,#N/A,FALSE,"TMCOMP96";#N/A,#N/A,FALSE,"MAT96";#N/A,#N/A,FALSE,"FANDA96";#N/A,#N/A,FALSE,"INTRAN96";#N/A,#N/A,FALSE,"NAA9697";#N/A,#N/A,FALSE,"ECWEBB";#N/A,#N/A,FALSE,"MFT96";#N/A,#N/A,FALSE,"CTrecon"}</definedName>
    <definedName name="jhkgh2_5" localSheetId="4" hidden="1">{#N/A,#N/A,FALSE,"TMCOMP96";#N/A,#N/A,FALSE,"MAT96";#N/A,#N/A,FALSE,"FANDA96";#N/A,#N/A,FALSE,"INTRAN96";#N/A,#N/A,FALSE,"NAA9697";#N/A,#N/A,FALSE,"ECWEBB";#N/A,#N/A,FALSE,"MFT96";#N/A,#N/A,FALSE,"CTrecon"}</definedName>
    <definedName name="jhkgh2_5" hidden="1">{#N/A,#N/A,FALSE,"TMCOMP96";#N/A,#N/A,FALSE,"MAT96";#N/A,#N/A,FALSE,"FANDA96";#N/A,#N/A,FALSE,"INTRAN96";#N/A,#N/A,FALSE,"NAA9697";#N/A,#N/A,FALSE,"ECWEBB";#N/A,#N/A,FALSE,"MFT96";#N/A,#N/A,FALSE,"CTrecon"}</definedName>
    <definedName name="jhkgh2_5_1" localSheetId="0" hidden="1">{#N/A,#N/A,FALSE,"TMCOMP96";#N/A,#N/A,FALSE,"MAT96";#N/A,#N/A,FALSE,"FANDA96";#N/A,#N/A,FALSE,"INTRAN96";#N/A,#N/A,FALSE,"NAA9697";#N/A,#N/A,FALSE,"ECWEBB";#N/A,#N/A,FALSE,"MFT96";#N/A,#N/A,FALSE,"CTrecon"}</definedName>
    <definedName name="jhkgh2_5_1" localSheetId="4" hidden="1">{#N/A,#N/A,FALSE,"TMCOMP96";#N/A,#N/A,FALSE,"MAT96";#N/A,#N/A,FALSE,"FANDA96";#N/A,#N/A,FALSE,"INTRAN96";#N/A,#N/A,FALSE,"NAA9697";#N/A,#N/A,FALSE,"ECWEBB";#N/A,#N/A,FALSE,"MFT96";#N/A,#N/A,FALSE,"CTrecon"}</definedName>
    <definedName name="jhkgh2_5_1" hidden="1">{#N/A,#N/A,FALSE,"TMCOMP96";#N/A,#N/A,FALSE,"MAT96";#N/A,#N/A,FALSE,"FANDA96";#N/A,#N/A,FALSE,"INTRAN96";#N/A,#N/A,FALSE,"NAA9697";#N/A,#N/A,FALSE,"ECWEBB";#N/A,#N/A,FALSE,"MFT96";#N/A,#N/A,FALSE,"CTrecon"}</definedName>
    <definedName name="jhkgh2_5_1_1" localSheetId="0" hidden="1">{#N/A,#N/A,FALSE,"TMCOMP96";#N/A,#N/A,FALSE,"MAT96";#N/A,#N/A,FALSE,"FANDA96";#N/A,#N/A,FALSE,"INTRAN96";#N/A,#N/A,FALSE,"NAA9697";#N/A,#N/A,FALSE,"ECWEBB";#N/A,#N/A,FALSE,"MFT96";#N/A,#N/A,FALSE,"CTrecon"}</definedName>
    <definedName name="jhkgh2_5_1_1" hidden="1">{#N/A,#N/A,FALSE,"TMCOMP96";#N/A,#N/A,FALSE,"MAT96";#N/A,#N/A,FALSE,"FANDA96";#N/A,#N/A,FALSE,"INTRAN96";#N/A,#N/A,FALSE,"NAA9697";#N/A,#N/A,FALSE,"ECWEBB";#N/A,#N/A,FALSE,"MFT96";#N/A,#N/A,FALSE,"CTrecon"}</definedName>
    <definedName name="jhkgh2_5_1_1_1" hidden="1">{#N/A,#N/A,FALSE,"TMCOMP96";#N/A,#N/A,FALSE,"MAT96";#N/A,#N/A,FALSE,"FANDA96";#N/A,#N/A,FALSE,"INTRAN96";#N/A,#N/A,FALSE,"NAA9697";#N/A,#N/A,FALSE,"ECWEBB";#N/A,#N/A,FALSE,"MFT96";#N/A,#N/A,FALSE,"CTrecon"}</definedName>
    <definedName name="jhkgh2_5_1_1_2" hidden="1">{#N/A,#N/A,FALSE,"TMCOMP96";#N/A,#N/A,FALSE,"MAT96";#N/A,#N/A,FALSE,"FANDA96";#N/A,#N/A,FALSE,"INTRAN96";#N/A,#N/A,FALSE,"NAA9697";#N/A,#N/A,FALSE,"ECWEBB";#N/A,#N/A,FALSE,"MFT96";#N/A,#N/A,FALSE,"CTrecon"}</definedName>
    <definedName name="jhkgh2_5_1_2" localSheetId="0" hidden="1">{#N/A,#N/A,FALSE,"TMCOMP96";#N/A,#N/A,FALSE,"MAT96";#N/A,#N/A,FALSE,"FANDA96";#N/A,#N/A,FALSE,"INTRAN96";#N/A,#N/A,FALSE,"NAA9697";#N/A,#N/A,FALSE,"ECWEBB";#N/A,#N/A,FALSE,"MFT96";#N/A,#N/A,FALSE,"CTrecon"}</definedName>
    <definedName name="jhkgh2_5_1_2" hidden="1">{#N/A,#N/A,FALSE,"TMCOMP96";#N/A,#N/A,FALSE,"MAT96";#N/A,#N/A,FALSE,"FANDA96";#N/A,#N/A,FALSE,"INTRAN96";#N/A,#N/A,FALSE,"NAA9697";#N/A,#N/A,FALSE,"ECWEBB";#N/A,#N/A,FALSE,"MFT96";#N/A,#N/A,FALSE,"CTrecon"}</definedName>
    <definedName name="jhkgh2_5_1_3" localSheetId="0" hidden="1">{#N/A,#N/A,FALSE,"TMCOMP96";#N/A,#N/A,FALSE,"MAT96";#N/A,#N/A,FALSE,"FANDA96";#N/A,#N/A,FALSE,"INTRAN96";#N/A,#N/A,FALSE,"NAA9697";#N/A,#N/A,FALSE,"ECWEBB";#N/A,#N/A,FALSE,"MFT96";#N/A,#N/A,FALSE,"CTrecon"}</definedName>
    <definedName name="jhkgh2_5_1_3" hidden="1">{#N/A,#N/A,FALSE,"TMCOMP96";#N/A,#N/A,FALSE,"MAT96";#N/A,#N/A,FALSE,"FANDA96";#N/A,#N/A,FALSE,"INTRAN96";#N/A,#N/A,FALSE,"NAA9697";#N/A,#N/A,FALSE,"ECWEBB";#N/A,#N/A,FALSE,"MFT96";#N/A,#N/A,FALSE,"CTrecon"}</definedName>
    <definedName name="jhkgh2_5_1_4" localSheetId="0" hidden="1">{#N/A,#N/A,FALSE,"TMCOMP96";#N/A,#N/A,FALSE,"MAT96";#N/A,#N/A,FALSE,"FANDA96";#N/A,#N/A,FALSE,"INTRAN96";#N/A,#N/A,FALSE,"NAA9697";#N/A,#N/A,FALSE,"ECWEBB";#N/A,#N/A,FALSE,"MFT96";#N/A,#N/A,FALSE,"CTrecon"}</definedName>
    <definedName name="jhkgh2_5_1_4" hidden="1">{#N/A,#N/A,FALSE,"TMCOMP96";#N/A,#N/A,FALSE,"MAT96";#N/A,#N/A,FALSE,"FANDA96";#N/A,#N/A,FALSE,"INTRAN96";#N/A,#N/A,FALSE,"NAA9697";#N/A,#N/A,FALSE,"ECWEBB";#N/A,#N/A,FALSE,"MFT96";#N/A,#N/A,FALSE,"CTrecon"}</definedName>
    <definedName name="jhkgh2_5_1_5" localSheetId="0" hidden="1">{#N/A,#N/A,FALSE,"TMCOMP96";#N/A,#N/A,FALSE,"MAT96";#N/A,#N/A,FALSE,"FANDA96";#N/A,#N/A,FALSE,"INTRAN96";#N/A,#N/A,FALSE,"NAA9697";#N/A,#N/A,FALSE,"ECWEBB";#N/A,#N/A,FALSE,"MFT96";#N/A,#N/A,FALSE,"CTrecon"}</definedName>
    <definedName name="jhkgh2_5_1_5" hidden="1">{#N/A,#N/A,FALSE,"TMCOMP96";#N/A,#N/A,FALSE,"MAT96";#N/A,#N/A,FALSE,"FANDA96";#N/A,#N/A,FALSE,"INTRAN96";#N/A,#N/A,FALSE,"NAA9697";#N/A,#N/A,FALSE,"ECWEBB";#N/A,#N/A,FALSE,"MFT96";#N/A,#N/A,FALSE,"CTrecon"}</definedName>
    <definedName name="jhkgh2_5_2" localSheetId="0" hidden="1">{#N/A,#N/A,FALSE,"TMCOMP96";#N/A,#N/A,FALSE,"MAT96";#N/A,#N/A,FALSE,"FANDA96";#N/A,#N/A,FALSE,"INTRAN96";#N/A,#N/A,FALSE,"NAA9697";#N/A,#N/A,FALSE,"ECWEBB";#N/A,#N/A,FALSE,"MFT96";#N/A,#N/A,FALSE,"CTrecon"}</definedName>
    <definedName name="jhkgh2_5_2" hidden="1">{#N/A,#N/A,FALSE,"TMCOMP96";#N/A,#N/A,FALSE,"MAT96";#N/A,#N/A,FALSE,"FANDA96";#N/A,#N/A,FALSE,"INTRAN96";#N/A,#N/A,FALSE,"NAA9697";#N/A,#N/A,FALSE,"ECWEBB";#N/A,#N/A,FALSE,"MFT96";#N/A,#N/A,FALSE,"CTrecon"}</definedName>
    <definedName name="jhkgh2_5_3" localSheetId="0" hidden="1">{#N/A,#N/A,FALSE,"TMCOMP96";#N/A,#N/A,FALSE,"MAT96";#N/A,#N/A,FALSE,"FANDA96";#N/A,#N/A,FALSE,"INTRAN96";#N/A,#N/A,FALSE,"NAA9697";#N/A,#N/A,FALSE,"ECWEBB";#N/A,#N/A,FALSE,"MFT96";#N/A,#N/A,FALSE,"CTrecon"}</definedName>
    <definedName name="jhkgh2_5_3" hidden="1">{#N/A,#N/A,FALSE,"TMCOMP96";#N/A,#N/A,FALSE,"MAT96";#N/A,#N/A,FALSE,"FANDA96";#N/A,#N/A,FALSE,"INTRAN96";#N/A,#N/A,FALSE,"NAA9697";#N/A,#N/A,FALSE,"ECWEBB";#N/A,#N/A,FALSE,"MFT96";#N/A,#N/A,FALSE,"CTrecon"}</definedName>
    <definedName name="jhkgh2_5_4" localSheetId="0" hidden="1">{#N/A,#N/A,FALSE,"TMCOMP96";#N/A,#N/A,FALSE,"MAT96";#N/A,#N/A,FALSE,"FANDA96";#N/A,#N/A,FALSE,"INTRAN96";#N/A,#N/A,FALSE,"NAA9697";#N/A,#N/A,FALSE,"ECWEBB";#N/A,#N/A,FALSE,"MFT96";#N/A,#N/A,FALSE,"CTrecon"}</definedName>
    <definedName name="jhkgh2_5_4" hidden="1">{#N/A,#N/A,FALSE,"TMCOMP96";#N/A,#N/A,FALSE,"MAT96";#N/A,#N/A,FALSE,"FANDA96";#N/A,#N/A,FALSE,"INTRAN96";#N/A,#N/A,FALSE,"NAA9697";#N/A,#N/A,FALSE,"ECWEBB";#N/A,#N/A,FALSE,"MFT96";#N/A,#N/A,FALSE,"CTrecon"}</definedName>
    <definedName name="jhkgh2_5_5" localSheetId="0" hidden="1">{#N/A,#N/A,FALSE,"TMCOMP96";#N/A,#N/A,FALSE,"MAT96";#N/A,#N/A,FALSE,"FANDA96";#N/A,#N/A,FALSE,"INTRAN96";#N/A,#N/A,FALSE,"NAA9697";#N/A,#N/A,FALSE,"ECWEBB";#N/A,#N/A,FALSE,"MFT96";#N/A,#N/A,FALSE,"CTrecon"}</definedName>
    <definedName name="jhkgh2_5_5"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_1" localSheetId="0" hidden="1">{#N/A,#N/A,FALSE,"TMCOMP96";#N/A,#N/A,FALSE,"MAT96";#N/A,#N/A,FALSE,"FANDA96";#N/A,#N/A,FALSE,"INTRAN96";#N/A,#N/A,FALSE,"NAA9697";#N/A,#N/A,FALSE,"ECWEBB";#N/A,#N/A,FALSE,"MFT96";#N/A,#N/A,FALSE,"CTrecon"}</definedName>
    <definedName name="n_1" localSheetId="4" hidden="1">{#N/A,#N/A,FALSE,"TMCOMP96";#N/A,#N/A,FALSE,"MAT96";#N/A,#N/A,FALSE,"FANDA96";#N/A,#N/A,FALSE,"INTRAN96";#N/A,#N/A,FALSE,"NAA9697";#N/A,#N/A,FALSE,"ECWEBB";#N/A,#N/A,FALSE,"MFT96";#N/A,#N/A,FALSE,"CTrecon"}</definedName>
    <definedName name="n_1" localSheetId="3" hidden="1">{#N/A,#N/A,FALSE,"TMCOMP96";#N/A,#N/A,FALSE,"MAT96";#N/A,#N/A,FALSE,"FANDA96";#N/A,#N/A,FALSE,"INTRAN96";#N/A,#N/A,FALSE,"NAA9697";#N/A,#N/A,FALSE,"ECWEBB";#N/A,#N/A,FALSE,"MFT96";#N/A,#N/A,FALSE,"CTrecon"}</definedName>
    <definedName name="n_1_1" localSheetId="0" hidden="1">{#N/A,#N/A,FALSE,"TMCOMP96";#N/A,#N/A,FALSE,"MAT96";#N/A,#N/A,FALSE,"FANDA96";#N/A,#N/A,FALSE,"INTRAN96";#N/A,#N/A,FALSE,"NAA9697";#N/A,#N/A,FALSE,"ECWEBB";#N/A,#N/A,FALSE,"MFT96";#N/A,#N/A,FALSE,"CTrecon"}</definedName>
    <definedName name="n_1_1" localSheetId="4" hidden="1">{#N/A,#N/A,FALSE,"TMCOMP96";#N/A,#N/A,FALSE,"MAT96";#N/A,#N/A,FALSE,"FANDA96";#N/A,#N/A,FALSE,"INTRAN96";#N/A,#N/A,FALSE,"NAA9697";#N/A,#N/A,FALSE,"ECWEBB";#N/A,#N/A,FALSE,"MFT96";#N/A,#N/A,FALSE,"CTrecon"}</definedName>
    <definedName name="n_1_1" hidden="1">{#N/A,#N/A,FALSE,"TMCOMP96";#N/A,#N/A,FALSE,"MAT96";#N/A,#N/A,FALSE,"FANDA96";#N/A,#N/A,FALSE,"INTRAN96";#N/A,#N/A,FALSE,"NAA9697";#N/A,#N/A,FALSE,"ECWEBB";#N/A,#N/A,FALSE,"MFT96";#N/A,#N/A,FALSE,"CTrecon"}</definedName>
    <definedName name="n_1_1_1" localSheetId="0" hidden="1">{#N/A,#N/A,FALSE,"TMCOMP96";#N/A,#N/A,FALSE,"MAT96";#N/A,#N/A,FALSE,"FANDA96";#N/A,#N/A,FALSE,"INTRAN96";#N/A,#N/A,FALSE,"NAA9697";#N/A,#N/A,FALSE,"ECWEBB";#N/A,#N/A,FALSE,"MFT96";#N/A,#N/A,FALSE,"CTrecon"}</definedName>
    <definedName name="n_1_1_1" localSheetId="4" hidden="1">{#N/A,#N/A,FALSE,"TMCOMP96";#N/A,#N/A,FALSE,"MAT96";#N/A,#N/A,FALSE,"FANDA96";#N/A,#N/A,FALSE,"INTRAN96";#N/A,#N/A,FALSE,"NAA9697";#N/A,#N/A,FALSE,"ECWEBB";#N/A,#N/A,FALSE,"MFT96";#N/A,#N/A,FALSE,"CTrecon"}</definedName>
    <definedName name="n_1_1_1" hidden="1">{#N/A,#N/A,FALSE,"TMCOMP96";#N/A,#N/A,FALSE,"MAT96";#N/A,#N/A,FALSE,"FANDA96";#N/A,#N/A,FALSE,"INTRAN96";#N/A,#N/A,FALSE,"NAA9697";#N/A,#N/A,FALSE,"ECWEBB";#N/A,#N/A,FALSE,"MFT96";#N/A,#N/A,FALSE,"CTrecon"}</definedName>
    <definedName name="n_1_1_1_1" localSheetId="0" hidden="1">{#N/A,#N/A,FALSE,"TMCOMP96";#N/A,#N/A,FALSE,"MAT96";#N/A,#N/A,FALSE,"FANDA96";#N/A,#N/A,FALSE,"INTRAN96";#N/A,#N/A,FALSE,"NAA9697";#N/A,#N/A,FALSE,"ECWEBB";#N/A,#N/A,FALSE,"MFT96";#N/A,#N/A,FALSE,"CTrecon"}</definedName>
    <definedName name="n_1_1_1_1" hidden="1">{#N/A,#N/A,FALSE,"TMCOMP96";#N/A,#N/A,FALSE,"MAT96";#N/A,#N/A,FALSE,"FANDA96";#N/A,#N/A,FALSE,"INTRAN96";#N/A,#N/A,FALSE,"NAA9697";#N/A,#N/A,FALSE,"ECWEBB";#N/A,#N/A,FALSE,"MFT96";#N/A,#N/A,FALSE,"CTrecon"}</definedName>
    <definedName name="n_1_1_1_1_1" hidden="1">{#N/A,#N/A,FALSE,"TMCOMP96";#N/A,#N/A,FALSE,"MAT96";#N/A,#N/A,FALSE,"FANDA96";#N/A,#N/A,FALSE,"INTRAN96";#N/A,#N/A,FALSE,"NAA9697";#N/A,#N/A,FALSE,"ECWEBB";#N/A,#N/A,FALSE,"MFT96";#N/A,#N/A,FALSE,"CTrecon"}</definedName>
    <definedName name="n_1_1_1_1_2" hidden="1">{#N/A,#N/A,FALSE,"TMCOMP96";#N/A,#N/A,FALSE,"MAT96";#N/A,#N/A,FALSE,"FANDA96";#N/A,#N/A,FALSE,"INTRAN96";#N/A,#N/A,FALSE,"NAA9697";#N/A,#N/A,FALSE,"ECWEBB";#N/A,#N/A,FALSE,"MFT96";#N/A,#N/A,FALSE,"CTrecon"}</definedName>
    <definedName name="n_1_1_1_2" localSheetId="0" hidden="1">{#N/A,#N/A,FALSE,"TMCOMP96";#N/A,#N/A,FALSE,"MAT96";#N/A,#N/A,FALSE,"FANDA96";#N/A,#N/A,FALSE,"INTRAN96";#N/A,#N/A,FALSE,"NAA9697";#N/A,#N/A,FALSE,"ECWEBB";#N/A,#N/A,FALSE,"MFT96";#N/A,#N/A,FALSE,"CTrecon"}</definedName>
    <definedName name="n_1_1_1_2" hidden="1">{#N/A,#N/A,FALSE,"TMCOMP96";#N/A,#N/A,FALSE,"MAT96";#N/A,#N/A,FALSE,"FANDA96";#N/A,#N/A,FALSE,"INTRAN96";#N/A,#N/A,FALSE,"NAA9697";#N/A,#N/A,FALSE,"ECWEBB";#N/A,#N/A,FALSE,"MFT96";#N/A,#N/A,FALSE,"CTrecon"}</definedName>
    <definedName name="n_1_1_1_3" localSheetId="0" hidden="1">{#N/A,#N/A,FALSE,"TMCOMP96";#N/A,#N/A,FALSE,"MAT96";#N/A,#N/A,FALSE,"FANDA96";#N/A,#N/A,FALSE,"INTRAN96";#N/A,#N/A,FALSE,"NAA9697";#N/A,#N/A,FALSE,"ECWEBB";#N/A,#N/A,FALSE,"MFT96";#N/A,#N/A,FALSE,"CTrecon"}</definedName>
    <definedName name="n_1_1_1_3" hidden="1">{#N/A,#N/A,FALSE,"TMCOMP96";#N/A,#N/A,FALSE,"MAT96";#N/A,#N/A,FALSE,"FANDA96";#N/A,#N/A,FALSE,"INTRAN96";#N/A,#N/A,FALSE,"NAA9697";#N/A,#N/A,FALSE,"ECWEBB";#N/A,#N/A,FALSE,"MFT96";#N/A,#N/A,FALSE,"CTrecon"}</definedName>
    <definedName name="n_1_1_1_4" localSheetId="0" hidden="1">{#N/A,#N/A,FALSE,"TMCOMP96";#N/A,#N/A,FALSE,"MAT96";#N/A,#N/A,FALSE,"FANDA96";#N/A,#N/A,FALSE,"INTRAN96";#N/A,#N/A,FALSE,"NAA9697";#N/A,#N/A,FALSE,"ECWEBB";#N/A,#N/A,FALSE,"MFT96";#N/A,#N/A,FALSE,"CTrecon"}</definedName>
    <definedName name="n_1_1_1_4" hidden="1">{#N/A,#N/A,FALSE,"TMCOMP96";#N/A,#N/A,FALSE,"MAT96";#N/A,#N/A,FALSE,"FANDA96";#N/A,#N/A,FALSE,"INTRAN96";#N/A,#N/A,FALSE,"NAA9697";#N/A,#N/A,FALSE,"ECWEBB";#N/A,#N/A,FALSE,"MFT96";#N/A,#N/A,FALSE,"CTrecon"}</definedName>
    <definedName name="n_1_1_1_5" localSheetId="0" hidden="1">{#N/A,#N/A,FALSE,"TMCOMP96";#N/A,#N/A,FALSE,"MAT96";#N/A,#N/A,FALSE,"FANDA96";#N/A,#N/A,FALSE,"INTRAN96";#N/A,#N/A,FALSE,"NAA9697";#N/A,#N/A,FALSE,"ECWEBB";#N/A,#N/A,FALSE,"MFT96";#N/A,#N/A,FALSE,"CTrecon"}</definedName>
    <definedName name="n_1_1_1_5" hidden="1">{#N/A,#N/A,FALSE,"TMCOMP96";#N/A,#N/A,FALSE,"MAT96";#N/A,#N/A,FALSE,"FANDA96";#N/A,#N/A,FALSE,"INTRAN96";#N/A,#N/A,FALSE,"NAA9697";#N/A,#N/A,FALSE,"ECWEBB";#N/A,#N/A,FALSE,"MFT96";#N/A,#N/A,FALSE,"CTrecon"}</definedName>
    <definedName name="n_1_1_2" localSheetId="0" hidden="1">{#N/A,#N/A,FALSE,"TMCOMP96";#N/A,#N/A,FALSE,"MAT96";#N/A,#N/A,FALSE,"FANDA96";#N/A,#N/A,FALSE,"INTRAN96";#N/A,#N/A,FALSE,"NAA9697";#N/A,#N/A,FALSE,"ECWEBB";#N/A,#N/A,FALSE,"MFT96";#N/A,#N/A,FALSE,"CTrecon"}</definedName>
    <definedName name="n_1_1_2" hidden="1">{#N/A,#N/A,FALSE,"TMCOMP96";#N/A,#N/A,FALSE,"MAT96";#N/A,#N/A,FALSE,"FANDA96";#N/A,#N/A,FALSE,"INTRAN96";#N/A,#N/A,FALSE,"NAA9697";#N/A,#N/A,FALSE,"ECWEBB";#N/A,#N/A,FALSE,"MFT96";#N/A,#N/A,FALSE,"CTrecon"}</definedName>
    <definedName name="n_1_1_3" localSheetId="0" hidden="1">{#N/A,#N/A,FALSE,"TMCOMP96";#N/A,#N/A,FALSE,"MAT96";#N/A,#N/A,FALSE,"FANDA96";#N/A,#N/A,FALSE,"INTRAN96";#N/A,#N/A,FALSE,"NAA9697";#N/A,#N/A,FALSE,"ECWEBB";#N/A,#N/A,FALSE,"MFT96";#N/A,#N/A,FALSE,"CTrecon"}</definedName>
    <definedName name="n_1_1_3" hidden="1">{#N/A,#N/A,FALSE,"TMCOMP96";#N/A,#N/A,FALSE,"MAT96";#N/A,#N/A,FALSE,"FANDA96";#N/A,#N/A,FALSE,"INTRAN96";#N/A,#N/A,FALSE,"NAA9697";#N/A,#N/A,FALSE,"ECWEBB";#N/A,#N/A,FALSE,"MFT96";#N/A,#N/A,FALSE,"CTrecon"}</definedName>
    <definedName name="n_1_1_4" localSheetId="0" hidden="1">{#N/A,#N/A,FALSE,"TMCOMP96";#N/A,#N/A,FALSE,"MAT96";#N/A,#N/A,FALSE,"FANDA96";#N/A,#N/A,FALSE,"INTRAN96";#N/A,#N/A,FALSE,"NAA9697";#N/A,#N/A,FALSE,"ECWEBB";#N/A,#N/A,FALSE,"MFT96";#N/A,#N/A,FALSE,"CTrecon"}</definedName>
    <definedName name="n_1_1_4" hidden="1">{#N/A,#N/A,FALSE,"TMCOMP96";#N/A,#N/A,FALSE,"MAT96";#N/A,#N/A,FALSE,"FANDA96";#N/A,#N/A,FALSE,"INTRAN96";#N/A,#N/A,FALSE,"NAA9697";#N/A,#N/A,FALSE,"ECWEBB";#N/A,#N/A,FALSE,"MFT96";#N/A,#N/A,FALSE,"CTrecon"}</definedName>
    <definedName name="n_1_1_5" localSheetId="0" hidden="1">{#N/A,#N/A,FALSE,"TMCOMP96";#N/A,#N/A,FALSE,"MAT96";#N/A,#N/A,FALSE,"FANDA96";#N/A,#N/A,FALSE,"INTRAN96";#N/A,#N/A,FALSE,"NAA9697";#N/A,#N/A,FALSE,"ECWEBB";#N/A,#N/A,FALSE,"MFT96";#N/A,#N/A,FALSE,"CTrecon"}</definedName>
    <definedName name="n_1_1_5" hidden="1">{#N/A,#N/A,FALSE,"TMCOMP96";#N/A,#N/A,FALSE,"MAT96";#N/A,#N/A,FALSE,"FANDA96";#N/A,#N/A,FALSE,"INTRAN96";#N/A,#N/A,FALSE,"NAA9697";#N/A,#N/A,FALSE,"ECWEBB";#N/A,#N/A,FALSE,"MFT96";#N/A,#N/A,FALSE,"CTrecon"}</definedName>
    <definedName name="n_1_2" localSheetId="0" hidden="1">{#N/A,#N/A,FALSE,"TMCOMP96";#N/A,#N/A,FALSE,"MAT96";#N/A,#N/A,FALSE,"FANDA96";#N/A,#N/A,FALSE,"INTRAN96";#N/A,#N/A,FALSE,"NAA9697";#N/A,#N/A,FALSE,"ECWEBB";#N/A,#N/A,FALSE,"MFT96";#N/A,#N/A,FALSE,"CTrecon"}</definedName>
    <definedName name="n_1_2" localSheetId="4" hidden="1">{#N/A,#N/A,FALSE,"TMCOMP96";#N/A,#N/A,FALSE,"MAT96";#N/A,#N/A,FALSE,"FANDA96";#N/A,#N/A,FALSE,"INTRAN96";#N/A,#N/A,FALSE,"NAA9697";#N/A,#N/A,FALSE,"ECWEBB";#N/A,#N/A,FALSE,"MFT96";#N/A,#N/A,FALSE,"CTrecon"}</definedName>
    <definedName name="n_1_2" hidden="1">{#N/A,#N/A,FALSE,"TMCOMP96";#N/A,#N/A,FALSE,"MAT96";#N/A,#N/A,FALSE,"FANDA96";#N/A,#N/A,FALSE,"INTRAN96";#N/A,#N/A,FALSE,"NAA9697";#N/A,#N/A,FALSE,"ECWEBB";#N/A,#N/A,FALSE,"MFT96";#N/A,#N/A,FALSE,"CTrecon"}</definedName>
    <definedName name="n_1_2_1" localSheetId="0" hidden="1">{#N/A,#N/A,FALSE,"TMCOMP96";#N/A,#N/A,FALSE,"MAT96";#N/A,#N/A,FALSE,"FANDA96";#N/A,#N/A,FALSE,"INTRAN96";#N/A,#N/A,FALSE,"NAA9697";#N/A,#N/A,FALSE,"ECWEBB";#N/A,#N/A,FALSE,"MFT96";#N/A,#N/A,FALSE,"CTrecon"}</definedName>
    <definedName name="n_1_2_1" localSheetId="4" hidden="1">{#N/A,#N/A,FALSE,"TMCOMP96";#N/A,#N/A,FALSE,"MAT96";#N/A,#N/A,FALSE,"FANDA96";#N/A,#N/A,FALSE,"INTRAN96";#N/A,#N/A,FALSE,"NAA9697";#N/A,#N/A,FALSE,"ECWEBB";#N/A,#N/A,FALSE,"MFT96";#N/A,#N/A,FALSE,"CTrecon"}</definedName>
    <definedName name="n_1_2_1" hidden="1">{#N/A,#N/A,FALSE,"TMCOMP96";#N/A,#N/A,FALSE,"MAT96";#N/A,#N/A,FALSE,"FANDA96";#N/A,#N/A,FALSE,"INTRAN96";#N/A,#N/A,FALSE,"NAA9697";#N/A,#N/A,FALSE,"ECWEBB";#N/A,#N/A,FALSE,"MFT96";#N/A,#N/A,FALSE,"CTrecon"}</definedName>
    <definedName name="n_1_2_1_1" localSheetId="0" hidden="1">{#N/A,#N/A,FALSE,"TMCOMP96";#N/A,#N/A,FALSE,"MAT96";#N/A,#N/A,FALSE,"FANDA96";#N/A,#N/A,FALSE,"INTRAN96";#N/A,#N/A,FALSE,"NAA9697";#N/A,#N/A,FALSE,"ECWEBB";#N/A,#N/A,FALSE,"MFT96";#N/A,#N/A,FALSE,"CTrecon"}</definedName>
    <definedName name="n_1_2_1_1" hidden="1">{#N/A,#N/A,FALSE,"TMCOMP96";#N/A,#N/A,FALSE,"MAT96";#N/A,#N/A,FALSE,"FANDA96";#N/A,#N/A,FALSE,"INTRAN96";#N/A,#N/A,FALSE,"NAA9697";#N/A,#N/A,FALSE,"ECWEBB";#N/A,#N/A,FALSE,"MFT96";#N/A,#N/A,FALSE,"CTrecon"}</definedName>
    <definedName name="n_1_2_1_1_1" hidden="1">{#N/A,#N/A,FALSE,"TMCOMP96";#N/A,#N/A,FALSE,"MAT96";#N/A,#N/A,FALSE,"FANDA96";#N/A,#N/A,FALSE,"INTRAN96";#N/A,#N/A,FALSE,"NAA9697";#N/A,#N/A,FALSE,"ECWEBB";#N/A,#N/A,FALSE,"MFT96";#N/A,#N/A,FALSE,"CTrecon"}</definedName>
    <definedName name="n_1_2_1_1_2" hidden="1">{#N/A,#N/A,FALSE,"TMCOMP96";#N/A,#N/A,FALSE,"MAT96";#N/A,#N/A,FALSE,"FANDA96";#N/A,#N/A,FALSE,"INTRAN96";#N/A,#N/A,FALSE,"NAA9697";#N/A,#N/A,FALSE,"ECWEBB";#N/A,#N/A,FALSE,"MFT96";#N/A,#N/A,FALSE,"CTrecon"}</definedName>
    <definedName name="n_1_2_1_2" localSheetId="0" hidden="1">{#N/A,#N/A,FALSE,"TMCOMP96";#N/A,#N/A,FALSE,"MAT96";#N/A,#N/A,FALSE,"FANDA96";#N/A,#N/A,FALSE,"INTRAN96";#N/A,#N/A,FALSE,"NAA9697";#N/A,#N/A,FALSE,"ECWEBB";#N/A,#N/A,FALSE,"MFT96";#N/A,#N/A,FALSE,"CTrecon"}</definedName>
    <definedName name="n_1_2_1_2" hidden="1">{#N/A,#N/A,FALSE,"TMCOMP96";#N/A,#N/A,FALSE,"MAT96";#N/A,#N/A,FALSE,"FANDA96";#N/A,#N/A,FALSE,"INTRAN96";#N/A,#N/A,FALSE,"NAA9697";#N/A,#N/A,FALSE,"ECWEBB";#N/A,#N/A,FALSE,"MFT96";#N/A,#N/A,FALSE,"CTrecon"}</definedName>
    <definedName name="n_1_2_1_3" localSheetId="0" hidden="1">{#N/A,#N/A,FALSE,"TMCOMP96";#N/A,#N/A,FALSE,"MAT96";#N/A,#N/A,FALSE,"FANDA96";#N/A,#N/A,FALSE,"INTRAN96";#N/A,#N/A,FALSE,"NAA9697";#N/A,#N/A,FALSE,"ECWEBB";#N/A,#N/A,FALSE,"MFT96";#N/A,#N/A,FALSE,"CTrecon"}</definedName>
    <definedName name="n_1_2_1_3" hidden="1">{#N/A,#N/A,FALSE,"TMCOMP96";#N/A,#N/A,FALSE,"MAT96";#N/A,#N/A,FALSE,"FANDA96";#N/A,#N/A,FALSE,"INTRAN96";#N/A,#N/A,FALSE,"NAA9697";#N/A,#N/A,FALSE,"ECWEBB";#N/A,#N/A,FALSE,"MFT96";#N/A,#N/A,FALSE,"CTrecon"}</definedName>
    <definedName name="n_1_2_1_4" localSheetId="0" hidden="1">{#N/A,#N/A,FALSE,"TMCOMP96";#N/A,#N/A,FALSE,"MAT96";#N/A,#N/A,FALSE,"FANDA96";#N/A,#N/A,FALSE,"INTRAN96";#N/A,#N/A,FALSE,"NAA9697";#N/A,#N/A,FALSE,"ECWEBB";#N/A,#N/A,FALSE,"MFT96";#N/A,#N/A,FALSE,"CTrecon"}</definedName>
    <definedName name="n_1_2_1_4" hidden="1">{#N/A,#N/A,FALSE,"TMCOMP96";#N/A,#N/A,FALSE,"MAT96";#N/A,#N/A,FALSE,"FANDA96";#N/A,#N/A,FALSE,"INTRAN96";#N/A,#N/A,FALSE,"NAA9697";#N/A,#N/A,FALSE,"ECWEBB";#N/A,#N/A,FALSE,"MFT96";#N/A,#N/A,FALSE,"CTrecon"}</definedName>
    <definedName name="n_1_2_1_5" localSheetId="0" hidden="1">{#N/A,#N/A,FALSE,"TMCOMP96";#N/A,#N/A,FALSE,"MAT96";#N/A,#N/A,FALSE,"FANDA96";#N/A,#N/A,FALSE,"INTRAN96";#N/A,#N/A,FALSE,"NAA9697";#N/A,#N/A,FALSE,"ECWEBB";#N/A,#N/A,FALSE,"MFT96";#N/A,#N/A,FALSE,"CTrecon"}</definedName>
    <definedName name="n_1_2_1_5" hidden="1">{#N/A,#N/A,FALSE,"TMCOMP96";#N/A,#N/A,FALSE,"MAT96";#N/A,#N/A,FALSE,"FANDA96";#N/A,#N/A,FALSE,"INTRAN96";#N/A,#N/A,FALSE,"NAA9697";#N/A,#N/A,FALSE,"ECWEBB";#N/A,#N/A,FALSE,"MFT96";#N/A,#N/A,FALSE,"CTrecon"}</definedName>
    <definedName name="n_1_2_2" localSheetId="0" hidden="1">{#N/A,#N/A,FALSE,"TMCOMP96";#N/A,#N/A,FALSE,"MAT96";#N/A,#N/A,FALSE,"FANDA96";#N/A,#N/A,FALSE,"INTRAN96";#N/A,#N/A,FALSE,"NAA9697";#N/A,#N/A,FALSE,"ECWEBB";#N/A,#N/A,FALSE,"MFT96";#N/A,#N/A,FALSE,"CTrecon"}</definedName>
    <definedName name="n_1_2_2" hidden="1">{#N/A,#N/A,FALSE,"TMCOMP96";#N/A,#N/A,FALSE,"MAT96";#N/A,#N/A,FALSE,"FANDA96";#N/A,#N/A,FALSE,"INTRAN96";#N/A,#N/A,FALSE,"NAA9697";#N/A,#N/A,FALSE,"ECWEBB";#N/A,#N/A,FALSE,"MFT96";#N/A,#N/A,FALSE,"CTrecon"}</definedName>
    <definedName name="n_1_2_3" localSheetId="0" hidden="1">{#N/A,#N/A,FALSE,"TMCOMP96";#N/A,#N/A,FALSE,"MAT96";#N/A,#N/A,FALSE,"FANDA96";#N/A,#N/A,FALSE,"INTRAN96";#N/A,#N/A,FALSE,"NAA9697";#N/A,#N/A,FALSE,"ECWEBB";#N/A,#N/A,FALSE,"MFT96";#N/A,#N/A,FALSE,"CTrecon"}</definedName>
    <definedName name="n_1_2_3" hidden="1">{#N/A,#N/A,FALSE,"TMCOMP96";#N/A,#N/A,FALSE,"MAT96";#N/A,#N/A,FALSE,"FANDA96";#N/A,#N/A,FALSE,"INTRAN96";#N/A,#N/A,FALSE,"NAA9697";#N/A,#N/A,FALSE,"ECWEBB";#N/A,#N/A,FALSE,"MFT96";#N/A,#N/A,FALSE,"CTrecon"}</definedName>
    <definedName name="n_1_2_4" localSheetId="0" hidden="1">{#N/A,#N/A,FALSE,"TMCOMP96";#N/A,#N/A,FALSE,"MAT96";#N/A,#N/A,FALSE,"FANDA96";#N/A,#N/A,FALSE,"INTRAN96";#N/A,#N/A,FALSE,"NAA9697";#N/A,#N/A,FALSE,"ECWEBB";#N/A,#N/A,FALSE,"MFT96";#N/A,#N/A,FALSE,"CTrecon"}</definedName>
    <definedName name="n_1_2_4" hidden="1">{#N/A,#N/A,FALSE,"TMCOMP96";#N/A,#N/A,FALSE,"MAT96";#N/A,#N/A,FALSE,"FANDA96";#N/A,#N/A,FALSE,"INTRAN96";#N/A,#N/A,FALSE,"NAA9697";#N/A,#N/A,FALSE,"ECWEBB";#N/A,#N/A,FALSE,"MFT96";#N/A,#N/A,FALSE,"CTrecon"}</definedName>
    <definedName name="n_1_2_5" localSheetId="0" hidden="1">{#N/A,#N/A,FALSE,"TMCOMP96";#N/A,#N/A,FALSE,"MAT96";#N/A,#N/A,FALSE,"FANDA96";#N/A,#N/A,FALSE,"INTRAN96";#N/A,#N/A,FALSE,"NAA9697";#N/A,#N/A,FALSE,"ECWEBB";#N/A,#N/A,FALSE,"MFT96";#N/A,#N/A,FALSE,"CTrecon"}</definedName>
    <definedName name="n_1_2_5" hidden="1">{#N/A,#N/A,FALSE,"TMCOMP96";#N/A,#N/A,FALSE,"MAT96";#N/A,#N/A,FALSE,"FANDA96";#N/A,#N/A,FALSE,"INTRAN96";#N/A,#N/A,FALSE,"NAA9697";#N/A,#N/A,FALSE,"ECWEBB";#N/A,#N/A,FALSE,"MFT96";#N/A,#N/A,FALSE,"CTrecon"}</definedName>
    <definedName name="n_1_3" localSheetId="0" hidden="1">{#N/A,#N/A,FALSE,"TMCOMP96";#N/A,#N/A,FALSE,"MAT96";#N/A,#N/A,FALSE,"FANDA96";#N/A,#N/A,FALSE,"INTRAN96";#N/A,#N/A,FALSE,"NAA9697";#N/A,#N/A,FALSE,"ECWEBB";#N/A,#N/A,FALSE,"MFT96";#N/A,#N/A,FALSE,"CTrecon"}</definedName>
    <definedName name="n_1_3" localSheetId="4" hidden="1">{#N/A,#N/A,FALSE,"TMCOMP96";#N/A,#N/A,FALSE,"MAT96";#N/A,#N/A,FALSE,"FANDA96";#N/A,#N/A,FALSE,"INTRAN96";#N/A,#N/A,FALSE,"NAA9697";#N/A,#N/A,FALSE,"ECWEBB";#N/A,#N/A,FALSE,"MFT96";#N/A,#N/A,FALSE,"CTrecon"}</definedName>
    <definedName name="n_1_3" hidden="1">{#N/A,#N/A,FALSE,"TMCOMP96";#N/A,#N/A,FALSE,"MAT96";#N/A,#N/A,FALSE,"FANDA96";#N/A,#N/A,FALSE,"INTRAN96";#N/A,#N/A,FALSE,"NAA9697";#N/A,#N/A,FALSE,"ECWEBB";#N/A,#N/A,FALSE,"MFT96";#N/A,#N/A,FALSE,"CTrecon"}</definedName>
    <definedName name="n_1_3_1" localSheetId="0" hidden="1">{#N/A,#N/A,FALSE,"TMCOMP96";#N/A,#N/A,FALSE,"MAT96";#N/A,#N/A,FALSE,"FANDA96";#N/A,#N/A,FALSE,"INTRAN96";#N/A,#N/A,FALSE,"NAA9697";#N/A,#N/A,FALSE,"ECWEBB";#N/A,#N/A,FALSE,"MFT96";#N/A,#N/A,FALSE,"CTrecon"}</definedName>
    <definedName name="n_1_3_1" localSheetId="4" hidden="1">{#N/A,#N/A,FALSE,"TMCOMP96";#N/A,#N/A,FALSE,"MAT96";#N/A,#N/A,FALSE,"FANDA96";#N/A,#N/A,FALSE,"INTRAN96";#N/A,#N/A,FALSE,"NAA9697";#N/A,#N/A,FALSE,"ECWEBB";#N/A,#N/A,FALSE,"MFT96";#N/A,#N/A,FALSE,"CTrecon"}</definedName>
    <definedName name="n_1_3_1" hidden="1">{#N/A,#N/A,FALSE,"TMCOMP96";#N/A,#N/A,FALSE,"MAT96";#N/A,#N/A,FALSE,"FANDA96";#N/A,#N/A,FALSE,"INTRAN96";#N/A,#N/A,FALSE,"NAA9697";#N/A,#N/A,FALSE,"ECWEBB";#N/A,#N/A,FALSE,"MFT96";#N/A,#N/A,FALSE,"CTrecon"}</definedName>
    <definedName name="n_1_3_1_1" localSheetId="0" hidden="1">{#N/A,#N/A,FALSE,"TMCOMP96";#N/A,#N/A,FALSE,"MAT96";#N/A,#N/A,FALSE,"FANDA96";#N/A,#N/A,FALSE,"INTRAN96";#N/A,#N/A,FALSE,"NAA9697";#N/A,#N/A,FALSE,"ECWEBB";#N/A,#N/A,FALSE,"MFT96";#N/A,#N/A,FALSE,"CTrecon"}</definedName>
    <definedName name="n_1_3_1_1" hidden="1">{#N/A,#N/A,FALSE,"TMCOMP96";#N/A,#N/A,FALSE,"MAT96";#N/A,#N/A,FALSE,"FANDA96";#N/A,#N/A,FALSE,"INTRAN96";#N/A,#N/A,FALSE,"NAA9697";#N/A,#N/A,FALSE,"ECWEBB";#N/A,#N/A,FALSE,"MFT96";#N/A,#N/A,FALSE,"CTrecon"}</definedName>
    <definedName name="n_1_3_1_1_1" hidden="1">{#N/A,#N/A,FALSE,"TMCOMP96";#N/A,#N/A,FALSE,"MAT96";#N/A,#N/A,FALSE,"FANDA96";#N/A,#N/A,FALSE,"INTRAN96";#N/A,#N/A,FALSE,"NAA9697";#N/A,#N/A,FALSE,"ECWEBB";#N/A,#N/A,FALSE,"MFT96";#N/A,#N/A,FALSE,"CTrecon"}</definedName>
    <definedName name="n_1_3_1_1_2" hidden="1">{#N/A,#N/A,FALSE,"TMCOMP96";#N/A,#N/A,FALSE,"MAT96";#N/A,#N/A,FALSE,"FANDA96";#N/A,#N/A,FALSE,"INTRAN96";#N/A,#N/A,FALSE,"NAA9697";#N/A,#N/A,FALSE,"ECWEBB";#N/A,#N/A,FALSE,"MFT96";#N/A,#N/A,FALSE,"CTrecon"}</definedName>
    <definedName name="n_1_3_1_2" localSheetId="0" hidden="1">{#N/A,#N/A,FALSE,"TMCOMP96";#N/A,#N/A,FALSE,"MAT96";#N/A,#N/A,FALSE,"FANDA96";#N/A,#N/A,FALSE,"INTRAN96";#N/A,#N/A,FALSE,"NAA9697";#N/A,#N/A,FALSE,"ECWEBB";#N/A,#N/A,FALSE,"MFT96";#N/A,#N/A,FALSE,"CTrecon"}</definedName>
    <definedName name="n_1_3_1_2" hidden="1">{#N/A,#N/A,FALSE,"TMCOMP96";#N/A,#N/A,FALSE,"MAT96";#N/A,#N/A,FALSE,"FANDA96";#N/A,#N/A,FALSE,"INTRAN96";#N/A,#N/A,FALSE,"NAA9697";#N/A,#N/A,FALSE,"ECWEBB";#N/A,#N/A,FALSE,"MFT96";#N/A,#N/A,FALSE,"CTrecon"}</definedName>
    <definedName name="n_1_3_1_3" localSheetId="0" hidden="1">{#N/A,#N/A,FALSE,"TMCOMP96";#N/A,#N/A,FALSE,"MAT96";#N/A,#N/A,FALSE,"FANDA96";#N/A,#N/A,FALSE,"INTRAN96";#N/A,#N/A,FALSE,"NAA9697";#N/A,#N/A,FALSE,"ECWEBB";#N/A,#N/A,FALSE,"MFT96";#N/A,#N/A,FALSE,"CTrecon"}</definedName>
    <definedName name="n_1_3_1_3" hidden="1">{#N/A,#N/A,FALSE,"TMCOMP96";#N/A,#N/A,FALSE,"MAT96";#N/A,#N/A,FALSE,"FANDA96";#N/A,#N/A,FALSE,"INTRAN96";#N/A,#N/A,FALSE,"NAA9697";#N/A,#N/A,FALSE,"ECWEBB";#N/A,#N/A,FALSE,"MFT96";#N/A,#N/A,FALSE,"CTrecon"}</definedName>
    <definedName name="n_1_3_1_4" localSheetId="0" hidden="1">{#N/A,#N/A,FALSE,"TMCOMP96";#N/A,#N/A,FALSE,"MAT96";#N/A,#N/A,FALSE,"FANDA96";#N/A,#N/A,FALSE,"INTRAN96";#N/A,#N/A,FALSE,"NAA9697";#N/A,#N/A,FALSE,"ECWEBB";#N/A,#N/A,FALSE,"MFT96";#N/A,#N/A,FALSE,"CTrecon"}</definedName>
    <definedName name="n_1_3_1_4" hidden="1">{#N/A,#N/A,FALSE,"TMCOMP96";#N/A,#N/A,FALSE,"MAT96";#N/A,#N/A,FALSE,"FANDA96";#N/A,#N/A,FALSE,"INTRAN96";#N/A,#N/A,FALSE,"NAA9697";#N/A,#N/A,FALSE,"ECWEBB";#N/A,#N/A,FALSE,"MFT96";#N/A,#N/A,FALSE,"CTrecon"}</definedName>
    <definedName name="n_1_3_1_5" localSheetId="0" hidden="1">{#N/A,#N/A,FALSE,"TMCOMP96";#N/A,#N/A,FALSE,"MAT96";#N/A,#N/A,FALSE,"FANDA96";#N/A,#N/A,FALSE,"INTRAN96";#N/A,#N/A,FALSE,"NAA9697";#N/A,#N/A,FALSE,"ECWEBB";#N/A,#N/A,FALSE,"MFT96";#N/A,#N/A,FALSE,"CTrecon"}</definedName>
    <definedName name="n_1_3_1_5" hidden="1">{#N/A,#N/A,FALSE,"TMCOMP96";#N/A,#N/A,FALSE,"MAT96";#N/A,#N/A,FALSE,"FANDA96";#N/A,#N/A,FALSE,"INTRAN96";#N/A,#N/A,FALSE,"NAA9697";#N/A,#N/A,FALSE,"ECWEBB";#N/A,#N/A,FALSE,"MFT96";#N/A,#N/A,FALSE,"CTrecon"}</definedName>
    <definedName name="n_1_3_2" localSheetId="0" hidden="1">{#N/A,#N/A,FALSE,"TMCOMP96";#N/A,#N/A,FALSE,"MAT96";#N/A,#N/A,FALSE,"FANDA96";#N/A,#N/A,FALSE,"INTRAN96";#N/A,#N/A,FALSE,"NAA9697";#N/A,#N/A,FALSE,"ECWEBB";#N/A,#N/A,FALSE,"MFT96";#N/A,#N/A,FALSE,"CTrecon"}</definedName>
    <definedName name="n_1_3_2" hidden="1">{#N/A,#N/A,FALSE,"TMCOMP96";#N/A,#N/A,FALSE,"MAT96";#N/A,#N/A,FALSE,"FANDA96";#N/A,#N/A,FALSE,"INTRAN96";#N/A,#N/A,FALSE,"NAA9697";#N/A,#N/A,FALSE,"ECWEBB";#N/A,#N/A,FALSE,"MFT96";#N/A,#N/A,FALSE,"CTrecon"}</definedName>
    <definedName name="n_1_3_3" localSheetId="0" hidden="1">{#N/A,#N/A,FALSE,"TMCOMP96";#N/A,#N/A,FALSE,"MAT96";#N/A,#N/A,FALSE,"FANDA96";#N/A,#N/A,FALSE,"INTRAN96";#N/A,#N/A,FALSE,"NAA9697";#N/A,#N/A,FALSE,"ECWEBB";#N/A,#N/A,FALSE,"MFT96";#N/A,#N/A,FALSE,"CTrecon"}</definedName>
    <definedName name="n_1_3_3" hidden="1">{#N/A,#N/A,FALSE,"TMCOMP96";#N/A,#N/A,FALSE,"MAT96";#N/A,#N/A,FALSE,"FANDA96";#N/A,#N/A,FALSE,"INTRAN96";#N/A,#N/A,FALSE,"NAA9697";#N/A,#N/A,FALSE,"ECWEBB";#N/A,#N/A,FALSE,"MFT96";#N/A,#N/A,FALSE,"CTrecon"}</definedName>
    <definedName name="n_1_3_4" localSheetId="0" hidden="1">{#N/A,#N/A,FALSE,"TMCOMP96";#N/A,#N/A,FALSE,"MAT96";#N/A,#N/A,FALSE,"FANDA96";#N/A,#N/A,FALSE,"INTRAN96";#N/A,#N/A,FALSE,"NAA9697";#N/A,#N/A,FALSE,"ECWEBB";#N/A,#N/A,FALSE,"MFT96";#N/A,#N/A,FALSE,"CTrecon"}</definedName>
    <definedName name="n_1_3_4" hidden="1">{#N/A,#N/A,FALSE,"TMCOMP96";#N/A,#N/A,FALSE,"MAT96";#N/A,#N/A,FALSE,"FANDA96";#N/A,#N/A,FALSE,"INTRAN96";#N/A,#N/A,FALSE,"NAA9697";#N/A,#N/A,FALSE,"ECWEBB";#N/A,#N/A,FALSE,"MFT96";#N/A,#N/A,FALSE,"CTrecon"}</definedName>
    <definedName name="n_1_3_5" localSheetId="0" hidden="1">{#N/A,#N/A,FALSE,"TMCOMP96";#N/A,#N/A,FALSE,"MAT96";#N/A,#N/A,FALSE,"FANDA96";#N/A,#N/A,FALSE,"INTRAN96";#N/A,#N/A,FALSE,"NAA9697";#N/A,#N/A,FALSE,"ECWEBB";#N/A,#N/A,FALSE,"MFT96";#N/A,#N/A,FALSE,"CTrecon"}</definedName>
    <definedName name="n_1_3_5" hidden="1">{#N/A,#N/A,FALSE,"TMCOMP96";#N/A,#N/A,FALSE,"MAT96";#N/A,#N/A,FALSE,"FANDA96";#N/A,#N/A,FALSE,"INTRAN96";#N/A,#N/A,FALSE,"NAA9697";#N/A,#N/A,FALSE,"ECWEBB";#N/A,#N/A,FALSE,"MFT96";#N/A,#N/A,FALSE,"CTrecon"}</definedName>
    <definedName name="n_1_4" localSheetId="0" hidden="1">{#N/A,#N/A,FALSE,"TMCOMP96";#N/A,#N/A,FALSE,"MAT96";#N/A,#N/A,FALSE,"FANDA96";#N/A,#N/A,FALSE,"INTRAN96";#N/A,#N/A,FALSE,"NAA9697";#N/A,#N/A,FALSE,"ECWEBB";#N/A,#N/A,FALSE,"MFT96";#N/A,#N/A,FALSE,"CTrecon"}</definedName>
    <definedName name="n_1_4" localSheetId="4" hidden="1">{#N/A,#N/A,FALSE,"TMCOMP96";#N/A,#N/A,FALSE,"MAT96";#N/A,#N/A,FALSE,"FANDA96";#N/A,#N/A,FALSE,"INTRAN96";#N/A,#N/A,FALSE,"NAA9697";#N/A,#N/A,FALSE,"ECWEBB";#N/A,#N/A,FALSE,"MFT96";#N/A,#N/A,FALSE,"CTrecon"}</definedName>
    <definedName name="n_1_4" hidden="1">{#N/A,#N/A,FALSE,"TMCOMP96";#N/A,#N/A,FALSE,"MAT96";#N/A,#N/A,FALSE,"FANDA96";#N/A,#N/A,FALSE,"INTRAN96";#N/A,#N/A,FALSE,"NAA9697";#N/A,#N/A,FALSE,"ECWEBB";#N/A,#N/A,FALSE,"MFT96";#N/A,#N/A,FALSE,"CTrecon"}</definedName>
    <definedName name="n_1_4_1" localSheetId="0" hidden="1">{#N/A,#N/A,FALSE,"TMCOMP96";#N/A,#N/A,FALSE,"MAT96";#N/A,#N/A,FALSE,"FANDA96";#N/A,#N/A,FALSE,"INTRAN96";#N/A,#N/A,FALSE,"NAA9697";#N/A,#N/A,FALSE,"ECWEBB";#N/A,#N/A,FALSE,"MFT96";#N/A,#N/A,FALSE,"CTrecon"}</definedName>
    <definedName name="n_1_4_1" localSheetId="4" hidden="1">{#N/A,#N/A,FALSE,"TMCOMP96";#N/A,#N/A,FALSE,"MAT96";#N/A,#N/A,FALSE,"FANDA96";#N/A,#N/A,FALSE,"INTRAN96";#N/A,#N/A,FALSE,"NAA9697";#N/A,#N/A,FALSE,"ECWEBB";#N/A,#N/A,FALSE,"MFT96";#N/A,#N/A,FALSE,"CTrecon"}</definedName>
    <definedName name="n_1_4_1" hidden="1">{#N/A,#N/A,FALSE,"TMCOMP96";#N/A,#N/A,FALSE,"MAT96";#N/A,#N/A,FALSE,"FANDA96";#N/A,#N/A,FALSE,"INTRAN96";#N/A,#N/A,FALSE,"NAA9697";#N/A,#N/A,FALSE,"ECWEBB";#N/A,#N/A,FALSE,"MFT96";#N/A,#N/A,FALSE,"CTrecon"}</definedName>
    <definedName name="n_1_4_1_1" localSheetId="0" hidden="1">{#N/A,#N/A,FALSE,"TMCOMP96";#N/A,#N/A,FALSE,"MAT96";#N/A,#N/A,FALSE,"FANDA96";#N/A,#N/A,FALSE,"INTRAN96";#N/A,#N/A,FALSE,"NAA9697";#N/A,#N/A,FALSE,"ECWEBB";#N/A,#N/A,FALSE,"MFT96";#N/A,#N/A,FALSE,"CTrecon"}</definedName>
    <definedName name="n_1_4_1_1" hidden="1">{#N/A,#N/A,FALSE,"TMCOMP96";#N/A,#N/A,FALSE,"MAT96";#N/A,#N/A,FALSE,"FANDA96";#N/A,#N/A,FALSE,"INTRAN96";#N/A,#N/A,FALSE,"NAA9697";#N/A,#N/A,FALSE,"ECWEBB";#N/A,#N/A,FALSE,"MFT96";#N/A,#N/A,FALSE,"CTrecon"}</definedName>
    <definedName name="n_1_4_1_2" localSheetId="0" hidden="1">{#N/A,#N/A,FALSE,"TMCOMP96";#N/A,#N/A,FALSE,"MAT96";#N/A,#N/A,FALSE,"FANDA96";#N/A,#N/A,FALSE,"INTRAN96";#N/A,#N/A,FALSE,"NAA9697";#N/A,#N/A,FALSE,"ECWEBB";#N/A,#N/A,FALSE,"MFT96";#N/A,#N/A,FALSE,"CTrecon"}</definedName>
    <definedName name="n_1_4_1_2" hidden="1">{#N/A,#N/A,FALSE,"TMCOMP96";#N/A,#N/A,FALSE,"MAT96";#N/A,#N/A,FALSE,"FANDA96";#N/A,#N/A,FALSE,"INTRAN96";#N/A,#N/A,FALSE,"NAA9697";#N/A,#N/A,FALSE,"ECWEBB";#N/A,#N/A,FALSE,"MFT96";#N/A,#N/A,FALSE,"CTrecon"}</definedName>
    <definedName name="n_1_4_1_3" localSheetId="0" hidden="1">{#N/A,#N/A,FALSE,"TMCOMP96";#N/A,#N/A,FALSE,"MAT96";#N/A,#N/A,FALSE,"FANDA96";#N/A,#N/A,FALSE,"INTRAN96";#N/A,#N/A,FALSE,"NAA9697";#N/A,#N/A,FALSE,"ECWEBB";#N/A,#N/A,FALSE,"MFT96";#N/A,#N/A,FALSE,"CTrecon"}</definedName>
    <definedName name="n_1_4_1_3" hidden="1">{#N/A,#N/A,FALSE,"TMCOMP96";#N/A,#N/A,FALSE,"MAT96";#N/A,#N/A,FALSE,"FANDA96";#N/A,#N/A,FALSE,"INTRAN96";#N/A,#N/A,FALSE,"NAA9697";#N/A,#N/A,FALSE,"ECWEBB";#N/A,#N/A,FALSE,"MFT96";#N/A,#N/A,FALSE,"CTrecon"}</definedName>
    <definedName name="n_1_4_1_4" localSheetId="0" hidden="1">{#N/A,#N/A,FALSE,"TMCOMP96";#N/A,#N/A,FALSE,"MAT96";#N/A,#N/A,FALSE,"FANDA96";#N/A,#N/A,FALSE,"INTRAN96";#N/A,#N/A,FALSE,"NAA9697";#N/A,#N/A,FALSE,"ECWEBB";#N/A,#N/A,FALSE,"MFT96";#N/A,#N/A,FALSE,"CTrecon"}</definedName>
    <definedName name="n_1_4_1_4" hidden="1">{#N/A,#N/A,FALSE,"TMCOMP96";#N/A,#N/A,FALSE,"MAT96";#N/A,#N/A,FALSE,"FANDA96";#N/A,#N/A,FALSE,"INTRAN96";#N/A,#N/A,FALSE,"NAA9697";#N/A,#N/A,FALSE,"ECWEBB";#N/A,#N/A,FALSE,"MFT96";#N/A,#N/A,FALSE,"CTrecon"}</definedName>
    <definedName name="n_1_4_1_5" hidden="1">{#N/A,#N/A,FALSE,"TMCOMP96";#N/A,#N/A,FALSE,"MAT96";#N/A,#N/A,FALSE,"FANDA96";#N/A,#N/A,FALSE,"INTRAN96";#N/A,#N/A,FALSE,"NAA9697";#N/A,#N/A,FALSE,"ECWEBB";#N/A,#N/A,FALSE,"MFT96";#N/A,#N/A,FALSE,"CTrecon"}</definedName>
    <definedName name="n_1_4_2" localSheetId="0" hidden="1">{#N/A,#N/A,FALSE,"TMCOMP96";#N/A,#N/A,FALSE,"MAT96";#N/A,#N/A,FALSE,"FANDA96";#N/A,#N/A,FALSE,"INTRAN96";#N/A,#N/A,FALSE,"NAA9697";#N/A,#N/A,FALSE,"ECWEBB";#N/A,#N/A,FALSE,"MFT96";#N/A,#N/A,FALSE,"CTrecon"}</definedName>
    <definedName name="n_1_4_2" hidden="1">{#N/A,#N/A,FALSE,"TMCOMP96";#N/A,#N/A,FALSE,"MAT96";#N/A,#N/A,FALSE,"FANDA96";#N/A,#N/A,FALSE,"INTRAN96";#N/A,#N/A,FALSE,"NAA9697";#N/A,#N/A,FALSE,"ECWEBB";#N/A,#N/A,FALSE,"MFT96";#N/A,#N/A,FALSE,"CTrecon"}</definedName>
    <definedName name="n_1_4_3" localSheetId="0" hidden="1">{#N/A,#N/A,FALSE,"TMCOMP96";#N/A,#N/A,FALSE,"MAT96";#N/A,#N/A,FALSE,"FANDA96";#N/A,#N/A,FALSE,"INTRAN96";#N/A,#N/A,FALSE,"NAA9697";#N/A,#N/A,FALSE,"ECWEBB";#N/A,#N/A,FALSE,"MFT96";#N/A,#N/A,FALSE,"CTrecon"}</definedName>
    <definedName name="n_1_4_3" hidden="1">{#N/A,#N/A,FALSE,"TMCOMP96";#N/A,#N/A,FALSE,"MAT96";#N/A,#N/A,FALSE,"FANDA96";#N/A,#N/A,FALSE,"INTRAN96";#N/A,#N/A,FALSE,"NAA9697";#N/A,#N/A,FALSE,"ECWEBB";#N/A,#N/A,FALSE,"MFT96";#N/A,#N/A,FALSE,"CTrecon"}</definedName>
    <definedName name="n_1_4_4" localSheetId="0" hidden="1">{#N/A,#N/A,FALSE,"TMCOMP96";#N/A,#N/A,FALSE,"MAT96";#N/A,#N/A,FALSE,"FANDA96";#N/A,#N/A,FALSE,"INTRAN96";#N/A,#N/A,FALSE,"NAA9697";#N/A,#N/A,FALSE,"ECWEBB";#N/A,#N/A,FALSE,"MFT96";#N/A,#N/A,FALSE,"CTrecon"}</definedName>
    <definedName name="n_1_4_4" hidden="1">{#N/A,#N/A,FALSE,"TMCOMP96";#N/A,#N/A,FALSE,"MAT96";#N/A,#N/A,FALSE,"FANDA96";#N/A,#N/A,FALSE,"INTRAN96";#N/A,#N/A,FALSE,"NAA9697";#N/A,#N/A,FALSE,"ECWEBB";#N/A,#N/A,FALSE,"MFT96";#N/A,#N/A,FALSE,"CTrecon"}</definedName>
    <definedName name="n_1_4_5" localSheetId="0" hidden="1">{#N/A,#N/A,FALSE,"TMCOMP96";#N/A,#N/A,FALSE,"MAT96";#N/A,#N/A,FALSE,"FANDA96";#N/A,#N/A,FALSE,"INTRAN96";#N/A,#N/A,FALSE,"NAA9697";#N/A,#N/A,FALSE,"ECWEBB";#N/A,#N/A,FALSE,"MFT96";#N/A,#N/A,FALSE,"CTrecon"}</definedName>
    <definedName name="n_1_4_5" hidden="1">{#N/A,#N/A,FALSE,"TMCOMP96";#N/A,#N/A,FALSE,"MAT96";#N/A,#N/A,FALSE,"FANDA96";#N/A,#N/A,FALSE,"INTRAN96";#N/A,#N/A,FALSE,"NAA9697";#N/A,#N/A,FALSE,"ECWEBB";#N/A,#N/A,FALSE,"MFT96";#N/A,#N/A,FALSE,"CTrecon"}</definedName>
    <definedName name="n_1_5" localSheetId="0" hidden="1">{#N/A,#N/A,FALSE,"TMCOMP96";#N/A,#N/A,FALSE,"MAT96";#N/A,#N/A,FALSE,"FANDA96";#N/A,#N/A,FALSE,"INTRAN96";#N/A,#N/A,FALSE,"NAA9697";#N/A,#N/A,FALSE,"ECWEBB";#N/A,#N/A,FALSE,"MFT96";#N/A,#N/A,FALSE,"CTrecon"}</definedName>
    <definedName name="n_1_5" localSheetId="4" hidden="1">{#N/A,#N/A,FALSE,"TMCOMP96";#N/A,#N/A,FALSE,"MAT96";#N/A,#N/A,FALSE,"FANDA96";#N/A,#N/A,FALSE,"INTRAN96";#N/A,#N/A,FALSE,"NAA9697";#N/A,#N/A,FALSE,"ECWEBB";#N/A,#N/A,FALSE,"MFT96";#N/A,#N/A,FALSE,"CTrecon"}</definedName>
    <definedName name="n_1_5" hidden="1">{#N/A,#N/A,FALSE,"TMCOMP96";#N/A,#N/A,FALSE,"MAT96";#N/A,#N/A,FALSE,"FANDA96";#N/A,#N/A,FALSE,"INTRAN96";#N/A,#N/A,FALSE,"NAA9697";#N/A,#N/A,FALSE,"ECWEBB";#N/A,#N/A,FALSE,"MFT96";#N/A,#N/A,FALSE,"CTrecon"}</definedName>
    <definedName name="n_1_5_1" localSheetId="0" hidden="1">{#N/A,#N/A,FALSE,"TMCOMP96";#N/A,#N/A,FALSE,"MAT96";#N/A,#N/A,FALSE,"FANDA96";#N/A,#N/A,FALSE,"INTRAN96";#N/A,#N/A,FALSE,"NAA9697";#N/A,#N/A,FALSE,"ECWEBB";#N/A,#N/A,FALSE,"MFT96";#N/A,#N/A,FALSE,"CTrecon"}</definedName>
    <definedName name="n_1_5_1" hidden="1">{#N/A,#N/A,FALSE,"TMCOMP96";#N/A,#N/A,FALSE,"MAT96";#N/A,#N/A,FALSE,"FANDA96";#N/A,#N/A,FALSE,"INTRAN96";#N/A,#N/A,FALSE,"NAA9697";#N/A,#N/A,FALSE,"ECWEBB";#N/A,#N/A,FALSE,"MFT96";#N/A,#N/A,FALSE,"CTrecon"}</definedName>
    <definedName name="n_1_5_2" localSheetId="0" hidden="1">{#N/A,#N/A,FALSE,"TMCOMP96";#N/A,#N/A,FALSE,"MAT96";#N/A,#N/A,FALSE,"FANDA96";#N/A,#N/A,FALSE,"INTRAN96";#N/A,#N/A,FALSE,"NAA9697";#N/A,#N/A,FALSE,"ECWEBB";#N/A,#N/A,FALSE,"MFT96";#N/A,#N/A,FALSE,"CTrecon"}</definedName>
    <definedName name="n_1_5_2" hidden="1">{#N/A,#N/A,FALSE,"TMCOMP96";#N/A,#N/A,FALSE,"MAT96";#N/A,#N/A,FALSE,"FANDA96";#N/A,#N/A,FALSE,"INTRAN96";#N/A,#N/A,FALSE,"NAA9697";#N/A,#N/A,FALSE,"ECWEBB";#N/A,#N/A,FALSE,"MFT96";#N/A,#N/A,FALSE,"CTrecon"}</definedName>
    <definedName name="n_1_5_3" localSheetId="0" hidden="1">{#N/A,#N/A,FALSE,"TMCOMP96";#N/A,#N/A,FALSE,"MAT96";#N/A,#N/A,FALSE,"FANDA96";#N/A,#N/A,FALSE,"INTRAN96";#N/A,#N/A,FALSE,"NAA9697";#N/A,#N/A,FALSE,"ECWEBB";#N/A,#N/A,FALSE,"MFT96";#N/A,#N/A,FALSE,"CTrecon"}</definedName>
    <definedName name="n_1_5_3" hidden="1">{#N/A,#N/A,FALSE,"TMCOMP96";#N/A,#N/A,FALSE,"MAT96";#N/A,#N/A,FALSE,"FANDA96";#N/A,#N/A,FALSE,"INTRAN96";#N/A,#N/A,FALSE,"NAA9697";#N/A,#N/A,FALSE,"ECWEBB";#N/A,#N/A,FALSE,"MFT96";#N/A,#N/A,FALSE,"CTrecon"}</definedName>
    <definedName name="n_1_5_4" localSheetId="0" hidden="1">{#N/A,#N/A,FALSE,"TMCOMP96";#N/A,#N/A,FALSE,"MAT96";#N/A,#N/A,FALSE,"FANDA96";#N/A,#N/A,FALSE,"INTRAN96";#N/A,#N/A,FALSE,"NAA9697";#N/A,#N/A,FALSE,"ECWEBB";#N/A,#N/A,FALSE,"MFT96";#N/A,#N/A,FALSE,"CTrecon"}</definedName>
    <definedName name="n_1_5_4" hidden="1">{#N/A,#N/A,FALSE,"TMCOMP96";#N/A,#N/A,FALSE,"MAT96";#N/A,#N/A,FALSE,"FANDA96";#N/A,#N/A,FALSE,"INTRAN96";#N/A,#N/A,FALSE,"NAA9697";#N/A,#N/A,FALSE,"ECWEBB";#N/A,#N/A,FALSE,"MFT96";#N/A,#N/A,FALSE,"CTrecon"}</definedName>
    <definedName name="n_1_5_5" hidden="1">{#N/A,#N/A,FALSE,"TMCOMP96";#N/A,#N/A,FALSE,"MAT96";#N/A,#N/A,FALSE,"FANDA96";#N/A,#N/A,FALSE,"INTRAN96";#N/A,#N/A,FALSE,"NAA9697";#N/A,#N/A,FALSE,"ECWEBB";#N/A,#N/A,FALSE,"MFT96";#N/A,#N/A,FALSE,"CTrecon"}</definedName>
    <definedName name="n_2" localSheetId="0" hidden="1">{#N/A,#N/A,FALSE,"TMCOMP96";#N/A,#N/A,FALSE,"MAT96";#N/A,#N/A,FALSE,"FANDA96";#N/A,#N/A,FALSE,"INTRAN96";#N/A,#N/A,FALSE,"NAA9697";#N/A,#N/A,FALSE,"ECWEBB";#N/A,#N/A,FALSE,"MFT96";#N/A,#N/A,FALSE,"CTrecon"}</definedName>
    <definedName name="n_2" localSheetId="4" hidden="1">{#N/A,#N/A,FALSE,"TMCOMP96";#N/A,#N/A,FALSE,"MAT96";#N/A,#N/A,FALSE,"FANDA96";#N/A,#N/A,FALSE,"INTRAN96";#N/A,#N/A,FALSE,"NAA9697";#N/A,#N/A,FALSE,"ECWEBB";#N/A,#N/A,FALSE,"MFT96";#N/A,#N/A,FALSE,"CTrecon"}</definedName>
    <definedName name="n_2" localSheetId="3" hidden="1">{#N/A,#N/A,FALSE,"TMCOMP96";#N/A,#N/A,FALSE,"MAT96";#N/A,#N/A,FALSE,"FANDA96";#N/A,#N/A,FALSE,"INTRAN96";#N/A,#N/A,FALSE,"NAA9697";#N/A,#N/A,FALSE,"ECWEBB";#N/A,#N/A,FALSE,"MFT96";#N/A,#N/A,FALSE,"CTrecon"}</definedName>
    <definedName name="n_2" hidden="1">{#N/A,#N/A,FALSE,"TMCOMP96";#N/A,#N/A,FALSE,"MAT96";#N/A,#N/A,FALSE,"FANDA96";#N/A,#N/A,FALSE,"INTRAN96";#N/A,#N/A,FALSE,"NAA9697";#N/A,#N/A,FALSE,"ECWEBB";#N/A,#N/A,FALSE,"MFT96";#N/A,#N/A,FALSE,"CTrecon"}</definedName>
    <definedName name="n_2_1" localSheetId="0" hidden="1">{#N/A,#N/A,FALSE,"TMCOMP96";#N/A,#N/A,FALSE,"MAT96";#N/A,#N/A,FALSE,"FANDA96";#N/A,#N/A,FALSE,"INTRAN96";#N/A,#N/A,FALSE,"NAA9697";#N/A,#N/A,FALSE,"ECWEBB";#N/A,#N/A,FALSE,"MFT96";#N/A,#N/A,FALSE,"CTrecon"}</definedName>
    <definedName name="n_2_1" localSheetId="4" hidden="1">{#N/A,#N/A,FALSE,"TMCOMP96";#N/A,#N/A,FALSE,"MAT96";#N/A,#N/A,FALSE,"FANDA96";#N/A,#N/A,FALSE,"INTRAN96";#N/A,#N/A,FALSE,"NAA9697";#N/A,#N/A,FALSE,"ECWEBB";#N/A,#N/A,FALSE,"MFT96";#N/A,#N/A,FALSE,"CTrecon"}</definedName>
    <definedName name="n_2_1" hidden="1">{#N/A,#N/A,FALSE,"TMCOMP96";#N/A,#N/A,FALSE,"MAT96";#N/A,#N/A,FALSE,"FANDA96";#N/A,#N/A,FALSE,"INTRAN96";#N/A,#N/A,FALSE,"NAA9697";#N/A,#N/A,FALSE,"ECWEBB";#N/A,#N/A,FALSE,"MFT96";#N/A,#N/A,FALSE,"CTrecon"}</definedName>
    <definedName name="n_2_1_1" localSheetId="0" hidden="1">{#N/A,#N/A,FALSE,"TMCOMP96";#N/A,#N/A,FALSE,"MAT96";#N/A,#N/A,FALSE,"FANDA96";#N/A,#N/A,FALSE,"INTRAN96";#N/A,#N/A,FALSE,"NAA9697";#N/A,#N/A,FALSE,"ECWEBB";#N/A,#N/A,FALSE,"MFT96";#N/A,#N/A,FALSE,"CTrecon"}</definedName>
    <definedName name="n_2_1_1" hidden="1">{#N/A,#N/A,FALSE,"TMCOMP96";#N/A,#N/A,FALSE,"MAT96";#N/A,#N/A,FALSE,"FANDA96";#N/A,#N/A,FALSE,"INTRAN96";#N/A,#N/A,FALSE,"NAA9697";#N/A,#N/A,FALSE,"ECWEBB";#N/A,#N/A,FALSE,"MFT96";#N/A,#N/A,FALSE,"CTrecon"}</definedName>
    <definedName name="n_2_1_1_1" hidden="1">{#N/A,#N/A,FALSE,"TMCOMP96";#N/A,#N/A,FALSE,"MAT96";#N/A,#N/A,FALSE,"FANDA96";#N/A,#N/A,FALSE,"INTRAN96";#N/A,#N/A,FALSE,"NAA9697";#N/A,#N/A,FALSE,"ECWEBB";#N/A,#N/A,FALSE,"MFT96";#N/A,#N/A,FALSE,"CTrecon"}</definedName>
    <definedName name="n_2_1_1_2" hidden="1">{#N/A,#N/A,FALSE,"TMCOMP96";#N/A,#N/A,FALSE,"MAT96";#N/A,#N/A,FALSE,"FANDA96";#N/A,#N/A,FALSE,"INTRAN96";#N/A,#N/A,FALSE,"NAA9697";#N/A,#N/A,FALSE,"ECWEBB";#N/A,#N/A,FALSE,"MFT96";#N/A,#N/A,FALSE,"CTrecon"}</definedName>
    <definedName name="n_2_1_2" localSheetId="0" hidden="1">{#N/A,#N/A,FALSE,"TMCOMP96";#N/A,#N/A,FALSE,"MAT96";#N/A,#N/A,FALSE,"FANDA96";#N/A,#N/A,FALSE,"INTRAN96";#N/A,#N/A,FALSE,"NAA9697";#N/A,#N/A,FALSE,"ECWEBB";#N/A,#N/A,FALSE,"MFT96";#N/A,#N/A,FALSE,"CTrecon"}</definedName>
    <definedName name="n_2_1_2" hidden="1">{#N/A,#N/A,FALSE,"TMCOMP96";#N/A,#N/A,FALSE,"MAT96";#N/A,#N/A,FALSE,"FANDA96";#N/A,#N/A,FALSE,"INTRAN96";#N/A,#N/A,FALSE,"NAA9697";#N/A,#N/A,FALSE,"ECWEBB";#N/A,#N/A,FALSE,"MFT96";#N/A,#N/A,FALSE,"CTrecon"}</definedName>
    <definedName name="n_2_1_3" localSheetId="0" hidden="1">{#N/A,#N/A,FALSE,"TMCOMP96";#N/A,#N/A,FALSE,"MAT96";#N/A,#N/A,FALSE,"FANDA96";#N/A,#N/A,FALSE,"INTRAN96";#N/A,#N/A,FALSE,"NAA9697";#N/A,#N/A,FALSE,"ECWEBB";#N/A,#N/A,FALSE,"MFT96";#N/A,#N/A,FALSE,"CTrecon"}</definedName>
    <definedName name="n_2_1_3" hidden="1">{#N/A,#N/A,FALSE,"TMCOMP96";#N/A,#N/A,FALSE,"MAT96";#N/A,#N/A,FALSE,"FANDA96";#N/A,#N/A,FALSE,"INTRAN96";#N/A,#N/A,FALSE,"NAA9697";#N/A,#N/A,FALSE,"ECWEBB";#N/A,#N/A,FALSE,"MFT96";#N/A,#N/A,FALSE,"CTrecon"}</definedName>
    <definedName name="n_2_1_4" localSheetId="0" hidden="1">{#N/A,#N/A,FALSE,"TMCOMP96";#N/A,#N/A,FALSE,"MAT96";#N/A,#N/A,FALSE,"FANDA96";#N/A,#N/A,FALSE,"INTRAN96";#N/A,#N/A,FALSE,"NAA9697";#N/A,#N/A,FALSE,"ECWEBB";#N/A,#N/A,FALSE,"MFT96";#N/A,#N/A,FALSE,"CTrecon"}</definedName>
    <definedName name="n_2_1_4" hidden="1">{#N/A,#N/A,FALSE,"TMCOMP96";#N/A,#N/A,FALSE,"MAT96";#N/A,#N/A,FALSE,"FANDA96";#N/A,#N/A,FALSE,"INTRAN96";#N/A,#N/A,FALSE,"NAA9697";#N/A,#N/A,FALSE,"ECWEBB";#N/A,#N/A,FALSE,"MFT96";#N/A,#N/A,FALSE,"CTrecon"}</definedName>
    <definedName name="n_2_1_5" localSheetId="0" hidden="1">{#N/A,#N/A,FALSE,"TMCOMP96";#N/A,#N/A,FALSE,"MAT96";#N/A,#N/A,FALSE,"FANDA96";#N/A,#N/A,FALSE,"INTRAN96";#N/A,#N/A,FALSE,"NAA9697";#N/A,#N/A,FALSE,"ECWEBB";#N/A,#N/A,FALSE,"MFT96";#N/A,#N/A,FALSE,"CTrecon"}</definedName>
    <definedName name="n_2_1_5" hidden="1">{#N/A,#N/A,FALSE,"TMCOMP96";#N/A,#N/A,FALSE,"MAT96";#N/A,#N/A,FALSE,"FANDA96";#N/A,#N/A,FALSE,"INTRAN96";#N/A,#N/A,FALSE,"NAA9697";#N/A,#N/A,FALSE,"ECWEBB";#N/A,#N/A,FALSE,"MFT96";#N/A,#N/A,FALSE,"CTrecon"}</definedName>
    <definedName name="n_2_2" localSheetId="0" hidden="1">{#N/A,#N/A,FALSE,"TMCOMP96";#N/A,#N/A,FALSE,"MAT96";#N/A,#N/A,FALSE,"FANDA96";#N/A,#N/A,FALSE,"INTRAN96";#N/A,#N/A,FALSE,"NAA9697";#N/A,#N/A,FALSE,"ECWEBB";#N/A,#N/A,FALSE,"MFT96";#N/A,#N/A,FALSE,"CTrecon"}</definedName>
    <definedName name="n_2_2" hidden="1">{#N/A,#N/A,FALSE,"TMCOMP96";#N/A,#N/A,FALSE,"MAT96";#N/A,#N/A,FALSE,"FANDA96";#N/A,#N/A,FALSE,"INTRAN96";#N/A,#N/A,FALSE,"NAA9697";#N/A,#N/A,FALSE,"ECWEBB";#N/A,#N/A,FALSE,"MFT96";#N/A,#N/A,FALSE,"CTrecon"}</definedName>
    <definedName name="n_2_3" localSheetId="0" hidden="1">{#N/A,#N/A,FALSE,"TMCOMP96";#N/A,#N/A,FALSE,"MAT96";#N/A,#N/A,FALSE,"FANDA96";#N/A,#N/A,FALSE,"INTRAN96";#N/A,#N/A,FALSE,"NAA9697";#N/A,#N/A,FALSE,"ECWEBB";#N/A,#N/A,FALSE,"MFT96";#N/A,#N/A,FALSE,"CTrecon"}</definedName>
    <definedName name="n_2_3" hidden="1">{#N/A,#N/A,FALSE,"TMCOMP96";#N/A,#N/A,FALSE,"MAT96";#N/A,#N/A,FALSE,"FANDA96";#N/A,#N/A,FALSE,"INTRAN96";#N/A,#N/A,FALSE,"NAA9697";#N/A,#N/A,FALSE,"ECWEBB";#N/A,#N/A,FALSE,"MFT96";#N/A,#N/A,FALSE,"CTrecon"}</definedName>
    <definedName name="n_2_4" localSheetId="0" hidden="1">{#N/A,#N/A,FALSE,"TMCOMP96";#N/A,#N/A,FALSE,"MAT96";#N/A,#N/A,FALSE,"FANDA96";#N/A,#N/A,FALSE,"INTRAN96";#N/A,#N/A,FALSE,"NAA9697";#N/A,#N/A,FALSE,"ECWEBB";#N/A,#N/A,FALSE,"MFT96";#N/A,#N/A,FALSE,"CTrecon"}</definedName>
    <definedName name="n_2_4" hidden="1">{#N/A,#N/A,FALSE,"TMCOMP96";#N/A,#N/A,FALSE,"MAT96";#N/A,#N/A,FALSE,"FANDA96";#N/A,#N/A,FALSE,"INTRAN96";#N/A,#N/A,FALSE,"NAA9697";#N/A,#N/A,FALSE,"ECWEBB";#N/A,#N/A,FALSE,"MFT96";#N/A,#N/A,FALSE,"CTrecon"}</definedName>
    <definedName name="n_2_5" localSheetId="0" hidden="1">{#N/A,#N/A,FALSE,"TMCOMP96";#N/A,#N/A,FALSE,"MAT96";#N/A,#N/A,FALSE,"FANDA96";#N/A,#N/A,FALSE,"INTRAN96";#N/A,#N/A,FALSE,"NAA9697";#N/A,#N/A,FALSE,"ECWEBB";#N/A,#N/A,FALSE,"MFT96";#N/A,#N/A,FALSE,"CTrecon"}</definedName>
    <definedName name="n_2_5" hidden="1">{#N/A,#N/A,FALSE,"TMCOMP96";#N/A,#N/A,FALSE,"MAT96";#N/A,#N/A,FALSE,"FANDA96";#N/A,#N/A,FALSE,"INTRAN96";#N/A,#N/A,FALSE,"NAA9697";#N/A,#N/A,FALSE,"ECWEBB";#N/A,#N/A,FALSE,"MFT96";#N/A,#N/A,FALSE,"CTrecon"}</definedName>
    <definedName name="n_3" localSheetId="0" hidden="1">{#N/A,#N/A,FALSE,"TMCOMP96";#N/A,#N/A,FALSE,"MAT96";#N/A,#N/A,FALSE,"FANDA96";#N/A,#N/A,FALSE,"INTRAN96";#N/A,#N/A,FALSE,"NAA9697";#N/A,#N/A,FALSE,"ECWEBB";#N/A,#N/A,FALSE,"MFT96";#N/A,#N/A,FALSE,"CTrecon"}</definedName>
    <definedName name="n_3" localSheetId="4" hidden="1">{#N/A,#N/A,FALSE,"TMCOMP96";#N/A,#N/A,FALSE,"MAT96";#N/A,#N/A,FALSE,"FANDA96";#N/A,#N/A,FALSE,"INTRAN96";#N/A,#N/A,FALSE,"NAA9697";#N/A,#N/A,FALSE,"ECWEBB";#N/A,#N/A,FALSE,"MFT96";#N/A,#N/A,FALSE,"CTrecon"}</definedName>
    <definedName name="n_3" hidden="1">{#N/A,#N/A,FALSE,"TMCOMP96";#N/A,#N/A,FALSE,"MAT96";#N/A,#N/A,FALSE,"FANDA96";#N/A,#N/A,FALSE,"INTRAN96";#N/A,#N/A,FALSE,"NAA9697";#N/A,#N/A,FALSE,"ECWEBB";#N/A,#N/A,FALSE,"MFT96";#N/A,#N/A,FALSE,"CTrecon"}</definedName>
    <definedName name="n_3_1" localSheetId="0" hidden="1">{#N/A,#N/A,FALSE,"TMCOMP96";#N/A,#N/A,FALSE,"MAT96";#N/A,#N/A,FALSE,"FANDA96";#N/A,#N/A,FALSE,"INTRAN96";#N/A,#N/A,FALSE,"NAA9697";#N/A,#N/A,FALSE,"ECWEBB";#N/A,#N/A,FALSE,"MFT96";#N/A,#N/A,FALSE,"CTrecon"}</definedName>
    <definedName name="n_3_1" localSheetId="4" hidden="1">{#N/A,#N/A,FALSE,"TMCOMP96";#N/A,#N/A,FALSE,"MAT96";#N/A,#N/A,FALSE,"FANDA96";#N/A,#N/A,FALSE,"INTRAN96";#N/A,#N/A,FALSE,"NAA9697";#N/A,#N/A,FALSE,"ECWEBB";#N/A,#N/A,FALSE,"MFT96";#N/A,#N/A,FALSE,"CTrecon"}</definedName>
    <definedName name="n_3_1" hidden="1">{#N/A,#N/A,FALSE,"TMCOMP96";#N/A,#N/A,FALSE,"MAT96";#N/A,#N/A,FALSE,"FANDA96";#N/A,#N/A,FALSE,"INTRAN96";#N/A,#N/A,FALSE,"NAA9697";#N/A,#N/A,FALSE,"ECWEBB";#N/A,#N/A,FALSE,"MFT96";#N/A,#N/A,FALSE,"CTrecon"}</definedName>
    <definedName name="n_3_1_1" localSheetId="0" hidden="1">{#N/A,#N/A,FALSE,"TMCOMP96";#N/A,#N/A,FALSE,"MAT96";#N/A,#N/A,FALSE,"FANDA96";#N/A,#N/A,FALSE,"INTRAN96";#N/A,#N/A,FALSE,"NAA9697";#N/A,#N/A,FALSE,"ECWEBB";#N/A,#N/A,FALSE,"MFT96";#N/A,#N/A,FALSE,"CTrecon"}</definedName>
    <definedName name="n_3_1_1" hidden="1">{#N/A,#N/A,FALSE,"TMCOMP96";#N/A,#N/A,FALSE,"MAT96";#N/A,#N/A,FALSE,"FANDA96";#N/A,#N/A,FALSE,"INTRAN96";#N/A,#N/A,FALSE,"NAA9697";#N/A,#N/A,FALSE,"ECWEBB";#N/A,#N/A,FALSE,"MFT96";#N/A,#N/A,FALSE,"CTrecon"}</definedName>
    <definedName name="n_3_1_1_1" hidden="1">{#N/A,#N/A,FALSE,"TMCOMP96";#N/A,#N/A,FALSE,"MAT96";#N/A,#N/A,FALSE,"FANDA96";#N/A,#N/A,FALSE,"INTRAN96";#N/A,#N/A,FALSE,"NAA9697";#N/A,#N/A,FALSE,"ECWEBB";#N/A,#N/A,FALSE,"MFT96";#N/A,#N/A,FALSE,"CTrecon"}</definedName>
    <definedName name="n_3_1_1_2" hidden="1">{#N/A,#N/A,FALSE,"TMCOMP96";#N/A,#N/A,FALSE,"MAT96";#N/A,#N/A,FALSE,"FANDA96";#N/A,#N/A,FALSE,"INTRAN96";#N/A,#N/A,FALSE,"NAA9697";#N/A,#N/A,FALSE,"ECWEBB";#N/A,#N/A,FALSE,"MFT96";#N/A,#N/A,FALSE,"CTrecon"}</definedName>
    <definedName name="n_3_1_2" localSheetId="0" hidden="1">{#N/A,#N/A,FALSE,"TMCOMP96";#N/A,#N/A,FALSE,"MAT96";#N/A,#N/A,FALSE,"FANDA96";#N/A,#N/A,FALSE,"INTRAN96";#N/A,#N/A,FALSE,"NAA9697";#N/A,#N/A,FALSE,"ECWEBB";#N/A,#N/A,FALSE,"MFT96";#N/A,#N/A,FALSE,"CTrecon"}</definedName>
    <definedName name="n_3_1_2" hidden="1">{#N/A,#N/A,FALSE,"TMCOMP96";#N/A,#N/A,FALSE,"MAT96";#N/A,#N/A,FALSE,"FANDA96";#N/A,#N/A,FALSE,"INTRAN96";#N/A,#N/A,FALSE,"NAA9697";#N/A,#N/A,FALSE,"ECWEBB";#N/A,#N/A,FALSE,"MFT96";#N/A,#N/A,FALSE,"CTrecon"}</definedName>
    <definedName name="n_3_1_3" localSheetId="0" hidden="1">{#N/A,#N/A,FALSE,"TMCOMP96";#N/A,#N/A,FALSE,"MAT96";#N/A,#N/A,FALSE,"FANDA96";#N/A,#N/A,FALSE,"INTRAN96";#N/A,#N/A,FALSE,"NAA9697";#N/A,#N/A,FALSE,"ECWEBB";#N/A,#N/A,FALSE,"MFT96";#N/A,#N/A,FALSE,"CTrecon"}</definedName>
    <definedName name="n_3_1_3" hidden="1">{#N/A,#N/A,FALSE,"TMCOMP96";#N/A,#N/A,FALSE,"MAT96";#N/A,#N/A,FALSE,"FANDA96";#N/A,#N/A,FALSE,"INTRAN96";#N/A,#N/A,FALSE,"NAA9697";#N/A,#N/A,FALSE,"ECWEBB";#N/A,#N/A,FALSE,"MFT96";#N/A,#N/A,FALSE,"CTrecon"}</definedName>
    <definedName name="n_3_1_4" localSheetId="0" hidden="1">{#N/A,#N/A,FALSE,"TMCOMP96";#N/A,#N/A,FALSE,"MAT96";#N/A,#N/A,FALSE,"FANDA96";#N/A,#N/A,FALSE,"INTRAN96";#N/A,#N/A,FALSE,"NAA9697";#N/A,#N/A,FALSE,"ECWEBB";#N/A,#N/A,FALSE,"MFT96";#N/A,#N/A,FALSE,"CTrecon"}</definedName>
    <definedName name="n_3_1_4" hidden="1">{#N/A,#N/A,FALSE,"TMCOMP96";#N/A,#N/A,FALSE,"MAT96";#N/A,#N/A,FALSE,"FANDA96";#N/A,#N/A,FALSE,"INTRAN96";#N/A,#N/A,FALSE,"NAA9697";#N/A,#N/A,FALSE,"ECWEBB";#N/A,#N/A,FALSE,"MFT96";#N/A,#N/A,FALSE,"CTrecon"}</definedName>
    <definedName name="n_3_1_5" localSheetId="0" hidden="1">{#N/A,#N/A,FALSE,"TMCOMP96";#N/A,#N/A,FALSE,"MAT96";#N/A,#N/A,FALSE,"FANDA96";#N/A,#N/A,FALSE,"INTRAN96";#N/A,#N/A,FALSE,"NAA9697";#N/A,#N/A,FALSE,"ECWEBB";#N/A,#N/A,FALSE,"MFT96";#N/A,#N/A,FALSE,"CTrecon"}</definedName>
    <definedName name="n_3_1_5" hidden="1">{#N/A,#N/A,FALSE,"TMCOMP96";#N/A,#N/A,FALSE,"MAT96";#N/A,#N/A,FALSE,"FANDA96";#N/A,#N/A,FALSE,"INTRAN96";#N/A,#N/A,FALSE,"NAA9697";#N/A,#N/A,FALSE,"ECWEBB";#N/A,#N/A,FALSE,"MFT96";#N/A,#N/A,FALSE,"CTrecon"}</definedName>
    <definedName name="n_3_2" localSheetId="0" hidden="1">{#N/A,#N/A,FALSE,"TMCOMP96";#N/A,#N/A,FALSE,"MAT96";#N/A,#N/A,FALSE,"FANDA96";#N/A,#N/A,FALSE,"INTRAN96";#N/A,#N/A,FALSE,"NAA9697";#N/A,#N/A,FALSE,"ECWEBB";#N/A,#N/A,FALSE,"MFT96";#N/A,#N/A,FALSE,"CTrecon"}</definedName>
    <definedName name="n_3_2" hidden="1">{#N/A,#N/A,FALSE,"TMCOMP96";#N/A,#N/A,FALSE,"MAT96";#N/A,#N/A,FALSE,"FANDA96";#N/A,#N/A,FALSE,"INTRAN96";#N/A,#N/A,FALSE,"NAA9697";#N/A,#N/A,FALSE,"ECWEBB";#N/A,#N/A,FALSE,"MFT96";#N/A,#N/A,FALSE,"CTrecon"}</definedName>
    <definedName name="n_3_3" localSheetId="0" hidden="1">{#N/A,#N/A,FALSE,"TMCOMP96";#N/A,#N/A,FALSE,"MAT96";#N/A,#N/A,FALSE,"FANDA96";#N/A,#N/A,FALSE,"INTRAN96";#N/A,#N/A,FALSE,"NAA9697";#N/A,#N/A,FALSE,"ECWEBB";#N/A,#N/A,FALSE,"MFT96";#N/A,#N/A,FALSE,"CTrecon"}</definedName>
    <definedName name="n_3_3" hidden="1">{#N/A,#N/A,FALSE,"TMCOMP96";#N/A,#N/A,FALSE,"MAT96";#N/A,#N/A,FALSE,"FANDA96";#N/A,#N/A,FALSE,"INTRAN96";#N/A,#N/A,FALSE,"NAA9697";#N/A,#N/A,FALSE,"ECWEBB";#N/A,#N/A,FALSE,"MFT96";#N/A,#N/A,FALSE,"CTrecon"}</definedName>
    <definedName name="n_3_4" localSheetId="0" hidden="1">{#N/A,#N/A,FALSE,"TMCOMP96";#N/A,#N/A,FALSE,"MAT96";#N/A,#N/A,FALSE,"FANDA96";#N/A,#N/A,FALSE,"INTRAN96";#N/A,#N/A,FALSE,"NAA9697";#N/A,#N/A,FALSE,"ECWEBB";#N/A,#N/A,FALSE,"MFT96";#N/A,#N/A,FALSE,"CTrecon"}</definedName>
    <definedName name="n_3_4" hidden="1">{#N/A,#N/A,FALSE,"TMCOMP96";#N/A,#N/A,FALSE,"MAT96";#N/A,#N/A,FALSE,"FANDA96";#N/A,#N/A,FALSE,"INTRAN96";#N/A,#N/A,FALSE,"NAA9697";#N/A,#N/A,FALSE,"ECWEBB";#N/A,#N/A,FALSE,"MFT96";#N/A,#N/A,FALSE,"CTrecon"}</definedName>
    <definedName name="n_3_5" localSheetId="0" hidden="1">{#N/A,#N/A,FALSE,"TMCOMP96";#N/A,#N/A,FALSE,"MAT96";#N/A,#N/A,FALSE,"FANDA96";#N/A,#N/A,FALSE,"INTRAN96";#N/A,#N/A,FALSE,"NAA9697";#N/A,#N/A,FALSE,"ECWEBB";#N/A,#N/A,FALSE,"MFT96";#N/A,#N/A,FALSE,"CTrecon"}</definedName>
    <definedName name="n_3_5" hidden="1">{#N/A,#N/A,FALSE,"TMCOMP96";#N/A,#N/A,FALSE,"MAT96";#N/A,#N/A,FALSE,"FANDA96";#N/A,#N/A,FALSE,"INTRAN96";#N/A,#N/A,FALSE,"NAA9697";#N/A,#N/A,FALSE,"ECWEBB";#N/A,#N/A,FALSE,"MFT96";#N/A,#N/A,FALSE,"CTrecon"}</definedName>
    <definedName name="n_4" localSheetId="0" hidden="1">{#N/A,#N/A,FALSE,"TMCOMP96";#N/A,#N/A,FALSE,"MAT96";#N/A,#N/A,FALSE,"FANDA96";#N/A,#N/A,FALSE,"INTRAN96";#N/A,#N/A,FALSE,"NAA9697";#N/A,#N/A,FALSE,"ECWEBB";#N/A,#N/A,FALSE,"MFT96";#N/A,#N/A,FALSE,"CTrecon"}</definedName>
    <definedName name="n_4" localSheetId="4" hidden="1">{#N/A,#N/A,FALSE,"TMCOMP96";#N/A,#N/A,FALSE,"MAT96";#N/A,#N/A,FALSE,"FANDA96";#N/A,#N/A,FALSE,"INTRAN96";#N/A,#N/A,FALSE,"NAA9697";#N/A,#N/A,FALSE,"ECWEBB";#N/A,#N/A,FALSE,"MFT96";#N/A,#N/A,FALSE,"CTrecon"}</definedName>
    <definedName name="n_4" hidden="1">{#N/A,#N/A,FALSE,"TMCOMP96";#N/A,#N/A,FALSE,"MAT96";#N/A,#N/A,FALSE,"FANDA96";#N/A,#N/A,FALSE,"INTRAN96";#N/A,#N/A,FALSE,"NAA9697";#N/A,#N/A,FALSE,"ECWEBB";#N/A,#N/A,FALSE,"MFT96";#N/A,#N/A,FALSE,"CTrecon"}</definedName>
    <definedName name="n_4_1" localSheetId="0" hidden="1">{#N/A,#N/A,FALSE,"TMCOMP96";#N/A,#N/A,FALSE,"MAT96";#N/A,#N/A,FALSE,"FANDA96";#N/A,#N/A,FALSE,"INTRAN96";#N/A,#N/A,FALSE,"NAA9697";#N/A,#N/A,FALSE,"ECWEBB";#N/A,#N/A,FALSE,"MFT96";#N/A,#N/A,FALSE,"CTrecon"}</definedName>
    <definedName name="n_4_1" localSheetId="4" hidden="1">{#N/A,#N/A,FALSE,"TMCOMP96";#N/A,#N/A,FALSE,"MAT96";#N/A,#N/A,FALSE,"FANDA96";#N/A,#N/A,FALSE,"INTRAN96";#N/A,#N/A,FALSE,"NAA9697";#N/A,#N/A,FALSE,"ECWEBB";#N/A,#N/A,FALSE,"MFT96";#N/A,#N/A,FALSE,"CTrecon"}</definedName>
    <definedName name="n_4_1" hidden="1">{#N/A,#N/A,FALSE,"TMCOMP96";#N/A,#N/A,FALSE,"MAT96";#N/A,#N/A,FALSE,"FANDA96";#N/A,#N/A,FALSE,"INTRAN96";#N/A,#N/A,FALSE,"NAA9697";#N/A,#N/A,FALSE,"ECWEBB";#N/A,#N/A,FALSE,"MFT96";#N/A,#N/A,FALSE,"CTrecon"}</definedName>
    <definedName name="n_4_1_1" localSheetId="0" hidden="1">{#N/A,#N/A,FALSE,"TMCOMP96";#N/A,#N/A,FALSE,"MAT96";#N/A,#N/A,FALSE,"FANDA96";#N/A,#N/A,FALSE,"INTRAN96";#N/A,#N/A,FALSE,"NAA9697";#N/A,#N/A,FALSE,"ECWEBB";#N/A,#N/A,FALSE,"MFT96";#N/A,#N/A,FALSE,"CTrecon"}</definedName>
    <definedName name="n_4_1_1" hidden="1">{#N/A,#N/A,FALSE,"TMCOMP96";#N/A,#N/A,FALSE,"MAT96";#N/A,#N/A,FALSE,"FANDA96";#N/A,#N/A,FALSE,"INTRAN96";#N/A,#N/A,FALSE,"NAA9697";#N/A,#N/A,FALSE,"ECWEBB";#N/A,#N/A,FALSE,"MFT96";#N/A,#N/A,FALSE,"CTrecon"}</definedName>
    <definedName name="n_4_1_1_1" hidden="1">{#N/A,#N/A,FALSE,"TMCOMP96";#N/A,#N/A,FALSE,"MAT96";#N/A,#N/A,FALSE,"FANDA96";#N/A,#N/A,FALSE,"INTRAN96";#N/A,#N/A,FALSE,"NAA9697";#N/A,#N/A,FALSE,"ECWEBB";#N/A,#N/A,FALSE,"MFT96";#N/A,#N/A,FALSE,"CTrecon"}</definedName>
    <definedName name="n_4_1_1_2" hidden="1">{#N/A,#N/A,FALSE,"TMCOMP96";#N/A,#N/A,FALSE,"MAT96";#N/A,#N/A,FALSE,"FANDA96";#N/A,#N/A,FALSE,"INTRAN96";#N/A,#N/A,FALSE,"NAA9697";#N/A,#N/A,FALSE,"ECWEBB";#N/A,#N/A,FALSE,"MFT96";#N/A,#N/A,FALSE,"CTrecon"}</definedName>
    <definedName name="n_4_1_2" localSheetId="0" hidden="1">{#N/A,#N/A,FALSE,"TMCOMP96";#N/A,#N/A,FALSE,"MAT96";#N/A,#N/A,FALSE,"FANDA96";#N/A,#N/A,FALSE,"INTRAN96";#N/A,#N/A,FALSE,"NAA9697";#N/A,#N/A,FALSE,"ECWEBB";#N/A,#N/A,FALSE,"MFT96";#N/A,#N/A,FALSE,"CTrecon"}</definedName>
    <definedName name="n_4_1_2" hidden="1">{#N/A,#N/A,FALSE,"TMCOMP96";#N/A,#N/A,FALSE,"MAT96";#N/A,#N/A,FALSE,"FANDA96";#N/A,#N/A,FALSE,"INTRAN96";#N/A,#N/A,FALSE,"NAA9697";#N/A,#N/A,FALSE,"ECWEBB";#N/A,#N/A,FALSE,"MFT96";#N/A,#N/A,FALSE,"CTrecon"}</definedName>
    <definedName name="n_4_1_3" localSheetId="0" hidden="1">{#N/A,#N/A,FALSE,"TMCOMP96";#N/A,#N/A,FALSE,"MAT96";#N/A,#N/A,FALSE,"FANDA96";#N/A,#N/A,FALSE,"INTRAN96";#N/A,#N/A,FALSE,"NAA9697";#N/A,#N/A,FALSE,"ECWEBB";#N/A,#N/A,FALSE,"MFT96";#N/A,#N/A,FALSE,"CTrecon"}</definedName>
    <definedName name="n_4_1_3" hidden="1">{#N/A,#N/A,FALSE,"TMCOMP96";#N/A,#N/A,FALSE,"MAT96";#N/A,#N/A,FALSE,"FANDA96";#N/A,#N/A,FALSE,"INTRAN96";#N/A,#N/A,FALSE,"NAA9697";#N/A,#N/A,FALSE,"ECWEBB";#N/A,#N/A,FALSE,"MFT96";#N/A,#N/A,FALSE,"CTrecon"}</definedName>
    <definedName name="n_4_1_4" localSheetId="0" hidden="1">{#N/A,#N/A,FALSE,"TMCOMP96";#N/A,#N/A,FALSE,"MAT96";#N/A,#N/A,FALSE,"FANDA96";#N/A,#N/A,FALSE,"INTRAN96";#N/A,#N/A,FALSE,"NAA9697";#N/A,#N/A,FALSE,"ECWEBB";#N/A,#N/A,FALSE,"MFT96";#N/A,#N/A,FALSE,"CTrecon"}</definedName>
    <definedName name="n_4_1_4" hidden="1">{#N/A,#N/A,FALSE,"TMCOMP96";#N/A,#N/A,FALSE,"MAT96";#N/A,#N/A,FALSE,"FANDA96";#N/A,#N/A,FALSE,"INTRAN96";#N/A,#N/A,FALSE,"NAA9697";#N/A,#N/A,FALSE,"ECWEBB";#N/A,#N/A,FALSE,"MFT96";#N/A,#N/A,FALSE,"CTrecon"}</definedName>
    <definedName name="n_4_1_5" localSheetId="0" hidden="1">{#N/A,#N/A,FALSE,"TMCOMP96";#N/A,#N/A,FALSE,"MAT96";#N/A,#N/A,FALSE,"FANDA96";#N/A,#N/A,FALSE,"INTRAN96";#N/A,#N/A,FALSE,"NAA9697";#N/A,#N/A,FALSE,"ECWEBB";#N/A,#N/A,FALSE,"MFT96";#N/A,#N/A,FALSE,"CTrecon"}</definedName>
    <definedName name="n_4_1_5" hidden="1">{#N/A,#N/A,FALSE,"TMCOMP96";#N/A,#N/A,FALSE,"MAT96";#N/A,#N/A,FALSE,"FANDA96";#N/A,#N/A,FALSE,"INTRAN96";#N/A,#N/A,FALSE,"NAA9697";#N/A,#N/A,FALSE,"ECWEBB";#N/A,#N/A,FALSE,"MFT96";#N/A,#N/A,FALSE,"CTrecon"}</definedName>
    <definedName name="n_4_2" localSheetId="0" hidden="1">{#N/A,#N/A,FALSE,"TMCOMP96";#N/A,#N/A,FALSE,"MAT96";#N/A,#N/A,FALSE,"FANDA96";#N/A,#N/A,FALSE,"INTRAN96";#N/A,#N/A,FALSE,"NAA9697";#N/A,#N/A,FALSE,"ECWEBB";#N/A,#N/A,FALSE,"MFT96";#N/A,#N/A,FALSE,"CTrecon"}</definedName>
    <definedName name="n_4_2" hidden="1">{#N/A,#N/A,FALSE,"TMCOMP96";#N/A,#N/A,FALSE,"MAT96";#N/A,#N/A,FALSE,"FANDA96";#N/A,#N/A,FALSE,"INTRAN96";#N/A,#N/A,FALSE,"NAA9697";#N/A,#N/A,FALSE,"ECWEBB";#N/A,#N/A,FALSE,"MFT96";#N/A,#N/A,FALSE,"CTrecon"}</definedName>
    <definedName name="n_4_3" localSheetId="0" hidden="1">{#N/A,#N/A,FALSE,"TMCOMP96";#N/A,#N/A,FALSE,"MAT96";#N/A,#N/A,FALSE,"FANDA96";#N/A,#N/A,FALSE,"INTRAN96";#N/A,#N/A,FALSE,"NAA9697";#N/A,#N/A,FALSE,"ECWEBB";#N/A,#N/A,FALSE,"MFT96";#N/A,#N/A,FALSE,"CTrecon"}</definedName>
    <definedName name="n_4_3" hidden="1">{#N/A,#N/A,FALSE,"TMCOMP96";#N/A,#N/A,FALSE,"MAT96";#N/A,#N/A,FALSE,"FANDA96";#N/A,#N/A,FALSE,"INTRAN96";#N/A,#N/A,FALSE,"NAA9697";#N/A,#N/A,FALSE,"ECWEBB";#N/A,#N/A,FALSE,"MFT96";#N/A,#N/A,FALSE,"CTrecon"}</definedName>
    <definedName name="n_4_4" localSheetId="0" hidden="1">{#N/A,#N/A,FALSE,"TMCOMP96";#N/A,#N/A,FALSE,"MAT96";#N/A,#N/A,FALSE,"FANDA96";#N/A,#N/A,FALSE,"INTRAN96";#N/A,#N/A,FALSE,"NAA9697";#N/A,#N/A,FALSE,"ECWEBB";#N/A,#N/A,FALSE,"MFT96";#N/A,#N/A,FALSE,"CTrecon"}</definedName>
    <definedName name="n_4_4" hidden="1">{#N/A,#N/A,FALSE,"TMCOMP96";#N/A,#N/A,FALSE,"MAT96";#N/A,#N/A,FALSE,"FANDA96";#N/A,#N/A,FALSE,"INTRAN96";#N/A,#N/A,FALSE,"NAA9697";#N/A,#N/A,FALSE,"ECWEBB";#N/A,#N/A,FALSE,"MFT96";#N/A,#N/A,FALSE,"CTrecon"}</definedName>
    <definedName name="n_4_5" localSheetId="0" hidden="1">{#N/A,#N/A,FALSE,"TMCOMP96";#N/A,#N/A,FALSE,"MAT96";#N/A,#N/A,FALSE,"FANDA96";#N/A,#N/A,FALSE,"INTRAN96";#N/A,#N/A,FALSE,"NAA9697";#N/A,#N/A,FALSE,"ECWEBB";#N/A,#N/A,FALSE,"MFT96";#N/A,#N/A,FALSE,"CTrecon"}</definedName>
    <definedName name="n_4_5" hidden="1">{#N/A,#N/A,FALSE,"TMCOMP96";#N/A,#N/A,FALSE,"MAT96";#N/A,#N/A,FALSE,"FANDA96";#N/A,#N/A,FALSE,"INTRAN96";#N/A,#N/A,FALSE,"NAA9697";#N/A,#N/A,FALSE,"ECWEBB";#N/A,#N/A,FALSE,"MFT96";#N/A,#N/A,FALSE,"CTrecon"}</definedName>
    <definedName name="n_5" localSheetId="0" hidden="1">{#N/A,#N/A,FALSE,"TMCOMP96";#N/A,#N/A,FALSE,"MAT96";#N/A,#N/A,FALSE,"FANDA96";#N/A,#N/A,FALSE,"INTRAN96";#N/A,#N/A,FALSE,"NAA9697";#N/A,#N/A,FALSE,"ECWEBB";#N/A,#N/A,FALSE,"MFT96";#N/A,#N/A,FALSE,"CTrecon"}</definedName>
    <definedName name="n_5" localSheetId="4" hidden="1">{#N/A,#N/A,FALSE,"TMCOMP96";#N/A,#N/A,FALSE,"MAT96";#N/A,#N/A,FALSE,"FANDA96";#N/A,#N/A,FALSE,"INTRAN96";#N/A,#N/A,FALSE,"NAA9697";#N/A,#N/A,FALSE,"ECWEBB";#N/A,#N/A,FALSE,"MFT96";#N/A,#N/A,FALSE,"CTrecon"}</definedName>
    <definedName name="n_5" hidden="1">{#N/A,#N/A,FALSE,"TMCOMP96";#N/A,#N/A,FALSE,"MAT96";#N/A,#N/A,FALSE,"FANDA96";#N/A,#N/A,FALSE,"INTRAN96";#N/A,#N/A,FALSE,"NAA9697";#N/A,#N/A,FALSE,"ECWEBB";#N/A,#N/A,FALSE,"MFT96";#N/A,#N/A,FALSE,"CTrecon"}</definedName>
    <definedName name="n_5_1" localSheetId="0" hidden="1">{#N/A,#N/A,FALSE,"TMCOMP96";#N/A,#N/A,FALSE,"MAT96";#N/A,#N/A,FALSE,"FANDA96";#N/A,#N/A,FALSE,"INTRAN96";#N/A,#N/A,FALSE,"NAA9697";#N/A,#N/A,FALSE,"ECWEBB";#N/A,#N/A,FALSE,"MFT96";#N/A,#N/A,FALSE,"CTrecon"}</definedName>
    <definedName name="n_5_1" localSheetId="4" hidden="1">{#N/A,#N/A,FALSE,"TMCOMP96";#N/A,#N/A,FALSE,"MAT96";#N/A,#N/A,FALSE,"FANDA96";#N/A,#N/A,FALSE,"INTRAN96";#N/A,#N/A,FALSE,"NAA9697";#N/A,#N/A,FALSE,"ECWEBB";#N/A,#N/A,FALSE,"MFT96";#N/A,#N/A,FALSE,"CTrecon"}</definedName>
    <definedName name="n_5_1" hidden="1">{#N/A,#N/A,FALSE,"TMCOMP96";#N/A,#N/A,FALSE,"MAT96";#N/A,#N/A,FALSE,"FANDA96";#N/A,#N/A,FALSE,"INTRAN96";#N/A,#N/A,FALSE,"NAA9697";#N/A,#N/A,FALSE,"ECWEBB";#N/A,#N/A,FALSE,"MFT96";#N/A,#N/A,FALSE,"CTrecon"}</definedName>
    <definedName name="n_5_1_1" localSheetId="0" hidden="1">{#N/A,#N/A,FALSE,"TMCOMP96";#N/A,#N/A,FALSE,"MAT96";#N/A,#N/A,FALSE,"FANDA96";#N/A,#N/A,FALSE,"INTRAN96";#N/A,#N/A,FALSE,"NAA9697";#N/A,#N/A,FALSE,"ECWEBB";#N/A,#N/A,FALSE,"MFT96";#N/A,#N/A,FALSE,"CTrecon"}</definedName>
    <definedName name="n_5_1_1" hidden="1">{#N/A,#N/A,FALSE,"TMCOMP96";#N/A,#N/A,FALSE,"MAT96";#N/A,#N/A,FALSE,"FANDA96";#N/A,#N/A,FALSE,"INTRAN96";#N/A,#N/A,FALSE,"NAA9697";#N/A,#N/A,FALSE,"ECWEBB";#N/A,#N/A,FALSE,"MFT96";#N/A,#N/A,FALSE,"CTrecon"}</definedName>
    <definedName name="n_5_1_1_1" hidden="1">{#N/A,#N/A,FALSE,"TMCOMP96";#N/A,#N/A,FALSE,"MAT96";#N/A,#N/A,FALSE,"FANDA96";#N/A,#N/A,FALSE,"INTRAN96";#N/A,#N/A,FALSE,"NAA9697";#N/A,#N/A,FALSE,"ECWEBB";#N/A,#N/A,FALSE,"MFT96";#N/A,#N/A,FALSE,"CTrecon"}</definedName>
    <definedName name="n_5_1_1_2" hidden="1">{#N/A,#N/A,FALSE,"TMCOMP96";#N/A,#N/A,FALSE,"MAT96";#N/A,#N/A,FALSE,"FANDA96";#N/A,#N/A,FALSE,"INTRAN96";#N/A,#N/A,FALSE,"NAA9697";#N/A,#N/A,FALSE,"ECWEBB";#N/A,#N/A,FALSE,"MFT96";#N/A,#N/A,FALSE,"CTrecon"}</definedName>
    <definedName name="n_5_1_2" localSheetId="0" hidden="1">{#N/A,#N/A,FALSE,"TMCOMP96";#N/A,#N/A,FALSE,"MAT96";#N/A,#N/A,FALSE,"FANDA96";#N/A,#N/A,FALSE,"INTRAN96";#N/A,#N/A,FALSE,"NAA9697";#N/A,#N/A,FALSE,"ECWEBB";#N/A,#N/A,FALSE,"MFT96";#N/A,#N/A,FALSE,"CTrecon"}</definedName>
    <definedName name="n_5_1_2" hidden="1">{#N/A,#N/A,FALSE,"TMCOMP96";#N/A,#N/A,FALSE,"MAT96";#N/A,#N/A,FALSE,"FANDA96";#N/A,#N/A,FALSE,"INTRAN96";#N/A,#N/A,FALSE,"NAA9697";#N/A,#N/A,FALSE,"ECWEBB";#N/A,#N/A,FALSE,"MFT96";#N/A,#N/A,FALSE,"CTrecon"}</definedName>
    <definedName name="n_5_1_3" localSheetId="0" hidden="1">{#N/A,#N/A,FALSE,"TMCOMP96";#N/A,#N/A,FALSE,"MAT96";#N/A,#N/A,FALSE,"FANDA96";#N/A,#N/A,FALSE,"INTRAN96";#N/A,#N/A,FALSE,"NAA9697";#N/A,#N/A,FALSE,"ECWEBB";#N/A,#N/A,FALSE,"MFT96";#N/A,#N/A,FALSE,"CTrecon"}</definedName>
    <definedName name="n_5_1_3" hidden="1">{#N/A,#N/A,FALSE,"TMCOMP96";#N/A,#N/A,FALSE,"MAT96";#N/A,#N/A,FALSE,"FANDA96";#N/A,#N/A,FALSE,"INTRAN96";#N/A,#N/A,FALSE,"NAA9697";#N/A,#N/A,FALSE,"ECWEBB";#N/A,#N/A,FALSE,"MFT96";#N/A,#N/A,FALSE,"CTrecon"}</definedName>
    <definedName name="n_5_1_4" localSheetId="0" hidden="1">{#N/A,#N/A,FALSE,"TMCOMP96";#N/A,#N/A,FALSE,"MAT96";#N/A,#N/A,FALSE,"FANDA96";#N/A,#N/A,FALSE,"INTRAN96";#N/A,#N/A,FALSE,"NAA9697";#N/A,#N/A,FALSE,"ECWEBB";#N/A,#N/A,FALSE,"MFT96";#N/A,#N/A,FALSE,"CTrecon"}</definedName>
    <definedName name="n_5_1_4" hidden="1">{#N/A,#N/A,FALSE,"TMCOMP96";#N/A,#N/A,FALSE,"MAT96";#N/A,#N/A,FALSE,"FANDA96";#N/A,#N/A,FALSE,"INTRAN96";#N/A,#N/A,FALSE,"NAA9697";#N/A,#N/A,FALSE,"ECWEBB";#N/A,#N/A,FALSE,"MFT96";#N/A,#N/A,FALSE,"CTrecon"}</definedName>
    <definedName name="n_5_1_5" localSheetId="0" hidden="1">{#N/A,#N/A,FALSE,"TMCOMP96";#N/A,#N/A,FALSE,"MAT96";#N/A,#N/A,FALSE,"FANDA96";#N/A,#N/A,FALSE,"INTRAN96";#N/A,#N/A,FALSE,"NAA9697";#N/A,#N/A,FALSE,"ECWEBB";#N/A,#N/A,FALSE,"MFT96";#N/A,#N/A,FALSE,"CTrecon"}</definedName>
    <definedName name="n_5_1_5" hidden="1">{#N/A,#N/A,FALSE,"TMCOMP96";#N/A,#N/A,FALSE,"MAT96";#N/A,#N/A,FALSE,"FANDA96";#N/A,#N/A,FALSE,"INTRAN96";#N/A,#N/A,FALSE,"NAA9697";#N/A,#N/A,FALSE,"ECWEBB";#N/A,#N/A,FALSE,"MFT96";#N/A,#N/A,FALSE,"CTrecon"}</definedName>
    <definedName name="n_5_2" localSheetId="0" hidden="1">{#N/A,#N/A,FALSE,"TMCOMP96";#N/A,#N/A,FALSE,"MAT96";#N/A,#N/A,FALSE,"FANDA96";#N/A,#N/A,FALSE,"INTRAN96";#N/A,#N/A,FALSE,"NAA9697";#N/A,#N/A,FALSE,"ECWEBB";#N/A,#N/A,FALSE,"MFT96";#N/A,#N/A,FALSE,"CTrecon"}</definedName>
    <definedName name="n_5_2" hidden="1">{#N/A,#N/A,FALSE,"TMCOMP96";#N/A,#N/A,FALSE,"MAT96";#N/A,#N/A,FALSE,"FANDA96";#N/A,#N/A,FALSE,"INTRAN96";#N/A,#N/A,FALSE,"NAA9697";#N/A,#N/A,FALSE,"ECWEBB";#N/A,#N/A,FALSE,"MFT96";#N/A,#N/A,FALSE,"CTrecon"}</definedName>
    <definedName name="n_5_3" localSheetId="0" hidden="1">{#N/A,#N/A,FALSE,"TMCOMP96";#N/A,#N/A,FALSE,"MAT96";#N/A,#N/A,FALSE,"FANDA96";#N/A,#N/A,FALSE,"INTRAN96";#N/A,#N/A,FALSE,"NAA9697";#N/A,#N/A,FALSE,"ECWEBB";#N/A,#N/A,FALSE,"MFT96";#N/A,#N/A,FALSE,"CTrecon"}</definedName>
    <definedName name="n_5_3" hidden="1">{#N/A,#N/A,FALSE,"TMCOMP96";#N/A,#N/A,FALSE,"MAT96";#N/A,#N/A,FALSE,"FANDA96";#N/A,#N/A,FALSE,"INTRAN96";#N/A,#N/A,FALSE,"NAA9697";#N/A,#N/A,FALSE,"ECWEBB";#N/A,#N/A,FALSE,"MFT96";#N/A,#N/A,FALSE,"CTrecon"}</definedName>
    <definedName name="n_5_4" localSheetId="0" hidden="1">{#N/A,#N/A,FALSE,"TMCOMP96";#N/A,#N/A,FALSE,"MAT96";#N/A,#N/A,FALSE,"FANDA96";#N/A,#N/A,FALSE,"INTRAN96";#N/A,#N/A,FALSE,"NAA9697";#N/A,#N/A,FALSE,"ECWEBB";#N/A,#N/A,FALSE,"MFT96";#N/A,#N/A,FALSE,"CTrecon"}</definedName>
    <definedName name="n_5_4" hidden="1">{#N/A,#N/A,FALSE,"TMCOMP96";#N/A,#N/A,FALSE,"MAT96";#N/A,#N/A,FALSE,"FANDA96";#N/A,#N/A,FALSE,"INTRAN96";#N/A,#N/A,FALSE,"NAA9697";#N/A,#N/A,FALSE,"ECWEBB";#N/A,#N/A,FALSE,"MFT96";#N/A,#N/A,FALSE,"CTrecon"}</definedName>
    <definedName name="n_5_5" localSheetId="0" hidden="1">{#N/A,#N/A,FALSE,"TMCOMP96";#N/A,#N/A,FALSE,"MAT96";#N/A,#N/A,FALSE,"FANDA96";#N/A,#N/A,FALSE,"INTRAN96";#N/A,#N/A,FALSE,"NAA9697";#N/A,#N/A,FALSE,"ECWEBB";#N/A,#N/A,FALSE,"MFT96";#N/A,#N/A,FALSE,"CTrecon"}</definedName>
    <definedName name="n_5_5"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localSheetId="4" hidden="1">{#N/A,#N/A,FALSE,"TMCOMP96";#N/A,#N/A,FALSE,"MAT96";#N/A,#N/A,FALSE,"FANDA96";#N/A,#N/A,FALSE,"INTRAN96";#N/A,#N/A,FALSE,"NAA9697";#N/A,#N/A,FALSE,"ECWEBB";#N/A,#N/A,FALSE,"MFT96";#N/A,#N/A,FALSE,"CTrecon"}</definedName>
    <definedName name="name" localSheetId="3" hidden="1">{#N/A,#N/A,FALSE,"TMCOMP96";#N/A,#N/A,FALSE,"MAT96";#N/A,#N/A,FALSE,"FANDA96";#N/A,#N/A,FALSE,"INTRAN96";#N/A,#N/A,FALSE,"NAA9697";#N/A,#N/A,FALSE,"ECWEBB";#N/A,#N/A,FALSE,"MFT96";#N/A,#N/A,FALSE,"CTrecon"}</definedName>
    <definedName name="name_1" localSheetId="0" hidden="1">{#N/A,#N/A,FALSE,"TMCOMP96";#N/A,#N/A,FALSE,"MAT96";#N/A,#N/A,FALSE,"FANDA96";#N/A,#N/A,FALSE,"INTRAN96";#N/A,#N/A,FALSE,"NAA9697";#N/A,#N/A,FALSE,"ECWEBB";#N/A,#N/A,FALSE,"MFT96";#N/A,#N/A,FALSE,"CTrecon"}</definedName>
    <definedName name="name_1" localSheetId="4" hidden="1">{#N/A,#N/A,FALSE,"TMCOMP96";#N/A,#N/A,FALSE,"MAT96";#N/A,#N/A,FALSE,"FANDA96";#N/A,#N/A,FALSE,"INTRAN96";#N/A,#N/A,FALSE,"NAA9697";#N/A,#N/A,FALSE,"ECWEBB";#N/A,#N/A,FALSE,"MFT96";#N/A,#N/A,FALSE,"CTrecon"}</definedName>
    <definedName name="name_1" localSheetId="3" hidden="1">{#N/A,#N/A,FALSE,"TMCOMP96";#N/A,#N/A,FALSE,"MAT96";#N/A,#N/A,FALSE,"FANDA96";#N/A,#N/A,FALSE,"INTRAN96";#N/A,#N/A,FALSE,"NAA9697";#N/A,#N/A,FALSE,"ECWEBB";#N/A,#N/A,FALSE,"MFT96";#N/A,#N/A,FALSE,"CTrecon"}</definedName>
    <definedName name="name_1_1" localSheetId="0" hidden="1">{#N/A,#N/A,FALSE,"TMCOMP96";#N/A,#N/A,FALSE,"MAT96";#N/A,#N/A,FALSE,"FANDA96";#N/A,#N/A,FALSE,"INTRAN96";#N/A,#N/A,FALSE,"NAA9697";#N/A,#N/A,FALSE,"ECWEBB";#N/A,#N/A,FALSE,"MFT96";#N/A,#N/A,FALSE,"CTrecon"}</definedName>
    <definedName name="name_1_1" localSheetId="4" hidden="1">{#N/A,#N/A,FALSE,"TMCOMP96";#N/A,#N/A,FALSE,"MAT96";#N/A,#N/A,FALSE,"FANDA96";#N/A,#N/A,FALSE,"INTRAN96";#N/A,#N/A,FALSE,"NAA9697";#N/A,#N/A,FALSE,"ECWEBB";#N/A,#N/A,FALSE,"MFT96";#N/A,#N/A,FALSE,"CTrecon"}</definedName>
    <definedName name="name_1_1" hidden="1">{#N/A,#N/A,FALSE,"TMCOMP96";#N/A,#N/A,FALSE,"MAT96";#N/A,#N/A,FALSE,"FANDA96";#N/A,#N/A,FALSE,"INTRAN96";#N/A,#N/A,FALSE,"NAA9697";#N/A,#N/A,FALSE,"ECWEBB";#N/A,#N/A,FALSE,"MFT96";#N/A,#N/A,FALSE,"CTrecon"}</definedName>
    <definedName name="name_1_1_1" localSheetId="0" hidden="1">{#N/A,#N/A,FALSE,"TMCOMP96";#N/A,#N/A,FALSE,"MAT96";#N/A,#N/A,FALSE,"FANDA96";#N/A,#N/A,FALSE,"INTRAN96";#N/A,#N/A,FALSE,"NAA9697";#N/A,#N/A,FALSE,"ECWEBB";#N/A,#N/A,FALSE,"MFT96";#N/A,#N/A,FALSE,"CTrecon"}</definedName>
    <definedName name="name_1_1_1" localSheetId="4" hidden="1">{#N/A,#N/A,FALSE,"TMCOMP96";#N/A,#N/A,FALSE,"MAT96";#N/A,#N/A,FALSE,"FANDA96";#N/A,#N/A,FALSE,"INTRAN96";#N/A,#N/A,FALSE,"NAA9697";#N/A,#N/A,FALSE,"ECWEBB";#N/A,#N/A,FALSE,"MFT96";#N/A,#N/A,FALSE,"CTrecon"}</definedName>
    <definedName name="name_1_1_1" hidden="1">{#N/A,#N/A,FALSE,"TMCOMP96";#N/A,#N/A,FALSE,"MAT96";#N/A,#N/A,FALSE,"FANDA96";#N/A,#N/A,FALSE,"INTRAN96";#N/A,#N/A,FALSE,"NAA9697";#N/A,#N/A,FALSE,"ECWEBB";#N/A,#N/A,FALSE,"MFT96";#N/A,#N/A,FALSE,"CTrecon"}</definedName>
    <definedName name="name_1_1_1_1" localSheetId="0" hidden="1">{#N/A,#N/A,FALSE,"TMCOMP96";#N/A,#N/A,FALSE,"MAT96";#N/A,#N/A,FALSE,"FANDA96";#N/A,#N/A,FALSE,"INTRAN96";#N/A,#N/A,FALSE,"NAA9697";#N/A,#N/A,FALSE,"ECWEBB";#N/A,#N/A,FALSE,"MFT96";#N/A,#N/A,FALSE,"CTrecon"}</definedName>
    <definedName name="name_1_1_1_1" hidden="1">{#N/A,#N/A,FALSE,"TMCOMP96";#N/A,#N/A,FALSE,"MAT96";#N/A,#N/A,FALSE,"FANDA96";#N/A,#N/A,FALSE,"INTRAN96";#N/A,#N/A,FALSE,"NAA9697";#N/A,#N/A,FALSE,"ECWEBB";#N/A,#N/A,FALSE,"MFT96";#N/A,#N/A,FALSE,"CTrecon"}</definedName>
    <definedName name="name_1_1_1_1_1" hidden="1">{#N/A,#N/A,FALSE,"TMCOMP96";#N/A,#N/A,FALSE,"MAT96";#N/A,#N/A,FALSE,"FANDA96";#N/A,#N/A,FALSE,"INTRAN96";#N/A,#N/A,FALSE,"NAA9697";#N/A,#N/A,FALSE,"ECWEBB";#N/A,#N/A,FALSE,"MFT96";#N/A,#N/A,FALSE,"CTrecon"}</definedName>
    <definedName name="name_1_1_1_1_2" hidden="1">{#N/A,#N/A,FALSE,"TMCOMP96";#N/A,#N/A,FALSE,"MAT96";#N/A,#N/A,FALSE,"FANDA96";#N/A,#N/A,FALSE,"INTRAN96";#N/A,#N/A,FALSE,"NAA9697";#N/A,#N/A,FALSE,"ECWEBB";#N/A,#N/A,FALSE,"MFT96";#N/A,#N/A,FALSE,"CTrecon"}</definedName>
    <definedName name="name_1_1_1_2" localSheetId="0" hidden="1">{#N/A,#N/A,FALSE,"TMCOMP96";#N/A,#N/A,FALSE,"MAT96";#N/A,#N/A,FALSE,"FANDA96";#N/A,#N/A,FALSE,"INTRAN96";#N/A,#N/A,FALSE,"NAA9697";#N/A,#N/A,FALSE,"ECWEBB";#N/A,#N/A,FALSE,"MFT96";#N/A,#N/A,FALSE,"CTrecon"}</definedName>
    <definedName name="name_1_1_1_2" hidden="1">{#N/A,#N/A,FALSE,"TMCOMP96";#N/A,#N/A,FALSE,"MAT96";#N/A,#N/A,FALSE,"FANDA96";#N/A,#N/A,FALSE,"INTRAN96";#N/A,#N/A,FALSE,"NAA9697";#N/A,#N/A,FALSE,"ECWEBB";#N/A,#N/A,FALSE,"MFT96";#N/A,#N/A,FALSE,"CTrecon"}</definedName>
    <definedName name="name_1_1_1_3" localSheetId="0" hidden="1">{#N/A,#N/A,FALSE,"TMCOMP96";#N/A,#N/A,FALSE,"MAT96";#N/A,#N/A,FALSE,"FANDA96";#N/A,#N/A,FALSE,"INTRAN96";#N/A,#N/A,FALSE,"NAA9697";#N/A,#N/A,FALSE,"ECWEBB";#N/A,#N/A,FALSE,"MFT96";#N/A,#N/A,FALSE,"CTrecon"}</definedName>
    <definedName name="name_1_1_1_3" hidden="1">{#N/A,#N/A,FALSE,"TMCOMP96";#N/A,#N/A,FALSE,"MAT96";#N/A,#N/A,FALSE,"FANDA96";#N/A,#N/A,FALSE,"INTRAN96";#N/A,#N/A,FALSE,"NAA9697";#N/A,#N/A,FALSE,"ECWEBB";#N/A,#N/A,FALSE,"MFT96";#N/A,#N/A,FALSE,"CTrecon"}</definedName>
    <definedName name="name_1_1_1_4" localSheetId="0" hidden="1">{#N/A,#N/A,FALSE,"TMCOMP96";#N/A,#N/A,FALSE,"MAT96";#N/A,#N/A,FALSE,"FANDA96";#N/A,#N/A,FALSE,"INTRAN96";#N/A,#N/A,FALSE,"NAA9697";#N/A,#N/A,FALSE,"ECWEBB";#N/A,#N/A,FALSE,"MFT96";#N/A,#N/A,FALSE,"CTrecon"}</definedName>
    <definedName name="name_1_1_1_4" hidden="1">{#N/A,#N/A,FALSE,"TMCOMP96";#N/A,#N/A,FALSE,"MAT96";#N/A,#N/A,FALSE,"FANDA96";#N/A,#N/A,FALSE,"INTRAN96";#N/A,#N/A,FALSE,"NAA9697";#N/A,#N/A,FALSE,"ECWEBB";#N/A,#N/A,FALSE,"MFT96";#N/A,#N/A,FALSE,"CTrecon"}</definedName>
    <definedName name="name_1_1_1_5" localSheetId="0" hidden="1">{#N/A,#N/A,FALSE,"TMCOMP96";#N/A,#N/A,FALSE,"MAT96";#N/A,#N/A,FALSE,"FANDA96";#N/A,#N/A,FALSE,"INTRAN96";#N/A,#N/A,FALSE,"NAA9697";#N/A,#N/A,FALSE,"ECWEBB";#N/A,#N/A,FALSE,"MFT96";#N/A,#N/A,FALSE,"CTrecon"}</definedName>
    <definedName name="name_1_1_1_5" hidden="1">{#N/A,#N/A,FALSE,"TMCOMP96";#N/A,#N/A,FALSE,"MAT96";#N/A,#N/A,FALSE,"FANDA96";#N/A,#N/A,FALSE,"INTRAN96";#N/A,#N/A,FALSE,"NAA9697";#N/A,#N/A,FALSE,"ECWEBB";#N/A,#N/A,FALSE,"MFT96";#N/A,#N/A,FALSE,"CTrecon"}</definedName>
    <definedName name="name_1_1_2" localSheetId="0" hidden="1">{#N/A,#N/A,FALSE,"TMCOMP96";#N/A,#N/A,FALSE,"MAT96";#N/A,#N/A,FALSE,"FANDA96";#N/A,#N/A,FALSE,"INTRAN96";#N/A,#N/A,FALSE,"NAA9697";#N/A,#N/A,FALSE,"ECWEBB";#N/A,#N/A,FALSE,"MFT96";#N/A,#N/A,FALSE,"CTrecon"}</definedName>
    <definedName name="name_1_1_2" hidden="1">{#N/A,#N/A,FALSE,"TMCOMP96";#N/A,#N/A,FALSE,"MAT96";#N/A,#N/A,FALSE,"FANDA96";#N/A,#N/A,FALSE,"INTRAN96";#N/A,#N/A,FALSE,"NAA9697";#N/A,#N/A,FALSE,"ECWEBB";#N/A,#N/A,FALSE,"MFT96";#N/A,#N/A,FALSE,"CTrecon"}</definedName>
    <definedName name="name_1_1_3" localSheetId="0" hidden="1">{#N/A,#N/A,FALSE,"TMCOMP96";#N/A,#N/A,FALSE,"MAT96";#N/A,#N/A,FALSE,"FANDA96";#N/A,#N/A,FALSE,"INTRAN96";#N/A,#N/A,FALSE,"NAA9697";#N/A,#N/A,FALSE,"ECWEBB";#N/A,#N/A,FALSE,"MFT96";#N/A,#N/A,FALSE,"CTrecon"}</definedName>
    <definedName name="name_1_1_3" hidden="1">{#N/A,#N/A,FALSE,"TMCOMP96";#N/A,#N/A,FALSE,"MAT96";#N/A,#N/A,FALSE,"FANDA96";#N/A,#N/A,FALSE,"INTRAN96";#N/A,#N/A,FALSE,"NAA9697";#N/A,#N/A,FALSE,"ECWEBB";#N/A,#N/A,FALSE,"MFT96";#N/A,#N/A,FALSE,"CTrecon"}</definedName>
    <definedName name="name_1_1_4" localSheetId="0" hidden="1">{#N/A,#N/A,FALSE,"TMCOMP96";#N/A,#N/A,FALSE,"MAT96";#N/A,#N/A,FALSE,"FANDA96";#N/A,#N/A,FALSE,"INTRAN96";#N/A,#N/A,FALSE,"NAA9697";#N/A,#N/A,FALSE,"ECWEBB";#N/A,#N/A,FALSE,"MFT96";#N/A,#N/A,FALSE,"CTrecon"}</definedName>
    <definedName name="name_1_1_4" hidden="1">{#N/A,#N/A,FALSE,"TMCOMP96";#N/A,#N/A,FALSE,"MAT96";#N/A,#N/A,FALSE,"FANDA96";#N/A,#N/A,FALSE,"INTRAN96";#N/A,#N/A,FALSE,"NAA9697";#N/A,#N/A,FALSE,"ECWEBB";#N/A,#N/A,FALSE,"MFT96";#N/A,#N/A,FALSE,"CTrecon"}</definedName>
    <definedName name="name_1_1_5" localSheetId="0" hidden="1">{#N/A,#N/A,FALSE,"TMCOMP96";#N/A,#N/A,FALSE,"MAT96";#N/A,#N/A,FALSE,"FANDA96";#N/A,#N/A,FALSE,"INTRAN96";#N/A,#N/A,FALSE,"NAA9697";#N/A,#N/A,FALSE,"ECWEBB";#N/A,#N/A,FALSE,"MFT96";#N/A,#N/A,FALSE,"CTrecon"}</definedName>
    <definedName name="name_1_1_5" hidden="1">{#N/A,#N/A,FALSE,"TMCOMP96";#N/A,#N/A,FALSE,"MAT96";#N/A,#N/A,FALSE,"FANDA96";#N/A,#N/A,FALSE,"INTRAN96";#N/A,#N/A,FALSE,"NAA9697";#N/A,#N/A,FALSE,"ECWEBB";#N/A,#N/A,FALSE,"MFT96";#N/A,#N/A,FALSE,"CTrecon"}</definedName>
    <definedName name="name_1_2" localSheetId="0" hidden="1">{#N/A,#N/A,FALSE,"TMCOMP96";#N/A,#N/A,FALSE,"MAT96";#N/A,#N/A,FALSE,"FANDA96";#N/A,#N/A,FALSE,"INTRAN96";#N/A,#N/A,FALSE,"NAA9697";#N/A,#N/A,FALSE,"ECWEBB";#N/A,#N/A,FALSE,"MFT96";#N/A,#N/A,FALSE,"CTrecon"}</definedName>
    <definedName name="name_1_2" localSheetId="4" hidden="1">{#N/A,#N/A,FALSE,"TMCOMP96";#N/A,#N/A,FALSE,"MAT96";#N/A,#N/A,FALSE,"FANDA96";#N/A,#N/A,FALSE,"INTRAN96";#N/A,#N/A,FALSE,"NAA9697";#N/A,#N/A,FALSE,"ECWEBB";#N/A,#N/A,FALSE,"MFT96";#N/A,#N/A,FALSE,"CTrecon"}</definedName>
    <definedName name="name_1_2" hidden="1">{#N/A,#N/A,FALSE,"TMCOMP96";#N/A,#N/A,FALSE,"MAT96";#N/A,#N/A,FALSE,"FANDA96";#N/A,#N/A,FALSE,"INTRAN96";#N/A,#N/A,FALSE,"NAA9697";#N/A,#N/A,FALSE,"ECWEBB";#N/A,#N/A,FALSE,"MFT96";#N/A,#N/A,FALSE,"CTrecon"}</definedName>
    <definedName name="name_1_2_1" localSheetId="0" hidden="1">{#N/A,#N/A,FALSE,"TMCOMP96";#N/A,#N/A,FALSE,"MAT96";#N/A,#N/A,FALSE,"FANDA96";#N/A,#N/A,FALSE,"INTRAN96";#N/A,#N/A,FALSE,"NAA9697";#N/A,#N/A,FALSE,"ECWEBB";#N/A,#N/A,FALSE,"MFT96";#N/A,#N/A,FALSE,"CTrecon"}</definedName>
    <definedName name="name_1_2_1" localSheetId="4" hidden="1">{#N/A,#N/A,FALSE,"TMCOMP96";#N/A,#N/A,FALSE,"MAT96";#N/A,#N/A,FALSE,"FANDA96";#N/A,#N/A,FALSE,"INTRAN96";#N/A,#N/A,FALSE,"NAA9697";#N/A,#N/A,FALSE,"ECWEBB";#N/A,#N/A,FALSE,"MFT96";#N/A,#N/A,FALSE,"CTrecon"}</definedName>
    <definedName name="name_1_2_1" hidden="1">{#N/A,#N/A,FALSE,"TMCOMP96";#N/A,#N/A,FALSE,"MAT96";#N/A,#N/A,FALSE,"FANDA96";#N/A,#N/A,FALSE,"INTRAN96";#N/A,#N/A,FALSE,"NAA9697";#N/A,#N/A,FALSE,"ECWEBB";#N/A,#N/A,FALSE,"MFT96";#N/A,#N/A,FALSE,"CTrecon"}</definedName>
    <definedName name="name_1_2_1_1" localSheetId="0" hidden="1">{#N/A,#N/A,FALSE,"TMCOMP96";#N/A,#N/A,FALSE,"MAT96";#N/A,#N/A,FALSE,"FANDA96";#N/A,#N/A,FALSE,"INTRAN96";#N/A,#N/A,FALSE,"NAA9697";#N/A,#N/A,FALSE,"ECWEBB";#N/A,#N/A,FALSE,"MFT96";#N/A,#N/A,FALSE,"CTrecon"}</definedName>
    <definedName name="name_1_2_1_1" hidden="1">{#N/A,#N/A,FALSE,"TMCOMP96";#N/A,#N/A,FALSE,"MAT96";#N/A,#N/A,FALSE,"FANDA96";#N/A,#N/A,FALSE,"INTRAN96";#N/A,#N/A,FALSE,"NAA9697";#N/A,#N/A,FALSE,"ECWEBB";#N/A,#N/A,FALSE,"MFT96";#N/A,#N/A,FALSE,"CTrecon"}</definedName>
    <definedName name="name_1_2_1_1_1" hidden="1">{#N/A,#N/A,FALSE,"TMCOMP96";#N/A,#N/A,FALSE,"MAT96";#N/A,#N/A,FALSE,"FANDA96";#N/A,#N/A,FALSE,"INTRAN96";#N/A,#N/A,FALSE,"NAA9697";#N/A,#N/A,FALSE,"ECWEBB";#N/A,#N/A,FALSE,"MFT96";#N/A,#N/A,FALSE,"CTrecon"}</definedName>
    <definedName name="name_1_2_1_1_2" hidden="1">{#N/A,#N/A,FALSE,"TMCOMP96";#N/A,#N/A,FALSE,"MAT96";#N/A,#N/A,FALSE,"FANDA96";#N/A,#N/A,FALSE,"INTRAN96";#N/A,#N/A,FALSE,"NAA9697";#N/A,#N/A,FALSE,"ECWEBB";#N/A,#N/A,FALSE,"MFT96";#N/A,#N/A,FALSE,"CTrecon"}</definedName>
    <definedName name="name_1_2_1_2" localSheetId="0" hidden="1">{#N/A,#N/A,FALSE,"TMCOMP96";#N/A,#N/A,FALSE,"MAT96";#N/A,#N/A,FALSE,"FANDA96";#N/A,#N/A,FALSE,"INTRAN96";#N/A,#N/A,FALSE,"NAA9697";#N/A,#N/A,FALSE,"ECWEBB";#N/A,#N/A,FALSE,"MFT96";#N/A,#N/A,FALSE,"CTrecon"}</definedName>
    <definedName name="name_1_2_1_2" hidden="1">{#N/A,#N/A,FALSE,"TMCOMP96";#N/A,#N/A,FALSE,"MAT96";#N/A,#N/A,FALSE,"FANDA96";#N/A,#N/A,FALSE,"INTRAN96";#N/A,#N/A,FALSE,"NAA9697";#N/A,#N/A,FALSE,"ECWEBB";#N/A,#N/A,FALSE,"MFT96";#N/A,#N/A,FALSE,"CTrecon"}</definedName>
    <definedName name="name_1_2_1_3" localSheetId="0" hidden="1">{#N/A,#N/A,FALSE,"TMCOMP96";#N/A,#N/A,FALSE,"MAT96";#N/A,#N/A,FALSE,"FANDA96";#N/A,#N/A,FALSE,"INTRAN96";#N/A,#N/A,FALSE,"NAA9697";#N/A,#N/A,FALSE,"ECWEBB";#N/A,#N/A,FALSE,"MFT96";#N/A,#N/A,FALSE,"CTrecon"}</definedName>
    <definedName name="name_1_2_1_3" hidden="1">{#N/A,#N/A,FALSE,"TMCOMP96";#N/A,#N/A,FALSE,"MAT96";#N/A,#N/A,FALSE,"FANDA96";#N/A,#N/A,FALSE,"INTRAN96";#N/A,#N/A,FALSE,"NAA9697";#N/A,#N/A,FALSE,"ECWEBB";#N/A,#N/A,FALSE,"MFT96";#N/A,#N/A,FALSE,"CTrecon"}</definedName>
    <definedName name="name_1_2_1_4" localSheetId="0" hidden="1">{#N/A,#N/A,FALSE,"TMCOMP96";#N/A,#N/A,FALSE,"MAT96";#N/A,#N/A,FALSE,"FANDA96";#N/A,#N/A,FALSE,"INTRAN96";#N/A,#N/A,FALSE,"NAA9697";#N/A,#N/A,FALSE,"ECWEBB";#N/A,#N/A,FALSE,"MFT96";#N/A,#N/A,FALSE,"CTrecon"}</definedName>
    <definedName name="name_1_2_1_4" hidden="1">{#N/A,#N/A,FALSE,"TMCOMP96";#N/A,#N/A,FALSE,"MAT96";#N/A,#N/A,FALSE,"FANDA96";#N/A,#N/A,FALSE,"INTRAN96";#N/A,#N/A,FALSE,"NAA9697";#N/A,#N/A,FALSE,"ECWEBB";#N/A,#N/A,FALSE,"MFT96";#N/A,#N/A,FALSE,"CTrecon"}</definedName>
    <definedName name="name_1_2_1_5" localSheetId="0" hidden="1">{#N/A,#N/A,FALSE,"TMCOMP96";#N/A,#N/A,FALSE,"MAT96";#N/A,#N/A,FALSE,"FANDA96";#N/A,#N/A,FALSE,"INTRAN96";#N/A,#N/A,FALSE,"NAA9697";#N/A,#N/A,FALSE,"ECWEBB";#N/A,#N/A,FALSE,"MFT96";#N/A,#N/A,FALSE,"CTrecon"}</definedName>
    <definedName name="name_1_2_1_5" hidden="1">{#N/A,#N/A,FALSE,"TMCOMP96";#N/A,#N/A,FALSE,"MAT96";#N/A,#N/A,FALSE,"FANDA96";#N/A,#N/A,FALSE,"INTRAN96";#N/A,#N/A,FALSE,"NAA9697";#N/A,#N/A,FALSE,"ECWEBB";#N/A,#N/A,FALSE,"MFT96";#N/A,#N/A,FALSE,"CTrecon"}</definedName>
    <definedName name="name_1_2_2" localSheetId="0" hidden="1">{#N/A,#N/A,FALSE,"TMCOMP96";#N/A,#N/A,FALSE,"MAT96";#N/A,#N/A,FALSE,"FANDA96";#N/A,#N/A,FALSE,"INTRAN96";#N/A,#N/A,FALSE,"NAA9697";#N/A,#N/A,FALSE,"ECWEBB";#N/A,#N/A,FALSE,"MFT96";#N/A,#N/A,FALSE,"CTrecon"}</definedName>
    <definedName name="name_1_2_2" hidden="1">{#N/A,#N/A,FALSE,"TMCOMP96";#N/A,#N/A,FALSE,"MAT96";#N/A,#N/A,FALSE,"FANDA96";#N/A,#N/A,FALSE,"INTRAN96";#N/A,#N/A,FALSE,"NAA9697";#N/A,#N/A,FALSE,"ECWEBB";#N/A,#N/A,FALSE,"MFT96";#N/A,#N/A,FALSE,"CTrecon"}</definedName>
    <definedName name="name_1_2_3" localSheetId="0" hidden="1">{#N/A,#N/A,FALSE,"TMCOMP96";#N/A,#N/A,FALSE,"MAT96";#N/A,#N/A,FALSE,"FANDA96";#N/A,#N/A,FALSE,"INTRAN96";#N/A,#N/A,FALSE,"NAA9697";#N/A,#N/A,FALSE,"ECWEBB";#N/A,#N/A,FALSE,"MFT96";#N/A,#N/A,FALSE,"CTrecon"}</definedName>
    <definedName name="name_1_2_3" hidden="1">{#N/A,#N/A,FALSE,"TMCOMP96";#N/A,#N/A,FALSE,"MAT96";#N/A,#N/A,FALSE,"FANDA96";#N/A,#N/A,FALSE,"INTRAN96";#N/A,#N/A,FALSE,"NAA9697";#N/A,#N/A,FALSE,"ECWEBB";#N/A,#N/A,FALSE,"MFT96";#N/A,#N/A,FALSE,"CTrecon"}</definedName>
    <definedName name="name_1_2_4" localSheetId="0" hidden="1">{#N/A,#N/A,FALSE,"TMCOMP96";#N/A,#N/A,FALSE,"MAT96";#N/A,#N/A,FALSE,"FANDA96";#N/A,#N/A,FALSE,"INTRAN96";#N/A,#N/A,FALSE,"NAA9697";#N/A,#N/A,FALSE,"ECWEBB";#N/A,#N/A,FALSE,"MFT96";#N/A,#N/A,FALSE,"CTrecon"}</definedName>
    <definedName name="name_1_2_4" hidden="1">{#N/A,#N/A,FALSE,"TMCOMP96";#N/A,#N/A,FALSE,"MAT96";#N/A,#N/A,FALSE,"FANDA96";#N/A,#N/A,FALSE,"INTRAN96";#N/A,#N/A,FALSE,"NAA9697";#N/A,#N/A,FALSE,"ECWEBB";#N/A,#N/A,FALSE,"MFT96";#N/A,#N/A,FALSE,"CTrecon"}</definedName>
    <definedName name="name_1_2_5" localSheetId="0" hidden="1">{#N/A,#N/A,FALSE,"TMCOMP96";#N/A,#N/A,FALSE,"MAT96";#N/A,#N/A,FALSE,"FANDA96";#N/A,#N/A,FALSE,"INTRAN96";#N/A,#N/A,FALSE,"NAA9697";#N/A,#N/A,FALSE,"ECWEBB";#N/A,#N/A,FALSE,"MFT96";#N/A,#N/A,FALSE,"CTrecon"}</definedName>
    <definedName name="name_1_2_5" hidden="1">{#N/A,#N/A,FALSE,"TMCOMP96";#N/A,#N/A,FALSE,"MAT96";#N/A,#N/A,FALSE,"FANDA96";#N/A,#N/A,FALSE,"INTRAN96";#N/A,#N/A,FALSE,"NAA9697";#N/A,#N/A,FALSE,"ECWEBB";#N/A,#N/A,FALSE,"MFT96";#N/A,#N/A,FALSE,"CTrecon"}</definedName>
    <definedName name="name_1_3" localSheetId="0" hidden="1">{#N/A,#N/A,FALSE,"TMCOMP96";#N/A,#N/A,FALSE,"MAT96";#N/A,#N/A,FALSE,"FANDA96";#N/A,#N/A,FALSE,"INTRAN96";#N/A,#N/A,FALSE,"NAA9697";#N/A,#N/A,FALSE,"ECWEBB";#N/A,#N/A,FALSE,"MFT96";#N/A,#N/A,FALSE,"CTrecon"}</definedName>
    <definedName name="name_1_3" localSheetId="4" hidden="1">{#N/A,#N/A,FALSE,"TMCOMP96";#N/A,#N/A,FALSE,"MAT96";#N/A,#N/A,FALSE,"FANDA96";#N/A,#N/A,FALSE,"INTRAN96";#N/A,#N/A,FALSE,"NAA9697";#N/A,#N/A,FALSE,"ECWEBB";#N/A,#N/A,FALSE,"MFT96";#N/A,#N/A,FALSE,"CTrecon"}</definedName>
    <definedName name="name_1_3" hidden="1">{#N/A,#N/A,FALSE,"TMCOMP96";#N/A,#N/A,FALSE,"MAT96";#N/A,#N/A,FALSE,"FANDA96";#N/A,#N/A,FALSE,"INTRAN96";#N/A,#N/A,FALSE,"NAA9697";#N/A,#N/A,FALSE,"ECWEBB";#N/A,#N/A,FALSE,"MFT96";#N/A,#N/A,FALSE,"CTrecon"}</definedName>
    <definedName name="name_1_3_1" localSheetId="0" hidden="1">{#N/A,#N/A,FALSE,"TMCOMP96";#N/A,#N/A,FALSE,"MAT96";#N/A,#N/A,FALSE,"FANDA96";#N/A,#N/A,FALSE,"INTRAN96";#N/A,#N/A,FALSE,"NAA9697";#N/A,#N/A,FALSE,"ECWEBB";#N/A,#N/A,FALSE,"MFT96";#N/A,#N/A,FALSE,"CTrecon"}</definedName>
    <definedName name="name_1_3_1" localSheetId="4" hidden="1">{#N/A,#N/A,FALSE,"TMCOMP96";#N/A,#N/A,FALSE,"MAT96";#N/A,#N/A,FALSE,"FANDA96";#N/A,#N/A,FALSE,"INTRAN96";#N/A,#N/A,FALSE,"NAA9697";#N/A,#N/A,FALSE,"ECWEBB";#N/A,#N/A,FALSE,"MFT96";#N/A,#N/A,FALSE,"CTrecon"}</definedName>
    <definedName name="name_1_3_1" hidden="1">{#N/A,#N/A,FALSE,"TMCOMP96";#N/A,#N/A,FALSE,"MAT96";#N/A,#N/A,FALSE,"FANDA96";#N/A,#N/A,FALSE,"INTRAN96";#N/A,#N/A,FALSE,"NAA9697";#N/A,#N/A,FALSE,"ECWEBB";#N/A,#N/A,FALSE,"MFT96";#N/A,#N/A,FALSE,"CTrecon"}</definedName>
    <definedName name="name_1_3_1_1" localSheetId="0" hidden="1">{#N/A,#N/A,FALSE,"TMCOMP96";#N/A,#N/A,FALSE,"MAT96";#N/A,#N/A,FALSE,"FANDA96";#N/A,#N/A,FALSE,"INTRAN96";#N/A,#N/A,FALSE,"NAA9697";#N/A,#N/A,FALSE,"ECWEBB";#N/A,#N/A,FALSE,"MFT96";#N/A,#N/A,FALSE,"CTrecon"}</definedName>
    <definedName name="name_1_3_1_1" hidden="1">{#N/A,#N/A,FALSE,"TMCOMP96";#N/A,#N/A,FALSE,"MAT96";#N/A,#N/A,FALSE,"FANDA96";#N/A,#N/A,FALSE,"INTRAN96";#N/A,#N/A,FALSE,"NAA9697";#N/A,#N/A,FALSE,"ECWEBB";#N/A,#N/A,FALSE,"MFT96";#N/A,#N/A,FALSE,"CTrecon"}</definedName>
    <definedName name="name_1_3_1_1_1" hidden="1">{#N/A,#N/A,FALSE,"TMCOMP96";#N/A,#N/A,FALSE,"MAT96";#N/A,#N/A,FALSE,"FANDA96";#N/A,#N/A,FALSE,"INTRAN96";#N/A,#N/A,FALSE,"NAA9697";#N/A,#N/A,FALSE,"ECWEBB";#N/A,#N/A,FALSE,"MFT96";#N/A,#N/A,FALSE,"CTrecon"}</definedName>
    <definedName name="name_1_3_1_1_2" hidden="1">{#N/A,#N/A,FALSE,"TMCOMP96";#N/A,#N/A,FALSE,"MAT96";#N/A,#N/A,FALSE,"FANDA96";#N/A,#N/A,FALSE,"INTRAN96";#N/A,#N/A,FALSE,"NAA9697";#N/A,#N/A,FALSE,"ECWEBB";#N/A,#N/A,FALSE,"MFT96";#N/A,#N/A,FALSE,"CTrecon"}</definedName>
    <definedName name="name_1_3_1_2" localSheetId="0" hidden="1">{#N/A,#N/A,FALSE,"TMCOMP96";#N/A,#N/A,FALSE,"MAT96";#N/A,#N/A,FALSE,"FANDA96";#N/A,#N/A,FALSE,"INTRAN96";#N/A,#N/A,FALSE,"NAA9697";#N/A,#N/A,FALSE,"ECWEBB";#N/A,#N/A,FALSE,"MFT96";#N/A,#N/A,FALSE,"CTrecon"}</definedName>
    <definedName name="name_1_3_1_2" hidden="1">{#N/A,#N/A,FALSE,"TMCOMP96";#N/A,#N/A,FALSE,"MAT96";#N/A,#N/A,FALSE,"FANDA96";#N/A,#N/A,FALSE,"INTRAN96";#N/A,#N/A,FALSE,"NAA9697";#N/A,#N/A,FALSE,"ECWEBB";#N/A,#N/A,FALSE,"MFT96";#N/A,#N/A,FALSE,"CTrecon"}</definedName>
    <definedName name="name_1_3_1_3" localSheetId="0" hidden="1">{#N/A,#N/A,FALSE,"TMCOMP96";#N/A,#N/A,FALSE,"MAT96";#N/A,#N/A,FALSE,"FANDA96";#N/A,#N/A,FALSE,"INTRAN96";#N/A,#N/A,FALSE,"NAA9697";#N/A,#N/A,FALSE,"ECWEBB";#N/A,#N/A,FALSE,"MFT96";#N/A,#N/A,FALSE,"CTrecon"}</definedName>
    <definedName name="name_1_3_1_3" hidden="1">{#N/A,#N/A,FALSE,"TMCOMP96";#N/A,#N/A,FALSE,"MAT96";#N/A,#N/A,FALSE,"FANDA96";#N/A,#N/A,FALSE,"INTRAN96";#N/A,#N/A,FALSE,"NAA9697";#N/A,#N/A,FALSE,"ECWEBB";#N/A,#N/A,FALSE,"MFT96";#N/A,#N/A,FALSE,"CTrecon"}</definedName>
    <definedName name="name_1_3_1_4" localSheetId="0" hidden="1">{#N/A,#N/A,FALSE,"TMCOMP96";#N/A,#N/A,FALSE,"MAT96";#N/A,#N/A,FALSE,"FANDA96";#N/A,#N/A,FALSE,"INTRAN96";#N/A,#N/A,FALSE,"NAA9697";#N/A,#N/A,FALSE,"ECWEBB";#N/A,#N/A,FALSE,"MFT96";#N/A,#N/A,FALSE,"CTrecon"}</definedName>
    <definedName name="name_1_3_1_4" hidden="1">{#N/A,#N/A,FALSE,"TMCOMP96";#N/A,#N/A,FALSE,"MAT96";#N/A,#N/A,FALSE,"FANDA96";#N/A,#N/A,FALSE,"INTRAN96";#N/A,#N/A,FALSE,"NAA9697";#N/A,#N/A,FALSE,"ECWEBB";#N/A,#N/A,FALSE,"MFT96";#N/A,#N/A,FALSE,"CTrecon"}</definedName>
    <definedName name="name_1_3_1_5" localSheetId="0" hidden="1">{#N/A,#N/A,FALSE,"TMCOMP96";#N/A,#N/A,FALSE,"MAT96";#N/A,#N/A,FALSE,"FANDA96";#N/A,#N/A,FALSE,"INTRAN96";#N/A,#N/A,FALSE,"NAA9697";#N/A,#N/A,FALSE,"ECWEBB";#N/A,#N/A,FALSE,"MFT96";#N/A,#N/A,FALSE,"CTrecon"}</definedName>
    <definedName name="name_1_3_1_5" hidden="1">{#N/A,#N/A,FALSE,"TMCOMP96";#N/A,#N/A,FALSE,"MAT96";#N/A,#N/A,FALSE,"FANDA96";#N/A,#N/A,FALSE,"INTRAN96";#N/A,#N/A,FALSE,"NAA9697";#N/A,#N/A,FALSE,"ECWEBB";#N/A,#N/A,FALSE,"MFT96";#N/A,#N/A,FALSE,"CTrecon"}</definedName>
    <definedName name="name_1_3_2" localSheetId="0" hidden="1">{#N/A,#N/A,FALSE,"TMCOMP96";#N/A,#N/A,FALSE,"MAT96";#N/A,#N/A,FALSE,"FANDA96";#N/A,#N/A,FALSE,"INTRAN96";#N/A,#N/A,FALSE,"NAA9697";#N/A,#N/A,FALSE,"ECWEBB";#N/A,#N/A,FALSE,"MFT96";#N/A,#N/A,FALSE,"CTrecon"}</definedName>
    <definedName name="name_1_3_2" hidden="1">{#N/A,#N/A,FALSE,"TMCOMP96";#N/A,#N/A,FALSE,"MAT96";#N/A,#N/A,FALSE,"FANDA96";#N/A,#N/A,FALSE,"INTRAN96";#N/A,#N/A,FALSE,"NAA9697";#N/A,#N/A,FALSE,"ECWEBB";#N/A,#N/A,FALSE,"MFT96";#N/A,#N/A,FALSE,"CTrecon"}</definedName>
    <definedName name="name_1_3_3" localSheetId="0" hidden="1">{#N/A,#N/A,FALSE,"TMCOMP96";#N/A,#N/A,FALSE,"MAT96";#N/A,#N/A,FALSE,"FANDA96";#N/A,#N/A,FALSE,"INTRAN96";#N/A,#N/A,FALSE,"NAA9697";#N/A,#N/A,FALSE,"ECWEBB";#N/A,#N/A,FALSE,"MFT96";#N/A,#N/A,FALSE,"CTrecon"}</definedName>
    <definedName name="name_1_3_3" hidden="1">{#N/A,#N/A,FALSE,"TMCOMP96";#N/A,#N/A,FALSE,"MAT96";#N/A,#N/A,FALSE,"FANDA96";#N/A,#N/A,FALSE,"INTRAN96";#N/A,#N/A,FALSE,"NAA9697";#N/A,#N/A,FALSE,"ECWEBB";#N/A,#N/A,FALSE,"MFT96";#N/A,#N/A,FALSE,"CTrecon"}</definedName>
    <definedName name="name_1_3_4" localSheetId="0" hidden="1">{#N/A,#N/A,FALSE,"TMCOMP96";#N/A,#N/A,FALSE,"MAT96";#N/A,#N/A,FALSE,"FANDA96";#N/A,#N/A,FALSE,"INTRAN96";#N/A,#N/A,FALSE,"NAA9697";#N/A,#N/A,FALSE,"ECWEBB";#N/A,#N/A,FALSE,"MFT96";#N/A,#N/A,FALSE,"CTrecon"}</definedName>
    <definedName name="name_1_3_4" hidden="1">{#N/A,#N/A,FALSE,"TMCOMP96";#N/A,#N/A,FALSE,"MAT96";#N/A,#N/A,FALSE,"FANDA96";#N/A,#N/A,FALSE,"INTRAN96";#N/A,#N/A,FALSE,"NAA9697";#N/A,#N/A,FALSE,"ECWEBB";#N/A,#N/A,FALSE,"MFT96";#N/A,#N/A,FALSE,"CTrecon"}</definedName>
    <definedName name="name_1_3_5" localSheetId="0" hidden="1">{#N/A,#N/A,FALSE,"TMCOMP96";#N/A,#N/A,FALSE,"MAT96";#N/A,#N/A,FALSE,"FANDA96";#N/A,#N/A,FALSE,"INTRAN96";#N/A,#N/A,FALSE,"NAA9697";#N/A,#N/A,FALSE,"ECWEBB";#N/A,#N/A,FALSE,"MFT96";#N/A,#N/A,FALSE,"CTrecon"}</definedName>
    <definedName name="name_1_3_5" hidden="1">{#N/A,#N/A,FALSE,"TMCOMP96";#N/A,#N/A,FALSE,"MAT96";#N/A,#N/A,FALSE,"FANDA96";#N/A,#N/A,FALSE,"INTRAN96";#N/A,#N/A,FALSE,"NAA9697";#N/A,#N/A,FALSE,"ECWEBB";#N/A,#N/A,FALSE,"MFT96";#N/A,#N/A,FALSE,"CTrecon"}</definedName>
    <definedName name="name_1_4" localSheetId="0" hidden="1">{#N/A,#N/A,FALSE,"TMCOMP96";#N/A,#N/A,FALSE,"MAT96";#N/A,#N/A,FALSE,"FANDA96";#N/A,#N/A,FALSE,"INTRAN96";#N/A,#N/A,FALSE,"NAA9697";#N/A,#N/A,FALSE,"ECWEBB";#N/A,#N/A,FALSE,"MFT96";#N/A,#N/A,FALSE,"CTrecon"}</definedName>
    <definedName name="name_1_4" localSheetId="4" hidden="1">{#N/A,#N/A,FALSE,"TMCOMP96";#N/A,#N/A,FALSE,"MAT96";#N/A,#N/A,FALSE,"FANDA96";#N/A,#N/A,FALSE,"INTRAN96";#N/A,#N/A,FALSE,"NAA9697";#N/A,#N/A,FALSE,"ECWEBB";#N/A,#N/A,FALSE,"MFT96";#N/A,#N/A,FALSE,"CTrecon"}</definedName>
    <definedName name="name_1_4" hidden="1">{#N/A,#N/A,FALSE,"TMCOMP96";#N/A,#N/A,FALSE,"MAT96";#N/A,#N/A,FALSE,"FANDA96";#N/A,#N/A,FALSE,"INTRAN96";#N/A,#N/A,FALSE,"NAA9697";#N/A,#N/A,FALSE,"ECWEBB";#N/A,#N/A,FALSE,"MFT96";#N/A,#N/A,FALSE,"CTrecon"}</definedName>
    <definedName name="name_1_4_1" localSheetId="0" hidden="1">{#N/A,#N/A,FALSE,"TMCOMP96";#N/A,#N/A,FALSE,"MAT96";#N/A,#N/A,FALSE,"FANDA96";#N/A,#N/A,FALSE,"INTRAN96";#N/A,#N/A,FALSE,"NAA9697";#N/A,#N/A,FALSE,"ECWEBB";#N/A,#N/A,FALSE,"MFT96";#N/A,#N/A,FALSE,"CTrecon"}</definedName>
    <definedName name="name_1_4_1" localSheetId="4" hidden="1">{#N/A,#N/A,FALSE,"TMCOMP96";#N/A,#N/A,FALSE,"MAT96";#N/A,#N/A,FALSE,"FANDA96";#N/A,#N/A,FALSE,"INTRAN96";#N/A,#N/A,FALSE,"NAA9697";#N/A,#N/A,FALSE,"ECWEBB";#N/A,#N/A,FALSE,"MFT96";#N/A,#N/A,FALSE,"CTrecon"}</definedName>
    <definedName name="name_1_4_1" hidden="1">{#N/A,#N/A,FALSE,"TMCOMP96";#N/A,#N/A,FALSE,"MAT96";#N/A,#N/A,FALSE,"FANDA96";#N/A,#N/A,FALSE,"INTRAN96";#N/A,#N/A,FALSE,"NAA9697";#N/A,#N/A,FALSE,"ECWEBB";#N/A,#N/A,FALSE,"MFT96";#N/A,#N/A,FALSE,"CTrecon"}</definedName>
    <definedName name="name_1_4_1_1" localSheetId="0" hidden="1">{#N/A,#N/A,FALSE,"TMCOMP96";#N/A,#N/A,FALSE,"MAT96";#N/A,#N/A,FALSE,"FANDA96";#N/A,#N/A,FALSE,"INTRAN96";#N/A,#N/A,FALSE,"NAA9697";#N/A,#N/A,FALSE,"ECWEBB";#N/A,#N/A,FALSE,"MFT96";#N/A,#N/A,FALSE,"CTrecon"}</definedName>
    <definedName name="name_1_4_1_1" hidden="1">{#N/A,#N/A,FALSE,"TMCOMP96";#N/A,#N/A,FALSE,"MAT96";#N/A,#N/A,FALSE,"FANDA96";#N/A,#N/A,FALSE,"INTRAN96";#N/A,#N/A,FALSE,"NAA9697";#N/A,#N/A,FALSE,"ECWEBB";#N/A,#N/A,FALSE,"MFT96";#N/A,#N/A,FALSE,"CTrecon"}</definedName>
    <definedName name="name_1_4_1_2" localSheetId="0" hidden="1">{#N/A,#N/A,FALSE,"TMCOMP96";#N/A,#N/A,FALSE,"MAT96";#N/A,#N/A,FALSE,"FANDA96";#N/A,#N/A,FALSE,"INTRAN96";#N/A,#N/A,FALSE,"NAA9697";#N/A,#N/A,FALSE,"ECWEBB";#N/A,#N/A,FALSE,"MFT96";#N/A,#N/A,FALSE,"CTrecon"}</definedName>
    <definedName name="name_1_4_1_2" hidden="1">{#N/A,#N/A,FALSE,"TMCOMP96";#N/A,#N/A,FALSE,"MAT96";#N/A,#N/A,FALSE,"FANDA96";#N/A,#N/A,FALSE,"INTRAN96";#N/A,#N/A,FALSE,"NAA9697";#N/A,#N/A,FALSE,"ECWEBB";#N/A,#N/A,FALSE,"MFT96";#N/A,#N/A,FALSE,"CTrecon"}</definedName>
    <definedName name="name_1_4_1_3" localSheetId="0" hidden="1">{#N/A,#N/A,FALSE,"TMCOMP96";#N/A,#N/A,FALSE,"MAT96";#N/A,#N/A,FALSE,"FANDA96";#N/A,#N/A,FALSE,"INTRAN96";#N/A,#N/A,FALSE,"NAA9697";#N/A,#N/A,FALSE,"ECWEBB";#N/A,#N/A,FALSE,"MFT96";#N/A,#N/A,FALSE,"CTrecon"}</definedName>
    <definedName name="name_1_4_1_3" hidden="1">{#N/A,#N/A,FALSE,"TMCOMP96";#N/A,#N/A,FALSE,"MAT96";#N/A,#N/A,FALSE,"FANDA96";#N/A,#N/A,FALSE,"INTRAN96";#N/A,#N/A,FALSE,"NAA9697";#N/A,#N/A,FALSE,"ECWEBB";#N/A,#N/A,FALSE,"MFT96";#N/A,#N/A,FALSE,"CTrecon"}</definedName>
    <definedName name="name_1_4_1_4" localSheetId="0" hidden="1">{#N/A,#N/A,FALSE,"TMCOMP96";#N/A,#N/A,FALSE,"MAT96";#N/A,#N/A,FALSE,"FANDA96";#N/A,#N/A,FALSE,"INTRAN96";#N/A,#N/A,FALSE,"NAA9697";#N/A,#N/A,FALSE,"ECWEBB";#N/A,#N/A,FALSE,"MFT96";#N/A,#N/A,FALSE,"CTrecon"}</definedName>
    <definedName name="name_1_4_1_4" hidden="1">{#N/A,#N/A,FALSE,"TMCOMP96";#N/A,#N/A,FALSE,"MAT96";#N/A,#N/A,FALSE,"FANDA96";#N/A,#N/A,FALSE,"INTRAN96";#N/A,#N/A,FALSE,"NAA9697";#N/A,#N/A,FALSE,"ECWEBB";#N/A,#N/A,FALSE,"MFT96";#N/A,#N/A,FALSE,"CTrecon"}</definedName>
    <definedName name="name_1_4_1_5" hidden="1">{#N/A,#N/A,FALSE,"TMCOMP96";#N/A,#N/A,FALSE,"MAT96";#N/A,#N/A,FALSE,"FANDA96";#N/A,#N/A,FALSE,"INTRAN96";#N/A,#N/A,FALSE,"NAA9697";#N/A,#N/A,FALSE,"ECWEBB";#N/A,#N/A,FALSE,"MFT96";#N/A,#N/A,FALSE,"CTrecon"}</definedName>
    <definedName name="name_1_4_2" localSheetId="0" hidden="1">{#N/A,#N/A,FALSE,"TMCOMP96";#N/A,#N/A,FALSE,"MAT96";#N/A,#N/A,FALSE,"FANDA96";#N/A,#N/A,FALSE,"INTRAN96";#N/A,#N/A,FALSE,"NAA9697";#N/A,#N/A,FALSE,"ECWEBB";#N/A,#N/A,FALSE,"MFT96";#N/A,#N/A,FALSE,"CTrecon"}</definedName>
    <definedName name="name_1_4_2" hidden="1">{#N/A,#N/A,FALSE,"TMCOMP96";#N/A,#N/A,FALSE,"MAT96";#N/A,#N/A,FALSE,"FANDA96";#N/A,#N/A,FALSE,"INTRAN96";#N/A,#N/A,FALSE,"NAA9697";#N/A,#N/A,FALSE,"ECWEBB";#N/A,#N/A,FALSE,"MFT96";#N/A,#N/A,FALSE,"CTrecon"}</definedName>
    <definedName name="name_1_4_3" localSheetId="0" hidden="1">{#N/A,#N/A,FALSE,"TMCOMP96";#N/A,#N/A,FALSE,"MAT96";#N/A,#N/A,FALSE,"FANDA96";#N/A,#N/A,FALSE,"INTRAN96";#N/A,#N/A,FALSE,"NAA9697";#N/A,#N/A,FALSE,"ECWEBB";#N/A,#N/A,FALSE,"MFT96";#N/A,#N/A,FALSE,"CTrecon"}</definedName>
    <definedName name="name_1_4_3" hidden="1">{#N/A,#N/A,FALSE,"TMCOMP96";#N/A,#N/A,FALSE,"MAT96";#N/A,#N/A,FALSE,"FANDA96";#N/A,#N/A,FALSE,"INTRAN96";#N/A,#N/A,FALSE,"NAA9697";#N/A,#N/A,FALSE,"ECWEBB";#N/A,#N/A,FALSE,"MFT96";#N/A,#N/A,FALSE,"CTrecon"}</definedName>
    <definedName name="name_1_4_4" localSheetId="0" hidden="1">{#N/A,#N/A,FALSE,"TMCOMP96";#N/A,#N/A,FALSE,"MAT96";#N/A,#N/A,FALSE,"FANDA96";#N/A,#N/A,FALSE,"INTRAN96";#N/A,#N/A,FALSE,"NAA9697";#N/A,#N/A,FALSE,"ECWEBB";#N/A,#N/A,FALSE,"MFT96";#N/A,#N/A,FALSE,"CTrecon"}</definedName>
    <definedName name="name_1_4_4" hidden="1">{#N/A,#N/A,FALSE,"TMCOMP96";#N/A,#N/A,FALSE,"MAT96";#N/A,#N/A,FALSE,"FANDA96";#N/A,#N/A,FALSE,"INTRAN96";#N/A,#N/A,FALSE,"NAA9697";#N/A,#N/A,FALSE,"ECWEBB";#N/A,#N/A,FALSE,"MFT96";#N/A,#N/A,FALSE,"CTrecon"}</definedName>
    <definedName name="name_1_4_5" localSheetId="0" hidden="1">{#N/A,#N/A,FALSE,"TMCOMP96";#N/A,#N/A,FALSE,"MAT96";#N/A,#N/A,FALSE,"FANDA96";#N/A,#N/A,FALSE,"INTRAN96";#N/A,#N/A,FALSE,"NAA9697";#N/A,#N/A,FALSE,"ECWEBB";#N/A,#N/A,FALSE,"MFT96";#N/A,#N/A,FALSE,"CTrecon"}</definedName>
    <definedName name="name_1_4_5" hidden="1">{#N/A,#N/A,FALSE,"TMCOMP96";#N/A,#N/A,FALSE,"MAT96";#N/A,#N/A,FALSE,"FANDA96";#N/A,#N/A,FALSE,"INTRAN96";#N/A,#N/A,FALSE,"NAA9697";#N/A,#N/A,FALSE,"ECWEBB";#N/A,#N/A,FALSE,"MFT96";#N/A,#N/A,FALSE,"CTrecon"}</definedName>
    <definedName name="name_1_5" localSheetId="0" hidden="1">{#N/A,#N/A,FALSE,"TMCOMP96";#N/A,#N/A,FALSE,"MAT96";#N/A,#N/A,FALSE,"FANDA96";#N/A,#N/A,FALSE,"INTRAN96";#N/A,#N/A,FALSE,"NAA9697";#N/A,#N/A,FALSE,"ECWEBB";#N/A,#N/A,FALSE,"MFT96";#N/A,#N/A,FALSE,"CTrecon"}</definedName>
    <definedName name="name_1_5" localSheetId="4" hidden="1">{#N/A,#N/A,FALSE,"TMCOMP96";#N/A,#N/A,FALSE,"MAT96";#N/A,#N/A,FALSE,"FANDA96";#N/A,#N/A,FALSE,"INTRAN96";#N/A,#N/A,FALSE,"NAA9697";#N/A,#N/A,FALSE,"ECWEBB";#N/A,#N/A,FALSE,"MFT96";#N/A,#N/A,FALSE,"CTrecon"}</definedName>
    <definedName name="name_1_5" hidden="1">{#N/A,#N/A,FALSE,"TMCOMP96";#N/A,#N/A,FALSE,"MAT96";#N/A,#N/A,FALSE,"FANDA96";#N/A,#N/A,FALSE,"INTRAN96";#N/A,#N/A,FALSE,"NAA9697";#N/A,#N/A,FALSE,"ECWEBB";#N/A,#N/A,FALSE,"MFT96";#N/A,#N/A,FALSE,"CTrecon"}</definedName>
    <definedName name="name_1_5_1" localSheetId="0" hidden="1">{#N/A,#N/A,FALSE,"TMCOMP96";#N/A,#N/A,FALSE,"MAT96";#N/A,#N/A,FALSE,"FANDA96";#N/A,#N/A,FALSE,"INTRAN96";#N/A,#N/A,FALSE,"NAA9697";#N/A,#N/A,FALSE,"ECWEBB";#N/A,#N/A,FALSE,"MFT96";#N/A,#N/A,FALSE,"CTrecon"}</definedName>
    <definedName name="name_1_5_1" hidden="1">{#N/A,#N/A,FALSE,"TMCOMP96";#N/A,#N/A,FALSE,"MAT96";#N/A,#N/A,FALSE,"FANDA96";#N/A,#N/A,FALSE,"INTRAN96";#N/A,#N/A,FALSE,"NAA9697";#N/A,#N/A,FALSE,"ECWEBB";#N/A,#N/A,FALSE,"MFT96";#N/A,#N/A,FALSE,"CTrecon"}</definedName>
    <definedName name="name_1_5_2" localSheetId="0" hidden="1">{#N/A,#N/A,FALSE,"TMCOMP96";#N/A,#N/A,FALSE,"MAT96";#N/A,#N/A,FALSE,"FANDA96";#N/A,#N/A,FALSE,"INTRAN96";#N/A,#N/A,FALSE,"NAA9697";#N/A,#N/A,FALSE,"ECWEBB";#N/A,#N/A,FALSE,"MFT96";#N/A,#N/A,FALSE,"CTrecon"}</definedName>
    <definedName name="name_1_5_2" hidden="1">{#N/A,#N/A,FALSE,"TMCOMP96";#N/A,#N/A,FALSE,"MAT96";#N/A,#N/A,FALSE,"FANDA96";#N/A,#N/A,FALSE,"INTRAN96";#N/A,#N/A,FALSE,"NAA9697";#N/A,#N/A,FALSE,"ECWEBB";#N/A,#N/A,FALSE,"MFT96";#N/A,#N/A,FALSE,"CTrecon"}</definedName>
    <definedName name="name_1_5_3" localSheetId="0" hidden="1">{#N/A,#N/A,FALSE,"TMCOMP96";#N/A,#N/A,FALSE,"MAT96";#N/A,#N/A,FALSE,"FANDA96";#N/A,#N/A,FALSE,"INTRAN96";#N/A,#N/A,FALSE,"NAA9697";#N/A,#N/A,FALSE,"ECWEBB";#N/A,#N/A,FALSE,"MFT96";#N/A,#N/A,FALSE,"CTrecon"}</definedName>
    <definedName name="name_1_5_3" hidden="1">{#N/A,#N/A,FALSE,"TMCOMP96";#N/A,#N/A,FALSE,"MAT96";#N/A,#N/A,FALSE,"FANDA96";#N/A,#N/A,FALSE,"INTRAN96";#N/A,#N/A,FALSE,"NAA9697";#N/A,#N/A,FALSE,"ECWEBB";#N/A,#N/A,FALSE,"MFT96";#N/A,#N/A,FALSE,"CTrecon"}</definedName>
    <definedName name="name_1_5_4" localSheetId="0" hidden="1">{#N/A,#N/A,FALSE,"TMCOMP96";#N/A,#N/A,FALSE,"MAT96";#N/A,#N/A,FALSE,"FANDA96";#N/A,#N/A,FALSE,"INTRAN96";#N/A,#N/A,FALSE,"NAA9697";#N/A,#N/A,FALSE,"ECWEBB";#N/A,#N/A,FALSE,"MFT96";#N/A,#N/A,FALSE,"CTrecon"}</definedName>
    <definedName name="name_1_5_4" hidden="1">{#N/A,#N/A,FALSE,"TMCOMP96";#N/A,#N/A,FALSE,"MAT96";#N/A,#N/A,FALSE,"FANDA96";#N/A,#N/A,FALSE,"INTRAN96";#N/A,#N/A,FALSE,"NAA9697";#N/A,#N/A,FALSE,"ECWEBB";#N/A,#N/A,FALSE,"MFT96";#N/A,#N/A,FALSE,"CTrecon"}</definedName>
    <definedName name="name_1_5_5" hidden="1">{#N/A,#N/A,FALSE,"TMCOMP96";#N/A,#N/A,FALSE,"MAT96";#N/A,#N/A,FALSE,"FANDA96";#N/A,#N/A,FALSE,"INTRAN96";#N/A,#N/A,FALSE,"NAA9697";#N/A,#N/A,FALSE,"ECWEBB";#N/A,#N/A,FALSE,"MFT96";#N/A,#N/A,FALSE,"CTrecon"}</definedName>
    <definedName name="name_2" localSheetId="0" hidden="1">{#N/A,#N/A,FALSE,"TMCOMP96";#N/A,#N/A,FALSE,"MAT96";#N/A,#N/A,FALSE,"FANDA96";#N/A,#N/A,FALSE,"INTRAN96";#N/A,#N/A,FALSE,"NAA9697";#N/A,#N/A,FALSE,"ECWEBB";#N/A,#N/A,FALSE,"MFT96";#N/A,#N/A,FALSE,"CTrecon"}</definedName>
    <definedName name="name_2" localSheetId="4" hidden="1">{#N/A,#N/A,FALSE,"TMCOMP96";#N/A,#N/A,FALSE,"MAT96";#N/A,#N/A,FALSE,"FANDA96";#N/A,#N/A,FALSE,"INTRAN96";#N/A,#N/A,FALSE,"NAA9697";#N/A,#N/A,FALSE,"ECWEBB";#N/A,#N/A,FALSE,"MFT96";#N/A,#N/A,FALSE,"CTrecon"}</definedName>
    <definedName name="name_2" localSheetId="3" hidden="1">{#N/A,#N/A,FALSE,"TMCOMP96";#N/A,#N/A,FALSE,"MAT96";#N/A,#N/A,FALSE,"FANDA96";#N/A,#N/A,FALSE,"INTRAN96";#N/A,#N/A,FALSE,"NAA9697";#N/A,#N/A,FALSE,"ECWEBB";#N/A,#N/A,FALSE,"MFT96";#N/A,#N/A,FALSE,"CTrecon"}</definedName>
    <definedName name="name_2" hidden="1">{#N/A,#N/A,FALSE,"TMCOMP96";#N/A,#N/A,FALSE,"MAT96";#N/A,#N/A,FALSE,"FANDA96";#N/A,#N/A,FALSE,"INTRAN96";#N/A,#N/A,FALSE,"NAA9697";#N/A,#N/A,FALSE,"ECWEBB";#N/A,#N/A,FALSE,"MFT96";#N/A,#N/A,FALSE,"CTrecon"}</definedName>
    <definedName name="name_2_1" localSheetId="0" hidden="1">{#N/A,#N/A,FALSE,"TMCOMP96";#N/A,#N/A,FALSE,"MAT96";#N/A,#N/A,FALSE,"FANDA96";#N/A,#N/A,FALSE,"INTRAN96";#N/A,#N/A,FALSE,"NAA9697";#N/A,#N/A,FALSE,"ECWEBB";#N/A,#N/A,FALSE,"MFT96";#N/A,#N/A,FALSE,"CTrecon"}</definedName>
    <definedName name="name_2_1" localSheetId="4" hidden="1">{#N/A,#N/A,FALSE,"TMCOMP96";#N/A,#N/A,FALSE,"MAT96";#N/A,#N/A,FALSE,"FANDA96";#N/A,#N/A,FALSE,"INTRAN96";#N/A,#N/A,FALSE,"NAA9697";#N/A,#N/A,FALSE,"ECWEBB";#N/A,#N/A,FALSE,"MFT96";#N/A,#N/A,FALSE,"CTrecon"}</definedName>
    <definedName name="name_2_1" hidden="1">{#N/A,#N/A,FALSE,"TMCOMP96";#N/A,#N/A,FALSE,"MAT96";#N/A,#N/A,FALSE,"FANDA96";#N/A,#N/A,FALSE,"INTRAN96";#N/A,#N/A,FALSE,"NAA9697";#N/A,#N/A,FALSE,"ECWEBB";#N/A,#N/A,FALSE,"MFT96";#N/A,#N/A,FALSE,"CTrecon"}</definedName>
    <definedName name="name_2_1_1" localSheetId="0" hidden="1">{#N/A,#N/A,FALSE,"TMCOMP96";#N/A,#N/A,FALSE,"MAT96";#N/A,#N/A,FALSE,"FANDA96";#N/A,#N/A,FALSE,"INTRAN96";#N/A,#N/A,FALSE,"NAA9697";#N/A,#N/A,FALSE,"ECWEBB";#N/A,#N/A,FALSE,"MFT96";#N/A,#N/A,FALSE,"CTrecon"}</definedName>
    <definedName name="name_2_1_1" hidden="1">{#N/A,#N/A,FALSE,"TMCOMP96";#N/A,#N/A,FALSE,"MAT96";#N/A,#N/A,FALSE,"FANDA96";#N/A,#N/A,FALSE,"INTRAN96";#N/A,#N/A,FALSE,"NAA9697";#N/A,#N/A,FALSE,"ECWEBB";#N/A,#N/A,FALSE,"MFT96";#N/A,#N/A,FALSE,"CTrecon"}</definedName>
    <definedName name="name_2_1_1_1" hidden="1">{#N/A,#N/A,FALSE,"TMCOMP96";#N/A,#N/A,FALSE,"MAT96";#N/A,#N/A,FALSE,"FANDA96";#N/A,#N/A,FALSE,"INTRAN96";#N/A,#N/A,FALSE,"NAA9697";#N/A,#N/A,FALSE,"ECWEBB";#N/A,#N/A,FALSE,"MFT96";#N/A,#N/A,FALSE,"CTrecon"}</definedName>
    <definedName name="name_2_1_1_2" hidden="1">{#N/A,#N/A,FALSE,"TMCOMP96";#N/A,#N/A,FALSE,"MAT96";#N/A,#N/A,FALSE,"FANDA96";#N/A,#N/A,FALSE,"INTRAN96";#N/A,#N/A,FALSE,"NAA9697";#N/A,#N/A,FALSE,"ECWEBB";#N/A,#N/A,FALSE,"MFT96";#N/A,#N/A,FALSE,"CTrecon"}</definedName>
    <definedName name="name_2_1_2" localSheetId="0" hidden="1">{#N/A,#N/A,FALSE,"TMCOMP96";#N/A,#N/A,FALSE,"MAT96";#N/A,#N/A,FALSE,"FANDA96";#N/A,#N/A,FALSE,"INTRAN96";#N/A,#N/A,FALSE,"NAA9697";#N/A,#N/A,FALSE,"ECWEBB";#N/A,#N/A,FALSE,"MFT96";#N/A,#N/A,FALSE,"CTrecon"}</definedName>
    <definedName name="name_2_1_2" hidden="1">{#N/A,#N/A,FALSE,"TMCOMP96";#N/A,#N/A,FALSE,"MAT96";#N/A,#N/A,FALSE,"FANDA96";#N/A,#N/A,FALSE,"INTRAN96";#N/A,#N/A,FALSE,"NAA9697";#N/A,#N/A,FALSE,"ECWEBB";#N/A,#N/A,FALSE,"MFT96";#N/A,#N/A,FALSE,"CTrecon"}</definedName>
    <definedName name="name_2_1_3" localSheetId="0" hidden="1">{#N/A,#N/A,FALSE,"TMCOMP96";#N/A,#N/A,FALSE,"MAT96";#N/A,#N/A,FALSE,"FANDA96";#N/A,#N/A,FALSE,"INTRAN96";#N/A,#N/A,FALSE,"NAA9697";#N/A,#N/A,FALSE,"ECWEBB";#N/A,#N/A,FALSE,"MFT96";#N/A,#N/A,FALSE,"CTrecon"}</definedName>
    <definedName name="name_2_1_3" hidden="1">{#N/A,#N/A,FALSE,"TMCOMP96";#N/A,#N/A,FALSE,"MAT96";#N/A,#N/A,FALSE,"FANDA96";#N/A,#N/A,FALSE,"INTRAN96";#N/A,#N/A,FALSE,"NAA9697";#N/A,#N/A,FALSE,"ECWEBB";#N/A,#N/A,FALSE,"MFT96";#N/A,#N/A,FALSE,"CTrecon"}</definedName>
    <definedName name="name_2_1_4" localSheetId="0" hidden="1">{#N/A,#N/A,FALSE,"TMCOMP96";#N/A,#N/A,FALSE,"MAT96";#N/A,#N/A,FALSE,"FANDA96";#N/A,#N/A,FALSE,"INTRAN96";#N/A,#N/A,FALSE,"NAA9697";#N/A,#N/A,FALSE,"ECWEBB";#N/A,#N/A,FALSE,"MFT96";#N/A,#N/A,FALSE,"CTrecon"}</definedName>
    <definedName name="name_2_1_4" hidden="1">{#N/A,#N/A,FALSE,"TMCOMP96";#N/A,#N/A,FALSE,"MAT96";#N/A,#N/A,FALSE,"FANDA96";#N/A,#N/A,FALSE,"INTRAN96";#N/A,#N/A,FALSE,"NAA9697";#N/A,#N/A,FALSE,"ECWEBB";#N/A,#N/A,FALSE,"MFT96";#N/A,#N/A,FALSE,"CTrecon"}</definedName>
    <definedName name="name_2_1_5" localSheetId="0" hidden="1">{#N/A,#N/A,FALSE,"TMCOMP96";#N/A,#N/A,FALSE,"MAT96";#N/A,#N/A,FALSE,"FANDA96";#N/A,#N/A,FALSE,"INTRAN96";#N/A,#N/A,FALSE,"NAA9697";#N/A,#N/A,FALSE,"ECWEBB";#N/A,#N/A,FALSE,"MFT96";#N/A,#N/A,FALSE,"CTrecon"}</definedName>
    <definedName name="name_2_1_5" hidden="1">{#N/A,#N/A,FALSE,"TMCOMP96";#N/A,#N/A,FALSE,"MAT96";#N/A,#N/A,FALSE,"FANDA96";#N/A,#N/A,FALSE,"INTRAN96";#N/A,#N/A,FALSE,"NAA9697";#N/A,#N/A,FALSE,"ECWEBB";#N/A,#N/A,FALSE,"MFT96";#N/A,#N/A,FALSE,"CTrecon"}</definedName>
    <definedName name="name_2_2" localSheetId="0" hidden="1">{#N/A,#N/A,FALSE,"TMCOMP96";#N/A,#N/A,FALSE,"MAT96";#N/A,#N/A,FALSE,"FANDA96";#N/A,#N/A,FALSE,"INTRAN96";#N/A,#N/A,FALSE,"NAA9697";#N/A,#N/A,FALSE,"ECWEBB";#N/A,#N/A,FALSE,"MFT96";#N/A,#N/A,FALSE,"CTrecon"}</definedName>
    <definedName name="name_2_2" hidden="1">{#N/A,#N/A,FALSE,"TMCOMP96";#N/A,#N/A,FALSE,"MAT96";#N/A,#N/A,FALSE,"FANDA96";#N/A,#N/A,FALSE,"INTRAN96";#N/A,#N/A,FALSE,"NAA9697";#N/A,#N/A,FALSE,"ECWEBB";#N/A,#N/A,FALSE,"MFT96";#N/A,#N/A,FALSE,"CTrecon"}</definedName>
    <definedName name="name_2_3" localSheetId="0" hidden="1">{#N/A,#N/A,FALSE,"TMCOMP96";#N/A,#N/A,FALSE,"MAT96";#N/A,#N/A,FALSE,"FANDA96";#N/A,#N/A,FALSE,"INTRAN96";#N/A,#N/A,FALSE,"NAA9697";#N/A,#N/A,FALSE,"ECWEBB";#N/A,#N/A,FALSE,"MFT96";#N/A,#N/A,FALSE,"CTrecon"}</definedName>
    <definedName name="name_2_3" hidden="1">{#N/A,#N/A,FALSE,"TMCOMP96";#N/A,#N/A,FALSE,"MAT96";#N/A,#N/A,FALSE,"FANDA96";#N/A,#N/A,FALSE,"INTRAN96";#N/A,#N/A,FALSE,"NAA9697";#N/A,#N/A,FALSE,"ECWEBB";#N/A,#N/A,FALSE,"MFT96";#N/A,#N/A,FALSE,"CTrecon"}</definedName>
    <definedName name="name_2_4" localSheetId="0" hidden="1">{#N/A,#N/A,FALSE,"TMCOMP96";#N/A,#N/A,FALSE,"MAT96";#N/A,#N/A,FALSE,"FANDA96";#N/A,#N/A,FALSE,"INTRAN96";#N/A,#N/A,FALSE,"NAA9697";#N/A,#N/A,FALSE,"ECWEBB";#N/A,#N/A,FALSE,"MFT96";#N/A,#N/A,FALSE,"CTrecon"}</definedName>
    <definedName name="name_2_4" hidden="1">{#N/A,#N/A,FALSE,"TMCOMP96";#N/A,#N/A,FALSE,"MAT96";#N/A,#N/A,FALSE,"FANDA96";#N/A,#N/A,FALSE,"INTRAN96";#N/A,#N/A,FALSE,"NAA9697";#N/A,#N/A,FALSE,"ECWEBB";#N/A,#N/A,FALSE,"MFT96";#N/A,#N/A,FALSE,"CTrecon"}</definedName>
    <definedName name="name_2_5" localSheetId="0" hidden="1">{#N/A,#N/A,FALSE,"TMCOMP96";#N/A,#N/A,FALSE,"MAT96";#N/A,#N/A,FALSE,"FANDA96";#N/A,#N/A,FALSE,"INTRAN96";#N/A,#N/A,FALSE,"NAA9697";#N/A,#N/A,FALSE,"ECWEBB";#N/A,#N/A,FALSE,"MFT96";#N/A,#N/A,FALSE,"CTrecon"}</definedName>
    <definedName name="name_2_5" hidden="1">{#N/A,#N/A,FALSE,"TMCOMP96";#N/A,#N/A,FALSE,"MAT96";#N/A,#N/A,FALSE,"FANDA96";#N/A,#N/A,FALSE,"INTRAN96";#N/A,#N/A,FALSE,"NAA9697";#N/A,#N/A,FALSE,"ECWEBB";#N/A,#N/A,FALSE,"MFT96";#N/A,#N/A,FALSE,"CTrecon"}</definedName>
    <definedName name="name_3" localSheetId="0" hidden="1">{#N/A,#N/A,FALSE,"TMCOMP96";#N/A,#N/A,FALSE,"MAT96";#N/A,#N/A,FALSE,"FANDA96";#N/A,#N/A,FALSE,"INTRAN96";#N/A,#N/A,FALSE,"NAA9697";#N/A,#N/A,FALSE,"ECWEBB";#N/A,#N/A,FALSE,"MFT96";#N/A,#N/A,FALSE,"CTrecon"}</definedName>
    <definedName name="name_3" localSheetId="4" hidden="1">{#N/A,#N/A,FALSE,"TMCOMP96";#N/A,#N/A,FALSE,"MAT96";#N/A,#N/A,FALSE,"FANDA96";#N/A,#N/A,FALSE,"INTRAN96";#N/A,#N/A,FALSE,"NAA9697";#N/A,#N/A,FALSE,"ECWEBB";#N/A,#N/A,FALSE,"MFT96";#N/A,#N/A,FALSE,"CTrecon"}</definedName>
    <definedName name="name_3" hidden="1">{#N/A,#N/A,FALSE,"TMCOMP96";#N/A,#N/A,FALSE,"MAT96";#N/A,#N/A,FALSE,"FANDA96";#N/A,#N/A,FALSE,"INTRAN96";#N/A,#N/A,FALSE,"NAA9697";#N/A,#N/A,FALSE,"ECWEBB";#N/A,#N/A,FALSE,"MFT96";#N/A,#N/A,FALSE,"CTrecon"}</definedName>
    <definedName name="name_3_1" localSheetId="0" hidden="1">{#N/A,#N/A,FALSE,"TMCOMP96";#N/A,#N/A,FALSE,"MAT96";#N/A,#N/A,FALSE,"FANDA96";#N/A,#N/A,FALSE,"INTRAN96";#N/A,#N/A,FALSE,"NAA9697";#N/A,#N/A,FALSE,"ECWEBB";#N/A,#N/A,FALSE,"MFT96";#N/A,#N/A,FALSE,"CTrecon"}</definedName>
    <definedName name="name_3_1" localSheetId="4" hidden="1">{#N/A,#N/A,FALSE,"TMCOMP96";#N/A,#N/A,FALSE,"MAT96";#N/A,#N/A,FALSE,"FANDA96";#N/A,#N/A,FALSE,"INTRAN96";#N/A,#N/A,FALSE,"NAA9697";#N/A,#N/A,FALSE,"ECWEBB";#N/A,#N/A,FALSE,"MFT96";#N/A,#N/A,FALSE,"CTrecon"}</definedName>
    <definedName name="name_3_1" hidden="1">{#N/A,#N/A,FALSE,"TMCOMP96";#N/A,#N/A,FALSE,"MAT96";#N/A,#N/A,FALSE,"FANDA96";#N/A,#N/A,FALSE,"INTRAN96";#N/A,#N/A,FALSE,"NAA9697";#N/A,#N/A,FALSE,"ECWEBB";#N/A,#N/A,FALSE,"MFT96";#N/A,#N/A,FALSE,"CTrecon"}</definedName>
    <definedName name="name_3_1_1" localSheetId="0" hidden="1">{#N/A,#N/A,FALSE,"TMCOMP96";#N/A,#N/A,FALSE,"MAT96";#N/A,#N/A,FALSE,"FANDA96";#N/A,#N/A,FALSE,"INTRAN96";#N/A,#N/A,FALSE,"NAA9697";#N/A,#N/A,FALSE,"ECWEBB";#N/A,#N/A,FALSE,"MFT96";#N/A,#N/A,FALSE,"CTrecon"}</definedName>
    <definedName name="name_3_1_1" hidden="1">{#N/A,#N/A,FALSE,"TMCOMP96";#N/A,#N/A,FALSE,"MAT96";#N/A,#N/A,FALSE,"FANDA96";#N/A,#N/A,FALSE,"INTRAN96";#N/A,#N/A,FALSE,"NAA9697";#N/A,#N/A,FALSE,"ECWEBB";#N/A,#N/A,FALSE,"MFT96";#N/A,#N/A,FALSE,"CTrecon"}</definedName>
    <definedName name="name_3_1_1_1" hidden="1">{#N/A,#N/A,FALSE,"TMCOMP96";#N/A,#N/A,FALSE,"MAT96";#N/A,#N/A,FALSE,"FANDA96";#N/A,#N/A,FALSE,"INTRAN96";#N/A,#N/A,FALSE,"NAA9697";#N/A,#N/A,FALSE,"ECWEBB";#N/A,#N/A,FALSE,"MFT96";#N/A,#N/A,FALSE,"CTrecon"}</definedName>
    <definedName name="name_3_1_1_2" hidden="1">{#N/A,#N/A,FALSE,"TMCOMP96";#N/A,#N/A,FALSE,"MAT96";#N/A,#N/A,FALSE,"FANDA96";#N/A,#N/A,FALSE,"INTRAN96";#N/A,#N/A,FALSE,"NAA9697";#N/A,#N/A,FALSE,"ECWEBB";#N/A,#N/A,FALSE,"MFT96";#N/A,#N/A,FALSE,"CTrecon"}</definedName>
    <definedName name="name_3_1_2" localSheetId="0" hidden="1">{#N/A,#N/A,FALSE,"TMCOMP96";#N/A,#N/A,FALSE,"MAT96";#N/A,#N/A,FALSE,"FANDA96";#N/A,#N/A,FALSE,"INTRAN96";#N/A,#N/A,FALSE,"NAA9697";#N/A,#N/A,FALSE,"ECWEBB";#N/A,#N/A,FALSE,"MFT96";#N/A,#N/A,FALSE,"CTrecon"}</definedName>
    <definedName name="name_3_1_2" hidden="1">{#N/A,#N/A,FALSE,"TMCOMP96";#N/A,#N/A,FALSE,"MAT96";#N/A,#N/A,FALSE,"FANDA96";#N/A,#N/A,FALSE,"INTRAN96";#N/A,#N/A,FALSE,"NAA9697";#N/A,#N/A,FALSE,"ECWEBB";#N/A,#N/A,FALSE,"MFT96";#N/A,#N/A,FALSE,"CTrecon"}</definedName>
    <definedName name="name_3_1_3" localSheetId="0" hidden="1">{#N/A,#N/A,FALSE,"TMCOMP96";#N/A,#N/A,FALSE,"MAT96";#N/A,#N/A,FALSE,"FANDA96";#N/A,#N/A,FALSE,"INTRAN96";#N/A,#N/A,FALSE,"NAA9697";#N/A,#N/A,FALSE,"ECWEBB";#N/A,#N/A,FALSE,"MFT96";#N/A,#N/A,FALSE,"CTrecon"}</definedName>
    <definedName name="name_3_1_3" hidden="1">{#N/A,#N/A,FALSE,"TMCOMP96";#N/A,#N/A,FALSE,"MAT96";#N/A,#N/A,FALSE,"FANDA96";#N/A,#N/A,FALSE,"INTRAN96";#N/A,#N/A,FALSE,"NAA9697";#N/A,#N/A,FALSE,"ECWEBB";#N/A,#N/A,FALSE,"MFT96";#N/A,#N/A,FALSE,"CTrecon"}</definedName>
    <definedName name="name_3_1_4" localSheetId="0" hidden="1">{#N/A,#N/A,FALSE,"TMCOMP96";#N/A,#N/A,FALSE,"MAT96";#N/A,#N/A,FALSE,"FANDA96";#N/A,#N/A,FALSE,"INTRAN96";#N/A,#N/A,FALSE,"NAA9697";#N/A,#N/A,FALSE,"ECWEBB";#N/A,#N/A,FALSE,"MFT96";#N/A,#N/A,FALSE,"CTrecon"}</definedName>
    <definedName name="name_3_1_4" hidden="1">{#N/A,#N/A,FALSE,"TMCOMP96";#N/A,#N/A,FALSE,"MAT96";#N/A,#N/A,FALSE,"FANDA96";#N/A,#N/A,FALSE,"INTRAN96";#N/A,#N/A,FALSE,"NAA9697";#N/A,#N/A,FALSE,"ECWEBB";#N/A,#N/A,FALSE,"MFT96";#N/A,#N/A,FALSE,"CTrecon"}</definedName>
    <definedName name="name_3_1_5" localSheetId="0" hidden="1">{#N/A,#N/A,FALSE,"TMCOMP96";#N/A,#N/A,FALSE,"MAT96";#N/A,#N/A,FALSE,"FANDA96";#N/A,#N/A,FALSE,"INTRAN96";#N/A,#N/A,FALSE,"NAA9697";#N/A,#N/A,FALSE,"ECWEBB";#N/A,#N/A,FALSE,"MFT96";#N/A,#N/A,FALSE,"CTrecon"}</definedName>
    <definedName name="name_3_1_5" hidden="1">{#N/A,#N/A,FALSE,"TMCOMP96";#N/A,#N/A,FALSE,"MAT96";#N/A,#N/A,FALSE,"FANDA96";#N/A,#N/A,FALSE,"INTRAN96";#N/A,#N/A,FALSE,"NAA9697";#N/A,#N/A,FALSE,"ECWEBB";#N/A,#N/A,FALSE,"MFT96";#N/A,#N/A,FALSE,"CTrecon"}</definedName>
    <definedName name="name_3_2" localSheetId="0" hidden="1">{#N/A,#N/A,FALSE,"TMCOMP96";#N/A,#N/A,FALSE,"MAT96";#N/A,#N/A,FALSE,"FANDA96";#N/A,#N/A,FALSE,"INTRAN96";#N/A,#N/A,FALSE,"NAA9697";#N/A,#N/A,FALSE,"ECWEBB";#N/A,#N/A,FALSE,"MFT96";#N/A,#N/A,FALSE,"CTrecon"}</definedName>
    <definedName name="name_3_2" hidden="1">{#N/A,#N/A,FALSE,"TMCOMP96";#N/A,#N/A,FALSE,"MAT96";#N/A,#N/A,FALSE,"FANDA96";#N/A,#N/A,FALSE,"INTRAN96";#N/A,#N/A,FALSE,"NAA9697";#N/A,#N/A,FALSE,"ECWEBB";#N/A,#N/A,FALSE,"MFT96";#N/A,#N/A,FALSE,"CTrecon"}</definedName>
    <definedName name="name_3_3" localSheetId="0" hidden="1">{#N/A,#N/A,FALSE,"TMCOMP96";#N/A,#N/A,FALSE,"MAT96";#N/A,#N/A,FALSE,"FANDA96";#N/A,#N/A,FALSE,"INTRAN96";#N/A,#N/A,FALSE,"NAA9697";#N/A,#N/A,FALSE,"ECWEBB";#N/A,#N/A,FALSE,"MFT96";#N/A,#N/A,FALSE,"CTrecon"}</definedName>
    <definedName name="name_3_3" hidden="1">{#N/A,#N/A,FALSE,"TMCOMP96";#N/A,#N/A,FALSE,"MAT96";#N/A,#N/A,FALSE,"FANDA96";#N/A,#N/A,FALSE,"INTRAN96";#N/A,#N/A,FALSE,"NAA9697";#N/A,#N/A,FALSE,"ECWEBB";#N/A,#N/A,FALSE,"MFT96";#N/A,#N/A,FALSE,"CTrecon"}</definedName>
    <definedName name="name_3_4" localSheetId="0" hidden="1">{#N/A,#N/A,FALSE,"TMCOMP96";#N/A,#N/A,FALSE,"MAT96";#N/A,#N/A,FALSE,"FANDA96";#N/A,#N/A,FALSE,"INTRAN96";#N/A,#N/A,FALSE,"NAA9697";#N/A,#N/A,FALSE,"ECWEBB";#N/A,#N/A,FALSE,"MFT96";#N/A,#N/A,FALSE,"CTrecon"}</definedName>
    <definedName name="name_3_4" hidden="1">{#N/A,#N/A,FALSE,"TMCOMP96";#N/A,#N/A,FALSE,"MAT96";#N/A,#N/A,FALSE,"FANDA96";#N/A,#N/A,FALSE,"INTRAN96";#N/A,#N/A,FALSE,"NAA9697";#N/A,#N/A,FALSE,"ECWEBB";#N/A,#N/A,FALSE,"MFT96";#N/A,#N/A,FALSE,"CTrecon"}</definedName>
    <definedName name="name_3_5" localSheetId="0" hidden="1">{#N/A,#N/A,FALSE,"TMCOMP96";#N/A,#N/A,FALSE,"MAT96";#N/A,#N/A,FALSE,"FANDA96";#N/A,#N/A,FALSE,"INTRAN96";#N/A,#N/A,FALSE,"NAA9697";#N/A,#N/A,FALSE,"ECWEBB";#N/A,#N/A,FALSE,"MFT96";#N/A,#N/A,FALSE,"CTrecon"}</definedName>
    <definedName name="name_3_5" hidden="1">{#N/A,#N/A,FALSE,"TMCOMP96";#N/A,#N/A,FALSE,"MAT96";#N/A,#N/A,FALSE,"FANDA96";#N/A,#N/A,FALSE,"INTRAN96";#N/A,#N/A,FALSE,"NAA9697";#N/A,#N/A,FALSE,"ECWEBB";#N/A,#N/A,FALSE,"MFT96";#N/A,#N/A,FALSE,"CTrecon"}</definedName>
    <definedName name="name_4" localSheetId="0" hidden="1">{#N/A,#N/A,FALSE,"TMCOMP96";#N/A,#N/A,FALSE,"MAT96";#N/A,#N/A,FALSE,"FANDA96";#N/A,#N/A,FALSE,"INTRAN96";#N/A,#N/A,FALSE,"NAA9697";#N/A,#N/A,FALSE,"ECWEBB";#N/A,#N/A,FALSE,"MFT96";#N/A,#N/A,FALSE,"CTrecon"}</definedName>
    <definedName name="name_4" localSheetId="4" hidden="1">{#N/A,#N/A,FALSE,"TMCOMP96";#N/A,#N/A,FALSE,"MAT96";#N/A,#N/A,FALSE,"FANDA96";#N/A,#N/A,FALSE,"INTRAN96";#N/A,#N/A,FALSE,"NAA9697";#N/A,#N/A,FALSE,"ECWEBB";#N/A,#N/A,FALSE,"MFT96";#N/A,#N/A,FALSE,"CTrecon"}</definedName>
    <definedName name="name_4" hidden="1">{#N/A,#N/A,FALSE,"TMCOMP96";#N/A,#N/A,FALSE,"MAT96";#N/A,#N/A,FALSE,"FANDA96";#N/A,#N/A,FALSE,"INTRAN96";#N/A,#N/A,FALSE,"NAA9697";#N/A,#N/A,FALSE,"ECWEBB";#N/A,#N/A,FALSE,"MFT96";#N/A,#N/A,FALSE,"CTrecon"}</definedName>
    <definedName name="name_4_1" localSheetId="0" hidden="1">{#N/A,#N/A,FALSE,"TMCOMP96";#N/A,#N/A,FALSE,"MAT96";#N/A,#N/A,FALSE,"FANDA96";#N/A,#N/A,FALSE,"INTRAN96";#N/A,#N/A,FALSE,"NAA9697";#N/A,#N/A,FALSE,"ECWEBB";#N/A,#N/A,FALSE,"MFT96";#N/A,#N/A,FALSE,"CTrecon"}</definedName>
    <definedName name="name_4_1" localSheetId="4" hidden="1">{#N/A,#N/A,FALSE,"TMCOMP96";#N/A,#N/A,FALSE,"MAT96";#N/A,#N/A,FALSE,"FANDA96";#N/A,#N/A,FALSE,"INTRAN96";#N/A,#N/A,FALSE,"NAA9697";#N/A,#N/A,FALSE,"ECWEBB";#N/A,#N/A,FALSE,"MFT96";#N/A,#N/A,FALSE,"CTrecon"}</definedName>
    <definedName name="name_4_1" hidden="1">{#N/A,#N/A,FALSE,"TMCOMP96";#N/A,#N/A,FALSE,"MAT96";#N/A,#N/A,FALSE,"FANDA96";#N/A,#N/A,FALSE,"INTRAN96";#N/A,#N/A,FALSE,"NAA9697";#N/A,#N/A,FALSE,"ECWEBB";#N/A,#N/A,FALSE,"MFT96";#N/A,#N/A,FALSE,"CTrecon"}</definedName>
    <definedName name="name_4_1_1" localSheetId="0" hidden="1">{#N/A,#N/A,FALSE,"TMCOMP96";#N/A,#N/A,FALSE,"MAT96";#N/A,#N/A,FALSE,"FANDA96";#N/A,#N/A,FALSE,"INTRAN96";#N/A,#N/A,FALSE,"NAA9697";#N/A,#N/A,FALSE,"ECWEBB";#N/A,#N/A,FALSE,"MFT96";#N/A,#N/A,FALSE,"CTrecon"}</definedName>
    <definedName name="name_4_1_1" hidden="1">{#N/A,#N/A,FALSE,"TMCOMP96";#N/A,#N/A,FALSE,"MAT96";#N/A,#N/A,FALSE,"FANDA96";#N/A,#N/A,FALSE,"INTRAN96";#N/A,#N/A,FALSE,"NAA9697";#N/A,#N/A,FALSE,"ECWEBB";#N/A,#N/A,FALSE,"MFT96";#N/A,#N/A,FALSE,"CTrecon"}</definedName>
    <definedName name="name_4_1_1_1" hidden="1">{#N/A,#N/A,FALSE,"TMCOMP96";#N/A,#N/A,FALSE,"MAT96";#N/A,#N/A,FALSE,"FANDA96";#N/A,#N/A,FALSE,"INTRAN96";#N/A,#N/A,FALSE,"NAA9697";#N/A,#N/A,FALSE,"ECWEBB";#N/A,#N/A,FALSE,"MFT96";#N/A,#N/A,FALSE,"CTrecon"}</definedName>
    <definedName name="name_4_1_1_2" hidden="1">{#N/A,#N/A,FALSE,"TMCOMP96";#N/A,#N/A,FALSE,"MAT96";#N/A,#N/A,FALSE,"FANDA96";#N/A,#N/A,FALSE,"INTRAN96";#N/A,#N/A,FALSE,"NAA9697";#N/A,#N/A,FALSE,"ECWEBB";#N/A,#N/A,FALSE,"MFT96";#N/A,#N/A,FALSE,"CTrecon"}</definedName>
    <definedName name="name_4_1_2" localSheetId="0" hidden="1">{#N/A,#N/A,FALSE,"TMCOMP96";#N/A,#N/A,FALSE,"MAT96";#N/A,#N/A,FALSE,"FANDA96";#N/A,#N/A,FALSE,"INTRAN96";#N/A,#N/A,FALSE,"NAA9697";#N/A,#N/A,FALSE,"ECWEBB";#N/A,#N/A,FALSE,"MFT96";#N/A,#N/A,FALSE,"CTrecon"}</definedName>
    <definedName name="name_4_1_2" hidden="1">{#N/A,#N/A,FALSE,"TMCOMP96";#N/A,#N/A,FALSE,"MAT96";#N/A,#N/A,FALSE,"FANDA96";#N/A,#N/A,FALSE,"INTRAN96";#N/A,#N/A,FALSE,"NAA9697";#N/A,#N/A,FALSE,"ECWEBB";#N/A,#N/A,FALSE,"MFT96";#N/A,#N/A,FALSE,"CTrecon"}</definedName>
    <definedName name="name_4_1_3" localSheetId="0" hidden="1">{#N/A,#N/A,FALSE,"TMCOMP96";#N/A,#N/A,FALSE,"MAT96";#N/A,#N/A,FALSE,"FANDA96";#N/A,#N/A,FALSE,"INTRAN96";#N/A,#N/A,FALSE,"NAA9697";#N/A,#N/A,FALSE,"ECWEBB";#N/A,#N/A,FALSE,"MFT96";#N/A,#N/A,FALSE,"CTrecon"}</definedName>
    <definedName name="name_4_1_3" hidden="1">{#N/A,#N/A,FALSE,"TMCOMP96";#N/A,#N/A,FALSE,"MAT96";#N/A,#N/A,FALSE,"FANDA96";#N/A,#N/A,FALSE,"INTRAN96";#N/A,#N/A,FALSE,"NAA9697";#N/A,#N/A,FALSE,"ECWEBB";#N/A,#N/A,FALSE,"MFT96";#N/A,#N/A,FALSE,"CTrecon"}</definedName>
    <definedName name="name_4_1_4" localSheetId="0" hidden="1">{#N/A,#N/A,FALSE,"TMCOMP96";#N/A,#N/A,FALSE,"MAT96";#N/A,#N/A,FALSE,"FANDA96";#N/A,#N/A,FALSE,"INTRAN96";#N/A,#N/A,FALSE,"NAA9697";#N/A,#N/A,FALSE,"ECWEBB";#N/A,#N/A,FALSE,"MFT96";#N/A,#N/A,FALSE,"CTrecon"}</definedName>
    <definedName name="name_4_1_4" hidden="1">{#N/A,#N/A,FALSE,"TMCOMP96";#N/A,#N/A,FALSE,"MAT96";#N/A,#N/A,FALSE,"FANDA96";#N/A,#N/A,FALSE,"INTRAN96";#N/A,#N/A,FALSE,"NAA9697";#N/A,#N/A,FALSE,"ECWEBB";#N/A,#N/A,FALSE,"MFT96";#N/A,#N/A,FALSE,"CTrecon"}</definedName>
    <definedName name="name_4_1_5" localSheetId="0" hidden="1">{#N/A,#N/A,FALSE,"TMCOMP96";#N/A,#N/A,FALSE,"MAT96";#N/A,#N/A,FALSE,"FANDA96";#N/A,#N/A,FALSE,"INTRAN96";#N/A,#N/A,FALSE,"NAA9697";#N/A,#N/A,FALSE,"ECWEBB";#N/A,#N/A,FALSE,"MFT96";#N/A,#N/A,FALSE,"CTrecon"}</definedName>
    <definedName name="name_4_1_5" hidden="1">{#N/A,#N/A,FALSE,"TMCOMP96";#N/A,#N/A,FALSE,"MAT96";#N/A,#N/A,FALSE,"FANDA96";#N/A,#N/A,FALSE,"INTRAN96";#N/A,#N/A,FALSE,"NAA9697";#N/A,#N/A,FALSE,"ECWEBB";#N/A,#N/A,FALSE,"MFT96";#N/A,#N/A,FALSE,"CTrecon"}</definedName>
    <definedName name="name_4_2" localSheetId="0" hidden="1">{#N/A,#N/A,FALSE,"TMCOMP96";#N/A,#N/A,FALSE,"MAT96";#N/A,#N/A,FALSE,"FANDA96";#N/A,#N/A,FALSE,"INTRAN96";#N/A,#N/A,FALSE,"NAA9697";#N/A,#N/A,FALSE,"ECWEBB";#N/A,#N/A,FALSE,"MFT96";#N/A,#N/A,FALSE,"CTrecon"}</definedName>
    <definedName name="name_4_2" hidden="1">{#N/A,#N/A,FALSE,"TMCOMP96";#N/A,#N/A,FALSE,"MAT96";#N/A,#N/A,FALSE,"FANDA96";#N/A,#N/A,FALSE,"INTRAN96";#N/A,#N/A,FALSE,"NAA9697";#N/A,#N/A,FALSE,"ECWEBB";#N/A,#N/A,FALSE,"MFT96";#N/A,#N/A,FALSE,"CTrecon"}</definedName>
    <definedName name="name_4_3" localSheetId="0" hidden="1">{#N/A,#N/A,FALSE,"TMCOMP96";#N/A,#N/A,FALSE,"MAT96";#N/A,#N/A,FALSE,"FANDA96";#N/A,#N/A,FALSE,"INTRAN96";#N/A,#N/A,FALSE,"NAA9697";#N/A,#N/A,FALSE,"ECWEBB";#N/A,#N/A,FALSE,"MFT96";#N/A,#N/A,FALSE,"CTrecon"}</definedName>
    <definedName name="name_4_3" hidden="1">{#N/A,#N/A,FALSE,"TMCOMP96";#N/A,#N/A,FALSE,"MAT96";#N/A,#N/A,FALSE,"FANDA96";#N/A,#N/A,FALSE,"INTRAN96";#N/A,#N/A,FALSE,"NAA9697";#N/A,#N/A,FALSE,"ECWEBB";#N/A,#N/A,FALSE,"MFT96";#N/A,#N/A,FALSE,"CTrecon"}</definedName>
    <definedName name="name_4_4" localSheetId="0" hidden="1">{#N/A,#N/A,FALSE,"TMCOMP96";#N/A,#N/A,FALSE,"MAT96";#N/A,#N/A,FALSE,"FANDA96";#N/A,#N/A,FALSE,"INTRAN96";#N/A,#N/A,FALSE,"NAA9697";#N/A,#N/A,FALSE,"ECWEBB";#N/A,#N/A,FALSE,"MFT96";#N/A,#N/A,FALSE,"CTrecon"}</definedName>
    <definedName name="name_4_4" hidden="1">{#N/A,#N/A,FALSE,"TMCOMP96";#N/A,#N/A,FALSE,"MAT96";#N/A,#N/A,FALSE,"FANDA96";#N/A,#N/A,FALSE,"INTRAN96";#N/A,#N/A,FALSE,"NAA9697";#N/A,#N/A,FALSE,"ECWEBB";#N/A,#N/A,FALSE,"MFT96";#N/A,#N/A,FALSE,"CTrecon"}</definedName>
    <definedName name="name_4_5" localSheetId="0" hidden="1">{#N/A,#N/A,FALSE,"TMCOMP96";#N/A,#N/A,FALSE,"MAT96";#N/A,#N/A,FALSE,"FANDA96";#N/A,#N/A,FALSE,"INTRAN96";#N/A,#N/A,FALSE,"NAA9697";#N/A,#N/A,FALSE,"ECWEBB";#N/A,#N/A,FALSE,"MFT96";#N/A,#N/A,FALSE,"CTrecon"}</definedName>
    <definedName name="name_4_5" hidden="1">{#N/A,#N/A,FALSE,"TMCOMP96";#N/A,#N/A,FALSE,"MAT96";#N/A,#N/A,FALSE,"FANDA96";#N/A,#N/A,FALSE,"INTRAN96";#N/A,#N/A,FALSE,"NAA9697";#N/A,#N/A,FALSE,"ECWEBB";#N/A,#N/A,FALSE,"MFT96";#N/A,#N/A,FALSE,"CTrecon"}</definedName>
    <definedName name="name_5" localSheetId="0" hidden="1">{#N/A,#N/A,FALSE,"TMCOMP96";#N/A,#N/A,FALSE,"MAT96";#N/A,#N/A,FALSE,"FANDA96";#N/A,#N/A,FALSE,"INTRAN96";#N/A,#N/A,FALSE,"NAA9697";#N/A,#N/A,FALSE,"ECWEBB";#N/A,#N/A,FALSE,"MFT96";#N/A,#N/A,FALSE,"CTrecon"}</definedName>
    <definedName name="name_5" localSheetId="4" hidden="1">{#N/A,#N/A,FALSE,"TMCOMP96";#N/A,#N/A,FALSE,"MAT96";#N/A,#N/A,FALSE,"FANDA96";#N/A,#N/A,FALSE,"INTRAN96";#N/A,#N/A,FALSE,"NAA9697";#N/A,#N/A,FALSE,"ECWEBB";#N/A,#N/A,FALSE,"MFT96";#N/A,#N/A,FALSE,"CTrecon"}</definedName>
    <definedName name="name_5" hidden="1">{#N/A,#N/A,FALSE,"TMCOMP96";#N/A,#N/A,FALSE,"MAT96";#N/A,#N/A,FALSE,"FANDA96";#N/A,#N/A,FALSE,"INTRAN96";#N/A,#N/A,FALSE,"NAA9697";#N/A,#N/A,FALSE,"ECWEBB";#N/A,#N/A,FALSE,"MFT96";#N/A,#N/A,FALSE,"CTrecon"}</definedName>
    <definedName name="name_5_1" localSheetId="0" hidden="1">{#N/A,#N/A,FALSE,"TMCOMP96";#N/A,#N/A,FALSE,"MAT96";#N/A,#N/A,FALSE,"FANDA96";#N/A,#N/A,FALSE,"INTRAN96";#N/A,#N/A,FALSE,"NAA9697";#N/A,#N/A,FALSE,"ECWEBB";#N/A,#N/A,FALSE,"MFT96";#N/A,#N/A,FALSE,"CTrecon"}</definedName>
    <definedName name="name_5_1" localSheetId="4" hidden="1">{#N/A,#N/A,FALSE,"TMCOMP96";#N/A,#N/A,FALSE,"MAT96";#N/A,#N/A,FALSE,"FANDA96";#N/A,#N/A,FALSE,"INTRAN96";#N/A,#N/A,FALSE,"NAA9697";#N/A,#N/A,FALSE,"ECWEBB";#N/A,#N/A,FALSE,"MFT96";#N/A,#N/A,FALSE,"CTrecon"}</definedName>
    <definedName name="name_5_1" hidden="1">{#N/A,#N/A,FALSE,"TMCOMP96";#N/A,#N/A,FALSE,"MAT96";#N/A,#N/A,FALSE,"FANDA96";#N/A,#N/A,FALSE,"INTRAN96";#N/A,#N/A,FALSE,"NAA9697";#N/A,#N/A,FALSE,"ECWEBB";#N/A,#N/A,FALSE,"MFT96";#N/A,#N/A,FALSE,"CTrecon"}</definedName>
    <definedName name="name_5_1_1" localSheetId="0" hidden="1">{#N/A,#N/A,FALSE,"TMCOMP96";#N/A,#N/A,FALSE,"MAT96";#N/A,#N/A,FALSE,"FANDA96";#N/A,#N/A,FALSE,"INTRAN96";#N/A,#N/A,FALSE,"NAA9697";#N/A,#N/A,FALSE,"ECWEBB";#N/A,#N/A,FALSE,"MFT96";#N/A,#N/A,FALSE,"CTrecon"}</definedName>
    <definedName name="name_5_1_1" hidden="1">{#N/A,#N/A,FALSE,"TMCOMP96";#N/A,#N/A,FALSE,"MAT96";#N/A,#N/A,FALSE,"FANDA96";#N/A,#N/A,FALSE,"INTRAN96";#N/A,#N/A,FALSE,"NAA9697";#N/A,#N/A,FALSE,"ECWEBB";#N/A,#N/A,FALSE,"MFT96";#N/A,#N/A,FALSE,"CTrecon"}</definedName>
    <definedName name="name_5_1_1_1" hidden="1">{#N/A,#N/A,FALSE,"TMCOMP96";#N/A,#N/A,FALSE,"MAT96";#N/A,#N/A,FALSE,"FANDA96";#N/A,#N/A,FALSE,"INTRAN96";#N/A,#N/A,FALSE,"NAA9697";#N/A,#N/A,FALSE,"ECWEBB";#N/A,#N/A,FALSE,"MFT96";#N/A,#N/A,FALSE,"CTrecon"}</definedName>
    <definedName name="name_5_1_1_2" hidden="1">{#N/A,#N/A,FALSE,"TMCOMP96";#N/A,#N/A,FALSE,"MAT96";#N/A,#N/A,FALSE,"FANDA96";#N/A,#N/A,FALSE,"INTRAN96";#N/A,#N/A,FALSE,"NAA9697";#N/A,#N/A,FALSE,"ECWEBB";#N/A,#N/A,FALSE,"MFT96";#N/A,#N/A,FALSE,"CTrecon"}</definedName>
    <definedName name="name_5_1_2" localSheetId="0" hidden="1">{#N/A,#N/A,FALSE,"TMCOMP96";#N/A,#N/A,FALSE,"MAT96";#N/A,#N/A,FALSE,"FANDA96";#N/A,#N/A,FALSE,"INTRAN96";#N/A,#N/A,FALSE,"NAA9697";#N/A,#N/A,FALSE,"ECWEBB";#N/A,#N/A,FALSE,"MFT96";#N/A,#N/A,FALSE,"CTrecon"}</definedName>
    <definedName name="name_5_1_2" hidden="1">{#N/A,#N/A,FALSE,"TMCOMP96";#N/A,#N/A,FALSE,"MAT96";#N/A,#N/A,FALSE,"FANDA96";#N/A,#N/A,FALSE,"INTRAN96";#N/A,#N/A,FALSE,"NAA9697";#N/A,#N/A,FALSE,"ECWEBB";#N/A,#N/A,FALSE,"MFT96";#N/A,#N/A,FALSE,"CTrecon"}</definedName>
    <definedName name="name_5_1_3" localSheetId="0" hidden="1">{#N/A,#N/A,FALSE,"TMCOMP96";#N/A,#N/A,FALSE,"MAT96";#N/A,#N/A,FALSE,"FANDA96";#N/A,#N/A,FALSE,"INTRAN96";#N/A,#N/A,FALSE,"NAA9697";#N/A,#N/A,FALSE,"ECWEBB";#N/A,#N/A,FALSE,"MFT96";#N/A,#N/A,FALSE,"CTrecon"}</definedName>
    <definedName name="name_5_1_3" hidden="1">{#N/A,#N/A,FALSE,"TMCOMP96";#N/A,#N/A,FALSE,"MAT96";#N/A,#N/A,FALSE,"FANDA96";#N/A,#N/A,FALSE,"INTRAN96";#N/A,#N/A,FALSE,"NAA9697";#N/A,#N/A,FALSE,"ECWEBB";#N/A,#N/A,FALSE,"MFT96";#N/A,#N/A,FALSE,"CTrecon"}</definedName>
    <definedName name="name_5_1_4" localSheetId="0" hidden="1">{#N/A,#N/A,FALSE,"TMCOMP96";#N/A,#N/A,FALSE,"MAT96";#N/A,#N/A,FALSE,"FANDA96";#N/A,#N/A,FALSE,"INTRAN96";#N/A,#N/A,FALSE,"NAA9697";#N/A,#N/A,FALSE,"ECWEBB";#N/A,#N/A,FALSE,"MFT96";#N/A,#N/A,FALSE,"CTrecon"}</definedName>
    <definedName name="name_5_1_4" hidden="1">{#N/A,#N/A,FALSE,"TMCOMP96";#N/A,#N/A,FALSE,"MAT96";#N/A,#N/A,FALSE,"FANDA96";#N/A,#N/A,FALSE,"INTRAN96";#N/A,#N/A,FALSE,"NAA9697";#N/A,#N/A,FALSE,"ECWEBB";#N/A,#N/A,FALSE,"MFT96";#N/A,#N/A,FALSE,"CTrecon"}</definedName>
    <definedName name="name_5_1_5" localSheetId="0" hidden="1">{#N/A,#N/A,FALSE,"TMCOMP96";#N/A,#N/A,FALSE,"MAT96";#N/A,#N/A,FALSE,"FANDA96";#N/A,#N/A,FALSE,"INTRAN96";#N/A,#N/A,FALSE,"NAA9697";#N/A,#N/A,FALSE,"ECWEBB";#N/A,#N/A,FALSE,"MFT96";#N/A,#N/A,FALSE,"CTrecon"}</definedName>
    <definedName name="name_5_1_5" hidden="1">{#N/A,#N/A,FALSE,"TMCOMP96";#N/A,#N/A,FALSE,"MAT96";#N/A,#N/A,FALSE,"FANDA96";#N/A,#N/A,FALSE,"INTRAN96";#N/A,#N/A,FALSE,"NAA9697";#N/A,#N/A,FALSE,"ECWEBB";#N/A,#N/A,FALSE,"MFT96";#N/A,#N/A,FALSE,"CTrecon"}</definedName>
    <definedName name="name_5_2" localSheetId="0" hidden="1">{#N/A,#N/A,FALSE,"TMCOMP96";#N/A,#N/A,FALSE,"MAT96";#N/A,#N/A,FALSE,"FANDA96";#N/A,#N/A,FALSE,"INTRAN96";#N/A,#N/A,FALSE,"NAA9697";#N/A,#N/A,FALSE,"ECWEBB";#N/A,#N/A,FALSE,"MFT96";#N/A,#N/A,FALSE,"CTrecon"}</definedName>
    <definedName name="name_5_2" hidden="1">{#N/A,#N/A,FALSE,"TMCOMP96";#N/A,#N/A,FALSE,"MAT96";#N/A,#N/A,FALSE,"FANDA96";#N/A,#N/A,FALSE,"INTRAN96";#N/A,#N/A,FALSE,"NAA9697";#N/A,#N/A,FALSE,"ECWEBB";#N/A,#N/A,FALSE,"MFT96";#N/A,#N/A,FALSE,"CTrecon"}</definedName>
    <definedName name="name_5_3" localSheetId="0" hidden="1">{#N/A,#N/A,FALSE,"TMCOMP96";#N/A,#N/A,FALSE,"MAT96";#N/A,#N/A,FALSE,"FANDA96";#N/A,#N/A,FALSE,"INTRAN96";#N/A,#N/A,FALSE,"NAA9697";#N/A,#N/A,FALSE,"ECWEBB";#N/A,#N/A,FALSE,"MFT96";#N/A,#N/A,FALSE,"CTrecon"}</definedName>
    <definedName name="name_5_3" hidden="1">{#N/A,#N/A,FALSE,"TMCOMP96";#N/A,#N/A,FALSE,"MAT96";#N/A,#N/A,FALSE,"FANDA96";#N/A,#N/A,FALSE,"INTRAN96";#N/A,#N/A,FALSE,"NAA9697";#N/A,#N/A,FALSE,"ECWEBB";#N/A,#N/A,FALSE,"MFT96";#N/A,#N/A,FALSE,"CTrecon"}</definedName>
    <definedName name="name_5_4" localSheetId="0" hidden="1">{#N/A,#N/A,FALSE,"TMCOMP96";#N/A,#N/A,FALSE,"MAT96";#N/A,#N/A,FALSE,"FANDA96";#N/A,#N/A,FALSE,"INTRAN96";#N/A,#N/A,FALSE,"NAA9697";#N/A,#N/A,FALSE,"ECWEBB";#N/A,#N/A,FALSE,"MFT96";#N/A,#N/A,FALSE,"CTrecon"}</definedName>
    <definedName name="name_5_4" hidden="1">{#N/A,#N/A,FALSE,"TMCOMP96";#N/A,#N/A,FALSE,"MAT96";#N/A,#N/A,FALSE,"FANDA96";#N/A,#N/A,FALSE,"INTRAN96";#N/A,#N/A,FALSE,"NAA9697";#N/A,#N/A,FALSE,"ECWEBB";#N/A,#N/A,FALSE,"MFT96";#N/A,#N/A,FALSE,"CTrecon"}</definedName>
    <definedName name="name_5_5" localSheetId="0" hidden="1">{#N/A,#N/A,FALSE,"TMCOMP96";#N/A,#N/A,FALSE,"MAT96";#N/A,#N/A,FALSE,"FANDA96";#N/A,#N/A,FALSE,"INTRAN96";#N/A,#N/A,FALSE,"NAA9697";#N/A,#N/A,FALSE,"ECWEBB";#N/A,#N/A,FALSE,"MFT96";#N/A,#N/A,FALSE,"CTrecon"}</definedName>
    <definedName name="name_5_5"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Class1" localSheetId="0" hidden="1">#REF!</definedName>
    <definedName name="NewClass1" localSheetId="4" hidden="1">#REF!</definedName>
    <definedName name="NewClass1" localSheetId="3" hidden="1">#REF!</definedName>
    <definedName name="NOCONFLICT" localSheetId="0"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_1" localSheetId="0" hidden="1">{#N/A,#N/A,FALSE,"TMCOMP96";#N/A,#N/A,FALSE,"MAT96";#N/A,#N/A,FALSE,"FANDA96";#N/A,#N/A,FALSE,"INTRAN96";#N/A,#N/A,FALSE,"NAA9697";#N/A,#N/A,FALSE,"ECWEBB";#N/A,#N/A,FALSE,"MFT96";#N/A,#N/A,FALSE,"CTrecon"}</definedName>
    <definedName name="NOCONFLICT_1" localSheetId="4" hidden="1">{#N/A,#N/A,FALSE,"TMCOMP96";#N/A,#N/A,FALSE,"MAT96";#N/A,#N/A,FALSE,"FANDA96";#N/A,#N/A,FALSE,"INTRAN96";#N/A,#N/A,FALSE,"NAA9697";#N/A,#N/A,FALSE,"ECWEBB";#N/A,#N/A,FALSE,"MFT96";#N/A,#N/A,FALSE,"CTrecon"}</definedName>
    <definedName name="NOCONFLICT_1" localSheetId="3" hidden="1">{#N/A,#N/A,FALSE,"TMCOMP96";#N/A,#N/A,FALSE,"MAT96";#N/A,#N/A,FALSE,"FANDA96";#N/A,#N/A,FALSE,"INTRAN96";#N/A,#N/A,FALSE,"NAA9697";#N/A,#N/A,FALSE,"ECWEBB";#N/A,#N/A,FALSE,"MFT96";#N/A,#N/A,FALSE,"CTrecon"}</definedName>
    <definedName name="NOCONFLICT_1_1" localSheetId="0" hidden="1">{#N/A,#N/A,FALSE,"TMCOMP96";#N/A,#N/A,FALSE,"MAT96";#N/A,#N/A,FALSE,"FANDA96";#N/A,#N/A,FALSE,"INTRAN96";#N/A,#N/A,FALSE,"NAA9697";#N/A,#N/A,FALSE,"ECWEBB";#N/A,#N/A,FALSE,"MFT96";#N/A,#N/A,FALSE,"CTrecon"}</definedName>
    <definedName name="NOCONFLICT_1_1" localSheetId="4" hidden="1">{#N/A,#N/A,FALSE,"TMCOMP96";#N/A,#N/A,FALSE,"MAT96";#N/A,#N/A,FALSE,"FANDA96";#N/A,#N/A,FALSE,"INTRAN96";#N/A,#N/A,FALSE,"NAA9697";#N/A,#N/A,FALSE,"ECWEBB";#N/A,#N/A,FALSE,"MFT96";#N/A,#N/A,FALSE,"CTrecon"}</definedName>
    <definedName name="NOCONFLICT_1_1" hidden="1">{#N/A,#N/A,FALSE,"TMCOMP96";#N/A,#N/A,FALSE,"MAT96";#N/A,#N/A,FALSE,"FANDA96";#N/A,#N/A,FALSE,"INTRAN96";#N/A,#N/A,FALSE,"NAA9697";#N/A,#N/A,FALSE,"ECWEBB";#N/A,#N/A,FALSE,"MFT96";#N/A,#N/A,FALSE,"CTrecon"}</definedName>
    <definedName name="NOCONFLICT_1_1_1" localSheetId="0" hidden="1">{#N/A,#N/A,FALSE,"TMCOMP96";#N/A,#N/A,FALSE,"MAT96";#N/A,#N/A,FALSE,"FANDA96";#N/A,#N/A,FALSE,"INTRAN96";#N/A,#N/A,FALSE,"NAA9697";#N/A,#N/A,FALSE,"ECWEBB";#N/A,#N/A,FALSE,"MFT96";#N/A,#N/A,FALSE,"CTrecon"}</definedName>
    <definedName name="NOCONFLICT_1_1_1" localSheetId="4" hidden="1">{#N/A,#N/A,FALSE,"TMCOMP96";#N/A,#N/A,FALSE,"MAT96";#N/A,#N/A,FALSE,"FANDA96";#N/A,#N/A,FALSE,"INTRAN96";#N/A,#N/A,FALSE,"NAA9697";#N/A,#N/A,FALSE,"ECWEBB";#N/A,#N/A,FALSE,"MFT96";#N/A,#N/A,FALSE,"CTrecon"}</definedName>
    <definedName name="NOCONFLICT_1_1_1" hidden="1">{#N/A,#N/A,FALSE,"TMCOMP96";#N/A,#N/A,FALSE,"MAT96";#N/A,#N/A,FALSE,"FANDA96";#N/A,#N/A,FALSE,"INTRAN96";#N/A,#N/A,FALSE,"NAA9697";#N/A,#N/A,FALSE,"ECWEBB";#N/A,#N/A,FALSE,"MFT96";#N/A,#N/A,FALSE,"CTrecon"}</definedName>
    <definedName name="NOCONFLICT_1_1_1_1" localSheetId="0" hidden="1">{#N/A,#N/A,FALSE,"TMCOMP96";#N/A,#N/A,FALSE,"MAT96";#N/A,#N/A,FALSE,"FANDA96";#N/A,#N/A,FALSE,"INTRAN96";#N/A,#N/A,FALSE,"NAA9697";#N/A,#N/A,FALSE,"ECWEBB";#N/A,#N/A,FALSE,"MFT96";#N/A,#N/A,FALSE,"CTrecon"}</definedName>
    <definedName name="NOCONFLICT_1_1_1_1" hidden="1">{#N/A,#N/A,FALSE,"TMCOMP96";#N/A,#N/A,FALSE,"MAT96";#N/A,#N/A,FALSE,"FANDA96";#N/A,#N/A,FALSE,"INTRAN96";#N/A,#N/A,FALSE,"NAA9697";#N/A,#N/A,FALSE,"ECWEBB";#N/A,#N/A,FALSE,"MFT96";#N/A,#N/A,FALSE,"CTrecon"}</definedName>
    <definedName name="NOCONFLICT_1_1_1_1_1" hidden="1">{#N/A,#N/A,FALSE,"TMCOMP96";#N/A,#N/A,FALSE,"MAT96";#N/A,#N/A,FALSE,"FANDA96";#N/A,#N/A,FALSE,"INTRAN96";#N/A,#N/A,FALSE,"NAA9697";#N/A,#N/A,FALSE,"ECWEBB";#N/A,#N/A,FALSE,"MFT96";#N/A,#N/A,FALSE,"CTrecon"}</definedName>
    <definedName name="NOCONFLICT_1_1_1_1_2" hidden="1">{#N/A,#N/A,FALSE,"TMCOMP96";#N/A,#N/A,FALSE,"MAT96";#N/A,#N/A,FALSE,"FANDA96";#N/A,#N/A,FALSE,"INTRAN96";#N/A,#N/A,FALSE,"NAA9697";#N/A,#N/A,FALSE,"ECWEBB";#N/A,#N/A,FALSE,"MFT96";#N/A,#N/A,FALSE,"CTrecon"}</definedName>
    <definedName name="NOCONFLICT_1_1_1_2" localSheetId="0" hidden="1">{#N/A,#N/A,FALSE,"TMCOMP96";#N/A,#N/A,FALSE,"MAT96";#N/A,#N/A,FALSE,"FANDA96";#N/A,#N/A,FALSE,"INTRAN96";#N/A,#N/A,FALSE,"NAA9697";#N/A,#N/A,FALSE,"ECWEBB";#N/A,#N/A,FALSE,"MFT96";#N/A,#N/A,FALSE,"CTrecon"}</definedName>
    <definedName name="NOCONFLICT_1_1_1_2" hidden="1">{#N/A,#N/A,FALSE,"TMCOMP96";#N/A,#N/A,FALSE,"MAT96";#N/A,#N/A,FALSE,"FANDA96";#N/A,#N/A,FALSE,"INTRAN96";#N/A,#N/A,FALSE,"NAA9697";#N/A,#N/A,FALSE,"ECWEBB";#N/A,#N/A,FALSE,"MFT96";#N/A,#N/A,FALSE,"CTrecon"}</definedName>
    <definedName name="NOCONFLICT_1_1_1_3" localSheetId="0" hidden="1">{#N/A,#N/A,FALSE,"TMCOMP96";#N/A,#N/A,FALSE,"MAT96";#N/A,#N/A,FALSE,"FANDA96";#N/A,#N/A,FALSE,"INTRAN96";#N/A,#N/A,FALSE,"NAA9697";#N/A,#N/A,FALSE,"ECWEBB";#N/A,#N/A,FALSE,"MFT96";#N/A,#N/A,FALSE,"CTrecon"}</definedName>
    <definedName name="NOCONFLICT_1_1_1_3" hidden="1">{#N/A,#N/A,FALSE,"TMCOMP96";#N/A,#N/A,FALSE,"MAT96";#N/A,#N/A,FALSE,"FANDA96";#N/A,#N/A,FALSE,"INTRAN96";#N/A,#N/A,FALSE,"NAA9697";#N/A,#N/A,FALSE,"ECWEBB";#N/A,#N/A,FALSE,"MFT96";#N/A,#N/A,FALSE,"CTrecon"}</definedName>
    <definedName name="NOCONFLICT_1_1_1_4" localSheetId="0" hidden="1">{#N/A,#N/A,FALSE,"TMCOMP96";#N/A,#N/A,FALSE,"MAT96";#N/A,#N/A,FALSE,"FANDA96";#N/A,#N/A,FALSE,"INTRAN96";#N/A,#N/A,FALSE,"NAA9697";#N/A,#N/A,FALSE,"ECWEBB";#N/A,#N/A,FALSE,"MFT96";#N/A,#N/A,FALSE,"CTrecon"}</definedName>
    <definedName name="NOCONFLICT_1_1_1_4" hidden="1">{#N/A,#N/A,FALSE,"TMCOMP96";#N/A,#N/A,FALSE,"MAT96";#N/A,#N/A,FALSE,"FANDA96";#N/A,#N/A,FALSE,"INTRAN96";#N/A,#N/A,FALSE,"NAA9697";#N/A,#N/A,FALSE,"ECWEBB";#N/A,#N/A,FALSE,"MFT96";#N/A,#N/A,FALSE,"CTrecon"}</definedName>
    <definedName name="NOCONFLICT_1_1_1_5" localSheetId="0" hidden="1">{#N/A,#N/A,FALSE,"TMCOMP96";#N/A,#N/A,FALSE,"MAT96";#N/A,#N/A,FALSE,"FANDA96";#N/A,#N/A,FALSE,"INTRAN96";#N/A,#N/A,FALSE,"NAA9697";#N/A,#N/A,FALSE,"ECWEBB";#N/A,#N/A,FALSE,"MFT96";#N/A,#N/A,FALSE,"CTrecon"}</definedName>
    <definedName name="NOCONFLICT_1_1_1_5" hidden="1">{#N/A,#N/A,FALSE,"TMCOMP96";#N/A,#N/A,FALSE,"MAT96";#N/A,#N/A,FALSE,"FANDA96";#N/A,#N/A,FALSE,"INTRAN96";#N/A,#N/A,FALSE,"NAA9697";#N/A,#N/A,FALSE,"ECWEBB";#N/A,#N/A,FALSE,"MFT96";#N/A,#N/A,FALSE,"CTrecon"}</definedName>
    <definedName name="NOCONFLICT_1_1_2" localSheetId="0" hidden="1">{#N/A,#N/A,FALSE,"TMCOMP96";#N/A,#N/A,FALSE,"MAT96";#N/A,#N/A,FALSE,"FANDA96";#N/A,#N/A,FALSE,"INTRAN96";#N/A,#N/A,FALSE,"NAA9697";#N/A,#N/A,FALSE,"ECWEBB";#N/A,#N/A,FALSE,"MFT96";#N/A,#N/A,FALSE,"CTrecon"}</definedName>
    <definedName name="NOCONFLICT_1_1_2" hidden="1">{#N/A,#N/A,FALSE,"TMCOMP96";#N/A,#N/A,FALSE,"MAT96";#N/A,#N/A,FALSE,"FANDA96";#N/A,#N/A,FALSE,"INTRAN96";#N/A,#N/A,FALSE,"NAA9697";#N/A,#N/A,FALSE,"ECWEBB";#N/A,#N/A,FALSE,"MFT96";#N/A,#N/A,FALSE,"CTrecon"}</definedName>
    <definedName name="NOCONFLICT_1_1_3" localSheetId="0" hidden="1">{#N/A,#N/A,FALSE,"TMCOMP96";#N/A,#N/A,FALSE,"MAT96";#N/A,#N/A,FALSE,"FANDA96";#N/A,#N/A,FALSE,"INTRAN96";#N/A,#N/A,FALSE,"NAA9697";#N/A,#N/A,FALSE,"ECWEBB";#N/A,#N/A,FALSE,"MFT96";#N/A,#N/A,FALSE,"CTrecon"}</definedName>
    <definedName name="NOCONFLICT_1_1_3" hidden="1">{#N/A,#N/A,FALSE,"TMCOMP96";#N/A,#N/A,FALSE,"MAT96";#N/A,#N/A,FALSE,"FANDA96";#N/A,#N/A,FALSE,"INTRAN96";#N/A,#N/A,FALSE,"NAA9697";#N/A,#N/A,FALSE,"ECWEBB";#N/A,#N/A,FALSE,"MFT96";#N/A,#N/A,FALSE,"CTrecon"}</definedName>
    <definedName name="NOCONFLICT_1_1_4" localSheetId="0" hidden="1">{#N/A,#N/A,FALSE,"TMCOMP96";#N/A,#N/A,FALSE,"MAT96";#N/A,#N/A,FALSE,"FANDA96";#N/A,#N/A,FALSE,"INTRAN96";#N/A,#N/A,FALSE,"NAA9697";#N/A,#N/A,FALSE,"ECWEBB";#N/A,#N/A,FALSE,"MFT96";#N/A,#N/A,FALSE,"CTrecon"}</definedName>
    <definedName name="NOCONFLICT_1_1_4" hidden="1">{#N/A,#N/A,FALSE,"TMCOMP96";#N/A,#N/A,FALSE,"MAT96";#N/A,#N/A,FALSE,"FANDA96";#N/A,#N/A,FALSE,"INTRAN96";#N/A,#N/A,FALSE,"NAA9697";#N/A,#N/A,FALSE,"ECWEBB";#N/A,#N/A,FALSE,"MFT96";#N/A,#N/A,FALSE,"CTrecon"}</definedName>
    <definedName name="NOCONFLICT_1_1_5" localSheetId="0" hidden="1">{#N/A,#N/A,FALSE,"TMCOMP96";#N/A,#N/A,FALSE,"MAT96";#N/A,#N/A,FALSE,"FANDA96";#N/A,#N/A,FALSE,"INTRAN96";#N/A,#N/A,FALSE,"NAA9697";#N/A,#N/A,FALSE,"ECWEBB";#N/A,#N/A,FALSE,"MFT96";#N/A,#N/A,FALSE,"CTrecon"}</definedName>
    <definedName name="NOCONFLICT_1_1_5" hidden="1">{#N/A,#N/A,FALSE,"TMCOMP96";#N/A,#N/A,FALSE,"MAT96";#N/A,#N/A,FALSE,"FANDA96";#N/A,#N/A,FALSE,"INTRAN96";#N/A,#N/A,FALSE,"NAA9697";#N/A,#N/A,FALSE,"ECWEBB";#N/A,#N/A,FALSE,"MFT96";#N/A,#N/A,FALSE,"CTrecon"}</definedName>
    <definedName name="NOCONFLICT_1_2" localSheetId="0" hidden="1">{#N/A,#N/A,FALSE,"TMCOMP96";#N/A,#N/A,FALSE,"MAT96";#N/A,#N/A,FALSE,"FANDA96";#N/A,#N/A,FALSE,"INTRAN96";#N/A,#N/A,FALSE,"NAA9697";#N/A,#N/A,FALSE,"ECWEBB";#N/A,#N/A,FALSE,"MFT96";#N/A,#N/A,FALSE,"CTrecon"}</definedName>
    <definedName name="NOCONFLICT_1_2" localSheetId="4" hidden="1">{#N/A,#N/A,FALSE,"TMCOMP96";#N/A,#N/A,FALSE,"MAT96";#N/A,#N/A,FALSE,"FANDA96";#N/A,#N/A,FALSE,"INTRAN96";#N/A,#N/A,FALSE,"NAA9697";#N/A,#N/A,FALSE,"ECWEBB";#N/A,#N/A,FALSE,"MFT96";#N/A,#N/A,FALSE,"CTrecon"}</definedName>
    <definedName name="NOCONFLICT_1_2" hidden="1">{#N/A,#N/A,FALSE,"TMCOMP96";#N/A,#N/A,FALSE,"MAT96";#N/A,#N/A,FALSE,"FANDA96";#N/A,#N/A,FALSE,"INTRAN96";#N/A,#N/A,FALSE,"NAA9697";#N/A,#N/A,FALSE,"ECWEBB";#N/A,#N/A,FALSE,"MFT96";#N/A,#N/A,FALSE,"CTrecon"}</definedName>
    <definedName name="NOCONFLICT_1_2_1" localSheetId="0" hidden="1">{#N/A,#N/A,FALSE,"TMCOMP96";#N/A,#N/A,FALSE,"MAT96";#N/A,#N/A,FALSE,"FANDA96";#N/A,#N/A,FALSE,"INTRAN96";#N/A,#N/A,FALSE,"NAA9697";#N/A,#N/A,FALSE,"ECWEBB";#N/A,#N/A,FALSE,"MFT96";#N/A,#N/A,FALSE,"CTrecon"}</definedName>
    <definedName name="NOCONFLICT_1_2_1" localSheetId="4" hidden="1">{#N/A,#N/A,FALSE,"TMCOMP96";#N/A,#N/A,FALSE,"MAT96";#N/A,#N/A,FALSE,"FANDA96";#N/A,#N/A,FALSE,"INTRAN96";#N/A,#N/A,FALSE,"NAA9697";#N/A,#N/A,FALSE,"ECWEBB";#N/A,#N/A,FALSE,"MFT96";#N/A,#N/A,FALSE,"CTrecon"}</definedName>
    <definedName name="NOCONFLICT_1_2_1" hidden="1">{#N/A,#N/A,FALSE,"TMCOMP96";#N/A,#N/A,FALSE,"MAT96";#N/A,#N/A,FALSE,"FANDA96";#N/A,#N/A,FALSE,"INTRAN96";#N/A,#N/A,FALSE,"NAA9697";#N/A,#N/A,FALSE,"ECWEBB";#N/A,#N/A,FALSE,"MFT96";#N/A,#N/A,FALSE,"CTrecon"}</definedName>
    <definedName name="NOCONFLICT_1_2_1_1" localSheetId="0" hidden="1">{#N/A,#N/A,FALSE,"TMCOMP96";#N/A,#N/A,FALSE,"MAT96";#N/A,#N/A,FALSE,"FANDA96";#N/A,#N/A,FALSE,"INTRAN96";#N/A,#N/A,FALSE,"NAA9697";#N/A,#N/A,FALSE,"ECWEBB";#N/A,#N/A,FALSE,"MFT96";#N/A,#N/A,FALSE,"CTrecon"}</definedName>
    <definedName name="NOCONFLICT_1_2_1_1" hidden="1">{#N/A,#N/A,FALSE,"TMCOMP96";#N/A,#N/A,FALSE,"MAT96";#N/A,#N/A,FALSE,"FANDA96";#N/A,#N/A,FALSE,"INTRAN96";#N/A,#N/A,FALSE,"NAA9697";#N/A,#N/A,FALSE,"ECWEBB";#N/A,#N/A,FALSE,"MFT96";#N/A,#N/A,FALSE,"CTrecon"}</definedName>
    <definedName name="NOCONFLICT_1_2_1_1_1" hidden="1">{#N/A,#N/A,FALSE,"TMCOMP96";#N/A,#N/A,FALSE,"MAT96";#N/A,#N/A,FALSE,"FANDA96";#N/A,#N/A,FALSE,"INTRAN96";#N/A,#N/A,FALSE,"NAA9697";#N/A,#N/A,FALSE,"ECWEBB";#N/A,#N/A,FALSE,"MFT96";#N/A,#N/A,FALSE,"CTrecon"}</definedName>
    <definedName name="NOCONFLICT_1_2_1_1_2" hidden="1">{#N/A,#N/A,FALSE,"TMCOMP96";#N/A,#N/A,FALSE,"MAT96";#N/A,#N/A,FALSE,"FANDA96";#N/A,#N/A,FALSE,"INTRAN96";#N/A,#N/A,FALSE,"NAA9697";#N/A,#N/A,FALSE,"ECWEBB";#N/A,#N/A,FALSE,"MFT96";#N/A,#N/A,FALSE,"CTrecon"}</definedName>
    <definedName name="NOCONFLICT_1_2_1_2" localSheetId="0" hidden="1">{#N/A,#N/A,FALSE,"TMCOMP96";#N/A,#N/A,FALSE,"MAT96";#N/A,#N/A,FALSE,"FANDA96";#N/A,#N/A,FALSE,"INTRAN96";#N/A,#N/A,FALSE,"NAA9697";#N/A,#N/A,FALSE,"ECWEBB";#N/A,#N/A,FALSE,"MFT96";#N/A,#N/A,FALSE,"CTrecon"}</definedName>
    <definedName name="NOCONFLICT_1_2_1_2" hidden="1">{#N/A,#N/A,FALSE,"TMCOMP96";#N/A,#N/A,FALSE,"MAT96";#N/A,#N/A,FALSE,"FANDA96";#N/A,#N/A,FALSE,"INTRAN96";#N/A,#N/A,FALSE,"NAA9697";#N/A,#N/A,FALSE,"ECWEBB";#N/A,#N/A,FALSE,"MFT96";#N/A,#N/A,FALSE,"CTrecon"}</definedName>
    <definedName name="NOCONFLICT_1_2_1_3" localSheetId="0" hidden="1">{#N/A,#N/A,FALSE,"TMCOMP96";#N/A,#N/A,FALSE,"MAT96";#N/A,#N/A,FALSE,"FANDA96";#N/A,#N/A,FALSE,"INTRAN96";#N/A,#N/A,FALSE,"NAA9697";#N/A,#N/A,FALSE,"ECWEBB";#N/A,#N/A,FALSE,"MFT96";#N/A,#N/A,FALSE,"CTrecon"}</definedName>
    <definedName name="NOCONFLICT_1_2_1_3" hidden="1">{#N/A,#N/A,FALSE,"TMCOMP96";#N/A,#N/A,FALSE,"MAT96";#N/A,#N/A,FALSE,"FANDA96";#N/A,#N/A,FALSE,"INTRAN96";#N/A,#N/A,FALSE,"NAA9697";#N/A,#N/A,FALSE,"ECWEBB";#N/A,#N/A,FALSE,"MFT96";#N/A,#N/A,FALSE,"CTrecon"}</definedName>
    <definedName name="NOCONFLICT_1_2_1_4" localSheetId="0" hidden="1">{#N/A,#N/A,FALSE,"TMCOMP96";#N/A,#N/A,FALSE,"MAT96";#N/A,#N/A,FALSE,"FANDA96";#N/A,#N/A,FALSE,"INTRAN96";#N/A,#N/A,FALSE,"NAA9697";#N/A,#N/A,FALSE,"ECWEBB";#N/A,#N/A,FALSE,"MFT96";#N/A,#N/A,FALSE,"CTrecon"}</definedName>
    <definedName name="NOCONFLICT_1_2_1_4" hidden="1">{#N/A,#N/A,FALSE,"TMCOMP96";#N/A,#N/A,FALSE,"MAT96";#N/A,#N/A,FALSE,"FANDA96";#N/A,#N/A,FALSE,"INTRAN96";#N/A,#N/A,FALSE,"NAA9697";#N/A,#N/A,FALSE,"ECWEBB";#N/A,#N/A,FALSE,"MFT96";#N/A,#N/A,FALSE,"CTrecon"}</definedName>
    <definedName name="NOCONFLICT_1_2_1_5" localSheetId="0" hidden="1">{#N/A,#N/A,FALSE,"TMCOMP96";#N/A,#N/A,FALSE,"MAT96";#N/A,#N/A,FALSE,"FANDA96";#N/A,#N/A,FALSE,"INTRAN96";#N/A,#N/A,FALSE,"NAA9697";#N/A,#N/A,FALSE,"ECWEBB";#N/A,#N/A,FALSE,"MFT96";#N/A,#N/A,FALSE,"CTrecon"}</definedName>
    <definedName name="NOCONFLICT_1_2_1_5" hidden="1">{#N/A,#N/A,FALSE,"TMCOMP96";#N/A,#N/A,FALSE,"MAT96";#N/A,#N/A,FALSE,"FANDA96";#N/A,#N/A,FALSE,"INTRAN96";#N/A,#N/A,FALSE,"NAA9697";#N/A,#N/A,FALSE,"ECWEBB";#N/A,#N/A,FALSE,"MFT96";#N/A,#N/A,FALSE,"CTrecon"}</definedName>
    <definedName name="NOCONFLICT_1_2_2" localSheetId="0" hidden="1">{#N/A,#N/A,FALSE,"TMCOMP96";#N/A,#N/A,FALSE,"MAT96";#N/A,#N/A,FALSE,"FANDA96";#N/A,#N/A,FALSE,"INTRAN96";#N/A,#N/A,FALSE,"NAA9697";#N/A,#N/A,FALSE,"ECWEBB";#N/A,#N/A,FALSE,"MFT96";#N/A,#N/A,FALSE,"CTrecon"}</definedName>
    <definedName name="NOCONFLICT_1_2_2" hidden="1">{#N/A,#N/A,FALSE,"TMCOMP96";#N/A,#N/A,FALSE,"MAT96";#N/A,#N/A,FALSE,"FANDA96";#N/A,#N/A,FALSE,"INTRAN96";#N/A,#N/A,FALSE,"NAA9697";#N/A,#N/A,FALSE,"ECWEBB";#N/A,#N/A,FALSE,"MFT96";#N/A,#N/A,FALSE,"CTrecon"}</definedName>
    <definedName name="NOCONFLICT_1_2_3" localSheetId="0" hidden="1">{#N/A,#N/A,FALSE,"TMCOMP96";#N/A,#N/A,FALSE,"MAT96";#N/A,#N/A,FALSE,"FANDA96";#N/A,#N/A,FALSE,"INTRAN96";#N/A,#N/A,FALSE,"NAA9697";#N/A,#N/A,FALSE,"ECWEBB";#N/A,#N/A,FALSE,"MFT96";#N/A,#N/A,FALSE,"CTrecon"}</definedName>
    <definedName name="NOCONFLICT_1_2_3" hidden="1">{#N/A,#N/A,FALSE,"TMCOMP96";#N/A,#N/A,FALSE,"MAT96";#N/A,#N/A,FALSE,"FANDA96";#N/A,#N/A,FALSE,"INTRAN96";#N/A,#N/A,FALSE,"NAA9697";#N/A,#N/A,FALSE,"ECWEBB";#N/A,#N/A,FALSE,"MFT96";#N/A,#N/A,FALSE,"CTrecon"}</definedName>
    <definedName name="NOCONFLICT_1_2_4" localSheetId="0" hidden="1">{#N/A,#N/A,FALSE,"TMCOMP96";#N/A,#N/A,FALSE,"MAT96";#N/A,#N/A,FALSE,"FANDA96";#N/A,#N/A,FALSE,"INTRAN96";#N/A,#N/A,FALSE,"NAA9697";#N/A,#N/A,FALSE,"ECWEBB";#N/A,#N/A,FALSE,"MFT96";#N/A,#N/A,FALSE,"CTrecon"}</definedName>
    <definedName name="NOCONFLICT_1_2_4" hidden="1">{#N/A,#N/A,FALSE,"TMCOMP96";#N/A,#N/A,FALSE,"MAT96";#N/A,#N/A,FALSE,"FANDA96";#N/A,#N/A,FALSE,"INTRAN96";#N/A,#N/A,FALSE,"NAA9697";#N/A,#N/A,FALSE,"ECWEBB";#N/A,#N/A,FALSE,"MFT96";#N/A,#N/A,FALSE,"CTrecon"}</definedName>
    <definedName name="NOCONFLICT_1_2_5" localSheetId="0" hidden="1">{#N/A,#N/A,FALSE,"TMCOMP96";#N/A,#N/A,FALSE,"MAT96";#N/A,#N/A,FALSE,"FANDA96";#N/A,#N/A,FALSE,"INTRAN96";#N/A,#N/A,FALSE,"NAA9697";#N/A,#N/A,FALSE,"ECWEBB";#N/A,#N/A,FALSE,"MFT96";#N/A,#N/A,FALSE,"CTrecon"}</definedName>
    <definedName name="NOCONFLICT_1_2_5" hidden="1">{#N/A,#N/A,FALSE,"TMCOMP96";#N/A,#N/A,FALSE,"MAT96";#N/A,#N/A,FALSE,"FANDA96";#N/A,#N/A,FALSE,"INTRAN96";#N/A,#N/A,FALSE,"NAA9697";#N/A,#N/A,FALSE,"ECWEBB";#N/A,#N/A,FALSE,"MFT96";#N/A,#N/A,FALSE,"CTrecon"}</definedName>
    <definedName name="NOCONFLICT_1_3" localSheetId="0" hidden="1">{#N/A,#N/A,FALSE,"TMCOMP96";#N/A,#N/A,FALSE,"MAT96";#N/A,#N/A,FALSE,"FANDA96";#N/A,#N/A,FALSE,"INTRAN96";#N/A,#N/A,FALSE,"NAA9697";#N/A,#N/A,FALSE,"ECWEBB";#N/A,#N/A,FALSE,"MFT96";#N/A,#N/A,FALSE,"CTrecon"}</definedName>
    <definedName name="NOCONFLICT_1_3" localSheetId="4" hidden="1">{#N/A,#N/A,FALSE,"TMCOMP96";#N/A,#N/A,FALSE,"MAT96";#N/A,#N/A,FALSE,"FANDA96";#N/A,#N/A,FALSE,"INTRAN96";#N/A,#N/A,FALSE,"NAA9697";#N/A,#N/A,FALSE,"ECWEBB";#N/A,#N/A,FALSE,"MFT96";#N/A,#N/A,FALSE,"CTrecon"}</definedName>
    <definedName name="NOCONFLICT_1_3" hidden="1">{#N/A,#N/A,FALSE,"TMCOMP96";#N/A,#N/A,FALSE,"MAT96";#N/A,#N/A,FALSE,"FANDA96";#N/A,#N/A,FALSE,"INTRAN96";#N/A,#N/A,FALSE,"NAA9697";#N/A,#N/A,FALSE,"ECWEBB";#N/A,#N/A,FALSE,"MFT96";#N/A,#N/A,FALSE,"CTrecon"}</definedName>
    <definedName name="NOCONFLICT_1_3_1" localSheetId="0" hidden="1">{#N/A,#N/A,FALSE,"TMCOMP96";#N/A,#N/A,FALSE,"MAT96";#N/A,#N/A,FALSE,"FANDA96";#N/A,#N/A,FALSE,"INTRAN96";#N/A,#N/A,FALSE,"NAA9697";#N/A,#N/A,FALSE,"ECWEBB";#N/A,#N/A,FALSE,"MFT96";#N/A,#N/A,FALSE,"CTrecon"}</definedName>
    <definedName name="NOCONFLICT_1_3_1" localSheetId="4" hidden="1">{#N/A,#N/A,FALSE,"TMCOMP96";#N/A,#N/A,FALSE,"MAT96";#N/A,#N/A,FALSE,"FANDA96";#N/A,#N/A,FALSE,"INTRAN96";#N/A,#N/A,FALSE,"NAA9697";#N/A,#N/A,FALSE,"ECWEBB";#N/A,#N/A,FALSE,"MFT96";#N/A,#N/A,FALSE,"CTrecon"}</definedName>
    <definedName name="NOCONFLICT_1_3_1" hidden="1">{#N/A,#N/A,FALSE,"TMCOMP96";#N/A,#N/A,FALSE,"MAT96";#N/A,#N/A,FALSE,"FANDA96";#N/A,#N/A,FALSE,"INTRAN96";#N/A,#N/A,FALSE,"NAA9697";#N/A,#N/A,FALSE,"ECWEBB";#N/A,#N/A,FALSE,"MFT96";#N/A,#N/A,FALSE,"CTrecon"}</definedName>
    <definedName name="NOCONFLICT_1_3_1_1" localSheetId="0" hidden="1">{#N/A,#N/A,FALSE,"TMCOMP96";#N/A,#N/A,FALSE,"MAT96";#N/A,#N/A,FALSE,"FANDA96";#N/A,#N/A,FALSE,"INTRAN96";#N/A,#N/A,FALSE,"NAA9697";#N/A,#N/A,FALSE,"ECWEBB";#N/A,#N/A,FALSE,"MFT96";#N/A,#N/A,FALSE,"CTrecon"}</definedName>
    <definedName name="NOCONFLICT_1_3_1_1" hidden="1">{#N/A,#N/A,FALSE,"TMCOMP96";#N/A,#N/A,FALSE,"MAT96";#N/A,#N/A,FALSE,"FANDA96";#N/A,#N/A,FALSE,"INTRAN96";#N/A,#N/A,FALSE,"NAA9697";#N/A,#N/A,FALSE,"ECWEBB";#N/A,#N/A,FALSE,"MFT96";#N/A,#N/A,FALSE,"CTrecon"}</definedName>
    <definedName name="NOCONFLICT_1_3_1_1_1" hidden="1">{#N/A,#N/A,FALSE,"TMCOMP96";#N/A,#N/A,FALSE,"MAT96";#N/A,#N/A,FALSE,"FANDA96";#N/A,#N/A,FALSE,"INTRAN96";#N/A,#N/A,FALSE,"NAA9697";#N/A,#N/A,FALSE,"ECWEBB";#N/A,#N/A,FALSE,"MFT96";#N/A,#N/A,FALSE,"CTrecon"}</definedName>
    <definedName name="NOCONFLICT_1_3_1_1_2" hidden="1">{#N/A,#N/A,FALSE,"TMCOMP96";#N/A,#N/A,FALSE,"MAT96";#N/A,#N/A,FALSE,"FANDA96";#N/A,#N/A,FALSE,"INTRAN96";#N/A,#N/A,FALSE,"NAA9697";#N/A,#N/A,FALSE,"ECWEBB";#N/A,#N/A,FALSE,"MFT96";#N/A,#N/A,FALSE,"CTrecon"}</definedName>
    <definedName name="NOCONFLICT_1_3_1_2" localSheetId="0" hidden="1">{#N/A,#N/A,FALSE,"TMCOMP96";#N/A,#N/A,FALSE,"MAT96";#N/A,#N/A,FALSE,"FANDA96";#N/A,#N/A,FALSE,"INTRAN96";#N/A,#N/A,FALSE,"NAA9697";#N/A,#N/A,FALSE,"ECWEBB";#N/A,#N/A,FALSE,"MFT96";#N/A,#N/A,FALSE,"CTrecon"}</definedName>
    <definedName name="NOCONFLICT_1_3_1_2" hidden="1">{#N/A,#N/A,FALSE,"TMCOMP96";#N/A,#N/A,FALSE,"MAT96";#N/A,#N/A,FALSE,"FANDA96";#N/A,#N/A,FALSE,"INTRAN96";#N/A,#N/A,FALSE,"NAA9697";#N/A,#N/A,FALSE,"ECWEBB";#N/A,#N/A,FALSE,"MFT96";#N/A,#N/A,FALSE,"CTrecon"}</definedName>
    <definedName name="NOCONFLICT_1_3_1_3" localSheetId="0" hidden="1">{#N/A,#N/A,FALSE,"TMCOMP96";#N/A,#N/A,FALSE,"MAT96";#N/A,#N/A,FALSE,"FANDA96";#N/A,#N/A,FALSE,"INTRAN96";#N/A,#N/A,FALSE,"NAA9697";#N/A,#N/A,FALSE,"ECWEBB";#N/A,#N/A,FALSE,"MFT96";#N/A,#N/A,FALSE,"CTrecon"}</definedName>
    <definedName name="NOCONFLICT_1_3_1_3" hidden="1">{#N/A,#N/A,FALSE,"TMCOMP96";#N/A,#N/A,FALSE,"MAT96";#N/A,#N/A,FALSE,"FANDA96";#N/A,#N/A,FALSE,"INTRAN96";#N/A,#N/A,FALSE,"NAA9697";#N/A,#N/A,FALSE,"ECWEBB";#N/A,#N/A,FALSE,"MFT96";#N/A,#N/A,FALSE,"CTrecon"}</definedName>
    <definedName name="NOCONFLICT_1_3_1_4" localSheetId="0" hidden="1">{#N/A,#N/A,FALSE,"TMCOMP96";#N/A,#N/A,FALSE,"MAT96";#N/A,#N/A,FALSE,"FANDA96";#N/A,#N/A,FALSE,"INTRAN96";#N/A,#N/A,FALSE,"NAA9697";#N/A,#N/A,FALSE,"ECWEBB";#N/A,#N/A,FALSE,"MFT96";#N/A,#N/A,FALSE,"CTrecon"}</definedName>
    <definedName name="NOCONFLICT_1_3_1_4" hidden="1">{#N/A,#N/A,FALSE,"TMCOMP96";#N/A,#N/A,FALSE,"MAT96";#N/A,#N/A,FALSE,"FANDA96";#N/A,#N/A,FALSE,"INTRAN96";#N/A,#N/A,FALSE,"NAA9697";#N/A,#N/A,FALSE,"ECWEBB";#N/A,#N/A,FALSE,"MFT96";#N/A,#N/A,FALSE,"CTrecon"}</definedName>
    <definedName name="NOCONFLICT_1_3_1_5" localSheetId="0" hidden="1">{#N/A,#N/A,FALSE,"TMCOMP96";#N/A,#N/A,FALSE,"MAT96";#N/A,#N/A,FALSE,"FANDA96";#N/A,#N/A,FALSE,"INTRAN96";#N/A,#N/A,FALSE,"NAA9697";#N/A,#N/A,FALSE,"ECWEBB";#N/A,#N/A,FALSE,"MFT96";#N/A,#N/A,FALSE,"CTrecon"}</definedName>
    <definedName name="NOCONFLICT_1_3_1_5" hidden="1">{#N/A,#N/A,FALSE,"TMCOMP96";#N/A,#N/A,FALSE,"MAT96";#N/A,#N/A,FALSE,"FANDA96";#N/A,#N/A,FALSE,"INTRAN96";#N/A,#N/A,FALSE,"NAA9697";#N/A,#N/A,FALSE,"ECWEBB";#N/A,#N/A,FALSE,"MFT96";#N/A,#N/A,FALSE,"CTrecon"}</definedName>
    <definedName name="NOCONFLICT_1_3_2" localSheetId="0" hidden="1">{#N/A,#N/A,FALSE,"TMCOMP96";#N/A,#N/A,FALSE,"MAT96";#N/A,#N/A,FALSE,"FANDA96";#N/A,#N/A,FALSE,"INTRAN96";#N/A,#N/A,FALSE,"NAA9697";#N/A,#N/A,FALSE,"ECWEBB";#N/A,#N/A,FALSE,"MFT96";#N/A,#N/A,FALSE,"CTrecon"}</definedName>
    <definedName name="NOCONFLICT_1_3_2" hidden="1">{#N/A,#N/A,FALSE,"TMCOMP96";#N/A,#N/A,FALSE,"MAT96";#N/A,#N/A,FALSE,"FANDA96";#N/A,#N/A,FALSE,"INTRAN96";#N/A,#N/A,FALSE,"NAA9697";#N/A,#N/A,FALSE,"ECWEBB";#N/A,#N/A,FALSE,"MFT96";#N/A,#N/A,FALSE,"CTrecon"}</definedName>
    <definedName name="NOCONFLICT_1_3_3" localSheetId="0" hidden="1">{#N/A,#N/A,FALSE,"TMCOMP96";#N/A,#N/A,FALSE,"MAT96";#N/A,#N/A,FALSE,"FANDA96";#N/A,#N/A,FALSE,"INTRAN96";#N/A,#N/A,FALSE,"NAA9697";#N/A,#N/A,FALSE,"ECWEBB";#N/A,#N/A,FALSE,"MFT96";#N/A,#N/A,FALSE,"CTrecon"}</definedName>
    <definedName name="NOCONFLICT_1_3_3" hidden="1">{#N/A,#N/A,FALSE,"TMCOMP96";#N/A,#N/A,FALSE,"MAT96";#N/A,#N/A,FALSE,"FANDA96";#N/A,#N/A,FALSE,"INTRAN96";#N/A,#N/A,FALSE,"NAA9697";#N/A,#N/A,FALSE,"ECWEBB";#N/A,#N/A,FALSE,"MFT96";#N/A,#N/A,FALSE,"CTrecon"}</definedName>
    <definedName name="NOCONFLICT_1_3_4" localSheetId="0" hidden="1">{#N/A,#N/A,FALSE,"TMCOMP96";#N/A,#N/A,FALSE,"MAT96";#N/A,#N/A,FALSE,"FANDA96";#N/A,#N/A,FALSE,"INTRAN96";#N/A,#N/A,FALSE,"NAA9697";#N/A,#N/A,FALSE,"ECWEBB";#N/A,#N/A,FALSE,"MFT96";#N/A,#N/A,FALSE,"CTrecon"}</definedName>
    <definedName name="NOCONFLICT_1_3_4" hidden="1">{#N/A,#N/A,FALSE,"TMCOMP96";#N/A,#N/A,FALSE,"MAT96";#N/A,#N/A,FALSE,"FANDA96";#N/A,#N/A,FALSE,"INTRAN96";#N/A,#N/A,FALSE,"NAA9697";#N/A,#N/A,FALSE,"ECWEBB";#N/A,#N/A,FALSE,"MFT96";#N/A,#N/A,FALSE,"CTrecon"}</definedName>
    <definedName name="NOCONFLICT_1_3_5" localSheetId="0" hidden="1">{#N/A,#N/A,FALSE,"TMCOMP96";#N/A,#N/A,FALSE,"MAT96";#N/A,#N/A,FALSE,"FANDA96";#N/A,#N/A,FALSE,"INTRAN96";#N/A,#N/A,FALSE,"NAA9697";#N/A,#N/A,FALSE,"ECWEBB";#N/A,#N/A,FALSE,"MFT96";#N/A,#N/A,FALSE,"CTrecon"}</definedName>
    <definedName name="NOCONFLICT_1_3_5" hidden="1">{#N/A,#N/A,FALSE,"TMCOMP96";#N/A,#N/A,FALSE,"MAT96";#N/A,#N/A,FALSE,"FANDA96";#N/A,#N/A,FALSE,"INTRAN96";#N/A,#N/A,FALSE,"NAA9697";#N/A,#N/A,FALSE,"ECWEBB";#N/A,#N/A,FALSE,"MFT96";#N/A,#N/A,FALSE,"CTrecon"}</definedName>
    <definedName name="NOCONFLICT_1_4" localSheetId="0" hidden="1">{#N/A,#N/A,FALSE,"TMCOMP96";#N/A,#N/A,FALSE,"MAT96";#N/A,#N/A,FALSE,"FANDA96";#N/A,#N/A,FALSE,"INTRAN96";#N/A,#N/A,FALSE,"NAA9697";#N/A,#N/A,FALSE,"ECWEBB";#N/A,#N/A,FALSE,"MFT96";#N/A,#N/A,FALSE,"CTrecon"}</definedName>
    <definedName name="NOCONFLICT_1_4" localSheetId="4" hidden="1">{#N/A,#N/A,FALSE,"TMCOMP96";#N/A,#N/A,FALSE,"MAT96";#N/A,#N/A,FALSE,"FANDA96";#N/A,#N/A,FALSE,"INTRAN96";#N/A,#N/A,FALSE,"NAA9697";#N/A,#N/A,FALSE,"ECWEBB";#N/A,#N/A,FALSE,"MFT96";#N/A,#N/A,FALSE,"CTrecon"}</definedName>
    <definedName name="NOCONFLICT_1_4" hidden="1">{#N/A,#N/A,FALSE,"TMCOMP96";#N/A,#N/A,FALSE,"MAT96";#N/A,#N/A,FALSE,"FANDA96";#N/A,#N/A,FALSE,"INTRAN96";#N/A,#N/A,FALSE,"NAA9697";#N/A,#N/A,FALSE,"ECWEBB";#N/A,#N/A,FALSE,"MFT96";#N/A,#N/A,FALSE,"CTrecon"}</definedName>
    <definedName name="NOCONFLICT_1_4_1" localSheetId="0" hidden="1">{#N/A,#N/A,FALSE,"TMCOMP96";#N/A,#N/A,FALSE,"MAT96";#N/A,#N/A,FALSE,"FANDA96";#N/A,#N/A,FALSE,"INTRAN96";#N/A,#N/A,FALSE,"NAA9697";#N/A,#N/A,FALSE,"ECWEBB";#N/A,#N/A,FALSE,"MFT96";#N/A,#N/A,FALSE,"CTrecon"}</definedName>
    <definedName name="NOCONFLICT_1_4_1" localSheetId="4" hidden="1">{#N/A,#N/A,FALSE,"TMCOMP96";#N/A,#N/A,FALSE,"MAT96";#N/A,#N/A,FALSE,"FANDA96";#N/A,#N/A,FALSE,"INTRAN96";#N/A,#N/A,FALSE,"NAA9697";#N/A,#N/A,FALSE,"ECWEBB";#N/A,#N/A,FALSE,"MFT96";#N/A,#N/A,FALSE,"CTrecon"}</definedName>
    <definedName name="NOCONFLICT_1_4_1" hidden="1">{#N/A,#N/A,FALSE,"TMCOMP96";#N/A,#N/A,FALSE,"MAT96";#N/A,#N/A,FALSE,"FANDA96";#N/A,#N/A,FALSE,"INTRAN96";#N/A,#N/A,FALSE,"NAA9697";#N/A,#N/A,FALSE,"ECWEBB";#N/A,#N/A,FALSE,"MFT96";#N/A,#N/A,FALSE,"CTrecon"}</definedName>
    <definedName name="NOCONFLICT_1_4_1_1" localSheetId="0" hidden="1">{#N/A,#N/A,FALSE,"TMCOMP96";#N/A,#N/A,FALSE,"MAT96";#N/A,#N/A,FALSE,"FANDA96";#N/A,#N/A,FALSE,"INTRAN96";#N/A,#N/A,FALSE,"NAA9697";#N/A,#N/A,FALSE,"ECWEBB";#N/A,#N/A,FALSE,"MFT96";#N/A,#N/A,FALSE,"CTrecon"}</definedName>
    <definedName name="NOCONFLICT_1_4_1_1" hidden="1">{#N/A,#N/A,FALSE,"TMCOMP96";#N/A,#N/A,FALSE,"MAT96";#N/A,#N/A,FALSE,"FANDA96";#N/A,#N/A,FALSE,"INTRAN96";#N/A,#N/A,FALSE,"NAA9697";#N/A,#N/A,FALSE,"ECWEBB";#N/A,#N/A,FALSE,"MFT96";#N/A,#N/A,FALSE,"CTrecon"}</definedName>
    <definedName name="NOCONFLICT_1_4_1_2" localSheetId="0" hidden="1">{#N/A,#N/A,FALSE,"TMCOMP96";#N/A,#N/A,FALSE,"MAT96";#N/A,#N/A,FALSE,"FANDA96";#N/A,#N/A,FALSE,"INTRAN96";#N/A,#N/A,FALSE,"NAA9697";#N/A,#N/A,FALSE,"ECWEBB";#N/A,#N/A,FALSE,"MFT96";#N/A,#N/A,FALSE,"CTrecon"}</definedName>
    <definedName name="NOCONFLICT_1_4_1_2" hidden="1">{#N/A,#N/A,FALSE,"TMCOMP96";#N/A,#N/A,FALSE,"MAT96";#N/A,#N/A,FALSE,"FANDA96";#N/A,#N/A,FALSE,"INTRAN96";#N/A,#N/A,FALSE,"NAA9697";#N/A,#N/A,FALSE,"ECWEBB";#N/A,#N/A,FALSE,"MFT96";#N/A,#N/A,FALSE,"CTrecon"}</definedName>
    <definedName name="NOCONFLICT_1_4_1_3" localSheetId="0" hidden="1">{#N/A,#N/A,FALSE,"TMCOMP96";#N/A,#N/A,FALSE,"MAT96";#N/A,#N/A,FALSE,"FANDA96";#N/A,#N/A,FALSE,"INTRAN96";#N/A,#N/A,FALSE,"NAA9697";#N/A,#N/A,FALSE,"ECWEBB";#N/A,#N/A,FALSE,"MFT96";#N/A,#N/A,FALSE,"CTrecon"}</definedName>
    <definedName name="NOCONFLICT_1_4_1_3" hidden="1">{#N/A,#N/A,FALSE,"TMCOMP96";#N/A,#N/A,FALSE,"MAT96";#N/A,#N/A,FALSE,"FANDA96";#N/A,#N/A,FALSE,"INTRAN96";#N/A,#N/A,FALSE,"NAA9697";#N/A,#N/A,FALSE,"ECWEBB";#N/A,#N/A,FALSE,"MFT96";#N/A,#N/A,FALSE,"CTrecon"}</definedName>
    <definedName name="NOCONFLICT_1_4_1_4" localSheetId="0" hidden="1">{#N/A,#N/A,FALSE,"TMCOMP96";#N/A,#N/A,FALSE,"MAT96";#N/A,#N/A,FALSE,"FANDA96";#N/A,#N/A,FALSE,"INTRAN96";#N/A,#N/A,FALSE,"NAA9697";#N/A,#N/A,FALSE,"ECWEBB";#N/A,#N/A,FALSE,"MFT96";#N/A,#N/A,FALSE,"CTrecon"}</definedName>
    <definedName name="NOCONFLICT_1_4_1_4" hidden="1">{#N/A,#N/A,FALSE,"TMCOMP96";#N/A,#N/A,FALSE,"MAT96";#N/A,#N/A,FALSE,"FANDA96";#N/A,#N/A,FALSE,"INTRAN96";#N/A,#N/A,FALSE,"NAA9697";#N/A,#N/A,FALSE,"ECWEBB";#N/A,#N/A,FALSE,"MFT96";#N/A,#N/A,FALSE,"CTrecon"}</definedName>
    <definedName name="NOCONFLICT_1_4_1_5" hidden="1">{#N/A,#N/A,FALSE,"TMCOMP96";#N/A,#N/A,FALSE,"MAT96";#N/A,#N/A,FALSE,"FANDA96";#N/A,#N/A,FALSE,"INTRAN96";#N/A,#N/A,FALSE,"NAA9697";#N/A,#N/A,FALSE,"ECWEBB";#N/A,#N/A,FALSE,"MFT96";#N/A,#N/A,FALSE,"CTrecon"}</definedName>
    <definedName name="NOCONFLICT_1_4_2" localSheetId="0" hidden="1">{#N/A,#N/A,FALSE,"TMCOMP96";#N/A,#N/A,FALSE,"MAT96";#N/A,#N/A,FALSE,"FANDA96";#N/A,#N/A,FALSE,"INTRAN96";#N/A,#N/A,FALSE,"NAA9697";#N/A,#N/A,FALSE,"ECWEBB";#N/A,#N/A,FALSE,"MFT96";#N/A,#N/A,FALSE,"CTrecon"}</definedName>
    <definedName name="NOCONFLICT_1_4_2" hidden="1">{#N/A,#N/A,FALSE,"TMCOMP96";#N/A,#N/A,FALSE,"MAT96";#N/A,#N/A,FALSE,"FANDA96";#N/A,#N/A,FALSE,"INTRAN96";#N/A,#N/A,FALSE,"NAA9697";#N/A,#N/A,FALSE,"ECWEBB";#N/A,#N/A,FALSE,"MFT96";#N/A,#N/A,FALSE,"CTrecon"}</definedName>
    <definedName name="NOCONFLICT_1_4_3" localSheetId="0" hidden="1">{#N/A,#N/A,FALSE,"TMCOMP96";#N/A,#N/A,FALSE,"MAT96";#N/A,#N/A,FALSE,"FANDA96";#N/A,#N/A,FALSE,"INTRAN96";#N/A,#N/A,FALSE,"NAA9697";#N/A,#N/A,FALSE,"ECWEBB";#N/A,#N/A,FALSE,"MFT96";#N/A,#N/A,FALSE,"CTrecon"}</definedName>
    <definedName name="NOCONFLICT_1_4_3" hidden="1">{#N/A,#N/A,FALSE,"TMCOMP96";#N/A,#N/A,FALSE,"MAT96";#N/A,#N/A,FALSE,"FANDA96";#N/A,#N/A,FALSE,"INTRAN96";#N/A,#N/A,FALSE,"NAA9697";#N/A,#N/A,FALSE,"ECWEBB";#N/A,#N/A,FALSE,"MFT96";#N/A,#N/A,FALSE,"CTrecon"}</definedName>
    <definedName name="NOCONFLICT_1_4_4" localSheetId="0" hidden="1">{#N/A,#N/A,FALSE,"TMCOMP96";#N/A,#N/A,FALSE,"MAT96";#N/A,#N/A,FALSE,"FANDA96";#N/A,#N/A,FALSE,"INTRAN96";#N/A,#N/A,FALSE,"NAA9697";#N/A,#N/A,FALSE,"ECWEBB";#N/A,#N/A,FALSE,"MFT96";#N/A,#N/A,FALSE,"CTrecon"}</definedName>
    <definedName name="NOCONFLICT_1_4_4" hidden="1">{#N/A,#N/A,FALSE,"TMCOMP96";#N/A,#N/A,FALSE,"MAT96";#N/A,#N/A,FALSE,"FANDA96";#N/A,#N/A,FALSE,"INTRAN96";#N/A,#N/A,FALSE,"NAA9697";#N/A,#N/A,FALSE,"ECWEBB";#N/A,#N/A,FALSE,"MFT96";#N/A,#N/A,FALSE,"CTrecon"}</definedName>
    <definedName name="NOCONFLICT_1_4_5" localSheetId="0" hidden="1">{#N/A,#N/A,FALSE,"TMCOMP96";#N/A,#N/A,FALSE,"MAT96";#N/A,#N/A,FALSE,"FANDA96";#N/A,#N/A,FALSE,"INTRAN96";#N/A,#N/A,FALSE,"NAA9697";#N/A,#N/A,FALSE,"ECWEBB";#N/A,#N/A,FALSE,"MFT96";#N/A,#N/A,FALSE,"CTrecon"}</definedName>
    <definedName name="NOCONFLICT_1_4_5" hidden="1">{#N/A,#N/A,FALSE,"TMCOMP96";#N/A,#N/A,FALSE,"MAT96";#N/A,#N/A,FALSE,"FANDA96";#N/A,#N/A,FALSE,"INTRAN96";#N/A,#N/A,FALSE,"NAA9697";#N/A,#N/A,FALSE,"ECWEBB";#N/A,#N/A,FALSE,"MFT96";#N/A,#N/A,FALSE,"CTrecon"}</definedName>
    <definedName name="NOCONFLICT_1_5" localSheetId="0" hidden="1">{#N/A,#N/A,FALSE,"TMCOMP96";#N/A,#N/A,FALSE,"MAT96";#N/A,#N/A,FALSE,"FANDA96";#N/A,#N/A,FALSE,"INTRAN96";#N/A,#N/A,FALSE,"NAA9697";#N/A,#N/A,FALSE,"ECWEBB";#N/A,#N/A,FALSE,"MFT96";#N/A,#N/A,FALSE,"CTrecon"}</definedName>
    <definedName name="NOCONFLICT_1_5" localSheetId="4" hidden="1">{#N/A,#N/A,FALSE,"TMCOMP96";#N/A,#N/A,FALSE,"MAT96";#N/A,#N/A,FALSE,"FANDA96";#N/A,#N/A,FALSE,"INTRAN96";#N/A,#N/A,FALSE,"NAA9697";#N/A,#N/A,FALSE,"ECWEBB";#N/A,#N/A,FALSE,"MFT96";#N/A,#N/A,FALSE,"CTrecon"}</definedName>
    <definedName name="NOCONFLICT_1_5" hidden="1">{#N/A,#N/A,FALSE,"TMCOMP96";#N/A,#N/A,FALSE,"MAT96";#N/A,#N/A,FALSE,"FANDA96";#N/A,#N/A,FALSE,"INTRAN96";#N/A,#N/A,FALSE,"NAA9697";#N/A,#N/A,FALSE,"ECWEBB";#N/A,#N/A,FALSE,"MFT96";#N/A,#N/A,FALSE,"CTrecon"}</definedName>
    <definedName name="NOCONFLICT_1_5_1" localSheetId="0" hidden="1">{#N/A,#N/A,FALSE,"TMCOMP96";#N/A,#N/A,FALSE,"MAT96";#N/A,#N/A,FALSE,"FANDA96";#N/A,#N/A,FALSE,"INTRAN96";#N/A,#N/A,FALSE,"NAA9697";#N/A,#N/A,FALSE,"ECWEBB";#N/A,#N/A,FALSE,"MFT96";#N/A,#N/A,FALSE,"CTrecon"}</definedName>
    <definedName name="NOCONFLICT_1_5_1" hidden="1">{#N/A,#N/A,FALSE,"TMCOMP96";#N/A,#N/A,FALSE,"MAT96";#N/A,#N/A,FALSE,"FANDA96";#N/A,#N/A,FALSE,"INTRAN96";#N/A,#N/A,FALSE,"NAA9697";#N/A,#N/A,FALSE,"ECWEBB";#N/A,#N/A,FALSE,"MFT96";#N/A,#N/A,FALSE,"CTrecon"}</definedName>
    <definedName name="NOCONFLICT_1_5_2" localSheetId="0" hidden="1">{#N/A,#N/A,FALSE,"TMCOMP96";#N/A,#N/A,FALSE,"MAT96";#N/A,#N/A,FALSE,"FANDA96";#N/A,#N/A,FALSE,"INTRAN96";#N/A,#N/A,FALSE,"NAA9697";#N/A,#N/A,FALSE,"ECWEBB";#N/A,#N/A,FALSE,"MFT96";#N/A,#N/A,FALSE,"CTrecon"}</definedName>
    <definedName name="NOCONFLICT_1_5_2" hidden="1">{#N/A,#N/A,FALSE,"TMCOMP96";#N/A,#N/A,FALSE,"MAT96";#N/A,#N/A,FALSE,"FANDA96";#N/A,#N/A,FALSE,"INTRAN96";#N/A,#N/A,FALSE,"NAA9697";#N/A,#N/A,FALSE,"ECWEBB";#N/A,#N/A,FALSE,"MFT96";#N/A,#N/A,FALSE,"CTrecon"}</definedName>
    <definedName name="NOCONFLICT_1_5_3" localSheetId="0" hidden="1">{#N/A,#N/A,FALSE,"TMCOMP96";#N/A,#N/A,FALSE,"MAT96";#N/A,#N/A,FALSE,"FANDA96";#N/A,#N/A,FALSE,"INTRAN96";#N/A,#N/A,FALSE,"NAA9697";#N/A,#N/A,FALSE,"ECWEBB";#N/A,#N/A,FALSE,"MFT96";#N/A,#N/A,FALSE,"CTrecon"}</definedName>
    <definedName name="NOCONFLICT_1_5_3" hidden="1">{#N/A,#N/A,FALSE,"TMCOMP96";#N/A,#N/A,FALSE,"MAT96";#N/A,#N/A,FALSE,"FANDA96";#N/A,#N/A,FALSE,"INTRAN96";#N/A,#N/A,FALSE,"NAA9697";#N/A,#N/A,FALSE,"ECWEBB";#N/A,#N/A,FALSE,"MFT96";#N/A,#N/A,FALSE,"CTrecon"}</definedName>
    <definedName name="NOCONFLICT_1_5_4" localSheetId="0" hidden="1">{#N/A,#N/A,FALSE,"TMCOMP96";#N/A,#N/A,FALSE,"MAT96";#N/A,#N/A,FALSE,"FANDA96";#N/A,#N/A,FALSE,"INTRAN96";#N/A,#N/A,FALSE,"NAA9697";#N/A,#N/A,FALSE,"ECWEBB";#N/A,#N/A,FALSE,"MFT96";#N/A,#N/A,FALSE,"CTrecon"}</definedName>
    <definedName name="NOCONFLICT_1_5_4" hidden="1">{#N/A,#N/A,FALSE,"TMCOMP96";#N/A,#N/A,FALSE,"MAT96";#N/A,#N/A,FALSE,"FANDA96";#N/A,#N/A,FALSE,"INTRAN96";#N/A,#N/A,FALSE,"NAA9697";#N/A,#N/A,FALSE,"ECWEBB";#N/A,#N/A,FALSE,"MFT96";#N/A,#N/A,FALSE,"CTrecon"}</definedName>
    <definedName name="NOCONFLICT_1_5_5" hidden="1">{#N/A,#N/A,FALSE,"TMCOMP96";#N/A,#N/A,FALSE,"MAT96";#N/A,#N/A,FALSE,"FANDA96";#N/A,#N/A,FALSE,"INTRAN96";#N/A,#N/A,FALSE,"NAA9697";#N/A,#N/A,FALSE,"ECWEBB";#N/A,#N/A,FALSE,"MFT96";#N/A,#N/A,FALSE,"CTrecon"}</definedName>
    <definedName name="NOCONFLICT_2" localSheetId="0" hidden="1">{#N/A,#N/A,FALSE,"TMCOMP96";#N/A,#N/A,FALSE,"MAT96";#N/A,#N/A,FALSE,"FANDA96";#N/A,#N/A,FALSE,"INTRAN96";#N/A,#N/A,FALSE,"NAA9697";#N/A,#N/A,FALSE,"ECWEBB";#N/A,#N/A,FALSE,"MFT96";#N/A,#N/A,FALSE,"CTrecon"}</definedName>
    <definedName name="NOCONFLICT_2" localSheetId="4" hidden="1">{#N/A,#N/A,FALSE,"TMCOMP96";#N/A,#N/A,FALSE,"MAT96";#N/A,#N/A,FALSE,"FANDA96";#N/A,#N/A,FALSE,"INTRAN96";#N/A,#N/A,FALSE,"NAA9697";#N/A,#N/A,FALSE,"ECWEBB";#N/A,#N/A,FALSE,"MFT96";#N/A,#N/A,FALSE,"CTrecon"}</definedName>
    <definedName name="NOCONFLICT_2" localSheetId="3" hidden="1">{#N/A,#N/A,FALSE,"TMCOMP96";#N/A,#N/A,FALSE,"MAT96";#N/A,#N/A,FALSE,"FANDA96";#N/A,#N/A,FALSE,"INTRAN96";#N/A,#N/A,FALSE,"NAA9697";#N/A,#N/A,FALSE,"ECWEBB";#N/A,#N/A,FALSE,"MFT96";#N/A,#N/A,FALSE,"CTrecon"}</definedName>
    <definedName name="NOCONFLICT_2" hidden="1">{#N/A,#N/A,FALSE,"TMCOMP96";#N/A,#N/A,FALSE,"MAT96";#N/A,#N/A,FALSE,"FANDA96";#N/A,#N/A,FALSE,"INTRAN96";#N/A,#N/A,FALSE,"NAA9697";#N/A,#N/A,FALSE,"ECWEBB";#N/A,#N/A,FALSE,"MFT96";#N/A,#N/A,FALSE,"CTrecon"}</definedName>
    <definedName name="NOCONFLICT_2_1" localSheetId="0" hidden="1">{#N/A,#N/A,FALSE,"TMCOMP96";#N/A,#N/A,FALSE,"MAT96";#N/A,#N/A,FALSE,"FANDA96";#N/A,#N/A,FALSE,"INTRAN96";#N/A,#N/A,FALSE,"NAA9697";#N/A,#N/A,FALSE,"ECWEBB";#N/A,#N/A,FALSE,"MFT96";#N/A,#N/A,FALSE,"CTrecon"}</definedName>
    <definedName name="NOCONFLICT_2_1" localSheetId="4" hidden="1">{#N/A,#N/A,FALSE,"TMCOMP96";#N/A,#N/A,FALSE,"MAT96";#N/A,#N/A,FALSE,"FANDA96";#N/A,#N/A,FALSE,"INTRAN96";#N/A,#N/A,FALSE,"NAA9697";#N/A,#N/A,FALSE,"ECWEBB";#N/A,#N/A,FALSE,"MFT96";#N/A,#N/A,FALSE,"CTrecon"}</definedName>
    <definedName name="NOCONFLICT_2_1" hidden="1">{#N/A,#N/A,FALSE,"TMCOMP96";#N/A,#N/A,FALSE,"MAT96";#N/A,#N/A,FALSE,"FANDA96";#N/A,#N/A,FALSE,"INTRAN96";#N/A,#N/A,FALSE,"NAA9697";#N/A,#N/A,FALSE,"ECWEBB";#N/A,#N/A,FALSE,"MFT96";#N/A,#N/A,FALSE,"CTrecon"}</definedName>
    <definedName name="NOCONFLICT_2_1_1" localSheetId="0" hidden="1">{#N/A,#N/A,FALSE,"TMCOMP96";#N/A,#N/A,FALSE,"MAT96";#N/A,#N/A,FALSE,"FANDA96";#N/A,#N/A,FALSE,"INTRAN96";#N/A,#N/A,FALSE,"NAA9697";#N/A,#N/A,FALSE,"ECWEBB";#N/A,#N/A,FALSE,"MFT96";#N/A,#N/A,FALSE,"CTrecon"}</definedName>
    <definedName name="NOCONFLICT_2_1_1" hidden="1">{#N/A,#N/A,FALSE,"TMCOMP96";#N/A,#N/A,FALSE,"MAT96";#N/A,#N/A,FALSE,"FANDA96";#N/A,#N/A,FALSE,"INTRAN96";#N/A,#N/A,FALSE,"NAA9697";#N/A,#N/A,FALSE,"ECWEBB";#N/A,#N/A,FALSE,"MFT96";#N/A,#N/A,FALSE,"CTrecon"}</definedName>
    <definedName name="NOCONFLICT_2_1_1_1" hidden="1">{#N/A,#N/A,FALSE,"TMCOMP96";#N/A,#N/A,FALSE,"MAT96";#N/A,#N/A,FALSE,"FANDA96";#N/A,#N/A,FALSE,"INTRAN96";#N/A,#N/A,FALSE,"NAA9697";#N/A,#N/A,FALSE,"ECWEBB";#N/A,#N/A,FALSE,"MFT96";#N/A,#N/A,FALSE,"CTrecon"}</definedName>
    <definedName name="NOCONFLICT_2_1_1_2" hidden="1">{#N/A,#N/A,FALSE,"TMCOMP96";#N/A,#N/A,FALSE,"MAT96";#N/A,#N/A,FALSE,"FANDA96";#N/A,#N/A,FALSE,"INTRAN96";#N/A,#N/A,FALSE,"NAA9697";#N/A,#N/A,FALSE,"ECWEBB";#N/A,#N/A,FALSE,"MFT96";#N/A,#N/A,FALSE,"CTrecon"}</definedName>
    <definedName name="NOCONFLICT_2_1_2" localSheetId="0" hidden="1">{#N/A,#N/A,FALSE,"TMCOMP96";#N/A,#N/A,FALSE,"MAT96";#N/A,#N/A,FALSE,"FANDA96";#N/A,#N/A,FALSE,"INTRAN96";#N/A,#N/A,FALSE,"NAA9697";#N/A,#N/A,FALSE,"ECWEBB";#N/A,#N/A,FALSE,"MFT96";#N/A,#N/A,FALSE,"CTrecon"}</definedName>
    <definedName name="NOCONFLICT_2_1_2" hidden="1">{#N/A,#N/A,FALSE,"TMCOMP96";#N/A,#N/A,FALSE,"MAT96";#N/A,#N/A,FALSE,"FANDA96";#N/A,#N/A,FALSE,"INTRAN96";#N/A,#N/A,FALSE,"NAA9697";#N/A,#N/A,FALSE,"ECWEBB";#N/A,#N/A,FALSE,"MFT96";#N/A,#N/A,FALSE,"CTrecon"}</definedName>
    <definedName name="NOCONFLICT_2_1_3" localSheetId="0" hidden="1">{#N/A,#N/A,FALSE,"TMCOMP96";#N/A,#N/A,FALSE,"MAT96";#N/A,#N/A,FALSE,"FANDA96";#N/A,#N/A,FALSE,"INTRAN96";#N/A,#N/A,FALSE,"NAA9697";#N/A,#N/A,FALSE,"ECWEBB";#N/A,#N/A,FALSE,"MFT96";#N/A,#N/A,FALSE,"CTrecon"}</definedName>
    <definedName name="NOCONFLICT_2_1_3" hidden="1">{#N/A,#N/A,FALSE,"TMCOMP96";#N/A,#N/A,FALSE,"MAT96";#N/A,#N/A,FALSE,"FANDA96";#N/A,#N/A,FALSE,"INTRAN96";#N/A,#N/A,FALSE,"NAA9697";#N/A,#N/A,FALSE,"ECWEBB";#N/A,#N/A,FALSE,"MFT96";#N/A,#N/A,FALSE,"CTrecon"}</definedName>
    <definedName name="NOCONFLICT_2_1_4" localSheetId="0" hidden="1">{#N/A,#N/A,FALSE,"TMCOMP96";#N/A,#N/A,FALSE,"MAT96";#N/A,#N/A,FALSE,"FANDA96";#N/A,#N/A,FALSE,"INTRAN96";#N/A,#N/A,FALSE,"NAA9697";#N/A,#N/A,FALSE,"ECWEBB";#N/A,#N/A,FALSE,"MFT96";#N/A,#N/A,FALSE,"CTrecon"}</definedName>
    <definedName name="NOCONFLICT_2_1_4" hidden="1">{#N/A,#N/A,FALSE,"TMCOMP96";#N/A,#N/A,FALSE,"MAT96";#N/A,#N/A,FALSE,"FANDA96";#N/A,#N/A,FALSE,"INTRAN96";#N/A,#N/A,FALSE,"NAA9697";#N/A,#N/A,FALSE,"ECWEBB";#N/A,#N/A,FALSE,"MFT96";#N/A,#N/A,FALSE,"CTrecon"}</definedName>
    <definedName name="NOCONFLICT_2_1_5" localSheetId="0" hidden="1">{#N/A,#N/A,FALSE,"TMCOMP96";#N/A,#N/A,FALSE,"MAT96";#N/A,#N/A,FALSE,"FANDA96";#N/A,#N/A,FALSE,"INTRAN96";#N/A,#N/A,FALSE,"NAA9697";#N/A,#N/A,FALSE,"ECWEBB";#N/A,#N/A,FALSE,"MFT96";#N/A,#N/A,FALSE,"CTrecon"}</definedName>
    <definedName name="NOCONFLICT_2_1_5" hidden="1">{#N/A,#N/A,FALSE,"TMCOMP96";#N/A,#N/A,FALSE,"MAT96";#N/A,#N/A,FALSE,"FANDA96";#N/A,#N/A,FALSE,"INTRAN96";#N/A,#N/A,FALSE,"NAA9697";#N/A,#N/A,FALSE,"ECWEBB";#N/A,#N/A,FALSE,"MFT96";#N/A,#N/A,FALSE,"CTrecon"}</definedName>
    <definedName name="NOCONFLICT_2_2" localSheetId="0" hidden="1">{#N/A,#N/A,FALSE,"TMCOMP96";#N/A,#N/A,FALSE,"MAT96";#N/A,#N/A,FALSE,"FANDA96";#N/A,#N/A,FALSE,"INTRAN96";#N/A,#N/A,FALSE,"NAA9697";#N/A,#N/A,FALSE,"ECWEBB";#N/A,#N/A,FALSE,"MFT96";#N/A,#N/A,FALSE,"CTrecon"}</definedName>
    <definedName name="NOCONFLICT_2_2" hidden="1">{#N/A,#N/A,FALSE,"TMCOMP96";#N/A,#N/A,FALSE,"MAT96";#N/A,#N/A,FALSE,"FANDA96";#N/A,#N/A,FALSE,"INTRAN96";#N/A,#N/A,FALSE,"NAA9697";#N/A,#N/A,FALSE,"ECWEBB";#N/A,#N/A,FALSE,"MFT96";#N/A,#N/A,FALSE,"CTrecon"}</definedName>
    <definedName name="NOCONFLICT_2_3" localSheetId="0" hidden="1">{#N/A,#N/A,FALSE,"TMCOMP96";#N/A,#N/A,FALSE,"MAT96";#N/A,#N/A,FALSE,"FANDA96";#N/A,#N/A,FALSE,"INTRAN96";#N/A,#N/A,FALSE,"NAA9697";#N/A,#N/A,FALSE,"ECWEBB";#N/A,#N/A,FALSE,"MFT96";#N/A,#N/A,FALSE,"CTrecon"}</definedName>
    <definedName name="NOCONFLICT_2_3" hidden="1">{#N/A,#N/A,FALSE,"TMCOMP96";#N/A,#N/A,FALSE,"MAT96";#N/A,#N/A,FALSE,"FANDA96";#N/A,#N/A,FALSE,"INTRAN96";#N/A,#N/A,FALSE,"NAA9697";#N/A,#N/A,FALSE,"ECWEBB";#N/A,#N/A,FALSE,"MFT96";#N/A,#N/A,FALSE,"CTrecon"}</definedName>
    <definedName name="NOCONFLICT_2_4" localSheetId="0" hidden="1">{#N/A,#N/A,FALSE,"TMCOMP96";#N/A,#N/A,FALSE,"MAT96";#N/A,#N/A,FALSE,"FANDA96";#N/A,#N/A,FALSE,"INTRAN96";#N/A,#N/A,FALSE,"NAA9697";#N/A,#N/A,FALSE,"ECWEBB";#N/A,#N/A,FALSE,"MFT96";#N/A,#N/A,FALSE,"CTrecon"}</definedName>
    <definedName name="NOCONFLICT_2_4" hidden="1">{#N/A,#N/A,FALSE,"TMCOMP96";#N/A,#N/A,FALSE,"MAT96";#N/A,#N/A,FALSE,"FANDA96";#N/A,#N/A,FALSE,"INTRAN96";#N/A,#N/A,FALSE,"NAA9697";#N/A,#N/A,FALSE,"ECWEBB";#N/A,#N/A,FALSE,"MFT96";#N/A,#N/A,FALSE,"CTrecon"}</definedName>
    <definedName name="NOCONFLICT_2_5" localSheetId="0" hidden="1">{#N/A,#N/A,FALSE,"TMCOMP96";#N/A,#N/A,FALSE,"MAT96";#N/A,#N/A,FALSE,"FANDA96";#N/A,#N/A,FALSE,"INTRAN96";#N/A,#N/A,FALSE,"NAA9697";#N/A,#N/A,FALSE,"ECWEBB";#N/A,#N/A,FALSE,"MFT96";#N/A,#N/A,FALSE,"CTrecon"}</definedName>
    <definedName name="NOCONFLICT_2_5" hidden="1">{#N/A,#N/A,FALSE,"TMCOMP96";#N/A,#N/A,FALSE,"MAT96";#N/A,#N/A,FALSE,"FANDA96";#N/A,#N/A,FALSE,"INTRAN96";#N/A,#N/A,FALSE,"NAA9697";#N/A,#N/A,FALSE,"ECWEBB";#N/A,#N/A,FALSE,"MFT96";#N/A,#N/A,FALSE,"CTrecon"}</definedName>
    <definedName name="NOCONFLICT_3" localSheetId="0" hidden="1">{#N/A,#N/A,FALSE,"TMCOMP96";#N/A,#N/A,FALSE,"MAT96";#N/A,#N/A,FALSE,"FANDA96";#N/A,#N/A,FALSE,"INTRAN96";#N/A,#N/A,FALSE,"NAA9697";#N/A,#N/A,FALSE,"ECWEBB";#N/A,#N/A,FALSE,"MFT96";#N/A,#N/A,FALSE,"CTrecon"}</definedName>
    <definedName name="NOCONFLICT_3" localSheetId="4" hidden="1">{#N/A,#N/A,FALSE,"TMCOMP96";#N/A,#N/A,FALSE,"MAT96";#N/A,#N/A,FALSE,"FANDA96";#N/A,#N/A,FALSE,"INTRAN96";#N/A,#N/A,FALSE,"NAA9697";#N/A,#N/A,FALSE,"ECWEBB";#N/A,#N/A,FALSE,"MFT96";#N/A,#N/A,FALSE,"CTrecon"}</definedName>
    <definedName name="NOCONFLICT_3" hidden="1">{#N/A,#N/A,FALSE,"TMCOMP96";#N/A,#N/A,FALSE,"MAT96";#N/A,#N/A,FALSE,"FANDA96";#N/A,#N/A,FALSE,"INTRAN96";#N/A,#N/A,FALSE,"NAA9697";#N/A,#N/A,FALSE,"ECWEBB";#N/A,#N/A,FALSE,"MFT96";#N/A,#N/A,FALSE,"CTrecon"}</definedName>
    <definedName name="NOCONFLICT_3_1" localSheetId="0" hidden="1">{#N/A,#N/A,FALSE,"TMCOMP96";#N/A,#N/A,FALSE,"MAT96";#N/A,#N/A,FALSE,"FANDA96";#N/A,#N/A,FALSE,"INTRAN96";#N/A,#N/A,FALSE,"NAA9697";#N/A,#N/A,FALSE,"ECWEBB";#N/A,#N/A,FALSE,"MFT96";#N/A,#N/A,FALSE,"CTrecon"}</definedName>
    <definedName name="NOCONFLICT_3_1" localSheetId="4" hidden="1">{#N/A,#N/A,FALSE,"TMCOMP96";#N/A,#N/A,FALSE,"MAT96";#N/A,#N/A,FALSE,"FANDA96";#N/A,#N/A,FALSE,"INTRAN96";#N/A,#N/A,FALSE,"NAA9697";#N/A,#N/A,FALSE,"ECWEBB";#N/A,#N/A,FALSE,"MFT96";#N/A,#N/A,FALSE,"CTrecon"}</definedName>
    <definedName name="NOCONFLICT_3_1" hidden="1">{#N/A,#N/A,FALSE,"TMCOMP96";#N/A,#N/A,FALSE,"MAT96";#N/A,#N/A,FALSE,"FANDA96";#N/A,#N/A,FALSE,"INTRAN96";#N/A,#N/A,FALSE,"NAA9697";#N/A,#N/A,FALSE,"ECWEBB";#N/A,#N/A,FALSE,"MFT96";#N/A,#N/A,FALSE,"CTrecon"}</definedName>
    <definedName name="NOCONFLICT_3_1_1" localSheetId="0" hidden="1">{#N/A,#N/A,FALSE,"TMCOMP96";#N/A,#N/A,FALSE,"MAT96";#N/A,#N/A,FALSE,"FANDA96";#N/A,#N/A,FALSE,"INTRAN96";#N/A,#N/A,FALSE,"NAA9697";#N/A,#N/A,FALSE,"ECWEBB";#N/A,#N/A,FALSE,"MFT96";#N/A,#N/A,FALSE,"CTrecon"}</definedName>
    <definedName name="NOCONFLICT_3_1_1" hidden="1">{#N/A,#N/A,FALSE,"TMCOMP96";#N/A,#N/A,FALSE,"MAT96";#N/A,#N/A,FALSE,"FANDA96";#N/A,#N/A,FALSE,"INTRAN96";#N/A,#N/A,FALSE,"NAA9697";#N/A,#N/A,FALSE,"ECWEBB";#N/A,#N/A,FALSE,"MFT96";#N/A,#N/A,FALSE,"CTrecon"}</definedName>
    <definedName name="NOCONFLICT_3_1_1_1" hidden="1">{#N/A,#N/A,FALSE,"TMCOMP96";#N/A,#N/A,FALSE,"MAT96";#N/A,#N/A,FALSE,"FANDA96";#N/A,#N/A,FALSE,"INTRAN96";#N/A,#N/A,FALSE,"NAA9697";#N/A,#N/A,FALSE,"ECWEBB";#N/A,#N/A,FALSE,"MFT96";#N/A,#N/A,FALSE,"CTrecon"}</definedName>
    <definedName name="NOCONFLICT_3_1_1_2" hidden="1">{#N/A,#N/A,FALSE,"TMCOMP96";#N/A,#N/A,FALSE,"MAT96";#N/A,#N/A,FALSE,"FANDA96";#N/A,#N/A,FALSE,"INTRAN96";#N/A,#N/A,FALSE,"NAA9697";#N/A,#N/A,FALSE,"ECWEBB";#N/A,#N/A,FALSE,"MFT96";#N/A,#N/A,FALSE,"CTrecon"}</definedName>
    <definedName name="NOCONFLICT_3_1_2" localSheetId="0" hidden="1">{#N/A,#N/A,FALSE,"TMCOMP96";#N/A,#N/A,FALSE,"MAT96";#N/A,#N/A,FALSE,"FANDA96";#N/A,#N/A,FALSE,"INTRAN96";#N/A,#N/A,FALSE,"NAA9697";#N/A,#N/A,FALSE,"ECWEBB";#N/A,#N/A,FALSE,"MFT96";#N/A,#N/A,FALSE,"CTrecon"}</definedName>
    <definedName name="NOCONFLICT_3_1_2" hidden="1">{#N/A,#N/A,FALSE,"TMCOMP96";#N/A,#N/A,FALSE,"MAT96";#N/A,#N/A,FALSE,"FANDA96";#N/A,#N/A,FALSE,"INTRAN96";#N/A,#N/A,FALSE,"NAA9697";#N/A,#N/A,FALSE,"ECWEBB";#N/A,#N/A,FALSE,"MFT96";#N/A,#N/A,FALSE,"CTrecon"}</definedName>
    <definedName name="NOCONFLICT_3_1_3" localSheetId="0" hidden="1">{#N/A,#N/A,FALSE,"TMCOMP96";#N/A,#N/A,FALSE,"MAT96";#N/A,#N/A,FALSE,"FANDA96";#N/A,#N/A,FALSE,"INTRAN96";#N/A,#N/A,FALSE,"NAA9697";#N/A,#N/A,FALSE,"ECWEBB";#N/A,#N/A,FALSE,"MFT96";#N/A,#N/A,FALSE,"CTrecon"}</definedName>
    <definedName name="NOCONFLICT_3_1_3" hidden="1">{#N/A,#N/A,FALSE,"TMCOMP96";#N/A,#N/A,FALSE,"MAT96";#N/A,#N/A,FALSE,"FANDA96";#N/A,#N/A,FALSE,"INTRAN96";#N/A,#N/A,FALSE,"NAA9697";#N/A,#N/A,FALSE,"ECWEBB";#N/A,#N/A,FALSE,"MFT96";#N/A,#N/A,FALSE,"CTrecon"}</definedName>
    <definedName name="NOCONFLICT_3_1_4" localSheetId="0" hidden="1">{#N/A,#N/A,FALSE,"TMCOMP96";#N/A,#N/A,FALSE,"MAT96";#N/A,#N/A,FALSE,"FANDA96";#N/A,#N/A,FALSE,"INTRAN96";#N/A,#N/A,FALSE,"NAA9697";#N/A,#N/A,FALSE,"ECWEBB";#N/A,#N/A,FALSE,"MFT96";#N/A,#N/A,FALSE,"CTrecon"}</definedName>
    <definedName name="NOCONFLICT_3_1_4" hidden="1">{#N/A,#N/A,FALSE,"TMCOMP96";#N/A,#N/A,FALSE,"MAT96";#N/A,#N/A,FALSE,"FANDA96";#N/A,#N/A,FALSE,"INTRAN96";#N/A,#N/A,FALSE,"NAA9697";#N/A,#N/A,FALSE,"ECWEBB";#N/A,#N/A,FALSE,"MFT96";#N/A,#N/A,FALSE,"CTrecon"}</definedName>
    <definedName name="NOCONFLICT_3_1_5" localSheetId="0" hidden="1">{#N/A,#N/A,FALSE,"TMCOMP96";#N/A,#N/A,FALSE,"MAT96";#N/A,#N/A,FALSE,"FANDA96";#N/A,#N/A,FALSE,"INTRAN96";#N/A,#N/A,FALSE,"NAA9697";#N/A,#N/A,FALSE,"ECWEBB";#N/A,#N/A,FALSE,"MFT96";#N/A,#N/A,FALSE,"CTrecon"}</definedName>
    <definedName name="NOCONFLICT_3_1_5" hidden="1">{#N/A,#N/A,FALSE,"TMCOMP96";#N/A,#N/A,FALSE,"MAT96";#N/A,#N/A,FALSE,"FANDA96";#N/A,#N/A,FALSE,"INTRAN96";#N/A,#N/A,FALSE,"NAA9697";#N/A,#N/A,FALSE,"ECWEBB";#N/A,#N/A,FALSE,"MFT96";#N/A,#N/A,FALSE,"CTrecon"}</definedName>
    <definedName name="NOCONFLICT_3_2" localSheetId="0" hidden="1">{#N/A,#N/A,FALSE,"TMCOMP96";#N/A,#N/A,FALSE,"MAT96";#N/A,#N/A,FALSE,"FANDA96";#N/A,#N/A,FALSE,"INTRAN96";#N/A,#N/A,FALSE,"NAA9697";#N/A,#N/A,FALSE,"ECWEBB";#N/A,#N/A,FALSE,"MFT96";#N/A,#N/A,FALSE,"CTrecon"}</definedName>
    <definedName name="NOCONFLICT_3_2" hidden="1">{#N/A,#N/A,FALSE,"TMCOMP96";#N/A,#N/A,FALSE,"MAT96";#N/A,#N/A,FALSE,"FANDA96";#N/A,#N/A,FALSE,"INTRAN96";#N/A,#N/A,FALSE,"NAA9697";#N/A,#N/A,FALSE,"ECWEBB";#N/A,#N/A,FALSE,"MFT96";#N/A,#N/A,FALSE,"CTrecon"}</definedName>
    <definedName name="NOCONFLICT_3_3" localSheetId="0" hidden="1">{#N/A,#N/A,FALSE,"TMCOMP96";#N/A,#N/A,FALSE,"MAT96";#N/A,#N/A,FALSE,"FANDA96";#N/A,#N/A,FALSE,"INTRAN96";#N/A,#N/A,FALSE,"NAA9697";#N/A,#N/A,FALSE,"ECWEBB";#N/A,#N/A,FALSE,"MFT96";#N/A,#N/A,FALSE,"CTrecon"}</definedName>
    <definedName name="NOCONFLICT_3_3" hidden="1">{#N/A,#N/A,FALSE,"TMCOMP96";#N/A,#N/A,FALSE,"MAT96";#N/A,#N/A,FALSE,"FANDA96";#N/A,#N/A,FALSE,"INTRAN96";#N/A,#N/A,FALSE,"NAA9697";#N/A,#N/A,FALSE,"ECWEBB";#N/A,#N/A,FALSE,"MFT96";#N/A,#N/A,FALSE,"CTrecon"}</definedName>
    <definedName name="NOCONFLICT_3_4" localSheetId="0" hidden="1">{#N/A,#N/A,FALSE,"TMCOMP96";#N/A,#N/A,FALSE,"MAT96";#N/A,#N/A,FALSE,"FANDA96";#N/A,#N/A,FALSE,"INTRAN96";#N/A,#N/A,FALSE,"NAA9697";#N/A,#N/A,FALSE,"ECWEBB";#N/A,#N/A,FALSE,"MFT96";#N/A,#N/A,FALSE,"CTrecon"}</definedName>
    <definedName name="NOCONFLICT_3_4" hidden="1">{#N/A,#N/A,FALSE,"TMCOMP96";#N/A,#N/A,FALSE,"MAT96";#N/A,#N/A,FALSE,"FANDA96";#N/A,#N/A,FALSE,"INTRAN96";#N/A,#N/A,FALSE,"NAA9697";#N/A,#N/A,FALSE,"ECWEBB";#N/A,#N/A,FALSE,"MFT96";#N/A,#N/A,FALSE,"CTrecon"}</definedName>
    <definedName name="NOCONFLICT_3_5" localSheetId="0" hidden="1">{#N/A,#N/A,FALSE,"TMCOMP96";#N/A,#N/A,FALSE,"MAT96";#N/A,#N/A,FALSE,"FANDA96";#N/A,#N/A,FALSE,"INTRAN96";#N/A,#N/A,FALSE,"NAA9697";#N/A,#N/A,FALSE,"ECWEBB";#N/A,#N/A,FALSE,"MFT96";#N/A,#N/A,FALSE,"CTrecon"}</definedName>
    <definedName name="NOCONFLICT_3_5" hidden="1">{#N/A,#N/A,FALSE,"TMCOMP96";#N/A,#N/A,FALSE,"MAT96";#N/A,#N/A,FALSE,"FANDA96";#N/A,#N/A,FALSE,"INTRAN96";#N/A,#N/A,FALSE,"NAA9697";#N/A,#N/A,FALSE,"ECWEBB";#N/A,#N/A,FALSE,"MFT96";#N/A,#N/A,FALSE,"CTrecon"}</definedName>
    <definedName name="NOCONFLICT_4" localSheetId="0" hidden="1">{#N/A,#N/A,FALSE,"TMCOMP96";#N/A,#N/A,FALSE,"MAT96";#N/A,#N/A,FALSE,"FANDA96";#N/A,#N/A,FALSE,"INTRAN96";#N/A,#N/A,FALSE,"NAA9697";#N/A,#N/A,FALSE,"ECWEBB";#N/A,#N/A,FALSE,"MFT96";#N/A,#N/A,FALSE,"CTrecon"}</definedName>
    <definedName name="NOCONFLICT_4" localSheetId="4" hidden="1">{#N/A,#N/A,FALSE,"TMCOMP96";#N/A,#N/A,FALSE,"MAT96";#N/A,#N/A,FALSE,"FANDA96";#N/A,#N/A,FALSE,"INTRAN96";#N/A,#N/A,FALSE,"NAA9697";#N/A,#N/A,FALSE,"ECWEBB";#N/A,#N/A,FALSE,"MFT96";#N/A,#N/A,FALSE,"CTrecon"}</definedName>
    <definedName name="NOCONFLICT_4" hidden="1">{#N/A,#N/A,FALSE,"TMCOMP96";#N/A,#N/A,FALSE,"MAT96";#N/A,#N/A,FALSE,"FANDA96";#N/A,#N/A,FALSE,"INTRAN96";#N/A,#N/A,FALSE,"NAA9697";#N/A,#N/A,FALSE,"ECWEBB";#N/A,#N/A,FALSE,"MFT96";#N/A,#N/A,FALSE,"CTrecon"}</definedName>
    <definedName name="NOCONFLICT_4_1" localSheetId="0" hidden="1">{#N/A,#N/A,FALSE,"TMCOMP96";#N/A,#N/A,FALSE,"MAT96";#N/A,#N/A,FALSE,"FANDA96";#N/A,#N/A,FALSE,"INTRAN96";#N/A,#N/A,FALSE,"NAA9697";#N/A,#N/A,FALSE,"ECWEBB";#N/A,#N/A,FALSE,"MFT96";#N/A,#N/A,FALSE,"CTrecon"}</definedName>
    <definedName name="NOCONFLICT_4_1" localSheetId="4" hidden="1">{#N/A,#N/A,FALSE,"TMCOMP96";#N/A,#N/A,FALSE,"MAT96";#N/A,#N/A,FALSE,"FANDA96";#N/A,#N/A,FALSE,"INTRAN96";#N/A,#N/A,FALSE,"NAA9697";#N/A,#N/A,FALSE,"ECWEBB";#N/A,#N/A,FALSE,"MFT96";#N/A,#N/A,FALSE,"CTrecon"}</definedName>
    <definedName name="NOCONFLICT_4_1" hidden="1">{#N/A,#N/A,FALSE,"TMCOMP96";#N/A,#N/A,FALSE,"MAT96";#N/A,#N/A,FALSE,"FANDA96";#N/A,#N/A,FALSE,"INTRAN96";#N/A,#N/A,FALSE,"NAA9697";#N/A,#N/A,FALSE,"ECWEBB";#N/A,#N/A,FALSE,"MFT96";#N/A,#N/A,FALSE,"CTrecon"}</definedName>
    <definedName name="NOCONFLICT_4_1_1" localSheetId="0" hidden="1">{#N/A,#N/A,FALSE,"TMCOMP96";#N/A,#N/A,FALSE,"MAT96";#N/A,#N/A,FALSE,"FANDA96";#N/A,#N/A,FALSE,"INTRAN96";#N/A,#N/A,FALSE,"NAA9697";#N/A,#N/A,FALSE,"ECWEBB";#N/A,#N/A,FALSE,"MFT96";#N/A,#N/A,FALSE,"CTrecon"}</definedName>
    <definedName name="NOCONFLICT_4_1_1" hidden="1">{#N/A,#N/A,FALSE,"TMCOMP96";#N/A,#N/A,FALSE,"MAT96";#N/A,#N/A,FALSE,"FANDA96";#N/A,#N/A,FALSE,"INTRAN96";#N/A,#N/A,FALSE,"NAA9697";#N/A,#N/A,FALSE,"ECWEBB";#N/A,#N/A,FALSE,"MFT96";#N/A,#N/A,FALSE,"CTrecon"}</definedName>
    <definedName name="NOCONFLICT_4_1_1_1" hidden="1">{#N/A,#N/A,FALSE,"TMCOMP96";#N/A,#N/A,FALSE,"MAT96";#N/A,#N/A,FALSE,"FANDA96";#N/A,#N/A,FALSE,"INTRAN96";#N/A,#N/A,FALSE,"NAA9697";#N/A,#N/A,FALSE,"ECWEBB";#N/A,#N/A,FALSE,"MFT96";#N/A,#N/A,FALSE,"CTrecon"}</definedName>
    <definedName name="NOCONFLICT_4_1_1_2" hidden="1">{#N/A,#N/A,FALSE,"TMCOMP96";#N/A,#N/A,FALSE,"MAT96";#N/A,#N/A,FALSE,"FANDA96";#N/A,#N/A,FALSE,"INTRAN96";#N/A,#N/A,FALSE,"NAA9697";#N/A,#N/A,FALSE,"ECWEBB";#N/A,#N/A,FALSE,"MFT96";#N/A,#N/A,FALSE,"CTrecon"}</definedName>
    <definedName name="NOCONFLICT_4_1_2" localSheetId="0" hidden="1">{#N/A,#N/A,FALSE,"TMCOMP96";#N/A,#N/A,FALSE,"MAT96";#N/A,#N/A,FALSE,"FANDA96";#N/A,#N/A,FALSE,"INTRAN96";#N/A,#N/A,FALSE,"NAA9697";#N/A,#N/A,FALSE,"ECWEBB";#N/A,#N/A,FALSE,"MFT96";#N/A,#N/A,FALSE,"CTrecon"}</definedName>
    <definedName name="NOCONFLICT_4_1_2" hidden="1">{#N/A,#N/A,FALSE,"TMCOMP96";#N/A,#N/A,FALSE,"MAT96";#N/A,#N/A,FALSE,"FANDA96";#N/A,#N/A,FALSE,"INTRAN96";#N/A,#N/A,FALSE,"NAA9697";#N/A,#N/A,FALSE,"ECWEBB";#N/A,#N/A,FALSE,"MFT96";#N/A,#N/A,FALSE,"CTrecon"}</definedName>
    <definedName name="NOCONFLICT_4_1_3" localSheetId="0" hidden="1">{#N/A,#N/A,FALSE,"TMCOMP96";#N/A,#N/A,FALSE,"MAT96";#N/A,#N/A,FALSE,"FANDA96";#N/A,#N/A,FALSE,"INTRAN96";#N/A,#N/A,FALSE,"NAA9697";#N/A,#N/A,FALSE,"ECWEBB";#N/A,#N/A,FALSE,"MFT96";#N/A,#N/A,FALSE,"CTrecon"}</definedName>
    <definedName name="NOCONFLICT_4_1_3" hidden="1">{#N/A,#N/A,FALSE,"TMCOMP96";#N/A,#N/A,FALSE,"MAT96";#N/A,#N/A,FALSE,"FANDA96";#N/A,#N/A,FALSE,"INTRAN96";#N/A,#N/A,FALSE,"NAA9697";#N/A,#N/A,FALSE,"ECWEBB";#N/A,#N/A,FALSE,"MFT96";#N/A,#N/A,FALSE,"CTrecon"}</definedName>
    <definedName name="NOCONFLICT_4_1_4" localSheetId="0" hidden="1">{#N/A,#N/A,FALSE,"TMCOMP96";#N/A,#N/A,FALSE,"MAT96";#N/A,#N/A,FALSE,"FANDA96";#N/A,#N/A,FALSE,"INTRAN96";#N/A,#N/A,FALSE,"NAA9697";#N/A,#N/A,FALSE,"ECWEBB";#N/A,#N/A,FALSE,"MFT96";#N/A,#N/A,FALSE,"CTrecon"}</definedName>
    <definedName name="NOCONFLICT_4_1_4" hidden="1">{#N/A,#N/A,FALSE,"TMCOMP96";#N/A,#N/A,FALSE,"MAT96";#N/A,#N/A,FALSE,"FANDA96";#N/A,#N/A,FALSE,"INTRAN96";#N/A,#N/A,FALSE,"NAA9697";#N/A,#N/A,FALSE,"ECWEBB";#N/A,#N/A,FALSE,"MFT96";#N/A,#N/A,FALSE,"CTrecon"}</definedName>
    <definedName name="NOCONFLICT_4_1_5" localSheetId="0" hidden="1">{#N/A,#N/A,FALSE,"TMCOMP96";#N/A,#N/A,FALSE,"MAT96";#N/A,#N/A,FALSE,"FANDA96";#N/A,#N/A,FALSE,"INTRAN96";#N/A,#N/A,FALSE,"NAA9697";#N/A,#N/A,FALSE,"ECWEBB";#N/A,#N/A,FALSE,"MFT96";#N/A,#N/A,FALSE,"CTrecon"}</definedName>
    <definedName name="NOCONFLICT_4_1_5" hidden="1">{#N/A,#N/A,FALSE,"TMCOMP96";#N/A,#N/A,FALSE,"MAT96";#N/A,#N/A,FALSE,"FANDA96";#N/A,#N/A,FALSE,"INTRAN96";#N/A,#N/A,FALSE,"NAA9697";#N/A,#N/A,FALSE,"ECWEBB";#N/A,#N/A,FALSE,"MFT96";#N/A,#N/A,FALSE,"CTrecon"}</definedName>
    <definedName name="NOCONFLICT_4_2" localSheetId="0" hidden="1">{#N/A,#N/A,FALSE,"TMCOMP96";#N/A,#N/A,FALSE,"MAT96";#N/A,#N/A,FALSE,"FANDA96";#N/A,#N/A,FALSE,"INTRAN96";#N/A,#N/A,FALSE,"NAA9697";#N/A,#N/A,FALSE,"ECWEBB";#N/A,#N/A,FALSE,"MFT96";#N/A,#N/A,FALSE,"CTrecon"}</definedName>
    <definedName name="NOCONFLICT_4_2" hidden="1">{#N/A,#N/A,FALSE,"TMCOMP96";#N/A,#N/A,FALSE,"MAT96";#N/A,#N/A,FALSE,"FANDA96";#N/A,#N/A,FALSE,"INTRAN96";#N/A,#N/A,FALSE,"NAA9697";#N/A,#N/A,FALSE,"ECWEBB";#N/A,#N/A,FALSE,"MFT96";#N/A,#N/A,FALSE,"CTrecon"}</definedName>
    <definedName name="NOCONFLICT_4_3" localSheetId="0" hidden="1">{#N/A,#N/A,FALSE,"TMCOMP96";#N/A,#N/A,FALSE,"MAT96";#N/A,#N/A,FALSE,"FANDA96";#N/A,#N/A,FALSE,"INTRAN96";#N/A,#N/A,FALSE,"NAA9697";#N/A,#N/A,FALSE,"ECWEBB";#N/A,#N/A,FALSE,"MFT96";#N/A,#N/A,FALSE,"CTrecon"}</definedName>
    <definedName name="NOCONFLICT_4_3" hidden="1">{#N/A,#N/A,FALSE,"TMCOMP96";#N/A,#N/A,FALSE,"MAT96";#N/A,#N/A,FALSE,"FANDA96";#N/A,#N/A,FALSE,"INTRAN96";#N/A,#N/A,FALSE,"NAA9697";#N/A,#N/A,FALSE,"ECWEBB";#N/A,#N/A,FALSE,"MFT96";#N/A,#N/A,FALSE,"CTrecon"}</definedName>
    <definedName name="NOCONFLICT_4_4" localSheetId="0" hidden="1">{#N/A,#N/A,FALSE,"TMCOMP96";#N/A,#N/A,FALSE,"MAT96";#N/A,#N/A,FALSE,"FANDA96";#N/A,#N/A,FALSE,"INTRAN96";#N/A,#N/A,FALSE,"NAA9697";#N/A,#N/A,FALSE,"ECWEBB";#N/A,#N/A,FALSE,"MFT96";#N/A,#N/A,FALSE,"CTrecon"}</definedName>
    <definedName name="NOCONFLICT_4_4" hidden="1">{#N/A,#N/A,FALSE,"TMCOMP96";#N/A,#N/A,FALSE,"MAT96";#N/A,#N/A,FALSE,"FANDA96";#N/A,#N/A,FALSE,"INTRAN96";#N/A,#N/A,FALSE,"NAA9697";#N/A,#N/A,FALSE,"ECWEBB";#N/A,#N/A,FALSE,"MFT96";#N/A,#N/A,FALSE,"CTrecon"}</definedName>
    <definedName name="NOCONFLICT_4_5" localSheetId="0" hidden="1">{#N/A,#N/A,FALSE,"TMCOMP96";#N/A,#N/A,FALSE,"MAT96";#N/A,#N/A,FALSE,"FANDA96";#N/A,#N/A,FALSE,"INTRAN96";#N/A,#N/A,FALSE,"NAA9697";#N/A,#N/A,FALSE,"ECWEBB";#N/A,#N/A,FALSE,"MFT96";#N/A,#N/A,FALSE,"CTrecon"}</definedName>
    <definedName name="NOCONFLICT_4_5" hidden="1">{#N/A,#N/A,FALSE,"TMCOMP96";#N/A,#N/A,FALSE,"MAT96";#N/A,#N/A,FALSE,"FANDA96";#N/A,#N/A,FALSE,"INTRAN96";#N/A,#N/A,FALSE,"NAA9697";#N/A,#N/A,FALSE,"ECWEBB";#N/A,#N/A,FALSE,"MFT96";#N/A,#N/A,FALSE,"CTrecon"}</definedName>
    <definedName name="NOCONFLICT_5" localSheetId="0" hidden="1">{#N/A,#N/A,FALSE,"TMCOMP96";#N/A,#N/A,FALSE,"MAT96";#N/A,#N/A,FALSE,"FANDA96";#N/A,#N/A,FALSE,"INTRAN96";#N/A,#N/A,FALSE,"NAA9697";#N/A,#N/A,FALSE,"ECWEBB";#N/A,#N/A,FALSE,"MFT96";#N/A,#N/A,FALSE,"CTrecon"}</definedName>
    <definedName name="NOCONFLICT_5" localSheetId="4" hidden="1">{#N/A,#N/A,FALSE,"TMCOMP96";#N/A,#N/A,FALSE,"MAT96";#N/A,#N/A,FALSE,"FANDA96";#N/A,#N/A,FALSE,"INTRAN96";#N/A,#N/A,FALSE,"NAA9697";#N/A,#N/A,FALSE,"ECWEBB";#N/A,#N/A,FALSE,"MFT96";#N/A,#N/A,FALSE,"CTrecon"}</definedName>
    <definedName name="NOCONFLICT_5" hidden="1">{#N/A,#N/A,FALSE,"TMCOMP96";#N/A,#N/A,FALSE,"MAT96";#N/A,#N/A,FALSE,"FANDA96";#N/A,#N/A,FALSE,"INTRAN96";#N/A,#N/A,FALSE,"NAA9697";#N/A,#N/A,FALSE,"ECWEBB";#N/A,#N/A,FALSE,"MFT96";#N/A,#N/A,FALSE,"CTrecon"}</definedName>
    <definedName name="NOCONFLICT_5_1" localSheetId="0" hidden="1">{#N/A,#N/A,FALSE,"TMCOMP96";#N/A,#N/A,FALSE,"MAT96";#N/A,#N/A,FALSE,"FANDA96";#N/A,#N/A,FALSE,"INTRAN96";#N/A,#N/A,FALSE,"NAA9697";#N/A,#N/A,FALSE,"ECWEBB";#N/A,#N/A,FALSE,"MFT96";#N/A,#N/A,FALSE,"CTrecon"}</definedName>
    <definedName name="NOCONFLICT_5_1" localSheetId="4" hidden="1">{#N/A,#N/A,FALSE,"TMCOMP96";#N/A,#N/A,FALSE,"MAT96";#N/A,#N/A,FALSE,"FANDA96";#N/A,#N/A,FALSE,"INTRAN96";#N/A,#N/A,FALSE,"NAA9697";#N/A,#N/A,FALSE,"ECWEBB";#N/A,#N/A,FALSE,"MFT96";#N/A,#N/A,FALSE,"CTrecon"}</definedName>
    <definedName name="NOCONFLICT_5_1" hidden="1">{#N/A,#N/A,FALSE,"TMCOMP96";#N/A,#N/A,FALSE,"MAT96";#N/A,#N/A,FALSE,"FANDA96";#N/A,#N/A,FALSE,"INTRAN96";#N/A,#N/A,FALSE,"NAA9697";#N/A,#N/A,FALSE,"ECWEBB";#N/A,#N/A,FALSE,"MFT96";#N/A,#N/A,FALSE,"CTrecon"}</definedName>
    <definedName name="NOCONFLICT_5_1_1" localSheetId="0" hidden="1">{#N/A,#N/A,FALSE,"TMCOMP96";#N/A,#N/A,FALSE,"MAT96";#N/A,#N/A,FALSE,"FANDA96";#N/A,#N/A,FALSE,"INTRAN96";#N/A,#N/A,FALSE,"NAA9697";#N/A,#N/A,FALSE,"ECWEBB";#N/A,#N/A,FALSE,"MFT96";#N/A,#N/A,FALSE,"CTrecon"}</definedName>
    <definedName name="NOCONFLICT_5_1_1" hidden="1">{#N/A,#N/A,FALSE,"TMCOMP96";#N/A,#N/A,FALSE,"MAT96";#N/A,#N/A,FALSE,"FANDA96";#N/A,#N/A,FALSE,"INTRAN96";#N/A,#N/A,FALSE,"NAA9697";#N/A,#N/A,FALSE,"ECWEBB";#N/A,#N/A,FALSE,"MFT96";#N/A,#N/A,FALSE,"CTrecon"}</definedName>
    <definedName name="NOCONFLICT_5_1_1_1" hidden="1">{#N/A,#N/A,FALSE,"TMCOMP96";#N/A,#N/A,FALSE,"MAT96";#N/A,#N/A,FALSE,"FANDA96";#N/A,#N/A,FALSE,"INTRAN96";#N/A,#N/A,FALSE,"NAA9697";#N/A,#N/A,FALSE,"ECWEBB";#N/A,#N/A,FALSE,"MFT96";#N/A,#N/A,FALSE,"CTrecon"}</definedName>
    <definedName name="NOCONFLICT_5_1_1_2" hidden="1">{#N/A,#N/A,FALSE,"TMCOMP96";#N/A,#N/A,FALSE,"MAT96";#N/A,#N/A,FALSE,"FANDA96";#N/A,#N/A,FALSE,"INTRAN96";#N/A,#N/A,FALSE,"NAA9697";#N/A,#N/A,FALSE,"ECWEBB";#N/A,#N/A,FALSE,"MFT96";#N/A,#N/A,FALSE,"CTrecon"}</definedName>
    <definedName name="NOCONFLICT_5_1_2" localSheetId="0" hidden="1">{#N/A,#N/A,FALSE,"TMCOMP96";#N/A,#N/A,FALSE,"MAT96";#N/A,#N/A,FALSE,"FANDA96";#N/A,#N/A,FALSE,"INTRAN96";#N/A,#N/A,FALSE,"NAA9697";#N/A,#N/A,FALSE,"ECWEBB";#N/A,#N/A,FALSE,"MFT96";#N/A,#N/A,FALSE,"CTrecon"}</definedName>
    <definedName name="NOCONFLICT_5_1_2" hidden="1">{#N/A,#N/A,FALSE,"TMCOMP96";#N/A,#N/A,FALSE,"MAT96";#N/A,#N/A,FALSE,"FANDA96";#N/A,#N/A,FALSE,"INTRAN96";#N/A,#N/A,FALSE,"NAA9697";#N/A,#N/A,FALSE,"ECWEBB";#N/A,#N/A,FALSE,"MFT96";#N/A,#N/A,FALSE,"CTrecon"}</definedName>
    <definedName name="NOCONFLICT_5_1_3" localSheetId="0" hidden="1">{#N/A,#N/A,FALSE,"TMCOMP96";#N/A,#N/A,FALSE,"MAT96";#N/A,#N/A,FALSE,"FANDA96";#N/A,#N/A,FALSE,"INTRAN96";#N/A,#N/A,FALSE,"NAA9697";#N/A,#N/A,FALSE,"ECWEBB";#N/A,#N/A,FALSE,"MFT96";#N/A,#N/A,FALSE,"CTrecon"}</definedName>
    <definedName name="NOCONFLICT_5_1_3" hidden="1">{#N/A,#N/A,FALSE,"TMCOMP96";#N/A,#N/A,FALSE,"MAT96";#N/A,#N/A,FALSE,"FANDA96";#N/A,#N/A,FALSE,"INTRAN96";#N/A,#N/A,FALSE,"NAA9697";#N/A,#N/A,FALSE,"ECWEBB";#N/A,#N/A,FALSE,"MFT96";#N/A,#N/A,FALSE,"CTrecon"}</definedName>
    <definedName name="NOCONFLICT_5_1_4" localSheetId="0" hidden="1">{#N/A,#N/A,FALSE,"TMCOMP96";#N/A,#N/A,FALSE,"MAT96";#N/A,#N/A,FALSE,"FANDA96";#N/A,#N/A,FALSE,"INTRAN96";#N/A,#N/A,FALSE,"NAA9697";#N/A,#N/A,FALSE,"ECWEBB";#N/A,#N/A,FALSE,"MFT96";#N/A,#N/A,FALSE,"CTrecon"}</definedName>
    <definedName name="NOCONFLICT_5_1_4" hidden="1">{#N/A,#N/A,FALSE,"TMCOMP96";#N/A,#N/A,FALSE,"MAT96";#N/A,#N/A,FALSE,"FANDA96";#N/A,#N/A,FALSE,"INTRAN96";#N/A,#N/A,FALSE,"NAA9697";#N/A,#N/A,FALSE,"ECWEBB";#N/A,#N/A,FALSE,"MFT96";#N/A,#N/A,FALSE,"CTrecon"}</definedName>
    <definedName name="NOCONFLICT_5_1_5" localSheetId="0" hidden="1">{#N/A,#N/A,FALSE,"TMCOMP96";#N/A,#N/A,FALSE,"MAT96";#N/A,#N/A,FALSE,"FANDA96";#N/A,#N/A,FALSE,"INTRAN96";#N/A,#N/A,FALSE,"NAA9697";#N/A,#N/A,FALSE,"ECWEBB";#N/A,#N/A,FALSE,"MFT96";#N/A,#N/A,FALSE,"CTrecon"}</definedName>
    <definedName name="NOCONFLICT_5_1_5" hidden="1">{#N/A,#N/A,FALSE,"TMCOMP96";#N/A,#N/A,FALSE,"MAT96";#N/A,#N/A,FALSE,"FANDA96";#N/A,#N/A,FALSE,"INTRAN96";#N/A,#N/A,FALSE,"NAA9697";#N/A,#N/A,FALSE,"ECWEBB";#N/A,#N/A,FALSE,"MFT96";#N/A,#N/A,FALSE,"CTrecon"}</definedName>
    <definedName name="NOCONFLICT_5_2" localSheetId="0" hidden="1">{#N/A,#N/A,FALSE,"TMCOMP96";#N/A,#N/A,FALSE,"MAT96";#N/A,#N/A,FALSE,"FANDA96";#N/A,#N/A,FALSE,"INTRAN96";#N/A,#N/A,FALSE,"NAA9697";#N/A,#N/A,FALSE,"ECWEBB";#N/A,#N/A,FALSE,"MFT96";#N/A,#N/A,FALSE,"CTrecon"}</definedName>
    <definedName name="NOCONFLICT_5_2" hidden="1">{#N/A,#N/A,FALSE,"TMCOMP96";#N/A,#N/A,FALSE,"MAT96";#N/A,#N/A,FALSE,"FANDA96";#N/A,#N/A,FALSE,"INTRAN96";#N/A,#N/A,FALSE,"NAA9697";#N/A,#N/A,FALSE,"ECWEBB";#N/A,#N/A,FALSE,"MFT96";#N/A,#N/A,FALSE,"CTrecon"}</definedName>
    <definedName name="NOCONFLICT_5_3" localSheetId="0" hidden="1">{#N/A,#N/A,FALSE,"TMCOMP96";#N/A,#N/A,FALSE,"MAT96";#N/A,#N/A,FALSE,"FANDA96";#N/A,#N/A,FALSE,"INTRAN96";#N/A,#N/A,FALSE,"NAA9697";#N/A,#N/A,FALSE,"ECWEBB";#N/A,#N/A,FALSE,"MFT96";#N/A,#N/A,FALSE,"CTrecon"}</definedName>
    <definedName name="NOCONFLICT_5_3" hidden="1">{#N/A,#N/A,FALSE,"TMCOMP96";#N/A,#N/A,FALSE,"MAT96";#N/A,#N/A,FALSE,"FANDA96";#N/A,#N/A,FALSE,"INTRAN96";#N/A,#N/A,FALSE,"NAA9697";#N/A,#N/A,FALSE,"ECWEBB";#N/A,#N/A,FALSE,"MFT96";#N/A,#N/A,FALSE,"CTrecon"}</definedName>
    <definedName name="NOCONFLICT_5_4" localSheetId="0" hidden="1">{#N/A,#N/A,FALSE,"TMCOMP96";#N/A,#N/A,FALSE,"MAT96";#N/A,#N/A,FALSE,"FANDA96";#N/A,#N/A,FALSE,"INTRAN96";#N/A,#N/A,FALSE,"NAA9697";#N/A,#N/A,FALSE,"ECWEBB";#N/A,#N/A,FALSE,"MFT96";#N/A,#N/A,FALSE,"CTrecon"}</definedName>
    <definedName name="NOCONFLICT_5_4" hidden="1">{#N/A,#N/A,FALSE,"TMCOMP96";#N/A,#N/A,FALSE,"MAT96";#N/A,#N/A,FALSE,"FANDA96";#N/A,#N/A,FALSE,"INTRAN96";#N/A,#N/A,FALSE,"NAA9697";#N/A,#N/A,FALSE,"ECWEBB";#N/A,#N/A,FALSE,"MFT96";#N/A,#N/A,FALSE,"CTrecon"}</definedName>
    <definedName name="NOCONFLICT_5_5" localSheetId="0" hidden="1">{#N/A,#N/A,FALSE,"TMCOMP96";#N/A,#N/A,FALSE,"MAT96";#N/A,#N/A,FALSE,"FANDA96";#N/A,#N/A,FALSE,"INTRAN96";#N/A,#N/A,FALSE,"NAA9697";#N/A,#N/A,FALSE,"ECWEBB";#N/A,#N/A,FALSE,"MFT96";#N/A,#N/A,FALSE,"CTrecon"}</definedName>
    <definedName name="NOCONFLICT_5_5"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localSheetId="4" hidden="1">{#N/A,#N/A,FALSE,"TMCOMP96";#N/A,#N/A,FALSE,"MAT96";#N/A,#N/A,FALSE,"FANDA96";#N/A,#N/A,FALSE,"INTRAN96";#N/A,#N/A,FALSE,"NAA9697";#N/A,#N/A,FALSE,"ECWEBB";#N/A,#N/A,FALSE,"MFT96";#N/A,#N/A,FALSE,"CTrecon"}</definedName>
    <definedName name="Option2_1" localSheetId="3" hidden="1">{#N/A,#N/A,FALSE,"TMCOMP96";#N/A,#N/A,FALSE,"MAT96";#N/A,#N/A,FALSE,"FANDA96";#N/A,#N/A,FALSE,"INTRAN96";#N/A,#N/A,FALSE,"NAA9697";#N/A,#N/A,FALSE,"ECWEBB";#N/A,#N/A,FALSE,"MFT96";#N/A,#N/A,FALSE,"CTrecon"}</definedName>
    <definedName name="Option2_1_1" localSheetId="0" hidden="1">{#N/A,#N/A,FALSE,"TMCOMP96";#N/A,#N/A,FALSE,"MAT96";#N/A,#N/A,FALSE,"FANDA96";#N/A,#N/A,FALSE,"INTRAN96";#N/A,#N/A,FALSE,"NAA9697";#N/A,#N/A,FALSE,"ECWEBB";#N/A,#N/A,FALSE,"MFT96";#N/A,#N/A,FALSE,"CTrecon"}</definedName>
    <definedName name="Option2_1_1" localSheetId="4" hidden="1">{#N/A,#N/A,FALSE,"TMCOMP96";#N/A,#N/A,FALSE,"MAT96";#N/A,#N/A,FALSE,"FANDA96";#N/A,#N/A,FALSE,"INTRAN96";#N/A,#N/A,FALSE,"NAA9697";#N/A,#N/A,FALSE,"ECWEBB";#N/A,#N/A,FALSE,"MFT96";#N/A,#N/A,FALSE,"CTrecon"}</definedName>
    <definedName name="Option2_1_1" localSheetId="3" hidden="1">{#N/A,#N/A,FALSE,"TMCOMP96";#N/A,#N/A,FALSE,"MAT96";#N/A,#N/A,FALSE,"FANDA96";#N/A,#N/A,FALSE,"INTRAN96";#N/A,#N/A,FALSE,"NAA9697";#N/A,#N/A,FALSE,"ECWEBB";#N/A,#N/A,FALSE,"MFT96";#N/A,#N/A,FALSE,"CTrecon"}</definedName>
    <definedName name="Option2_1_1" hidden="1">{#N/A,#N/A,FALSE,"TMCOMP96";#N/A,#N/A,FALSE,"MAT96";#N/A,#N/A,FALSE,"FANDA96";#N/A,#N/A,FALSE,"INTRAN96";#N/A,#N/A,FALSE,"NAA9697";#N/A,#N/A,FALSE,"ECWEBB";#N/A,#N/A,FALSE,"MFT96";#N/A,#N/A,FALSE,"CTrecon"}</definedName>
    <definedName name="Option2_1_1_1" localSheetId="0" hidden="1">{#N/A,#N/A,FALSE,"TMCOMP96";#N/A,#N/A,FALSE,"MAT96";#N/A,#N/A,FALSE,"FANDA96";#N/A,#N/A,FALSE,"INTRAN96";#N/A,#N/A,FALSE,"NAA9697";#N/A,#N/A,FALSE,"ECWEBB";#N/A,#N/A,FALSE,"MFT96";#N/A,#N/A,FALSE,"CTrecon"}</definedName>
    <definedName name="Option2_1_1_1" localSheetId="4" hidden="1">{#N/A,#N/A,FALSE,"TMCOMP96";#N/A,#N/A,FALSE,"MAT96";#N/A,#N/A,FALSE,"FANDA96";#N/A,#N/A,FALSE,"INTRAN96";#N/A,#N/A,FALSE,"NAA9697";#N/A,#N/A,FALSE,"ECWEBB";#N/A,#N/A,FALSE,"MFT96";#N/A,#N/A,FALSE,"CTrecon"}</definedName>
    <definedName name="Option2_1_1_1" hidden="1">{#N/A,#N/A,FALSE,"TMCOMP96";#N/A,#N/A,FALSE,"MAT96";#N/A,#N/A,FALSE,"FANDA96";#N/A,#N/A,FALSE,"INTRAN96";#N/A,#N/A,FALSE,"NAA9697";#N/A,#N/A,FALSE,"ECWEBB";#N/A,#N/A,FALSE,"MFT96";#N/A,#N/A,FALSE,"CTrecon"}</definedName>
    <definedName name="Option2_1_1_1_1" localSheetId="0" hidden="1">{#N/A,#N/A,FALSE,"TMCOMP96";#N/A,#N/A,FALSE,"MAT96";#N/A,#N/A,FALSE,"FANDA96";#N/A,#N/A,FALSE,"INTRAN96";#N/A,#N/A,FALSE,"NAA9697";#N/A,#N/A,FALSE,"ECWEBB";#N/A,#N/A,FALSE,"MFT96";#N/A,#N/A,FALSE,"CTrecon"}</definedName>
    <definedName name="Option2_1_1_1_1" hidden="1">{#N/A,#N/A,FALSE,"TMCOMP96";#N/A,#N/A,FALSE,"MAT96";#N/A,#N/A,FALSE,"FANDA96";#N/A,#N/A,FALSE,"INTRAN96";#N/A,#N/A,FALSE,"NAA9697";#N/A,#N/A,FALSE,"ECWEBB";#N/A,#N/A,FALSE,"MFT96";#N/A,#N/A,FALSE,"CTrecon"}</definedName>
    <definedName name="Option2_1_1_1_1_1" hidden="1">{#N/A,#N/A,FALSE,"TMCOMP96";#N/A,#N/A,FALSE,"MAT96";#N/A,#N/A,FALSE,"FANDA96";#N/A,#N/A,FALSE,"INTRAN96";#N/A,#N/A,FALSE,"NAA9697";#N/A,#N/A,FALSE,"ECWEBB";#N/A,#N/A,FALSE,"MFT96";#N/A,#N/A,FALSE,"CTrecon"}</definedName>
    <definedName name="Option2_1_1_1_1_2" hidden="1">{#N/A,#N/A,FALSE,"TMCOMP96";#N/A,#N/A,FALSE,"MAT96";#N/A,#N/A,FALSE,"FANDA96";#N/A,#N/A,FALSE,"INTRAN96";#N/A,#N/A,FALSE,"NAA9697";#N/A,#N/A,FALSE,"ECWEBB";#N/A,#N/A,FALSE,"MFT96";#N/A,#N/A,FALSE,"CTrecon"}</definedName>
    <definedName name="Option2_1_1_1_2" localSheetId="0" hidden="1">{#N/A,#N/A,FALSE,"TMCOMP96";#N/A,#N/A,FALSE,"MAT96";#N/A,#N/A,FALSE,"FANDA96";#N/A,#N/A,FALSE,"INTRAN96";#N/A,#N/A,FALSE,"NAA9697";#N/A,#N/A,FALSE,"ECWEBB";#N/A,#N/A,FALSE,"MFT96";#N/A,#N/A,FALSE,"CTrecon"}</definedName>
    <definedName name="Option2_1_1_1_2" hidden="1">{#N/A,#N/A,FALSE,"TMCOMP96";#N/A,#N/A,FALSE,"MAT96";#N/A,#N/A,FALSE,"FANDA96";#N/A,#N/A,FALSE,"INTRAN96";#N/A,#N/A,FALSE,"NAA9697";#N/A,#N/A,FALSE,"ECWEBB";#N/A,#N/A,FALSE,"MFT96";#N/A,#N/A,FALSE,"CTrecon"}</definedName>
    <definedName name="Option2_1_1_1_3" localSheetId="0" hidden="1">{#N/A,#N/A,FALSE,"TMCOMP96";#N/A,#N/A,FALSE,"MAT96";#N/A,#N/A,FALSE,"FANDA96";#N/A,#N/A,FALSE,"INTRAN96";#N/A,#N/A,FALSE,"NAA9697";#N/A,#N/A,FALSE,"ECWEBB";#N/A,#N/A,FALSE,"MFT96";#N/A,#N/A,FALSE,"CTrecon"}</definedName>
    <definedName name="Option2_1_1_1_3" hidden="1">{#N/A,#N/A,FALSE,"TMCOMP96";#N/A,#N/A,FALSE,"MAT96";#N/A,#N/A,FALSE,"FANDA96";#N/A,#N/A,FALSE,"INTRAN96";#N/A,#N/A,FALSE,"NAA9697";#N/A,#N/A,FALSE,"ECWEBB";#N/A,#N/A,FALSE,"MFT96";#N/A,#N/A,FALSE,"CTrecon"}</definedName>
    <definedName name="Option2_1_1_1_4" localSheetId="0" hidden="1">{#N/A,#N/A,FALSE,"TMCOMP96";#N/A,#N/A,FALSE,"MAT96";#N/A,#N/A,FALSE,"FANDA96";#N/A,#N/A,FALSE,"INTRAN96";#N/A,#N/A,FALSE,"NAA9697";#N/A,#N/A,FALSE,"ECWEBB";#N/A,#N/A,FALSE,"MFT96";#N/A,#N/A,FALSE,"CTrecon"}</definedName>
    <definedName name="Option2_1_1_1_4" hidden="1">{#N/A,#N/A,FALSE,"TMCOMP96";#N/A,#N/A,FALSE,"MAT96";#N/A,#N/A,FALSE,"FANDA96";#N/A,#N/A,FALSE,"INTRAN96";#N/A,#N/A,FALSE,"NAA9697";#N/A,#N/A,FALSE,"ECWEBB";#N/A,#N/A,FALSE,"MFT96";#N/A,#N/A,FALSE,"CTrecon"}</definedName>
    <definedName name="Option2_1_1_1_5" localSheetId="0" hidden="1">{#N/A,#N/A,FALSE,"TMCOMP96";#N/A,#N/A,FALSE,"MAT96";#N/A,#N/A,FALSE,"FANDA96";#N/A,#N/A,FALSE,"INTRAN96";#N/A,#N/A,FALSE,"NAA9697";#N/A,#N/A,FALSE,"ECWEBB";#N/A,#N/A,FALSE,"MFT96";#N/A,#N/A,FALSE,"CTrecon"}</definedName>
    <definedName name="Option2_1_1_1_5" hidden="1">{#N/A,#N/A,FALSE,"TMCOMP96";#N/A,#N/A,FALSE,"MAT96";#N/A,#N/A,FALSE,"FANDA96";#N/A,#N/A,FALSE,"INTRAN96";#N/A,#N/A,FALSE,"NAA9697";#N/A,#N/A,FALSE,"ECWEBB";#N/A,#N/A,FALSE,"MFT96";#N/A,#N/A,FALSE,"CTrecon"}</definedName>
    <definedName name="Option2_1_1_2" localSheetId="0" hidden="1">{#N/A,#N/A,FALSE,"TMCOMP96";#N/A,#N/A,FALSE,"MAT96";#N/A,#N/A,FALSE,"FANDA96";#N/A,#N/A,FALSE,"INTRAN96";#N/A,#N/A,FALSE,"NAA9697";#N/A,#N/A,FALSE,"ECWEBB";#N/A,#N/A,FALSE,"MFT96";#N/A,#N/A,FALSE,"CTrecon"}</definedName>
    <definedName name="Option2_1_1_2" hidden="1">{#N/A,#N/A,FALSE,"TMCOMP96";#N/A,#N/A,FALSE,"MAT96";#N/A,#N/A,FALSE,"FANDA96";#N/A,#N/A,FALSE,"INTRAN96";#N/A,#N/A,FALSE,"NAA9697";#N/A,#N/A,FALSE,"ECWEBB";#N/A,#N/A,FALSE,"MFT96";#N/A,#N/A,FALSE,"CTrecon"}</definedName>
    <definedName name="Option2_1_1_3" localSheetId="0" hidden="1">{#N/A,#N/A,FALSE,"TMCOMP96";#N/A,#N/A,FALSE,"MAT96";#N/A,#N/A,FALSE,"FANDA96";#N/A,#N/A,FALSE,"INTRAN96";#N/A,#N/A,FALSE,"NAA9697";#N/A,#N/A,FALSE,"ECWEBB";#N/A,#N/A,FALSE,"MFT96";#N/A,#N/A,FALSE,"CTrecon"}</definedName>
    <definedName name="Option2_1_1_3" hidden="1">{#N/A,#N/A,FALSE,"TMCOMP96";#N/A,#N/A,FALSE,"MAT96";#N/A,#N/A,FALSE,"FANDA96";#N/A,#N/A,FALSE,"INTRAN96";#N/A,#N/A,FALSE,"NAA9697";#N/A,#N/A,FALSE,"ECWEBB";#N/A,#N/A,FALSE,"MFT96";#N/A,#N/A,FALSE,"CTrecon"}</definedName>
    <definedName name="Option2_1_1_4" localSheetId="0" hidden="1">{#N/A,#N/A,FALSE,"TMCOMP96";#N/A,#N/A,FALSE,"MAT96";#N/A,#N/A,FALSE,"FANDA96";#N/A,#N/A,FALSE,"INTRAN96";#N/A,#N/A,FALSE,"NAA9697";#N/A,#N/A,FALSE,"ECWEBB";#N/A,#N/A,FALSE,"MFT96";#N/A,#N/A,FALSE,"CTrecon"}</definedName>
    <definedName name="Option2_1_1_4" hidden="1">{#N/A,#N/A,FALSE,"TMCOMP96";#N/A,#N/A,FALSE,"MAT96";#N/A,#N/A,FALSE,"FANDA96";#N/A,#N/A,FALSE,"INTRAN96";#N/A,#N/A,FALSE,"NAA9697";#N/A,#N/A,FALSE,"ECWEBB";#N/A,#N/A,FALSE,"MFT96";#N/A,#N/A,FALSE,"CTrecon"}</definedName>
    <definedName name="Option2_1_1_5" localSheetId="0" hidden="1">{#N/A,#N/A,FALSE,"TMCOMP96";#N/A,#N/A,FALSE,"MAT96";#N/A,#N/A,FALSE,"FANDA96";#N/A,#N/A,FALSE,"INTRAN96";#N/A,#N/A,FALSE,"NAA9697";#N/A,#N/A,FALSE,"ECWEBB";#N/A,#N/A,FALSE,"MFT96";#N/A,#N/A,FALSE,"CTrecon"}</definedName>
    <definedName name="Option2_1_1_5" hidden="1">{#N/A,#N/A,FALSE,"TMCOMP96";#N/A,#N/A,FALSE,"MAT96";#N/A,#N/A,FALSE,"FANDA96";#N/A,#N/A,FALSE,"INTRAN96";#N/A,#N/A,FALSE,"NAA9697";#N/A,#N/A,FALSE,"ECWEBB";#N/A,#N/A,FALSE,"MFT96";#N/A,#N/A,FALSE,"CTrecon"}</definedName>
    <definedName name="Option2_1_2" localSheetId="0" hidden="1">{#N/A,#N/A,FALSE,"TMCOMP96";#N/A,#N/A,FALSE,"MAT96";#N/A,#N/A,FALSE,"FANDA96";#N/A,#N/A,FALSE,"INTRAN96";#N/A,#N/A,FALSE,"NAA9697";#N/A,#N/A,FALSE,"ECWEBB";#N/A,#N/A,FALSE,"MFT96";#N/A,#N/A,FALSE,"CTrecon"}</definedName>
    <definedName name="Option2_1_2" localSheetId="4" hidden="1">{#N/A,#N/A,FALSE,"TMCOMP96";#N/A,#N/A,FALSE,"MAT96";#N/A,#N/A,FALSE,"FANDA96";#N/A,#N/A,FALSE,"INTRAN96";#N/A,#N/A,FALSE,"NAA9697";#N/A,#N/A,FALSE,"ECWEBB";#N/A,#N/A,FALSE,"MFT96";#N/A,#N/A,FALSE,"CTrecon"}</definedName>
    <definedName name="Option2_1_2" hidden="1">{#N/A,#N/A,FALSE,"TMCOMP96";#N/A,#N/A,FALSE,"MAT96";#N/A,#N/A,FALSE,"FANDA96";#N/A,#N/A,FALSE,"INTRAN96";#N/A,#N/A,FALSE,"NAA9697";#N/A,#N/A,FALSE,"ECWEBB";#N/A,#N/A,FALSE,"MFT96";#N/A,#N/A,FALSE,"CTrecon"}</definedName>
    <definedName name="Option2_1_2_1" localSheetId="0" hidden="1">{#N/A,#N/A,FALSE,"TMCOMP96";#N/A,#N/A,FALSE,"MAT96";#N/A,#N/A,FALSE,"FANDA96";#N/A,#N/A,FALSE,"INTRAN96";#N/A,#N/A,FALSE,"NAA9697";#N/A,#N/A,FALSE,"ECWEBB";#N/A,#N/A,FALSE,"MFT96";#N/A,#N/A,FALSE,"CTrecon"}</definedName>
    <definedName name="Option2_1_2_1" localSheetId="4" hidden="1">{#N/A,#N/A,FALSE,"TMCOMP96";#N/A,#N/A,FALSE,"MAT96";#N/A,#N/A,FALSE,"FANDA96";#N/A,#N/A,FALSE,"INTRAN96";#N/A,#N/A,FALSE,"NAA9697";#N/A,#N/A,FALSE,"ECWEBB";#N/A,#N/A,FALSE,"MFT96";#N/A,#N/A,FALSE,"CTrecon"}</definedName>
    <definedName name="Option2_1_2_1" hidden="1">{#N/A,#N/A,FALSE,"TMCOMP96";#N/A,#N/A,FALSE,"MAT96";#N/A,#N/A,FALSE,"FANDA96";#N/A,#N/A,FALSE,"INTRAN96";#N/A,#N/A,FALSE,"NAA9697";#N/A,#N/A,FALSE,"ECWEBB";#N/A,#N/A,FALSE,"MFT96";#N/A,#N/A,FALSE,"CTrecon"}</definedName>
    <definedName name="Option2_1_2_1_1" localSheetId="0" hidden="1">{#N/A,#N/A,FALSE,"TMCOMP96";#N/A,#N/A,FALSE,"MAT96";#N/A,#N/A,FALSE,"FANDA96";#N/A,#N/A,FALSE,"INTRAN96";#N/A,#N/A,FALSE,"NAA9697";#N/A,#N/A,FALSE,"ECWEBB";#N/A,#N/A,FALSE,"MFT96";#N/A,#N/A,FALSE,"CTrecon"}</definedName>
    <definedName name="Option2_1_2_1_1" hidden="1">{#N/A,#N/A,FALSE,"TMCOMP96";#N/A,#N/A,FALSE,"MAT96";#N/A,#N/A,FALSE,"FANDA96";#N/A,#N/A,FALSE,"INTRAN96";#N/A,#N/A,FALSE,"NAA9697";#N/A,#N/A,FALSE,"ECWEBB";#N/A,#N/A,FALSE,"MFT96";#N/A,#N/A,FALSE,"CTrecon"}</definedName>
    <definedName name="Option2_1_2_1_1_1" hidden="1">{#N/A,#N/A,FALSE,"TMCOMP96";#N/A,#N/A,FALSE,"MAT96";#N/A,#N/A,FALSE,"FANDA96";#N/A,#N/A,FALSE,"INTRAN96";#N/A,#N/A,FALSE,"NAA9697";#N/A,#N/A,FALSE,"ECWEBB";#N/A,#N/A,FALSE,"MFT96";#N/A,#N/A,FALSE,"CTrecon"}</definedName>
    <definedName name="Option2_1_2_1_1_2" hidden="1">{#N/A,#N/A,FALSE,"TMCOMP96";#N/A,#N/A,FALSE,"MAT96";#N/A,#N/A,FALSE,"FANDA96";#N/A,#N/A,FALSE,"INTRAN96";#N/A,#N/A,FALSE,"NAA9697";#N/A,#N/A,FALSE,"ECWEBB";#N/A,#N/A,FALSE,"MFT96";#N/A,#N/A,FALSE,"CTrecon"}</definedName>
    <definedName name="Option2_1_2_1_2" localSheetId="0" hidden="1">{#N/A,#N/A,FALSE,"TMCOMP96";#N/A,#N/A,FALSE,"MAT96";#N/A,#N/A,FALSE,"FANDA96";#N/A,#N/A,FALSE,"INTRAN96";#N/A,#N/A,FALSE,"NAA9697";#N/A,#N/A,FALSE,"ECWEBB";#N/A,#N/A,FALSE,"MFT96";#N/A,#N/A,FALSE,"CTrecon"}</definedName>
    <definedName name="Option2_1_2_1_2" hidden="1">{#N/A,#N/A,FALSE,"TMCOMP96";#N/A,#N/A,FALSE,"MAT96";#N/A,#N/A,FALSE,"FANDA96";#N/A,#N/A,FALSE,"INTRAN96";#N/A,#N/A,FALSE,"NAA9697";#N/A,#N/A,FALSE,"ECWEBB";#N/A,#N/A,FALSE,"MFT96";#N/A,#N/A,FALSE,"CTrecon"}</definedName>
    <definedName name="Option2_1_2_1_3" localSheetId="0" hidden="1">{#N/A,#N/A,FALSE,"TMCOMP96";#N/A,#N/A,FALSE,"MAT96";#N/A,#N/A,FALSE,"FANDA96";#N/A,#N/A,FALSE,"INTRAN96";#N/A,#N/A,FALSE,"NAA9697";#N/A,#N/A,FALSE,"ECWEBB";#N/A,#N/A,FALSE,"MFT96";#N/A,#N/A,FALSE,"CTrecon"}</definedName>
    <definedName name="Option2_1_2_1_3" hidden="1">{#N/A,#N/A,FALSE,"TMCOMP96";#N/A,#N/A,FALSE,"MAT96";#N/A,#N/A,FALSE,"FANDA96";#N/A,#N/A,FALSE,"INTRAN96";#N/A,#N/A,FALSE,"NAA9697";#N/A,#N/A,FALSE,"ECWEBB";#N/A,#N/A,FALSE,"MFT96";#N/A,#N/A,FALSE,"CTrecon"}</definedName>
    <definedName name="Option2_1_2_1_4" localSheetId="0" hidden="1">{#N/A,#N/A,FALSE,"TMCOMP96";#N/A,#N/A,FALSE,"MAT96";#N/A,#N/A,FALSE,"FANDA96";#N/A,#N/A,FALSE,"INTRAN96";#N/A,#N/A,FALSE,"NAA9697";#N/A,#N/A,FALSE,"ECWEBB";#N/A,#N/A,FALSE,"MFT96";#N/A,#N/A,FALSE,"CTrecon"}</definedName>
    <definedName name="Option2_1_2_1_4" hidden="1">{#N/A,#N/A,FALSE,"TMCOMP96";#N/A,#N/A,FALSE,"MAT96";#N/A,#N/A,FALSE,"FANDA96";#N/A,#N/A,FALSE,"INTRAN96";#N/A,#N/A,FALSE,"NAA9697";#N/A,#N/A,FALSE,"ECWEBB";#N/A,#N/A,FALSE,"MFT96";#N/A,#N/A,FALSE,"CTrecon"}</definedName>
    <definedName name="Option2_1_2_1_5" localSheetId="0" hidden="1">{#N/A,#N/A,FALSE,"TMCOMP96";#N/A,#N/A,FALSE,"MAT96";#N/A,#N/A,FALSE,"FANDA96";#N/A,#N/A,FALSE,"INTRAN96";#N/A,#N/A,FALSE,"NAA9697";#N/A,#N/A,FALSE,"ECWEBB";#N/A,#N/A,FALSE,"MFT96";#N/A,#N/A,FALSE,"CTrecon"}</definedName>
    <definedName name="Option2_1_2_1_5" hidden="1">{#N/A,#N/A,FALSE,"TMCOMP96";#N/A,#N/A,FALSE,"MAT96";#N/A,#N/A,FALSE,"FANDA96";#N/A,#N/A,FALSE,"INTRAN96";#N/A,#N/A,FALSE,"NAA9697";#N/A,#N/A,FALSE,"ECWEBB";#N/A,#N/A,FALSE,"MFT96";#N/A,#N/A,FALSE,"CTrecon"}</definedName>
    <definedName name="Option2_1_2_2" localSheetId="0" hidden="1">{#N/A,#N/A,FALSE,"TMCOMP96";#N/A,#N/A,FALSE,"MAT96";#N/A,#N/A,FALSE,"FANDA96";#N/A,#N/A,FALSE,"INTRAN96";#N/A,#N/A,FALSE,"NAA9697";#N/A,#N/A,FALSE,"ECWEBB";#N/A,#N/A,FALSE,"MFT96";#N/A,#N/A,FALSE,"CTrecon"}</definedName>
    <definedName name="Option2_1_2_2" hidden="1">{#N/A,#N/A,FALSE,"TMCOMP96";#N/A,#N/A,FALSE,"MAT96";#N/A,#N/A,FALSE,"FANDA96";#N/A,#N/A,FALSE,"INTRAN96";#N/A,#N/A,FALSE,"NAA9697";#N/A,#N/A,FALSE,"ECWEBB";#N/A,#N/A,FALSE,"MFT96";#N/A,#N/A,FALSE,"CTrecon"}</definedName>
    <definedName name="Option2_1_2_3" localSheetId="0" hidden="1">{#N/A,#N/A,FALSE,"TMCOMP96";#N/A,#N/A,FALSE,"MAT96";#N/A,#N/A,FALSE,"FANDA96";#N/A,#N/A,FALSE,"INTRAN96";#N/A,#N/A,FALSE,"NAA9697";#N/A,#N/A,FALSE,"ECWEBB";#N/A,#N/A,FALSE,"MFT96";#N/A,#N/A,FALSE,"CTrecon"}</definedName>
    <definedName name="Option2_1_2_3" hidden="1">{#N/A,#N/A,FALSE,"TMCOMP96";#N/A,#N/A,FALSE,"MAT96";#N/A,#N/A,FALSE,"FANDA96";#N/A,#N/A,FALSE,"INTRAN96";#N/A,#N/A,FALSE,"NAA9697";#N/A,#N/A,FALSE,"ECWEBB";#N/A,#N/A,FALSE,"MFT96";#N/A,#N/A,FALSE,"CTrecon"}</definedName>
    <definedName name="Option2_1_2_4" localSheetId="0" hidden="1">{#N/A,#N/A,FALSE,"TMCOMP96";#N/A,#N/A,FALSE,"MAT96";#N/A,#N/A,FALSE,"FANDA96";#N/A,#N/A,FALSE,"INTRAN96";#N/A,#N/A,FALSE,"NAA9697";#N/A,#N/A,FALSE,"ECWEBB";#N/A,#N/A,FALSE,"MFT96";#N/A,#N/A,FALSE,"CTrecon"}</definedName>
    <definedName name="Option2_1_2_4" hidden="1">{#N/A,#N/A,FALSE,"TMCOMP96";#N/A,#N/A,FALSE,"MAT96";#N/A,#N/A,FALSE,"FANDA96";#N/A,#N/A,FALSE,"INTRAN96";#N/A,#N/A,FALSE,"NAA9697";#N/A,#N/A,FALSE,"ECWEBB";#N/A,#N/A,FALSE,"MFT96";#N/A,#N/A,FALSE,"CTrecon"}</definedName>
    <definedName name="Option2_1_2_5" localSheetId="0" hidden="1">{#N/A,#N/A,FALSE,"TMCOMP96";#N/A,#N/A,FALSE,"MAT96";#N/A,#N/A,FALSE,"FANDA96";#N/A,#N/A,FALSE,"INTRAN96";#N/A,#N/A,FALSE,"NAA9697";#N/A,#N/A,FALSE,"ECWEBB";#N/A,#N/A,FALSE,"MFT96";#N/A,#N/A,FALSE,"CTrecon"}</definedName>
    <definedName name="Option2_1_2_5" hidden="1">{#N/A,#N/A,FALSE,"TMCOMP96";#N/A,#N/A,FALSE,"MAT96";#N/A,#N/A,FALSE,"FANDA96";#N/A,#N/A,FALSE,"INTRAN96";#N/A,#N/A,FALSE,"NAA9697";#N/A,#N/A,FALSE,"ECWEBB";#N/A,#N/A,FALSE,"MFT96";#N/A,#N/A,FALSE,"CTrecon"}</definedName>
    <definedName name="Option2_1_3" localSheetId="0" hidden="1">{#N/A,#N/A,FALSE,"TMCOMP96";#N/A,#N/A,FALSE,"MAT96";#N/A,#N/A,FALSE,"FANDA96";#N/A,#N/A,FALSE,"INTRAN96";#N/A,#N/A,FALSE,"NAA9697";#N/A,#N/A,FALSE,"ECWEBB";#N/A,#N/A,FALSE,"MFT96";#N/A,#N/A,FALSE,"CTrecon"}</definedName>
    <definedName name="Option2_1_3" localSheetId="4" hidden="1">{#N/A,#N/A,FALSE,"TMCOMP96";#N/A,#N/A,FALSE,"MAT96";#N/A,#N/A,FALSE,"FANDA96";#N/A,#N/A,FALSE,"INTRAN96";#N/A,#N/A,FALSE,"NAA9697";#N/A,#N/A,FALSE,"ECWEBB";#N/A,#N/A,FALSE,"MFT96";#N/A,#N/A,FALSE,"CTrecon"}</definedName>
    <definedName name="Option2_1_3" hidden="1">{#N/A,#N/A,FALSE,"TMCOMP96";#N/A,#N/A,FALSE,"MAT96";#N/A,#N/A,FALSE,"FANDA96";#N/A,#N/A,FALSE,"INTRAN96";#N/A,#N/A,FALSE,"NAA9697";#N/A,#N/A,FALSE,"ECWEBB";#N/A,#N/A,FALSE,"MFT96";#N/A,#N/A,FALSE,"CTrecon"}</definedName>
    <definedName name="Option2_1_3_1" localSheetId="0" hidden="1">{#N/A,#N/A,FALSE,"TMCOMP96";#N/A,#N/A,FALSE,"MAT96";#N/A,#N/A,FALSE,"FANDA96";#N/A,#N/A,FALSE,"INTRAN96";#N/A,#N/A,FALSE,"NAA9697";#N/A,#N/A,FALSE,"ECWEBB";#N/A,#N/A,FALSE,"MFT96";#N/A,#N/A,FALSE,"CTrecon"}</definedName>
    <definedName name="Option2_1_3_1" localSheetId="4" hidden="1">{#N/A,#N/A,FALSE,"TMCOMP96";#N/A,#N/A,FALSE,"MAT96";#N/A,#N/A,FALSE,"FANDA96";#N/A,#N/A,FALSE,"INTRAN96";#N/A,#N/A,FALSE,"NAA9697";#N/A,#N/A,FALSE,"ECWEBB";#N/A,#N/A,FALSE,"MFT96";#N/A,#N/A,FALSE,"CTrecon"}</definedName>
    <definedName name="Option2_1_3_1" hidden="1">{#N/A,#N/A,FALSE,"TMCOMP96";#N/A,#N/A,FALSE,"MAT96";#N/A,#N/A,FALSE,"FANDA96";#N/A,#N/A,FALSE,"INTRAN96";#N/A,#N/A,FALSE,"NAA9697";#N/A,#N/A,FALSE,"ECWEBB";#N/A,#N/A,FALSE,"MFT96";#N/A,#N/A,FALSE,"CTrecon"}</definedName>
    <definedName name="Option2_1_3_1_1" localSheetId="0" hidden="1">{#N/A,#N/A,FALSE,"TMCOMP96";#N/A,#N/A,FALSE,"MAT96";#N/A,#N/A,FALSE,"FANDA96";#N/A,#N/A,FALSE,"INTRAN96";#N/A,#N/A,FALSE,"NAA9697";#N/A,#N/A,FALSE,"ECWEBB";#N/A,#N/A,FALSE,"MFT96";#N/A,#N/A,FALSE,"CTrecon"}</definedName>
    <definedName name="Option2_1_3_1_1" hidden="1">{#N/A,#N/A,FALSE,"TMCOMP96";#N/A,#N/A,FALSE,"MAT96";#N/A,#N/A,FALSE,"FANDA96";#N/A,#N/A,FALSE,"INTRAN96";#N/A,#N/A,FALSE,"NAA9697";#N/A,#N/A,FALSE,"ECWEBB";#N/A,#N/A,FALSE,"MFT96";#N/A,#N/A,FALSE,"CTrecon"}</definedName>
    <definedName name="Option2_1_3_1_1_1" hidden="1">{#N/A,#N/A,FALSE,"TMCOMP96";#N/A,#N/A,FALSE,"MAT96";#N/A,#N/A,FALSE,"FANDA96";#N/A,#N/A,FALSE,"INTRAN96";#N/A,#N/A,FALSE,"NAA9697";#N/A,#N/A,FALSE,"ECWEBB";#N/A,#N/A,FALSE,"MFT96";#N/A,#N/A,FALSE,"CTrecon"}</definedName>
    <definedName name="Option2_1_3_1_1_2" hidden="1">{#N/A,#N/A,FALSE,"TMCOMP96";#N/A,#N/A,FALSE,"MAT96";#N/A,#N/A,FALSE,"FANDA96";#N/A,#N/A,FALSE,"INTRAN96";#N/A,#N/A,FALSE,"NAA9697";#N/A,#N/A,FALSE,"ECWEBB";#N/A,#N/A,FALSE,"MFT96";#N/A,#N/A,FALSE,"CTrecon"}</definedName>
    <definedName name="Option2_1_3_1_2" localSheetId="0" hidden="1">{#N/A,#N/A,FALSE,"TMCOMP96";#N/A,#N/A,FALSE,"MAT96";#N/A,#N/A,FALSE,"FANDA96";#N/A,#N/A,FALSE,"INTRAN96";#N/A,#N/A,FALSE,"NAA9697";#N/A,#N/A,FALSE,"ECWEBB";#N/A,#N/A,FALSE,"MFT96";#N/A,#N/A,FALSE,"CTrecon"}</definedName>
    <definedName name="Option2_1_3_1_2" hidden="1">{#N/A,#N/A,FALSE,"TMCOMP96";#N/A,#N/A,FALSE,"MAT96";#N/A,#N/A,FALSE,"FANDA96";#N/A,#N/A,FALSE,"INTRAN96";#N/A,#N/A,FALSE,"NAA9697";#N/A,#N/A,FALSE,"ECWEBB";#N/A,#N/A,FALSE,"MFT96";#N/A,#N/A,FALSE,"CTrecon"}</definedName>
    <definedName name="Option2_1_3_1_3" localSheetId="0" hidden="1">{#N/A,#N/A,FALSE,"TMCOMP96";#N/A,#N/A,FALSE,"MAT96";#N/A,#N/A,FALSE,"FANDA96";#N/A,#N/A,FALSE,"INTRAN96";#N/A,#N/A,FALSE,"NAA9697";#N/A,#N/A,FALSE,"ECWEBB";#N/A,#N/A,FALSE,"MFT96";#N/A,#N/A,FALSE,"CTrecon"}</definedName>
    <definedName name="Option2_1_3_1_3" hidden="1">{#N/A,#N/A,FALSE,"TMCOMP96";#N/A,#N/A,FALSE,"MAT96";#N/A,#N/A,FALSE,"FANDA96";#N/A,#N/A,FALSE,"INTRAN96";#N/A,#N/A,FALSE,"NAA9697";#N/A,#N/A,FALSE,"ECWEBB";#N/A,#N/A,FALSE,"MFT96";#N/A,#N/A,FALSE,"CTrecon"}</definedName>
    <definedName name="Option2_1_3_1_4" localSheetId="0" hidden="1">{#N/A,#N/A,FALSE,"TMCOMP96";#N/A,#N/A,FALSE,"MAT96";#N/A,#N/A,FALSE,"FANDA96";#N/A,#N/A,FALSE,"INTRAN96";#N/A,#N/A,FALSE,"NAA9697";#N/A,#N/A,FALSE,"ECWEBB";#N/A,#N/A,FALSE,"MFT96";#N/A,#N/A,FALSE,"CTrecon"}</definedName>
    <definedName name="Option2_1_3_1_4" hidden="1">{#N/A,#N/A,FALSE,"TMCOMP96";#N/A,#N/A,FALSE,"MAT96";#N/A,#N/A,FALSE,"FANDA96";#N/A,#N/A,FALSE,"INTRAN96";#N/A,#N/A,FALSE,"NAA9697";#N/A,#N/A,FALSE,"ECWEBB";#N/A,#N/A,FALSE,"MFT96";#N/A,#N/A,FALSE,"CTrecon"}</definedName>
    <definedName name="Option2_1_3_1_5" localSheetId="0" hidden="1">{#N/A,#N/A,FALSE,"TMCOMP96";#N/A,#N/A,FALSE,"MAT96";#N/A,#N/A,FALSE,"FANDA96";#N/A,#N/A,FALSE,"INTRAN96";#N/A,#N/A,FALSE,"NAA9697";#N/A,#N/A,FALSE,"ECWEBB";#N/A,#N/A,FALSE,"MFT96";#N/A,#N/A,FALSE,"CTrecon"}</definedName>
    <definedName name="Option2_1_3_1_5" hidden="1">{#N/A,#N/A,FALSE,"TMCOMP96";#N/A,#N/A,FALSE,"MAT96";#N/A,#N/A,FALSE,"FANDA96";#N/A,#N/A,FALSE,"INTRAN96";#N/A,#N/A,FALSE,"NAA9697";#N/A,#N/A,FALSE,"ECWEBB";#N/A,#N/A,FALSE,"MFT96";#N/A,#N/A,FALSE,"CTrecon"}</definedName>
    <definedName name="Option2_1_3_2" localSheetId="0" hidden="1">{#N/A,#N/A,FALSE,"TMCOMP96";#N/A,#N/A,FALSE,"MAT96";#N/A,#N/A,FALSE,"FANDA96";#N/A,#N/A,FALSE,"INTRAN96";#N/A,#N/A,FALSE,"NAA9697";#N/A,#N/A,FALSE,"ECWEBB";#N/A,#N/A,FALSE,"MFT96";#N/A,#N/A,FALSE,"CTrecon"}</definedName>
    <definedName name="Option2_1_3_2" hidden="1">{#N/A,#N/A,FALSE,"TMCOMP96";#N/A,#N/A,FALSE,"MAT96";#N/A,#N/A,FALSE,"FANDA96";#N/A,#N/A,FALSE,"INTRAN96";#N/A,#N/A,FALSE,"NAA9697";#N/A,#N/A,FALSE,"ECWEBB";#N/A,#N/A,FALSE,"MFT96";#N/A,#N/A,FALSE,"CTrecon"}</definedName>
    <definedName name="Option2_1_3_3" localSheetId="0" hidden="1">{#N/A,#N/A,FALSE,"TMCOMP96";#N/A,#N/A,FALSE,"MAT96";#N/A,#N/A,FALSE,"FANDA96";#N/A,#N/A,FALSE,"INTRAN96";#N/A,#N/A,FALSE,"NAA9697";#N/A,#N/A,FALSE,"ECWEBB";#N/A,#N/A,FALSE,"MFT96";#N/A,#N/A,FALSE,"CTrecon"}</definedName>
    <definedName name="Option2_1_3_3" hidden="1">{#N/A,#N/A,FALSE,"TMCOMP96";#N/A,#N/A,FALSE,"MAT96";#N/A,#N/A,FALSE,"FANDA96";#N/A,#N/A,FALSE,"INTRAN96";#N/A,#N/A,FALSE,"NAA9697";#N/A,#N/A,FALSE,"ECWEBB";#N/A,#N/A,FALSE,"MFT96";#N/A,#N/A,FALSE,"CTrecon"}</definedName>
    <definedName name="Option2_1_3_4" localSheetId="0" hidden="1">{#N/A,#N/A,FALSE,"TMCOMP96";#N/A,#N/A,FALSE,"MAT96";#N/A,#N/A,FALSE,"FANDA96";#N/A,#N/A,FALSE,"INTRAN96";#N/A,#N/A,FALSE,"NAA9697";#N/A,#N/A,FALSE,"ECWEBB";#N/A,#N/A,FALSE,"MFT96";#N/A,#N/A,FALSE,"CTrecon"}</definedName>
    <definedName name="Option2_1_3_4" hidden="1">{#N/A,#N/A,FALSE,"TMCOMP96";#N/A,#N/A,FALSE,"MAT96";#N/A,#N/A,FALSE,"FANDA96";#N/A,#N/A,FALSE,"INTRAN96";#N/A,#N/A,FALSE,"NAA9697";#N/A,#N/A,FALSE,"ECWEBB";#N/A,#N/A,FALSE,"MFT96";#N/A,#N/A,FALSE,"CTrecon"}</definedName>
    <definedName name="Option2_1_3_5" localSheetId="0" hidden="1">{#N/A,#N/A,FALSE,"TMCOMP96";#N/A,#N/A,FALSE,"MAT96";#N/A,#N/A,FALSE,"FANDA96";#N/A,#N/A,FALSE,"INTRAN96";#N/A,#N/A,FALSE,"NAA9697";#N/A,#N/A,FALSE,"ECWEBB";#N/A,#N/A,FALSE,"MFT96";#N/A,#N/A,FALSE,"CTrecon"}</definedName>
    <definedName name="Option2_1_3_5" hidden="1">{#N/A,#N/A,FALSE,"TMCOMP96";#N/A,#N/A,FALSE,"MAT96";#N/A,#N/A,FALSE,"FANDA96";#N/A,#N/A,FALSE,"INTRAN96";#N/A,#N/A,FALSE,"NAA9697";#N/A,#N/A,FALSE,"ECWEBB";#N/A,#N/A,FALSE,"MFT96";#N/A,#N/A,FALSE,"CTrecon"}</definedName>
    <definedName name="Option2_1_4" localSheetId="0" hidden="1">{#N/A,#N/A,FALSE,"TMCOMP96";#N/A,#N/A,FALSE,"MAT96";#N/A,#N/A,FALSE,"FANDA96";#N/A,#N/A,FALSE,"INTRAN96";#N/A,#N/A,FALSE,"NAA9697";#N/A,#N/A,FALSE,"ECWEBB";#N/A,#N/A,FALSE,"MFT96";#N/A,#N/A,FALSE,"CTrecon"}</definedName>
    <definedName name="Option2_1_4" localSheetId="4" hidden="1">{#N/A,#N/A,FALSE,"TMCOMP96";#N/A,#N/A,FALSE,"MAT96";#N/A,#N/A,FALSE,"FANDA96";#N/A,#N/A,FALSE,"INTRAN96";#N/A,#N/A,FALSE,"NAA9697";#N/A,#N/A,FALSE,"ECWEBB";#N/A,#N/A,FALSE,"MFT96";#N/A,#N/A,FALSE,"CTrecon"}</definedName>
    <definedName name="Option2_1_4" hidden="1">{#N/A,#N/A,FALSE,"TMCOMP96";#N/A,#N/A,FALSE,"MAT96";#N/A,#N/A,FALSE,"FANDA96";#N/A,#N/A,FALSE,"INTRAN96";#N/A,#N/A,FALSE,"NAA9697";#N/A,#N/A,FALSE,"ECWEBB";#N/A,#N/A,FALSE,"MFT96";#N/A,#N/A,FALSE,"CTrecon"}</definedName>
    <definedName name="Option2_1_4_1" localSheetId="0" hidden="1">{#N/A,#N/A,FALSE,"TMCOMP96";#N/A,#N/A,FALSE,"MAT96";#N/A,#N/A,FALSE,"FANDA96";#N/A,#N/A,FALSE,"INTRAN96";#N/A,#N/A,FALSE,"NAA9697";#N/A,#N/A,FALSE,"ECWEBB";#N/A,#N/A,FALSE,"MFT96";#N/A,#N/A,FALSE,"CTrecon"}</definedName>
    <definedName name="Option2_1_4_1" localSheetId="4" hidden="1">{#N/A,#N/A,FALSE,"TMCOMP96";#N/A,#N/A,FALSE,"MAT96";#N/A,#N/A,FALSE,"FANDA96";#N/A,#N/A,FALSE,"INTRAN96";#N/A,#N/A,FALSE,"NAA9697";#N/A,#N/A,FALSE,"ECWEBB";#N/A,#N/A,FALSE,"MFT96";#N/A,#N/A,FALSE,"CTrecon"}</definedName>
    <definedName name="Option2_1_4_1" hidden="1">{#N/A,#N/A,FALSE,"TMCOMP96";#N/A,#N/A,FALSE,"MAT96";#N/A,#N/A,FALSE,"FANDA96";#N/A,#N/A,FALSE,"INTRAN96";#N/A,#N/A,FALSE,"NAA9697";#N/A,#N/A,FALSE,"ECWEBB";#N/A,#N/A,FALSE,"MFT96";#N/A,#N/A,FALSE,"CTrecon"}</definedName>
    <definedName name="Option2_1_4_1_1" localSheetId="0" hidden="1">{#N/A,#N/A,FALSE,"TMCOMP96";#N/A,#N/A,FALSE,"MAT96";#N/A,#N/A,FALSE,"FANDA96";#N/A,#N/A,FALSE,"INTRAN96";#N/A,#N/A,FALSE,"NAA9697";#N/A,#N/A,FALSE,"ECWEBB";#N/A,#N/A,FALSE,"MFT96";#N/A,#N/A,FALSE,"CTrecon"}</definedName>
    <definedName name="Option2_1_4_1_1" hidden="1">{#N/A,#N/A,FALSE,"TMCOMP96";#N/A,#N/A,FALSE,"MAT96";#N/A,#N/A,FALSE,"FANDA96";#N/A,#N/A,FALSE,"INTRAN96";#N/A,#N/A,FALSE,"NAA9697";#N/A,#N/A,FALSE,"ECWEBB";#N/A,#N/A,FALSE,"MFT96";#N/A,#N/A,FALSE,"CTrecon"}</definedName>
    <definedName name="Option2_1_4_1_2" localSheetId="0" hidden="1">{#N/A,#N/A,FALSE,"TMCOMP96";#N/A,#N/A,FALSE,"MAT96";#N/A,#N/A,FALSE,"FANDA96";#N/A,#N/A,FALSE,"INTRAN96";#N/A,#N/A,FALSE,"NAA9697";#N/A,#N/A,FALSE,"ECWEBB";#N/A,#N/A,FALSE,"MFT96";#N/A,#N/A,FALSE,"CTrecon"}</definedName>
    <definedName name="Option2_1_4_1_2" hidden="1">{#N/A,#N/A,FALSE,"TMCOMP96";#N/A,#N/A,FALSE,"MAT96";#N/A,#N/A,FALSE,"FANDA96";#N/A,#N/A,FALSE,"INTRAN96";#N/A,#N/A,FALSE,"NAA9697";#N/A,#N/A,FALSE,"ECWEBB";#N/A,#N/A,FALSE,"MFT96";#N/A,#N/A,FALSE,"CTrecon"}</definedName>
    <definedName name="Option2_1_4_1_3" localSheetId="0" hidden="1">{#N/A,#N/A,FALSE,"TMCOMP96";#N/A,#N/A,FALSE,"MAT96";#N/A,#N/A,FALSE,"FANDA96";#N/A,#N/A,FALSE,"INTRAN96";#N/A,#N/A,FALSE,"NAA9697";#N/A,#N/A,FALSE,"ECWEBB";#N/A,#N/A,FALSE,"MFT96";#N/A,#N/A,FALSE,"CTrecon"}</definedName>
    <definedName name="Option2_1_4_1_3" hidden="1">{#N/A,#N/A,FALSE,"TMCOMP96";#N/A,#N/A,FALSE,"MAT96";#N/A,#N/A,FALSE,"FANDA96";#N/A,#N/A,FALSE,"INTRAN96";#N/A,#N/A,FALSE,"NAA9697";#N/A,#N/A,FALSE,"ECWEBB";#N/A,#N/A,FALSE,"MFT96";#N/A,#N/A,FALSE,"CTrecon"}</definedName>
    <definedName name="Option2_1_4_1_4" localSheetId="0" hidden="1">{#N/A,#N/A,FALSE,"TMCOMP96";#N/A,#N/A,FALSE,"MAT96";#N/A,#N/A,FALSE,"FANDA96";#N/A,#N/A,FALSE,"INTRAN96";#N/A,#N/A,FALSE,"NAA9697";#N/A,#N/A,FALSE,"ECWEBB";#N/A,#N/A,FALSE,"MFT96";#N/A,#N/A,FALSE,"CTrecon"}</definedName>
    <definedName name="Option2_1_4_1_4" hidden="1">{#N/A,#N/A,FALSE,"TMCOMP96";#N/A,#N/A,FALSE,"MAT96";#N/A,#N/A,FALSE,"FANDA96";#N/A,#N/A,FALSE,"INTRAN96";#N/A,#N/A,FALSE,"NAA9697";#N/A,#N/A,FALSE,"ECWEBB";#N/A,#N/A,FALSE,"MFT96";#N/A,#N/A,FALSE,"CTrecon"}</definedName>
    <definedName name="Option2_1_4_1_5" hidden="1">{#N/A,#N/A,FALSE,"TMCOMP96";#N/A,#N/A,FALSE,"MAT96";#N/A,#N/A,FALSE,"FANDA96";#N/A,#N/A,FALSE,"INTRAN96";#N/A,#N/A,FALSE,"NAA9697";#N/A,#N/A,FALSE,"ECWEBB";#N/A,#N/A,FALSE,"MFT96";#N/A,#N/A,FALSE,"CTrecon"}</definedName>
    <definedName name="Option2_1_4_2" localSheetId="0" hidden="1">{#N/A,#N/A,FALSE,"TMCOMP96";#N/A,#N/A,FALSE,"MAT96";#N/A,#N/A,FALSE,"FANDA96";#N/A,#N/A,FALSE,"INTRAN96";#N/A,#N/A,FALSE,"NAA9697";#N/A,#N/A,FALSE,"ECWEBB";#N/A,#N/A,FALSE,"MFT96";#N/A,#N/A,FALSE,"CTrecon"}</definedName>
    <definedName name="Option2_1_4_2" hidden="1">{#N/A,#N/A,FALSE,"TMCOMP96";#N/A,#N/A,FALSE,"MAT96";#N/A,#N/A,FALSE,"FANDA96";#N/A,#N/A,FALSE,"INTRAN96";#N/A,#N/A,FALSE,"NAA9697";#N/A,#N/A,FALSE,"ECWEBB";#N/A,#N/A,FALSE,"MFT96";#N/A,#N/A,FALSE,"CTrecon"}</definedName>
    <definedName name="Option2_1_4_3" localSheetId="0" hidden="1">{#N/A,#N/A,FALSE,"TMCOMP96";#N/A,#N/A,FALSE,"MAT96";#N/A,#N/A,FALSE,"FANDA96";#N/A,#N/A,FALSE,"INTRAN96";#N/A,#N/A,FALSE,"NAA9697";#N/A,#N/A,FALSE,"ECWEBB";#N/A,#N/A,FALSE,"MFT96";#N/A,#N/A,FALSE,"CTrecon"}</definedName>
    <definedName name="Option2_1_4_3" hidden="1">{#N/A,#N/A,FALSE,"TMCOMP96";#N/A,#N/A,FALSE,"MAT96";#N/A,#N/A,FALSE,"FANDA96";#N/A,#N/A,FALSE,"INTRAN96";#N/A,#N/A,FALSE,"NAA9697";#N/A,#N/A,FALSE,"ECWEBB";#N/A,#N/A,FALSE,"MFT96";#N/A,#N/A,FALSE,"CTrecon"}</definedName>
    <definedName name="Option2_1_4_4" localSheetId="0" hidden="1">{#N/A,#N/A,FALSE,"TMCOMP96";#N/A,#N/A,FALSE,"MAT96";#N/A,#N/A,FALSE,"FANDA96";#N/A,#N/A,FALSE,"INTRAN96";#N/A,#N/A,FALSE,"NAA9697";#N/A,#N/A,FALSE,"ECWEBB";#N/A,#N/A,FALSE,"MFT96";#N/A,#N/A,FALSE,"CTrecon"}</definedName>
    <definedName name="Option2_1_4_4" hidden="1">{#N/A,#N/A,FALSE,"TMCOMP96";#N/A,#N/A,FALSE,"MAT96";#N/A,#N/A,FALSE,"FANDA96";#N/A,#N/A,FALSE,"INTRAN96";#N/A,#N/A,FALSE,"NAA9697";#N/A,#N/A,FALSE,"ECWEBB";#N/A,#N/A,FALSE,"MFT96";#N/A,#N/A,FALSE,"CTrecon"}</definedName>
    <definedName name="Option2_1_4_5" localSheetId="0" hidden="1">{#N/A,#N/A,FALSE,"TMCOMP96";#N/A,#N/A,FALSE,"MAT96";#N/A,#N/A,FALSE,"FANDA96";#N/A,#N/A,FALSE,"INTRAN96";#N/A,#N/A,FALSE,"NAA9697";#N/A,#N/A,FALSE,"ECWEBB";#N/A,#N/A,FALSE,"MFT96";#N/A,#N/A,FALSE,"CTrecon"}</definedName>
    <definedName name="Option2_1_4_5" hidden="1">{#N/A,#N/A,FALSE,"TMCOMP96";#N/A,#N/A,FALSE,"MAT96";#N/A,#N/A,FALSE,"FANDA96";#N/A,#N/A,FALSE,"INTRAN96";#N/A,#N/A,FALSE,"NAA9697";#N/A,#N/A,FALSE,"ECWEBB";#N/A,#N/A,FALSE,"MFT96";#N/A,#N/A,FALSE,"CTrecon"}</definedName>
    <definedName name="Option2_1_5" localSheetId="0" hidden="1">{#N/A,#N/A,FALSE,"TMCOMP96";#N/A,#N/A,FALSE,"MAT96";#N/A,#N/A,FALSE,"FANDA96";#N/A,#N/A,FALSE,"INTRAN96";#N/A,#N/A,FALSE,"NAA9697";#N/A,#N/A,FALSE,"ECWEBB";#N/A,#N/A,FALSE,"MFT96";#N/A,#N/A,FALSE,"CTrecon"}</definedName>
    <definedName name="Option2_1_5" localSheetId="4" hidden="1">{#N/A,#N/A,FALSE,"TMCOMP96";#N/A,#N/A,FALSE,"MAT96";#N/A,#N/A,FALSE,"FANDA96";#N/A,#N/A,FALSE,"INTRAN96";#N/A,#N/A,FALSE,"NAA9697";#N/A,#N/A,FALSE,"ECWEBB";#N/A,#N/A,FALSE,"MFT96";#N/A,#N/A,FALSE,"CTrecon"}</definedName>
    <definedName name="Option2_1_5" hidden="1">{#N/A,#N/A,FALSE,"TMCOMP96";#N/A,#N/A,FALSE,"MAT96";#N/A,#N/A,FALSE,"FANDA96";#N/A,#N/A,FALSE,"INTRAN96";#N/A,#N/A,FALSE,"NAA9697";#N/A,#N/A,FALSE,"ECWEBB";#N/A,#N/A,FALSE,"MFT96";#N/A,#N/A,FALSE,"CTrecon"}</definedName>
    <definedName name="Option2_1_5_1" localSheetId="0" hidden="1">{#N/A,#N/A,FALSE,"TMCOMP96";#N/A,#N/A,FALSE,"MAT96";#N/A,#N/A,FALSE,"FANDA96";#N/A,#N/A,FALSE,"INTRAN96";#N/A,#N/A,FALSE,"NAA9697";#N/A,#N/A,FALSE,"ECWEBB";#N/A,#N/A,FALSE,"MFT96";#N/A,#N/A,FALSE,"CTrecon"}</definedName>
    <definedName name="Option2_1_5_1" hidden="1">{#N/A,#N/A,FALSE,"TMCOMP96";#N/A,#N/A,FALSE,"MAT96";#N/A,#N/A,FALSE,"FANDA96";#N/A,#N/A,FALSE,"INTRAN96";#N/A,#N/A,FALSE,"NAA9697";#N/A,#N/A,FALSE,"ECWEBB";#N/A,#N/A,FALSE,"MFT96";#N/A,#N/A,FALSE,"CTrecon"}</definedName>
    <definedName name="Option2_1_5_2" localSheetId="0" hidden="1">{#N/A,#N/A,FALSE,"TMCOMP96";#N/A,#N/A,FALSE,"MAT96";#N/A,#N/A,FALSE,"FANDA96";#N/A,#N/A,FALSE,"INTRAN96";#N/A,#N/A,FALSE,"NAA9697";#N/A,#N/A,FALSE,"ECWEBB";#N/A,#N/A,FALSE,"MFT96";#N/A,#N/A,FALSE,"CTrecon"}</definedName>
    <definedName name="Option2_1_5_2" hidden="1">{#N/A,#N/A,FALSE,"TMCOMP96";#N/A,#N/A,FALSE,"MAT96";#N/A,#N/A,FALSE,"FANDA96";#N/A,#N/A,FALSE,"INTRAN96";#N/A,#N/A,FALSE,"NAA9697";#N/A,#N/A,FALSE,"ECWEBB";#N/A,#N/A,FALSE,"MFT96";#N/A,#N/A,FALSE,"CTrecon"}</definedName>
    <definedName name="Option2_1_5_3" localSheetId="0" hidden="1">{#N/A,#N/A,FALSE,"TMCOMP96";#N/A,#N/A,FALSE,"MAT96";#N/A,#N/A,FALSE,"FANDA96";#N/A,#N/A,FALSE,"INTRAN96";#N/A,#N/A,FALSE,"NAA9697";#N/A,#N/A,FALSE,"ECWEBB";#N/A,#N/A,FALSE,"MFT96";#N/A,#N/A,FALSE,"CTrecon"}</definedName>
    <definedName name="Option2_1_5_3" hidden="1">{#N/A,#N/A,FALSE,"TMCOMP96";#N/A,#N/A,FALSE,"MAT96";#N/A,#N/A,FALSE,"FANDA96";#N/A,#N/A,FALSE,"INTRAN96";#N/A,#N/A,FALSE,"NAA9697";#N/A,#N/A,FALSE,"ECWEBB";#N/A,#N/A,FALSE,"MFT96";#N/A,#N/A,FALSE,"CTrecon"}</definedName>
    <definedName name="Option2_1_5_4" localSheetId="0" hidden="1">{#N/A,#N/A,FALSE,"TMCOMP96";#N/A,#N/A,FALSE,"MAT96";#N/A,#N/A,FALSE,"FANDA96";#N/A,#N/A,FALSE,"INTRAN96";#N/A,#N/A,FALSE,"NAA9697";#N/A,#N/A,FALSE,"ECWEBB";#N/A,#N/A,FALSE,"MFT96";#N/A,#N/A,FALSE,"CTrecon"}</definedName>
    <definedName name="Option2_1_5_4" hidden="1">{#N/A,#N/A,FALSE,"TMCOMP96";#N/A,#N/A,FALSE,"MAT96";#N/A,#N/A,FALSE,"FANDA96";#N/A,#N/A,FALSE,"INTRAN96";#N/A,#N/A,FALSE,"NAA9697";#N/A,#N/A,FALSE,"ECWEBB";#N/A,#N/A,FALSE,"MFT96";#N/A,#N/A,FALSE,"CTrecon"}</definedName>
    <definedName name="Option2_1_5_5" hidden="1">{#N/A,#N/A,FALSE,"TMCOMP96";#N/A,#N/A,FALSE,"MAT96";#N/A,#N/A,FALSE,"FANDA96";#N/A,#N/A,FALSE,"INTRAN96";#N/A,#N/A,FALSE,"NAA9697";#N/A,#N/A,FALSE,"ECWEBB";#N/A,#N/A,FALSE,"MFT96";#N/A,#N/A,FALSE,"CTrecon"}</definedName>
    <definedName name="Option2_2" localSheetId="0" hidden="1">{#N/A,#N/A,FALSE,"TMCOMP96";#N/A,#N/A,FALSE,"MAT96";#N/A,#N/A,FALSE,"FANDA96";#N/A,#N/A,FALSE,"INTRAN96";#N/A,#N/A,FALSE,"NAA9697";#N/A,#N/A,FALSE,"ECWEBB";#N/A,#N/A,FALSE,"MFT96";#N/A,#N/A,FALSE,"CTrecon"}</definedName>
    <definedName name="Option2_2" localSheetId="4" hidden="1">{#N/A,#N/A,FALSE,"TMCOMP96";#N/A,#N/A,FALSE,"MAT96";#N/A,#N/A,FALSE,"FANDA96";#N/A,#N/A,FALSE,"INTRAN96";#N/A,#N/A,FALSE,"NAA9697";#N/A,#N/A,FALSE,"ECWEBB";#N/A,#N/A,FALSE,"MFT96";#N/A,#N/A,FALSE,"CTrecon"}</definedName>
    <definedName name="Option2_2" localSheetId="3"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ption2_2_1" localSheetId="0" hidden="1">{#N/A,#N/A,FALSE,"TMCOMP96";#N/A,#N/A,FALSE,"MAT96";#N/A,#N/A,FALSE,"FANDA96";#N/A,#N/A,FALSE,"INTRAN96";#N/A,#N/A,FALSE,"NAA9697";#N/A,#N/A,FALSE,"ECWEBB";#N/A,#N/A,FALSE,"MFT96";#N/A,#N/A,FALSE,"CTrecon"}</definedName>
    <definedName name="Option2_2_1" localSheetId="4" hidden="1">{#N/A,#N/A,FALSE,"TMCOMP96";#N/A,#N/A,FALSE,"MAT96";#N/A,#N/A,FALSE,"FANDA96";#N/A,#N/A,FALSE,"INTRAN96";#N/A,#N/A,FALSE,"NAA9697";#N/A,#N/A,FALSE,"ECWEBB";#N/A,#N/A,FALSE,"MFT96";#N/A,#N/A,FALSE,"CTrecon"}</definedName>
    <definedName name="Option2_2_1" hidden="1">{#N/A,#N/A,FALSE,"TMCOMP96";#N/A,#N/A,FALSE,"MAT96";#N/A,#N/A,FALSE,"FANDA96";#N/A,#N/A,FALSE,"INTRAN96";#N/A,#N/A,FALSE,"NAA9697";#N/A,#N/A,FALSE,"ECWEBB";#N/A,#N/A,FALSE,"MFT96";#N/A,#N/A,FALSE,"CTrecon"}</definedName>
    <definedName name="Option2_2_1_1" localSheetId="0" hidden="1">{#N/A,#N/A,FALSE,"TMCOMP96";#N/A,#N/A,FALSE,"MAT96";#N/A,#N/A,FALSE,"FANDA96";#N/A,#N/A,FALSE,"INTRAN96";#N/A,#N/A,FALSE,"NAA9697";#N/A,#N/A,FALSE,"ECWEBB";#N/A,#N/A,FALSE,"MFT96";#N/A,#N/A,FALSE,"CTrecon"}</definedName>
    <definedName name="Option2_2_1_1" hidden="1">{#N/A,#N/A,FALSE,"TMCOMP96";#N/A,#N/A,FALSE,"MAT96";#N/A,#N/A,FALSE,"FANDA96";#N/A,#N/A,FALSE,"INTRAN96";#N/A,#N/A,FALSE,"NAA9697";#N/A,#N/A,FALSE,"ECWEBB";#N/A,#N/A,FALSE,"MFT96";#N/A,#N/A,FALSE,"CTrecon"}</definedName>
    <definedName name="Option2_2_1_1_1" hidden="1">{#N/A,#N/A,FALSE,"TMCOMP96";#N/A,#N/A,FALSE,"MAT96";#N/A,#N/A,FALSE,"FANDA96";#N/A,#N/A,FALSE,"INTRAN96";#N/A,#N/A,FALSE,"NAA9697";#N/A,#N/A,FALSE,"ECWEBB";#N/A,#N/A,FALSE,"MFT96";#N/A,#N/A,FALSE,"CTrecon"}</definedName>
    <definedName name="Option2_2_1_1_2" hidden="1">{#N/A,#N/A,FALSE,"TMCOMP96";#N/A,#N/A,FALSE,"MAT96";#N/A,#N/A,FALSE,"FANDA96";#N/A,#N/A,FALSE,"INTRAN96";#N/A,#N/A,FALSE,"NAA9697";#N/A,#N/A,FALSE,"ECWEBB";#N/A,#N/A,FALSE,"MFT96";#N/A,#N/A,FALSE,"CTrecon"}</definedName>
    <definedName name="Option2_2_1_2" localSheetId="0" hidden="1">{#N/A,#N/A,FALSE,"TMCOMP96";#N/A,#N/A,FALSE,"MAT96";#N/A,#N/A,FALSE,"FANDA96";#N/A,#N/A,FALSE,"INTRAN96";#N/A,#N/A,FALSE,"NAA9697";#N/A,#N/A,FALSE,"ECWEBB";#N/A,#N/A,FALSE,"MFT96";#N/A,#N/A,FALSE,"CTrecon"}</definedName>
    <definedName name="Option2_2_1_2" hidden="1">{#N/A,#N/A,FALSE,"TMCOMP96";#N/A,#N/A,FALSE,"MAT96";#N/A,#N/A,FALSE,"FANDA96";#N/A,#N/A,FALSE,"INTRAN96";#N/A,#N/A,FALSE,"NAA9697";#N/A,#N/A,FALSE,"ECWEBB";#N/A,#N/A,FALSE,"MFT96";#N/A,#N/A,FALSE,"CTrecon"}</definedName>
    <definedName name="Option2_2_1_3" localSheetId="0" hidden="1">{#N/A,#N/A,FALSE,"TMCOMP96";#N/A,#N/A,FALSE,"MAT96";#N/A,#N/A,FALSE,"FANDA96";#N/A,#N/A,FALSE,"INTRAN96";#N/A,#N/A,FALSE,"NAA9697";#N/A,#N/A,FALSE,"ECWEBB";#N/A,#N/A,FALSE,"MFT96";#N/A,#N/A,FALSE,"CTrecon"}</definedName>
    <definedName name="Option2_2_1_3" hidden="1">{#N/A,#N/A,FALSE,"TMCOMP96";#N/A,#N/A,FALSE,"MAT96";#N/A,#N/A,FALSE,"FANDA96";#N/A,#N/A,FALSE,"INTRAN96";#N/A,#N/A,FALSE,"NAA9697";#N/A,#N/A,FALSE,"ECWEBB";#N/A,#N/A,FALSE,"MFT96";#N/A,#N/A,FALSE,"CTrecon"}</definedName>
    <definedName name="Option2_2_1_4" localSheetId="0" hidden="1">{#N/A,#N/A,FALSE,"TMCOMP96";#N/A,#N/A,FALSE,"MAT96";#N/A,#N/A,FALSE,"FANDA96";#N/A,#N/A,FALSE,"INTRAN96";#N/A,#N/A,FALSE,"NAA9697";#N/A,#N/A,FALSE,"ECWEBB";#N/A,#N/A,FALSE,"MFT96";#N/A,#N/A,FALSE,"CTrecon"}</definedName>
    <definedName name="Option2_2_1_4" hidden="1">{#N/A,#N/A,FALSE,"TMCOMP96";#N/A,#N/A,FALSE,"MAT96";#N/A,#N/A,FALSE,"FANDA96";#N/A,#N/A,FALSE,"INTRAN96";#N/A,#N/A,FALSE,"NAA9697";#N/A,#N/A,FALSE,"ECWEBB";#N/A,#N/A,FALSE,"MFT96";#N/A,#N/A,FALSE,"CTrecon"}</definedName>
    <definedName name="Option2_2_1_5" localSheetId="0" hidden="1">{#N/A,#N/A,FALSE,"TMCOMP96";#N/A,#N/A,FALSE,"MAT96";#N/A,#N/A,FALSE,"FANDA96";#N/A,#N/A,FALSE,"INTRAN96";#N/A,#N/A,FALSE,"NAA9697";#N/A,#N/A,FALSE,"ECWEBB";#N/A,#N/A,FALSE,"MFT96";#N/A,#N/A,FALSE,"CTrecon"}</definedName>
    <definedName name="Option2_2_1_5" hidden="1">{#N/A,#N/A,FALSE,"TMCOMP96";#N/A,#N/A,FALSE,"MAT96";#N/A,#N/A,FALSE,"FANDA96";#N/A,#N/A,FALSE,"INTRAN96";#N/A,#N/A,FALSE,"NAA9697";#N/A,#N/A,FALSE,"ECWEBB";#N/A,#N/A,FALSE,"MFT96";#N/A,#N/A,FALSE,"CTrecon"}</definedName>
    <definedName name="Option2_2_2" localSheetId="0" hidden="1">{#N/A,#N/A,FALSE,"TMCOMP96";#N/A,#N/A,FALSE,"MAT96";#N/A,#N/A,FALSE,"FANDA96";#N/A,#N/A,FALSE,"INTRAN96";#N/A,#N/A,FALSE,"NAA9697";#N/A,#N/A,FALSE,"ECWEBB";#N/A,#N/A,FALSE,"MFT96";#N/A,#N/A,FALSE,"CTrecon"}</definedName>
    <definedName name="Option2_2_2" hidden="1">{#N/A,#N/A,FALSE,"TMCOMP96";#N/A,#N/A,FALSE,"MAT96";#N/A,#N/A,FALSE,"FANDA96";#N/A,#N/A,FALSE,"INTRAN96";#N/A,#N/A,FALSE,"NAA9697";#N/A,#N/A,FALSE,"ECWEBB";#N/A,#N/A,FALSE,"MFT96";#N/A,#N/A,FALSE,"CTrecon"}</definedName>
    <definedName name="Option2_2_3" localSheetId="0" hidden="1">{#N/A,#N/A,FALSE,"TMCOMP96";#N/A,#N/A,FALSE,"MAT96";#N/A,#N/A,FALSE,"FANDA96";#N/A,#N/A,FALSE,"INTRAN96";#N/A,#N/A,FALSE,"NAA9697";#N/A,#N/A,FALSE,"ECWEBB";#N/A,#N/A,FALSE,"MFT96";#N/A,#N/A,FALSE,"CTrecon"}</definedName>
    <definedName name="Option2_2_3" hidden="1">{#N/A,#N/A,FALSE,"TMCOMP96";#N/A,#N/A,FALSE,"MAT96";#N/A,#N/A,FALSE,"FANDA96";#N/A,#N/A,FALSE,"INTRAN96";#N/A,#N/A,FALSE,"NAA9697";#N/A,#N/A,FALSE,"ECWEBB";#N/A,#N/A,FALSE,"MFT96";#N/A,#N/A,FALSE,"CTrecon"}</definedName>
    <definedName name="Option2_2_4" localSheetId="0" hidden="1">{#N/A,#N/A,FALSE,"TMCOMP96";#N/A,#N/A,FALSE,"MAT96";#N/A,#N/A,FALSE,"FANDA96";#N/A,#N/A,FALSE,"INTRAN96";#N/A,#N/A,FALSE,"NAA9697";#N/A,#N/A,FALSE,"ECWEBB";#N/A,#N/A,FALSE,"MFT96";#N/A,#N/A,FALSE,"CTrecon"}</definedName>
    <definedName name="Option2_2_4" hidden="1">{#N/A,#N/A,FALSE,"TMCOMP96";#N/A,#N/A,FALSE,"MAT96";#N/A,#N/A,FALSE,"FANDA96";#N/A,#N/A,FALSE,"INTRAN96";#N/A,#N/A,FALSE,"NAA9697";#N/A,#N/A,FALSE,"ECWEBB";#N/A,#N/A,FALSE,"MFT96";#N/A,#N/A,FALSE,"CTrecon"}</definedName>
    <definedName name="Option2_2_5" localSheetId="0" hidden="1">{#N/A,#N/A,FALSE,"TMCOMP96";#N/A,#N/A,FALSE,"MAT96";#N/A,#N/A,FALSE,"FANDA96";#N/A,#N/A,FALSE,"INTRAN96";#N/A,#N/A,FALSE,"NAA9697";#N/A,#N/A,FALSE,"ECWEBB";#N/A,#N/A,FALSE,"MFT96";#N/A,#N/A,FALSE,"CTrecon"}</definedName>
    <definedName name="Option2_2_5" hidden="1">{#N/A,#N/A,FALSE,"TMCOMP96";#N/A,#N/A,FALSE,"MAT96";#N/A,#N/A,FALSE,"FANDA96";#N/A,#N/A,FALSE,"INTRAN96";#N/A,#N/A,FALSE,"NAA9697";#N/A,#N/A,FALSE,"ECWEBB";#N/A,#N/A,FALSE,"MFT96";#N/A,#N/A,FALSE,"CTrecon"}</definedName>
    <definedName name="Option2_3" localSheetId="0" hidden="1">{#N/A,#N/A,FALSE,"TMCOMP96";#N/A,#N/A,FALSE,"MAT96";#N/A,#N/A,FALSE,"FANDA96";#N/A,#N/A,FALSE,"INTRAN96";#N/A,#N/A,FALSE,"NAA9697";#N/A,#N/A,FALSE,"ECWEBB";#N/A,#N/A,FALSE,"MFT96";#N/A,#N/A,FALSE,"CTrecon"}</definedName>
    <definedName name="Option2_3" localSheetId="4" hidden="1">{#N/A,#N/A,FALSE,"TMCOMP96";#N/A,#N/A,FALSE,"MAT96";#N/A,#N/A,FALSE,"FANDA96";#N/A,#N/A,FALSE,"INTRAN96";#N/A,#N/A,FALSE,"NAA9697";#N/A,#N/A,FALSE,"ECWEBB";#N/A,#N/A,FALSE,"MFT96";#N/A,#N/A,FALSE,"CTrecon"}</definedName>
    <definedName name="Option2_3" hidden="1">{#N/A,#N/A,FALSE,"TMCOMP96";#N/A,#N/A,FALSE,"MAT96";#N/A,#N/A,FALSE,"FANDA96";#N/A,#N/A,FALSE,"INTRAN96";#N/A,#N/A,FALSE,"NAA9697";#N/A,#N/A,FALSE,"ECWEBB";#N/A,#N/A,FALSE,"MFT96";#N/A,#N/A,FALSE,"CTrecon"}</definedName>
    <definedName name="Option2_3_1" localSheetId="0" hidden="1">{#N/A,#N/A,FALSE,"TMCOMP96";#N/A,#N/A,FALSE,"MAT96";#N/A,#N/A,FALSE,"FANDA96";#N/A,#N/A,FALSE,"INTRAN96";#N/A,#N/A,FALSE,"NAA9697";#N/A,#N/A,FALSE,"ECWEBB";#N/A,#N/A,FALSE,"MFT96";#N/A,#N/A,FALSE,"CTrecon"}</definedName>
    <definedName name="Option2_3_1" localSheetId="4" hidden="1">{#N/A,#N/A,FALSE,"TMCOMP96";#N/A,#N/A,FALSE,"MAT96";#N/A,#N/A,FALSE,"FANDA96";#N/A,#N/A,FALSE,"INTRAN96";#N/A,#N/A,FALSE,"NAA9697";#N/A,#N/A,FALSE,"ECWEBB";#N/A,#N/A,FALSE,"MFT96";#N/A,#N/A,FALSE,"CTrecon"}</definedName>
    <definedName name="Option2_3_1" hidden="1">{#N/A,#N/A,FALSE,"TMCOMP96";#N/A,#N/A,FALSE,"MAT96";#N/A,#N/A,FALSE,"FANDA96";#N/A,#N/A,FALSE,"INTRAN96";#N/A,#N/A,FALSE,"NAA9697";#N/A,#N/A,FALSE,"ECWEBB";#N/A,#N/A,FALSE,"MFT96";#N/A,#N/A,FALSE,"CTrecon"}</definedName>
    <definedName name="Option2_3_1_1" localSheetId="0" hidden="1">{#N/A,#N/A,FALSE,"TMCOMP96";#N/A,#N/A,FALSE,"MAT96";#N/A,#N/A,FALSE,"FANDA96";#N/A,#N/A,FALSE,"INTRAN96";#N/A,#N/A,FALSE,"NAA9697";#N/A,#N/A,FALSE,"ECWEBB";#N/A,#N/A,FALSE,"MFT96";#N/A,#N/A,FALSE,"CTrecon"}</definedName>
    <definedName name="Option2_3_1_1" hidden="1">{#N/A,#N/A,FALSE,"TMCOMP96";#N/A,#N/A,FALSE,"MAT96";#N/A,#N/A,FALSE,"FANDA96";#N/A,#N/A,FALSE,"INTRAN96";#N/A,#N/A,FALSE,"NAA9697";#N/A,#N/A,FALSE,"ECWEBB";#N/A,#N/A,FALSE,"MFT96";#N/A,#N/A,FALSE,"CTrecon"}</definedName>
    <definedName name="Option2_3_1_1_1" hidden="1">{#N/A,#N/A,FALSE,"TMCOMP96";#N/A,#N/A,FALSE,"MAT96";#N/A,#N/A,FALSE,"FANDA96";#N/A,#N/A,FALSE,"INTRAN96";#N/A,#N/A,FALSE,"NAA9697";#N/A,#N/A,FALSE,"ECWEBB";#N/A,#N/A,FALSE,"MFT96";#N/A,#N/A,FALSE,"CTrecon"}</definedName>
    <definedName name="Option2_3_1_1_2" hidden="1">{#N/A,#N/A,FALSE,"TMCOMP96";#N/A,#N/A,FALSE,"MAT96";#N/A,#N/A,FALSE,"FANDA96";#N/A,#N/A,FALSE,"INTRAN96";#N/A,#N/A,FALSE,"NAA9697";#N/A,#N/A,FALSE,"ECWEBB";#N/A,#N/A,FALSE,"MFT96";#N/A,#N/A,FALSE,"CTrecon"}</definedName>
    <definedName name="Option2_3_1_2" localSheetId="0" hidden="1">{#N/A,#N/A,FALSE,"TMCOMP96";#N/A,#N/A,FALSE,"MAT96";#N/A,#N/A,FALSE,"FANDA96";#N/A,#N/A,FALSE,"INTRAN96";#N/A,#N/A,FALSE,"NAA9697";#N/A,#N/A,FALSE,"ECWEBB";#N/A,#N/A,FALSE,"MFT96";#N/A,#N/A,FALSE,"CTrecon"}</definedName>
    <definedName name="Option2_3_1_2" hidden="1">{#N/A,#N/A,FALSE,"TMCOMP96";#N/A,#N/A,FALSE,"MAT96";#N/A,#N/A,FALSE,"FANDA96";#N/A,#N/A,FALSE,"INTRAN96";#N/A,#N/A,FALSE,"NAA9697";#N/A,#N/A,FALSE,"ECWEBB";#N/A,#N/A,FALSE,"MFT96";#N/A,#N/A,FALSE,"CTrecon"}</definedName>
    <definedName name="Option2_3_1_3" localSheetId="0" hidden="1">{#N/A,#N/A,FALSE,"TMCOMP96";#N/A,#N/A,FALSE,"MAT96";#N/A,#N/A,FALSE,"FANDA96";#N/A,#N/A,FALSE,"INTRAN96";#N/A,#N/A,FALSE,"NAA9697";#N/A,#N/A,FALSE,"ECWEBB";#N/A,#N/A,FALSE,"MFT96";#N/A,#N/A,FALSE,"CTrecon"}</definedName>
    <definedName name="Option2_3_1_3" hidden="1">{#N/A,#N/A,FALSE,"TMCOMP96";#N/A,#N/A,FALSE,"MAT96";#N/A,#N/A,FALSE,"FANDA96";#N/A,#N/A,FALSE,"INTRAN96";#N/A,#N/A,FALSE,"NAA9697";#N/A,#N/A,FALSE,"ECWEBB";#N/A,#N/A,FALSE,"MFT96";#N/A,#N/A,FALSE,"CTrecon"}</definedName>
    <definedName name="Option2_3_1_4" localSheetId="0" hidden="1">{#N/A,#N/A,FALSE,"TMCOMP96";#N/A,#N/A,FALSE,"MAT96";#N/A,#N/A,FALSE,"FANDA96";#N/A,#N/A,FALSE,"INTRAN96";#N/A,#N/A,FALSE,"NAA9697";#N/A,#N/A,FALSE,"ECWEBB";#N/A,#N/A,FALSE,"MFT96";#N/A,#N/A,FALSE,"CTrecon"}</definedName>
    <definedName name="Option2_3_1_4" hidden="1">{#N/A,#N/A,FALSE,"TMCOMP96";#N/A,#N/A,FALSE,"MAT96";#N/A,#N/A,FALSE,"FANDA96";#N/A,#N/A,FALSE,"INTRAN96";#N/A,#N/A,FALSE,"NAA9697";#N/A,#N/A,FALSE,"ECWEBB";#N/A,#N/A,FALSE,"MFT96";#N/A,#N/A,FALSE,"CTrecon"}</definedName>
    <definedName name="Option2_3_1_5" localSheetId="0" hidden="1">{#N/A,#N/A,FALSE,"TMCOMP96";#N/A,#N/A,FALSE,"MAT96";#N/A,#N/A,FALSE,"FANDA96";#N/A,#N/A,FALSE,"INTRAN96";#N/A,#N/A,FALSE,"NAA9697";#N/A,#N/A,FALSE,"ECWEBB";#N/A,#N/A,FALSE,"MFT96";#N/A,#N/A,FALSE,"CTrecon"}</definedName>
    <definedName name="Option2_3_1_5" hidden="1">{#N/A,#N/A,FALSE,"TMCOMP96";#N/A,#N/A,FALSE,"MAT96";#N/A,#N/A,FALSE,"FANDA96";#N/A,#N/A,FALSE,"INTRAN96";#N/A,#N/A,FALSE,"NAA9697";#N/A,#N/A,FALSE,"ECWEBB";#N/A,#N/A,FALSE,"MFT96";#N/A,#N/A,FALSE,"CTrecon"}</definedName>
    <definedName name="Option2_3_2" localSheetId="0" hidden="1">{#N/A,#N/A,FALSE,"TMCOMP96";#N/A,#N/A,FALSE,"MAT96";#N/A,#N/A,FALSE,"FANDA96";#N/A,#N/A,FALSE,"INTRAN96";#N/A,#N/A,FALSE,"NAA9697";#N/A,#N/A,FALSE,"ECWEBB";#N/A,#N/A,FALSE,"MFT96";#N/A,#N/A,FALSE,"CTrecon"}</definedName>
    <definedName name="Option2_3_2" hidden="1">{#N/A,#N/A,FALSE,"TMCOMP96";#N/A,#N/A,FALSE,"MAT96";#N/A,#N/A,FALSE,"FANDA96";#N/A,#N/A,FALSE,"INTRAN96";#N/A,#N/A,FALSE,"NAA9697";#N/A,#N/A,FALSE,"ECWEBB";#N/A,#N/A,FALSE,"MFT96";#N/A,#N/A,FALSE,"CTrecon"}</definedName>
    <definedName name="Option2_3_3" localSheetId="0" hidden="1">{#N/A,#N/A,FALSE,"TMCOMP96";#N/A,#N/A,FALSE,"MAT96";#N/A,#N/A,FALSE,"FANDA96";#N/A,#N/A,FALSE,"INTRAN96";#N/A,#N/A,FALSE,"NAA9697";#N/A,#N/A,FALSE,"ECWEBB";#N/A,#N/A,FALSE,"MFT96";#N/A,#N/A,FALSE,"CTrecon"}</definedName>
    <definedName name="Option2_3_3" hidden="1">{#N/A,#N/A,FALSE,"TMCOMP96";#N/A,#N/A,FALSE,"MAT96";#N/A,#N/A,FALSE,"FANDA96";#N/A,#N/A,FALSE,"INTRAN96";#N/A,#N/A,FALSE,"NAA9697";#N/A,#N/A,FALSE,"ECWEBB";#N/A,#N/A,FALSE,"MFT96";#N/A,#N/A,FALSE,"CTrecon"}</definedName>
    <definedName name="Option2_3_4" localSheetId="0" hidden="1">{#N/A,#N/A,FALSE,"TMCOMP96";#N/A,#N/A,FALSE,"MAT96";#N/A,#N/A,FALSE,"FANDA96";#N/A,#N/A,FALSE,"INTRAN96";#N/A,#N/A,FALSE,"NAA9697";#N/A,#N/A,FALSE,"ECWEBB";#N/A,#N/A,FALSE,"MFT96";#N/A,#N/A,FALSE,"CTrecon"}</definedName>
    <definedName name="Option2_3_4" hidden="1">{#N/A,#N/A,FALSE,"TMCOMP96";#N/A,#N/A,FALSE,"MAT96";#N/A,#N/A,FALSE,"FANDA96";#N/A,#N/A,FALSE,"INTRAN96";#N/A,#N/A,FALSE,"NAA9697";#N/A,#N/A,FALSE,"ECWEBB";#N/A,#N/A,FALSE,"MFT96";#N/A,#N/A,FALSE,"CTrecon"}</definedName>
    <definedName name="Option2_3_5" localSheetId="0" hidden="1">{#N/A,#N/A,FALSE,"TMCOMP96";#N/A,#N/A,FALSE,"MAT96";#N/A,#N/A,FALSE,"FANDA96";#N/A,#N/A,FALSE,"INTRAN96";#N/A,#N/A,FALSE,"NAA9697";#N/A,#N/A,FALSE,"ECWEBB";#N/A,#N/A,FALSE,"MFT96";#N/A,#N/A,FALSE,"CTrecon"}</definedName>
    <definedName name="Option2_3_5" hidden="1">{#N/A,#N/A,FALSE,"TMCOMP96";#N/A,#N/A,FALSE,"MAT96";#N/A,#N/A,FALSE,"FANDA96";#N/A,#N/A,FALSE,"INTRAN96";#N/A,#N/A,FALSE,"NAA9697";#N/A,#N/A,FALSE,"ECWEBB";#N/A,#N/A,FALSE,"MFT96";#N/A,#N/A,FALSE,"CTrecon"}</definedName>
    <definedName name="Option2_4" localSheetId="0" hidden="1">{#N/A,#N/A,FALSE,"TMCOMP96";#N/A,#N/A,FALSE,"MAT96";#N/A,#N/A,FALSE,"FANDA96";#N/A,#N/A,FALSE,"INTRAN96";#N/A,#N/A,FALSE,"NAA9697";#N/A,#N/A,FALSE,"ECWEBB";#N/A,#N/A,FALSE,"MFT96";#N/A,#N/A,FALSE,"CTrecon"}</definedName>
    <definedName name="Option2_4" localSheetId="4" hidden="1">{#N/A,#N/A,FALSE,"TMCOMP96";#N/A,#N/A,FALSE,"MAT96";#N/A,#N/A,FALSE,"FANDA96";#N/A,#N/A,FALSE,"INTRAN96";#N/A,#N/A,FALSE,"NAA9697";#N/A,#N/A,FALSE,"ECWEBB";#N/A,#N/A,FALSE,"MFT96";#N/A,#N/A,FALSE,"CTrecon"}</definedName>
    <definedName name="Option2_4" hidden="1">{#N/A,#N/A,FALSE,"TMCOMP96";#N/A,#N/A,FALSE,"MAT96";#N/A,#N/A,FALSE,"FANDA96";#N/A,#N/A,FALSE,"INTRAN96";#N/A,#N/A,FALSE,"NAA9697";#N/A,#N/A,FALSE,"ECWEBB";#N/A,#N/A,FALSE,"MFT96";#N/A,#N/A,FALSE,"CTrecon"}</definedName>
    <definedName name="Option2_4_1" localSheetId="0" hidden="1">{#N/A,#N/A,FALSE,"TMCOMP96";#N/A,#N/A,FALSE,"MAT96";#N/A,#N/A,FALSE,"FANDA96";#N/A,#N/A,FALSE,"INTRAN96";#N/A,#N/A,FALSE,"NAA9697";#N/A,#N/A,FALSE,"ECWEBB";#N/A,#N/A,FALSE,"MFT96";#N/A,#N/A,FALSE,"CTrecon"}</definedName>
    <definedName name="Option2_4_1" localSheetId="4" hidden="1">{#N/A,#N/A,FALSE,"TMCOMP96";#N/A,#N/A,FALSE,"MAT96";#N/A,#N/A,FALSE,"FANDA96";#N/A,#N/A,FALSE,"INTRAN96";#N/A,#N/A,FALSE,"NAA9697";#N/A,#N/A,FALSE,"ECWEBB";#N/A,#N/A,FALSE,"MFT96";#N/A,#N/A,FALSE,"CTrecon"}</definedName>
    <definedName name="Option2_4_1" hidden="1">{#N/A,#N/A,FALSE,"TMCOMP96";#N/A,#N/A,FALSE,"MAT96";#N/A,#N/A,FALSE,"FANDA96";#N/A,#N/A,FALSE,"INTRAN96";#N/A,#N/A,FALSE,"NAA9697";#N/A,#N/A,FALSE,"ECWEBB";#N/A,#N/A,FALSE,"MFT96";#N/A,#N/A,FALSE,"CTrecon"}</definedName>
    <definedName name="Option2_4_1_1" localSheetId="0" hidden="1">{#N/A,#N/A,FALSE,"TMCOMP96";#N/A,#N/A,FALSE,"MAT96";#N/A,#N/A,FALSE,"FANDA96";#N/A,#N/A,FALSE,"INTRAN96";#N/A,#N/A,FALSE,"NAA9697";#N/A,#N/A,FALSE,"ECWEBB";#N/A,#N/A,FALSE,"MFT96";#N/A,#N/A,FALSE,"CTrecon"}</definedName>
    <definedName name="Option2_4_1_1" hidden="1">{#N/A,#N/A,FALSE,"TMCOMP96";#N/A,#N/A,FALSE,"MAT96";#N/A,#N/A,FALSE,"FANDA96";#N/A,#N/A,FALSE,"INTRAN96";#N/A,#N/A,FALSE,"NAA9697";#N/A,#N/A,FALSE,"ECWEBB";#N/A,#N/A,FALSE,"MFT96";#N/A,#N/A,FALSE,"CTrecon"}</definedName>
    <definedName name="Option2_4_1_1_1" hidden="1">{#N/A,#N/A,FALSE,"TMCOMP96";#N/A,#N/A,FALSE,"MAT96";#N/A,#N/A,FALSE,"FANDA96";#N/A,#N/A,FALSE,"INTRAN96";#N/A,#N/A,FALSE,"NAA9697";#N/A,#N/A,FALSE,"ECWEBB";#N/A,#N/A,FALSE,"MFT96";#N/A,#N/A,FALSE,"CTrecon"}</definedName>
    <definedName name="Option2_4_1_1_2" hidden="1">{#N/A,#N/A,FALSE,"TMCOMP96";#N/A,#N/A,FALSE,"MAT96";#N/A,#N/A,FALSE,"FANDA96";#N/A,#N/A,FALSE,"INTRAN96";#N/A,#N/A,FALSE,"NAA9697";#N/A,#N/A,FALSE,"ECWEBB";#N/A,#N/A,FALSE,"MFT96";#N/A,#N/A,FALSE,"CTrecon"}</definedName>
    <definedName name="Option2_4_1_2" localSheetId="0" hidden="1">{#N/A,#N/A,FALSE,"TMCOMP96";#N/A,#N/A,FALSE,"MAT96";#N/A,#N/A,FALSE,"FANDA96";#N/A,#N/A,FALSE,"INTRAN96";#N/A,#N/A,FALSE,"NAA9697";#N/A,#N/A,FALSE,"ECWEBB";#N/A,#N/A,FALSE,"MFT96";#N/A,#N/A,FALSE,"CTrecon"}</definedName>
    <definedName name="Option2_4_1_2" hidden="1">{#N/A,#N/A,FALSE,"TMCOMP96";#N/A,#N/A,FALSE,"MAT96";#N/A,#N/A,FALSE,"FANDA96";#N/A,#N/A,FALSE,"INTRAN96";#N/A,#N/A,FALSE,"NAA9697";#N/A,#N/A,FALSE,"ECWEBB";#N/A,#N/A,FALSE,"MFT96";#N/A,#N/A,FALSE,"CTrecon"}</definedName>
    <definedName name="Option2_4_1_3" localSheetId="0" hidden="1">{#N/A,#N/A,FALSE,"TMCOMP96";#N/A,#N/A,FALSE,"MAT96";#N/A,#N/A,FALSE,"FANDA96";#N/A,#N/A,FALSE,"INTRAN96";#N/A,#N/A,FALSE,"NAA9697";#N/A,#N/A,FALSE,"ECWEBB";#N/A,#N/A,FALSE,"MFT96";#N/A,#N/A,FALSE,"CTrecon"}</definedName>
    <definedName name="Option2_4_1_3" hidden="1">{#N/A,#N/A,FALSE,"TMCOMP96";#N/A,#N/A,FALSE,"MAT96";#N/A,#N/A,FALSE,"FANDA96";#N/A,#N/A,FALSE,"INTRAN96";#N/A,#N/A,FALSE,"NAA9697";#N/A,#N/A,FALSE,"ECWEBB";#N/A,#N/A,FALSE,"MFT96";#N/A,#N/A,FALSE,"CTrecon"}</definedName>
    <definedName name="Option2_4_1_4" localSheetId="0" hidden="1">{#N/A,#N/A,FALSE,"TMCOMP96";#N/A,#N/A,FALSE,"MAT96";#N/A,#N/A,FALSE,"FANDA96";#N/A,#N/A,FALSE,"INTRAN96";#N/A,#N/A,FALSE,"NAA9697";#N/A,#N/A,FALSE,"ECWEBB";#N/A,#N/A,FALSE,"MFT96";#N/A,#N/A,FALSE,"CTrecon"}</definedName>
    <definedName name="Option2_4_1_4" hidden="1">{#N/A,#N/A,FALSE,"TMCOMP96";#N/A,#N/A,FALSE,"MAT96";#N/A,#N/A,FALSE,"FANDA96";#N/A,#N/A,FALSE,"INTRAN96";#N/A,#N/A,FALSE,"NAA9697";#N/A,#N/A,FALSE,"ECWEBB";#N/A,#N/A,FALSE,"MFT96";#N/A,#N/A,FALSE,"CTrecon"}</definedName>
    <definedName name="Option2_4_1_5" localSheetId="0" hidden="1">{#N/A,#N/A,FALSE,"TMCOMP96";#N/A,#N/A,FALSE,"MAT96";#N/A,#N/A,FALSE,"FANDA96";#N/A,#N/A,FALSE,"INTRAN96";#N/A,#N/A,FALSE,"NAA9697";#N/A,#N/A,FALSE,"ECWEBB";#N/A,#N/A,FALSE,"MFT96";#N/A,#N/A,FALSE,"CTrecon"}</definedName>
    <definedName name="Option2_4_1_5" hidden="1">{#N/A,#N/A,FALSE,"TMCOMP96";#N/A,#N/A,FALSE,"MAT96";#N/A,#N/A,FALSE,"FANDA96";#N/A,#N/A,FALSE,"INTRAN96";#N/A,#N/A,FALSE,"NAA9697";#N/A,#N/A,FALSE,"ECWEBB";#N/A,#N/A,FALSE,"MFT96";#N/A,#N/A,FALSE,"CTrecon"}</definedName>
    <definedName name="Option2_4_2" localSheetId="0" hidden="1">{#N/A,#N/A,FALSE,"TMCOMP96";#N/A,#N/A,FALSE,"MAT96";#N/A,#N/A,FALSE,"FANDA96";#N/A,#N/A,FALSE,"INTRAN96";#N/A,#N/A,FALSE,"NAA9697";#N/A,#N/A,FALSE,"ECWEBB";#N/A,#N/A,FALSE,"MFT96";#N/A,#N/A,FALSE,"CTrecon"}</definedName>
    <definedName name="Option2_4_2" hidden="1">{#N/A,#N/A,FALSE,"TMCOMP96";#N/A,#N/A,FALSE,"MAT96";#N/A,#N/A,FALSE,"FANDA96";#N/A,#N/A,FALSE,"INTRAN96";#N/A,#N/A,FALSE,"NAA9697";#N/A,#N/A,FALSE,"ECWEBB";#N/A,#N/A,FALSE,"MFT96";#N/A,#N/A,FALSE,"CTrecon"}</definedName>
    <definedName name="Option2_4_3" localSheetId="0" hidden="1">{#N/A,#N/A,FALSE,"TMCOMP96";#N/A,#N/A,FALSE,"MAT96";#N/A,#N/A,FALSE,"FANDA96";#N/A,#N/A,FALSE,"INTRAN96";#N/A,#N/A,FALSE,"NAA9697";#N/A,#N/A,FALSE,"ECWEBB";#N/A,#N/A,FALSE,"MFT96";#N/A,#N/A,FALSE,"CTrecon"}</definedName>
    <definedName name="Option2_4_3" hidden="1">{#N/A,#N/A,FALSE,"TMCOMP96";#N/A,#N/A,FALSE,"MAT96";#N/A,#N/A,FALSE,"FANDA96";#N/A,#N/A,FALSE,"INTRAN96";#N/A,#N/A,FALSE,"NAA9697";#N/A,#N/A,FALSE,"ECWEBB";#N/A,#N/A,FALSE,"MFT96";#N/A,#N/A,FALSE,"CTrecon"}</definedName>
    <definedName name="Option2_4_4" localSheetId="0" hidden="1">{#N/A,#N/A,FALSE,"TMCOMP96";#N/A,#N/A,FALSE,"MAT96";#N/A,#N/A,FALSE,"FANDA96";#N/A,#N/A,FALSE,"INTRAN96";#N/A,#N/A,FALSE,"NAA9697";#N/A,#N/A,FALSE,"ECWEBB";#N/A,#N/A,FALSE,"MFT96";#N/A,#N/A,FALSE,"CTrecon"}</definedName>
    <definedName name="Option2_4_4" hidden="1">{#N/A,#N/A,FALSE,"TMCOMP96";#N/A,#N/A,FALSE,"MAT96";#N/A,#N/A,FALSE,"FANDA96";#N/A,#N/A,FALSE,"INTRAN96";#N/A,#N/A,FALSE,"NAA9697";#N/A,#N/A,FALSE,"ECWEBB";#N/A,#N/A,FALSE,"MFT96";#N/A,#N/A,FALSE,"CTrecon"}</definedName>
    <definedName name="Option2_4_5" localSheetId="0" hidden="1">{#N/A,#N/A,FALSE,"TMCOMP96";#N/A,#N/A,FALSE,"MAT96";#N/A,#N/A,FALSE,"FANDA96";#N/A,#N/A,FALSE,"INTRAN96";#N/A,#N/A,FALSE,"NAA9697";#N/A,#N/A,FALSE,"ECWEBB";#N/A,#N/A,FALSE,"MFT96";#N/A,#N/A,FALSE,"CTrecon"}</definedName>
    <definedName name="Option2_4_5" hidden="1">{#N/A,#N/A,FALSE,"TMCOMP96";#N/A,#N/A,FALSE,"MAT96";#N/A,#N/A,FALSE,"FANDA96";#N/A,#N/A,FALSE,"INTRAN96";#N/A,#N/A,FALSE,"NAA9697";#N/A,#N/A,FALSE,"ECWEBB";#N/A,#N/A,FALSE,"MFT96";#N/A,#N/A,FALSE,"CTrecon"}</definedName>
    <definedName name="Option2_5" localSheetId="0" hidden="1">{#N/A,#N/A,FALSE,"TMCOMP96";#N/A,#N/A,FALSE,"MAT96";#N/A,#N/A,FALSE,"FANDA96";#N/A,#N/A,FALSE,"INTRAN96";#N/A,#N/A,FALSE,"NAA9697";#N/A,#N/A,FALSE,"ECWEBB";#N/A,#N/A,FALSE,"MFT96";#N/A,#N/A,FALSE,"CTrecon"}</definedName>
    <definedName name="Option2_5" localSheetId="4" hidden="1">{#N/A,#N/A,FALSE,"TMCOMP96";#N/A,#N/A,FALSE,"MAT96";#N/A,#N/A,FALSE,"FANDA96";#N/A,#N/A,FALSE,"INTRAN96";#N/A,#N/A,FALSE,"NAA9697";#N/A,#N/A,FALSE,"ECWEBB";#N/A,#N/A,FALSE,"MFT96";#N/A,#N/A,FALSE,"CTrecon"}</definedName>
    <definedName name="Option2_5" hidden="1">{#N/A,#N/A,FALSE,"TMCOMP96";#N/A,#N/A,FALSE,"MAT96";#N/A,#N/A,FALSE,"FANDA96";#N/A,#N/A,FALSE,"INTRAN96";#N/A,#N/A,FALSE,"NAA9697";#N/A,#N/A,FALSE,"ECWEBB";#N/A,#N/A,FALSE,"MFT96";#N/A,#N/A,FALSE,"CTrecon"}</definedName>
    <definedName name="Option2_5_1" localSheetId="0" hidden="1">{#N/A,#N/A,FALSE,"TMCOMP96";#N/A,#N/A,FALSE,"MAT96";#N/A,#N/A,FALSE,"FANDA96";#N/A,#N/A,FALSE,"INTRAN96";#N/A,#N/A,FALSE,"NAA9697";#N/A,#N/A,FALSE,"ECWEBB";#N/A,#N/A,FALSE,"MFT96";#N/A,#N/A,FALSE,"CTrecon"}</definedName>
    <definedName name="Option2_5_1" localSheetId="4" hidden="1">{#N/A,#N/A,FALSE,"TMCOMP96";#N/A,#N/A,FALSE,"MAT96";#N/A,#N/A,FALSE,"FANDA96";#N/A,#N/A,FALSE,"INTRAN96";#N/A,#N/A,FALSE,"NAA9697";#N/A,#N/A,FALSE,"ECWEBB";#N/A,#N/A,FALSE,"MFT96";#N/A,#N/A,FALSE,"CTrecon"}</definedName>
    <definedName name="Option2_5_1" hidden="1">{#N/A,#N/A,FALSE,"TMCOMP96";#N/A,#N/A,FALSE,"MAT96";#N/A,#N/A,FALSE,"FANDA96";#N/A,#N/A,FALSE,"INTRAN96";#N/A,#N/A,FALSE,"NAA9697";#N/A,#N/A,FALSE,"ECWEBB";#N/A,#N/A,FALSE,"MFT96";#N/A,#N/A,FALSE,"CTrecon"}</definedName>
    <definedName name="Option2_5_1_1" localSheetId="0" hidden="1">{#N/A,#N/A,FALSE,"TMCOMP96";#N/A,#N/A,FALSE,"MAT96";#N/A,#N/A,FALSE,"FANDA96";#N/A,#N/A,FALSE,"INTRAN96";#N/A,#N/A,FALSE,"NAA9697";#N/A,#N/A,FALSE,"ECWEBB";#N/A,#N/A,FALSE,"MFT96";#N/A,#N/A,FALSE,"CTrecon"}</definedName>
    <definedName name="Option2_5_1_1" hidden="1">{#N/A,#N/A,FALSE,"TMCOMP96";#N/A,#N/A,FALSE,"MAT96";#N/A,#N/A,FALSE,"FANDA96";#N/A,#N/A,FALSE,"INTRAN96";#N/A,#N/A,FALSE,"NAA9697";#N/A,#N/A,FALSE,"ECWEBB";#N/A,#N/A,FALSE,"MFT96";#N/A,#N/A,FALSE,"CTrecon"}</definedName>
    <definedName name="Option2_5_1_1_1" hidden="1">{#N/A,#N/A,FALSE,"TMCOMP96";#N/A,#N/A,FALSE,"MAT96";#N/A,#N/A,FALSE,"FANDA96";#N/A,#N/A,FALSE,"INTRAN96";#N/A,#N/A,FALSE,"NAA9697";#N/A,#N/A,FALSE,"ECWEBB";#N/A,#N/A,FALSE,"MFT96";#N/A,#N/A,FALSE,"CTrecon"}</definedName>
    <definedName name="Option2_5_1_1_2" hidden="1">{#N/A,#N/A,FALSE,"TMCOMP96";#N/A,#N/A,FALSE,"MAT96";#N/A,#N/A,FALSE,"FANDA96";#N/A,#N/A,FALSE,"INTRAN96";#N/A,#N/A,FALSE,"NAA9697";#N/A,#N/A,FALSE,"ECWEBB";#N/A,#N/A,FALSE,"MFT96";#N/A,#N/A,FALSE,"CTrecon"}</definedName>
    <definedName name="Option2_5_1_2" localSheetId="0" hidden="1">{#N/A,#N/A,FALSE,"TMCOMP96";#N/A,#N/A,FALSE,"MAT96";#N/A,#N/A,FALSE,"FANDA96";#N/A,#N/A,FALSE,"INTRAN96";#N/A,#N/A,FALSE,"NAA9697";#N/A,#N/A,FALSE,"ECWEBB";#N/A,#N/A,FALSE,"MFT96";#N/A,#N/A,FALSE,"CTrecon"}</definedName>
    <definedName name="Option2_5_1_2" hidden="1">{#N/A,#N/A,FALSE,"TMCOMP96";#N/A,#N/A,FALSE,"MAT96";#N/A,#N/A,FALSE,"FANDA96";#N/A,#N/A,FALSE,"INTRAN96";#N/A,#N/A,FALSE,"NAA9697";#N/A,#N/A,FALSE,"ECWEBB";#N/A,#N/A,FALSE,"MFT96";#N/A,#N/A,FALSE,"CTrecon"}</definedName>
    <definedName name="Option2_5_1_3" localSheetId="0" hidden="1">{#N/A,#N/A,FALSE,"TMCOMP96";#N/A,#N/A,FALSE,"MAT96";#N/A,#N/A,FALSE,"FANDA96";#N/A,#N/A,FALSE,"INTRAN96";#N/A,#N/A,FALSE,"NAA9697";#N/A,#N/A,FALSE,"ECWEBB";#N/A,#N/A,FALSE,"MFT96";#N/A,#N/A,FALSE,"CTrecon"}</definedName>
    <definedName name="Option2_5_1_3" hidden="1">{#N/A,#N/A,FALSE,"TMCOMP96";#N/A,#N/A,FALSE,"MAT96";#N/A,#N/A,FALSE,"FANDA96";#N/A,#N/A,FALSE,"INTRAN96";#N/A,#N/A,FALSE,"NAA9697";#N/A,#N/A,FALSE,"ECWEBB";#N/A,#N/A,FALSE,"MFT96";#N/A,#N/A,FALSE,"CTrecon"}</definedName>
    <definedName name="Option2_5_1_4" localSheetId="0" hidden="1">{#N/A,#N/A,FALSE,"TMCOMP96";#N/A,#N/A,FALSE,"MAT96";#N/A,#N/A,FALSE,"FANDA96";#N/A,#N/A,FALSE,"INTRAN96";#N/A,#N/A,FALSE,"NAA9697";#N/A,#N/A,FALSE,"ECWEBB";#N/A,#N/A,FALSE,"MFT96";#N/A,#N/A,FALSE,"CTrecon"}</definedName>
    <definedName name="Option2_5_1_4" hidden="1">{#N/A,#N/A,FALSE,"TMCOMP96";#N/A,#N/A,FALSE,"MAT96";#N/A,#N/A,FALSE,"FANDA96";#N/A,#N/A,FALSE,"INTRAN96";#N/A,#N/A,FALSE,"NAA9697";#N/A,#N/A,FALSE,"ECWEBB";#N/A,#N/A,FALSE,"MFT96";#N/A,#N/A,FALSE,"CTrecon"}</definedName>
    <definedName name="Option2_5_1_5" localSheetId="0" hidden="1">{#N/A,#N/A,FALSE,"TMCOMP96";#N/A,#N/A,FALSE,"MAT96";#N/A,#N/A,FALSE,"FANDA96";#N/A,#N/A,FALSE,"INTRAN96";#N/A,#N/A,FALSE,"NAA9697";#N/A,#N/A,FALSE,"ECWEBB";#N/A,#N/A,FALSE,"MFT96";#N/A,#N/A,FALSE,"CTrecon"}</definedName>
    <definedName name="Option2_5_1_5" hidden="1">{#N/A,#N/A,FALSE,"TMCOMP96";#N/A,#N/A,FALSE,"MAT96";#N/A,#N/A,FALSE,"FANDA96";#N/A,#N/A,FALSE,"INTRAN96";#N/A,#N/A,FALSE,"NAA9697";#N/A,#N/A,FALSE,"ECWEBB";#N/A,#N/A,FALSE,"MFT96";#N/A,#N/A,FALSE,"CTrecon"}</definedName>
    <definedName name="Option2_5_2" localSheetId="0" hidden="1">{#N/A,#N/A,FALSE,"TMCOMP96";#N/A,#N/A,FALSE,"MAT96";#N/A,#N/A,FALSE,"FANDA96";#N/A,#N/A,FALSE,"INTRAN96";#N/A,#N/A,FALSE,"NAA9697";#N/A,#N/A,FALSE,"ECWEBB";#N/A,#N/A,FALSE,"MFT96";#N/A,#N/A,FALSE,"CTrecon"}</definedName>
    <definedName name="Option2_5_2" hidden="1">{#N/A,#N/A,FALSE,"TMCOMP96";#N/A,#N/A,FALSE,"MAT96";#N/A,#N/A,FALSE,"FANDA96";#N/A,#N/A,FALSE,"INTRAN96";#N/A,#N/A,FALSE,"NAA9697";#N/A,#N/A,FALSE,"ECWEBB";#N/A,#N/A,FALSE,"MFT96";#N/A,#N/A,FALSE,"CTrecon"}</definedName>
    <definedName name="Option2_5_3" localSheetId="0" hidden="1">{#N/A,#N/A,FALSE,"TMCOMP96";#N/A,#N/A,FALSE,"MAT96";#N/A,#N/A,FALSE,"FANDA96";#N/A,#N/A,FALSE,"INTRAN96";#N/A,#N/A,FALSE,"NAA9697";#N/A,#N/A,FALSE,"ECWEBB";#N/A,#N/A,FALSE,"MFT96";#N/A,#N/A,FALSE,"CTrecon"}</definedName>
    <definedName name="Option2_5_3" hidden="1">{#N/A,#N/A,FALSE,"TMCOMP96";#N/A,#N/A,FALSE,"MAT96";#N/A,#N/A,FALSE,"FANDA96";#N/A,#N/A,FALSE,"INTRAN96";#N/A,#N/A,FALSE,"NAA9697";#N/A,#N/A,FALSE,"ECWEBB";#N/A,#N/A,FALSE,"MFT96";#N/A,#N/A,FALSE,"CTrecon"}</definedName>
    <definedName name="Option2_5_4" localSheetId="0" hidden="1">{#N/A,#N/A,FALSE,"TMCOMP96";#N/A,#N/A,FALSE,"MAT96";#N/A,#N/A,FALSE,"FANDA96";#N/A,#N/A,FALSE,"INTRAN96";#N/A,#N/A,FALSE,"NAA9697";#N/A,#N/A,FALSE,"ECWEBB";#N/A,#N/A,FALSE,"MFT96";#N/A,#N/A,FALSE,"CTrecon"}</definedName>
    <definedName name="Option2_5_4" hidden="1">{#N/A,#N/A,FALSE,"TMCOMP96";#N/A,#N/A,FALSE,"MAT96";#N/A,#N/A,FALSE,"FANDA96";#N/A,#N/A,FALSE,"INTRAN96";#N/A,#N/A,FALSE,"NAA9697";#N/A,#N/A,FALSE,"ECWEBB";#N/A,#N/A,FALSE,"MFT96";#N/A,#N/A,FALSE,"CTrecon"}</definedName>
    <definedName name="Option2_5_5" localSheetId="0" hidden="1">{#N/A,#N/A,FALSE,"TMCOMP96";#N/A,#N/A,FALSE,"MAT96";#N/A,#N/A,FALSE,"FANDA96";#N/A,#N/A,FALSE,"INTRAN96";#N/A,#N/A,FALSE,"NAA9697";#N/A,#N/A,FALSE,"ECWEBB";#N/A,#N/A,FALSE,"MFT96";#N/A,#N/A,FALSE,"CTrecon"}</definedName>
    <definedName name="Option2_5_5" hidden="1">{#N/A,#N/A,FALSE,"TMCOMP96";#N/A,#N/A,FALSE,"MAT96";#N/A,#N/A,FALSE,"FANDA96";#N/A,#N/A,FALSE,"INTRAN96";#N/A,#N/A,FALSE,"NAA9697";#N/A,#N/A,FALSE,"ECWEBB";#N/A,#N/A,FALSE,"MFT96";#N/A,#N/A,FALSE,"CTrecon"}</definedName>
    <definedName name="Pal_Workbook_GUID" localSheetId="0" hidden="1">"B3JNR645DWQMINRNZ9U8SRVC"</definedName>
    <definedName name="Pal_Workbook_GUID" hidden="1">"N7IQZZD5YBE28RGZHB5UQVKH"</definedName>
    <definedName name="Pal_Workbook_GUID_1" hidden="1">"N7IQZZD5YBE28RGZHB5UQVKH"</definedName>
    <definedName name="Pop" localSheetId="0" hidden="1">[10]Population!#REF!</definedName>
    <definedName name="Pop" localSheetId="4" hidden="1">[11]Population!#REF!</definedName>
    <definedName name="Pop" localSheetId="3" hidden="1">[11]Population!#REF!</definedName>
    <definedName name="Population" localSheetId="0" hidden="1">#REF!</definedName>
    <definedName name="Population" localSheetId="4" hidden="1">#REF!</definedName>
    <definedName name="Population" localSheetId="3" hidden="1">#REF!</definedName>
    <definedName name="pp" localSheetId="4" hidden="1">'[6]T3 Page 1'!#REF!</definedName>
    <definedName name="pp" hidden="1">'[6]T3 Page 1'!#REF!</definedName>
    <definedName name="Prodtest" localSheetId="4" hidden="1">'[6]T3 Page 1'!#REF!</definedName>
    <definedName name="Prodtest" hidden="1">'[6]T3 Page 1'!#REF!</definedName>
    <definedName name="Profiles" localSheetId="0" hidden="1">#REF!</definedName>
    <definedName name="Profiles" localSheetId="4" hidden="1">#REF!</definedName>
    <definedName name="Profiles" localSheetId="3" hidden="1">#REF!</definedName>
    <definedName name="Projections" localSheetId="0" hidden="1">#REF!</definedName>
    <definedName name="Projections" localSheetId="4" hidden="1">#REF!</definedName>
    <definedName name="Projections" localSheetId="3"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0"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localSheetId="4" hidden="1">{#N/A,#N/A,FALSE,"TMCOMP96";#N/A,#N/A,FALSE,"MAT96";#N/A,#N/A,FALSE,"FANDA96";#N/A,#N/A,FALSE,"INTRAN96";#N/A,#N/A,FALSE,"NAA9697";#N/A,#N/A,FALSE,"ECWEBB";#N/A,#N/A,FALSE,"MFT96";#N/A,#N/A,FALSE,"CTrecon"}</definedName>
    <definedName name="sdf_1" localSheetId="3" hidden="1">{#N/A,#N/A,FALSE,"TMCOMP96";#N/A,#N/A,FALSE,"MAT96";#N/A,#N/A,FALSE,"FANDA96";#N/A,#N/A,FALSE,"INTRAN96";#N/A,#N/A,FALSE,"NAA9697";#N/A,#N/A,FALSE,"ECWEBB";#N/A,#N/A,FALSE,"MFT96";#N/A,#N/A,FALSE,"CTrecon"}</definedName>
    <definedName name="sdf_1_1" localSheetId="0" hidden="1">{#N/A,#N/A,FALSE,"TMCOMP96";#N/A,#N/A,FALSE,"MAT96";#N/A,#N/A,FALSE,"FANDA96";#N/A,#N/A,FALSE,"INTRAN96";#N/A,#N/A,FALSE,"NAA9697";#N/A,#N/A,FALSE,"ECWEBB";#N/A,#N/A,FALSE,"MFT96";#N/A,#N/A,FALSE,"CTrecon"}</definedName>
    <definedName name="sdf_1_1" localSheetId="4" hidden="1">{#N/A,#N/A,FALSE,"TMCOMP96";#N/A,#N/A,FALSE,"MAT96";#N/A,#N/A,FALSE,"FANDA96";#N/A,#N/A,FALSE,"INTRAN96";#N/A,#N/A,FALSE,"NAA9697";#N/A,#N/A,FALSE,"ECWEBB";#N/A,#N/A,FALSE,"MFT96";#N/A,#N/A,FALSE,"CTrecon"}</definedName>
    <definedName name="sdf_1_1" localSheetId="3" hidden="1">{#N/A,#N/A,FALSE,"TMCOMP96";#N/A,#N/A,FALSE,"MAT96";#N/A,#N/A,FALSE,"FANDA96";#N/A,#N/A,FALSE,"INTRAN96";#N/A,#N/A,FALSE,"NAA9697";#N/A,#N/A,FALSE,"ECWEBB";#N/A,#N/A,FALSE,"MFT96";#N/A,#N/A,FALSE,"CTrecon"}</definedName>
    <definedName name="sdf_1_1" hidden="1">{#N/A,#N/A,FALSE,"TMCOMP96";#N/A,#N/A,FALSE,"MAT96";#N/A,#N/A,FALSE,"FANDA96";#N/A,#N/A,FALSE,"INTRAN96";#N/A,#N/A,FALSE,"NAA9697";#N/A,#N/A,FALSE,"ECWEBB";#N/A,#N/A,FALSE,"MFT96";#N/A,#N/A,FALSE,"CTrecon"}</definedName>
    <definedName name="sdf_1_1_1" localSheetId="0" hidden="1">{#N/A,#N/A,FALSE,"TMCOMP96";#N/A,#N/A,FALSE,"MAT96";#N/A,#N/A,FALSE,"FANDA96";#N/A,#N/A,FALSE,"INTRAN96";#N/A,#N/A,FALSE,"NAA9697";#N/A,#N/A,FALSE,"ECWEBB";#N/A,#N/A,FALSE,"MFT96";#N/A,#N/A,FALSE,"CTrecon"}</definedName>
    <definedName name="sdf_1_1_1" localSheetId="4" hidden="1">{#N/A,#N/A,FALSE,"TMCOMP96";#N/A,#N/A,FALSE,"MAT96";#N/A,#N/A,FALSE,"FANDA96";#N/A,#N/A,FALSE,"INTRAN96";#N/A,#N/A,FALSE,"NAA9697";#N/A,#N/A,FALSE,"ECWEBB";#N/A,#N/A,FALSE,"MFT96";#N/A,#N/A,FALSE,"CTrecon"}</definedName>
    <definedName name="sdf_1_1_1" hidden="1">{#N/A,#N/A,FALSE,"TMCOMP96";#N/A,#N/A,FALSE,"MAT96";#N/A,#N/A,FALSE,"FANDA96";#N/A,#N/A,FALSE,"INTRAN96";#N/A,#N/A,FALSE,"NAA9697";#N/A,#N/A,FALSE,"ECWEBB";#N/A,#N/A,FALSE,"MFT96";#N/A,#N/A,FALSE,"CTrecon"}</definedName>
    <definedName name="sdf_1_1_1_1" localSheetId="0" hidden="1">{#N/A,#N/A,FALSE,"TMCOMP96";#N/A,#N/A,FALSE,"MAT96";#N/A,#N/A,FALSE,"FANDA96";#N/A,#N/A,FALSE,"INTRAN96";#N/A,#N/A,FALSE,"NAA9697";#N/A,#N/A,FALSE,"ECWEBB";#N/A,#N/A,FALSE,"MFT96";#N/A,#N/A,FALSE,"CTrecon"}</definedName>
    <definedName name="sdf_1_1_1_1" hidden="1">{#N/A,#N/A,FALSE,"TMCOMP96";#N/A,#N/A,FALSE,"MAT96";#N/A,#N/A,FALSE,"FANDA96";#N/A,#N/A,FALSE,"INTRAN96";#N/A,#N/A,FALSE,"NAA9697";#N/A,#N/A,FALSE,"ECWEBB";#N/A,#N/A,FALSE,"MFT96";#N/A,#N/A,FALSE,"CTrecon"}</definedName>
    <definedName name="sdf_1_1_1_1_1" hidden="1">{#N/A,#N/A,FALSE,"TMCOMP96";#N/A,#N/A,FALSE,"MAT96";#N/A,#N/A,FALSE,"FANDA96";#N/A,#N/A,FALSE,"INTRAN96";#N/A,#N/A,FALSE,"NAA9697";#N/A,#N/A,FALSE,"ECWEBB";#N/A,#N/A,FALSE,"MFT96";#N/A,#N/A,FALSE,"CTrecon"}</definedName>
    <definedName name="sdf_1_1_1_1_2" hidden="1">{#N/A,#N/A,FALSE,"TMCOMP96";#N/A,#N/A,FALSE,"MAT96";#N/A,#N/A,FALSE,"FANDA96";#N/A,#N/A,FALSE,"INTRAN96";#N/A,#N/A,FALSE,"NAA9697";#N/A,#N/A,FALSE,"ECWEBB";#N/A,#N/A,FALSE,"MFT96";#N/A,#N/A,FALSE,"CTrecon"}</definedName>
    <definedName name="sdf_1_1_1_2" localSheetId="0" hidden="1">{#N/A,#N/A,FALSE,"TMCOMP96";#N/A,#N/A,FALSE,"MAT96";#N/A,#N/A,FALSE,"FANDA96";#N/A,#N/A,FALSE,"INTRAN96";#N/A,#N/A,FALSE,"NAA9697";#N/A,#N/A,FALSE,"ECWEBB";#N/A,#N/A,FALSE,"MFT96";#N/A,#N/A,FALSE,"CTrecon"}</definedName>
    <definedName name="sdf_1_1_1_2" hidden="1">{#N/A,#N/A,FALSE,"TMCOMP96";#N/A,#N/A,FALSE,"MAT96";#N/A,#N/A,FALSE,"FANDA96";#N/A,#N/A,FALSE,"INTRAN96";#N/A,#N/A,FALSE,"NAA9697";#N/A,#N/A,FALSE,"ECWEBB";#N/A,#N/A,FALSE,"MFT96";#N/A,#N/A,FALSE,"CTrecon"}</definedName>
    <definedName name="sdf_1_1_1_3" localSheetId="0" hidden="1">{#N/A,#N/A,FALSE,"TMCOMP96";#N/A,#N/A,FALSE,"MAT96";#N/A,#N/A,FALSE,"FANDA96";#N/A,#N/A,FALSE,"INTRAN96";#N/A,#N/A,FALSE,"NAA9697";#N/A,#N/A,FALSE,"ECWEBB";#N/A,#N/A,FALSE,"MFT96";#N/A,#N/A,FALSE,"CTrecon"}</definedName>
    <definedName name="sdf_1_1_1_3" hidden="1">{#N/A,#N/A,FALSE,"TMCOMP96";#N/A,#N/A,FALSE,"MAT96";#N/A,#N/A,FALSE,"FANDA96";#N/A,#N/A,FALSE,"INTRAN96";#N/A,#N/A,FALSE,"NAA9697";#N/A,#N/A,FALSE,"ECWEBB";#N/A,#N/A,FALSE,"MFT96";#N/A,#N/A,FALSE,"CTrecon"}</definedName>
    <definedName name="sdf_1_1_1_4" localSheetId="0" hidden="1">{#N/A,#N/A,FALSE,"TMCOMP96";#N/A,#N/A,FALSE,"MAT96";#N/A,#N/A,FALSE,"FANDA96";#N/A,#N/A,FALSE,"INTRAN96";#N/A,#N/A,FALSE,"NAA9697";#N/A,#N/A,FALSE,"ECWEBB";#N/A,#N/A,FALSE,"MFT96";#N/A,#N/A,FALSE,"CTrecon"}</definedName>
    <definedName name="sdf_1_1_1_4" hidden="1">{#N/A,#N/A,FALSE,"TMCOMP96";#N/A,#N/A,FALSE,"MAT96";#N/A,#N/A,FALSE,"FANDA96";#N/A,#N/A,FALSE,"INTRAN96";#N/A,#N/A,FALSE,"NAA9697";#N/A,#N/A,FALSE,"ECWEBB";#N/A,#N/A,FALSE,"MFT96";#N/A,#N/A,FALSE,"CTrecon"}</definedName>
    <definedName name="sdf_1_1_1_5" localSheetId="0" hidden="1">{#N/A,#N/A,FALSE,"TMCOMP96";#N/A,#N/A,FALSE,"MAT96";#N/A,#N/A,FALSE,"FANDA96";#N/A,#N/A,FALSE,"INTRAN96";#N/A,#N/A,FALSE,"NAA9697";#N/A,#N/A,FALSE,"ECWEBB";#N/A,#N/A,FALSE,"MFT96";#N/A,#N/A,FALSE,"CTrecon"}</definedName>
    <definedName name="sdf_1_1_1_5" hidden="1">{#N/A,#N/A,FALSE,"TMCOMP96";#N/A,#N/A,FALSE,"MAT96";#N/A,#N/A,FALSE,"FANDA96";#N/A,#N/A,FALSE,"INTRAN96";#N/A,#N/A,FALSE,"NAA9697";#N/A,#N/A,FALSE,"ECWEBB";#N/A,#N/A,FALSE,"MFT96";#N/A,#N/A,FALSE,"CTrecon"}</definedName>
    <definedName name="sdf_1_1_2" localSheetId="0" hidden="1">{#N/A,#N/A,FALSE,"TMCOMP96";#N/A,#N/A,FALSE,"MAT96";#N/A,#N/A,FALSE,"FANDA96";#N/A,#N/A,FALSE,"INTRAN96";#N/A,#N/A,FALSE,"NAA9697";#N/A,#N/A,FALSE,"ECWEBB";#N/A,#N/A,FALSE,"MFT96";#N/A,#N/A,FALSE,"CTrecon"}</definedName>
    <definedName name="sdf_1_1_2" hidden="1">{#N/A,#N/A,FALSE,"TMCOMP96";#N/A,#N/A,FALSE,"MAT96";#N/A,#N/A,FALSE,"FANDA96";#N/A,#N/A,FALSE,"INTRAN96";#N/A,#N/A,FALSE,"NAA9697";#N/A,#N/A,FALSE,"ECWEBB";#N/A,#N/A,FALSE,"MFT96";#N/A,#N/A,FALSE,"CTrecon"}</definedName>
    <definedName name="sdf_1_1_3" localSheetId="0" hidden="1">{#N/A,#N/A,FALSE,"TMCOMP96";#N/A,#N/A,FALSE,"MAT96";#N/A,#N/A,FALSE,"FANDA96";#N/A,#N/A,FALSE,"INTRAN96";#N/A,#N/A,FALSE,"NAA9697";#N/A,#N/A,FALSE,"ECWEBB";#N/A,#N/A,FALSE,"MFT96";#N/A,#N/A,FALSE,"CTrecon"}</definedName>
    <definedName name="sdf_1_1_3" hidden="1">{#N/A,#N/A,FALSE,"TMCOMP96";#N/A,#N/A,FALSE,"MAT96";#N/A,#N/A,FALSE,"FANDA96";#N/A,#N/A,FALSE,"INTRAN96";#N/A,#N/A,FALSE,"NAA9697";#N/A,#N/A,FALSE,"ECWEBB";#N/A,#N/A,FALSE,"MFT96";#N/A,#N/A,FALSE,"CTrecon"}</definedName>
    <definedName name="sdf_1_1_4" localSheetId="0" hidden="1">{#N/A,#N/A,FALSE,"TMCOMP96";#N/A,#N/A,FALSE,"MAT96";#N/A,#N/A,FALSE,"FANDA96";#N/A,#N/A,FALSE,"INTRAN96";#N/A,#N/A,FALSE,"NAA9697";#N/A,#N/A,FALSE,"ECWEBB";#N/A,#N/A,FALSE,"MFT96";#N/A,#N/A,FALSE,"CTrecon"}</definedName>
    <definedName name="sdf_1_1_4" hidden="1">{#N/A,#N/A,FALSE,"TMCOMP96";#N/A,#N/A,FALSE,"MAT96";#N/A,#N/A,FALSE,"FANDA96";#N/A,#N/A,FALSE,"INTRAN96";#N/A,#N/A,FALSE,"NAA9697";#N/A,#N/A,FALSE,"ECWEBB";#N/A,#N/A,FALSE,"MFT96";#N/A,#N/A,FALSE,"CTrecon"}</definedName>
    <definedName name="sdf_1_1_5" localSheetId="0" hidden="1">{#N/A,#N/A,FALSE,"TMCOMP96";#N/A,#N/A,FALSE,"MAT96";#N/A,#N/A,FALSE,"FANDA96";#N/A,#N/A,FALSE,"INTRAN96";#N/A,#N/A,FALSE,"NAA9697";#N/A,#N/A,FALSE,"ECWEBB";#N/A,#N/A,FALSE,"MFT96";#N/A,#N/A,FALSE,"CTrecon"}</definedName>
    <definedName name="sdf_1_1_5" hidden="1">{#N/A,#N/A,FALSE,"TMCOMP96";#N/A,#N/A,FALSE,"MAT96";#N/A,#N/A,FALSE,"FANDA96";#N/A,#N/A,FALSE,"INTRAN96";#N/A,#N/A,FALSE,"NAA9697";#N/A,#N/A,FALSE,"ECWEBB";#N/A,#N/A,FALSE,"MFT96";#N/A,#N/A,FALSE,"CTrecon"}</definedName>
    <definedName name="sdf_1_2" localSheetId="0" hidden="1">{#N/A,#N/A,FALSE,"TMCOMP96";#N/A,#N/A,FALSE,"MAT96";#N/A,#N/A,FALSE,"FANDA96";#N/A,#N/A,FALSE,"INTRAN96";#N/A,#N/A,FALSE,"NAA9697";#N/A,#N/A,FALSE,"ECWEBB";#N/A,#N/A,FALSE,"MFT96";#N/A,#N/A,FALSE,"CTrecon"}</definedName>
    <definedName name="sdf_1_2" localSheetId="4" hidden="1">{#N/A,#N/A,FALSE,"TMCOMP96";#N/A,#N/A,FALSE,"MAT96";#N/A,#N/A,FALSE,"FANDA96";#N/A,#N/A,FALSE,"INTRAN96";#N/A,#N/A,FALSE,"NAA9697";#N/A,#N/A,FALSE,"ECWEBB";#N/A,#N/A,FALSE,"MFT96";#N/A,#N/A,FALSE,"CTrecon"}</definedName>
    <definedName name="sdf_1_2" hidden="1">{#N/A,#N/A,FALSE,"TMCOMP96";#N/A,#N/A,FALSE,"MAT96";#N/A,#N/A,FALSE,"FANDA96";#N/A,#N/A,FALSE,"INTRAN96";#N/A,#N/A,FALSE,"NAA9697";#N/A,#N/A,FALSE,"ECWEBB";#N/A,#N/A,FALSE,"MFT96";#N/A,#N/A,FALSE,"CTrecon"}</definedName>
    <definedName name="sdf_1_2_1" localSheetId="0" hidden="1">{#N/A,#N/A,FALSE,"TMCOMP96";#N/A,#N/A,FALSE,"MAT96";#N/A,#N/A,FALSE,"FANDA96";#N/A,#N/A,FALSE,"INTRAN96";#N/A,#N/A,FALSE,"NAA9697";#N/A,#N/A,FALSE,"ECWEBB";#N/A,#N/A,FALSE,"MFT96";#N/A,#N/A,FALSE,"CTrecon"}</definedName>
    <definedName name="sdf_1_2_1" localSheetId="4" hidden="1">{#N/A,#N/A,FALSE,"TMCOMP96";#N/A,#N/A,FALSE,"MAT96";#N/A,#N/A,FALSE,"FANDA96";#N/A,#N/A,FALSE,"INTRAN96";#N/A,#N/A,FALSE,"NAA9697";#N/A,#N/A,FALSE,"ECWEBB";#N/A,#N/A,FALSE,"MFT96";#N/A,#N/A,FALSE,"CTrecon"}</definedName>
    <definedName name="sdf_1_2_1" hidden="1">{#N/A,#N/A,FALSE,"TMCOMP96";#N/A,#N/A,FALSE,"MAT96";#N/A,#N/A,FALSE,"FANDA96";#N/A,#N/A,FALSE,"INTRAN96";#N/A,#N/A,FALSE,"NAA9697";#N/A,#N/A,FALSE,"ECWEBB";#N/A,#N/A,FALSE,"MFT96";#N/A,#N/A,FALSE,"CTrecon"}</definedName>
    <definedName name="sdf_1_2_1_1" localSheetId="0" hidden="1">{#N/A,#N/A,FALSE,"TMCOMP96";#N/A,#N/A,FALSE,"MAT96";#N/A,#N/A,FALSE,"FANDA96";#N/A,#N/A,FALSE,"INTRAN96";#N/A,#N/A,FALSE,"NAA9697";#N/A,#N/A,FALSE,"ECWEBB";#N/A,#N/A,FALSE,"MFT96";#N/A,#N/A,FALSE,"CTrecon"}</definedName>
    <definedName name="sdf_1_2_1_1" hidden="1">{#N/A,#N/A,FALSE,"TMCOMP96";#N/A,#N/A,FALSE,"MAT96";#N/A,#N/A,FALSE,"FANDA96";#N/A,#N/A,FALSE,"INTRAN96";#N/A,#N/A,FALSE,"NAA9697";#N/A,#N/A,FALSE,"ECWEBB";#N/A,#N/A,FALSE,"MFT96";#N/A,#N/A,FALSE,"CTrecon"}</definedName>
    <definedName name="sdf_1_2_1_1_1" hidden="1">{#N/A,#N/A,FALSE,"TMCOMP96";#N/A,#N/A,FALSE,"MAT96";#N/A,#N/A,FALSE,"FANDA96";#N/A,#N/A,FALSE,"INTRAN96";#N/A,#N/A,FALSE,"NAA9697";#N/A,#N/A,FALSE,"ECWEBB";#N/A,#N/A,FALSE,"MFT96";#N/A,#N/A,FALSE,"CTrecon"}</definedName>
    <definedName name="sdf_1_2_1_1_2" hidden="1">{#N/A,#N/A,FALSE,"TMCOMP96";#N/A,#N/A,FALSE,"MAT96";#N/A,#N/A,FALSE,"FANDA96";#N/A,#N/A,FALSE,"INTRAN96";#N/A,#N/A,FALSE,"NAA9697";#N/A,#N/A,FALSE,"ECWEBB";#N/A,#N/A,FALSE,"MFT96";#N/A,#N/A,FALSE,"CTrecon"}</definedName>
    <definedName name="sdf_1_2_1_2" localSheetId="0" hidden="1">{#N/A,#N/A,FALSE,"TMCOMP96";#N/A,#N/A,FALSE,"MAT96";#N/A,#N/A,FALSE,"FANDA96";#N/A,#N/A,FALSE,"INTRAN96";#N/A,#N/A,FALSE,"NAA9697";#N/A,#N/A,FALSE,"ECWEBB";#N/A,#N/A,FALSE,"MFT96";#N/A,#N/A,FALSE,"CTrecon"}</definedName>
    <definedName name="sdf_1_2_1_2" hidden="1">{#N/A,#N/A,FALSE,"TMCOMP96";#N/A,#N/A,FALSE,"MAT96";#N/A,#N/A,FALSE,"FANDA96";#N/A,#N/A,FALSE,"INTRAN96";#N/A,#N/A,FALSE,"NAA9697";#N/A,#N/A,FALSE,"ECWEBB";#N/A,#N/A,FALSE,"MFT96";#N/A,#N/A,FALSE,"CTrecon"}</definedName>
    <definedName name="sdf_1_2_1_3" localSheetId="0" hidden="1">{#N/A,#N/A,FALSE,"TMCOMP96";#N/A,#N/A,FALSE,"MAT96";#N/A,#N/A,FALSE,"FANDA96";#N/A,#N/A,FALSE,"INTRAN96";#N/A,#N/A,FALSE,"NAA9697";#N/A,#N/A,FALSE,"ECWEBB";#N/A,#N/A,FALSE,"MFT96";#N/A,#N/A,FALSE,"CTrecon"}</definedName>
    <definedName name="sdf_1_2_1_3" hidden="1">{#N/A,#N/A,FALSE,"TMCOMP96";#N/A,#N/A,FALSE,"MAT96";#N/A,#N/A,FALSE,"FANDA96";#N/A,#N/A,FALSE,"INTRAN96";#N/A,#N/A,FALSE,"NAA9697";#N/A,#N/A,FALSE,"ECWEBB";#N/A,#N/A,FALSE,"MFT96";#N/A,#N/A,FALSE,"CTrecon"}</definedName>
    <definedName name="sdf_1_2_1_4" localSheetId="0" hidden="1">{#N/A,#N/A,FALSE,"TMCOMP96";#N/A,#N/A,FALSE,"MAT96";#N/A,#N/A,FALSE,"FANDA96";#N/A,#N/A,FALSE,"INTRAN96";#N/A,#N/A,FALSE,"NAA9697";#N/A,#N/A,FALSE,"ECWEBB";#N/A,#N/A,FALSE,"MFT96";#N/A,#N/A,FALSE,"CTrecon"}</definedName>
    <definedName name="sdf_1_2_1_4" hidden="1">{#N/A,#N/A,FALSE,"TMCOMP96";#N/A,#N/A,FALSE,"MAT96";#N/A,#N/A,FALSE,"FANDA96";#N/A,#N/A,FALSE,"INTRAN96";#N/A,#N/A,FALSE,"NAA9697";#N/A,#N/A,FALSE,"ECWEBB";#N/A,#N/A,FALSE,"MFT96";#N/A,#N/A,FALSE,"CTrecon"}</definedName>
    <definedName name="sdf_1_2_1_5" localSheetId="0" hidden="1">{#N/A,#N/A,FALSE,"TMCOMP96";#N/A,#N/A,FALSE,"MAT96";#N/A,#N/A,FALSE,"FANDA96";#N/A,#N/A,FALSE,"INTRAN96";#N/A,#N/A,FALSE,"NAA9697";#N/A,#N/A,FALSE,"ECWEBB";#N/A,#N/A,FALSE,"MFT96";#N/A,#N/A,FALSE,"CTrecon"}</definedName>
    <definedName name="sdf_1_2_1_5" hidden="1">{#N/A,#N/A,FALSE,"TMCOMP96";#N/A,#N/A,FALSE,"MAT96";#N/A,#N/A,FALSE,"FANDA96";#N/A,#N/A,FALSE,"INTRAN96";#N/A,#N/A,FALSE,"NAA9697";#N/A,#N/A,FALSE,"ECWEBB";#N/A,#N/A,FALSE,"MFT96";#N/A,#N/A,FALSE,"CTrecon"}</definedName>
    <definedName name="sdf_1_2_2" localSheetId="0" hidden="1">{#N/A,#N/A,FALSE,"TMCOMP96";#N/A,#N/A,FALSE,"MAT96";#N/A,#N/A,FALSE,"FANDA96";#N/A,#N/A,FALSE,"INTRAN96";#N/A,#N/A,FALSE,"NAA9697";#N/A,#N/A,FALSE,"ECWEBB";#N/A,#N/A,FALSE,"MFT96";#N/A,#N/A,FALSE,"CTrecon"}</definedName>
    <definedName name="sdf_1_2_2" hidden="1">{#N/A,#N/A,FALSE,"TMCOMP96";#N/A,#N/A,FALSE,"MAT96";#N/A,#N/A,FALSE,"FANDA96";#N/A,#N/A,FALSE,"INTRAN96";#N/A,#N/A,FALSE,"NAA9697";#N/A,#N/A,FALSE,"ECWEBB";#N/A,#N/A,FALSE,"MFT96";#N/A,#N/A,FALSE,"CTrecon"}</definedName>
    <definedName name="sdf_1_2_3" localSheetId="0" hidden="1">{#N/A,#N/A,FALSE,"TMCOMP96";#N/A,#N/A,FALSE,"MAT96";#N/A,#N/A,FALSE,"FANDA96";#N/A,#N/A,FALSE,"INTRAN96";#N/A,#N/A,FALSE,"NAA9697";#N/A,#N/A,FALSE,"ECWEBB";#N/A,#N/A,FALSE,"MFT96";#N/A,#N/A,FALSE,"CTrecon"}</definedName>
    <definedName name="sdf_1_2_3" hidden="1">{#N/A,#N/A,FALSE,"TMCOMP96";#N/A,#N/A,FALSE,"MAT96";#N/A,#N/A,FALSE,"FANDA96";#N/A,#N/A,FALSE,"INTRAN96";#N/A,#N/A,FALSE,"NAA9697";#N/A,#N/A,FALSE,"ECWEBB";#N/A,#N/A,FALSE,"MFT96";#N/A,#N/A,FALSE,"CTrecon"}</definedName>
    <definedName name="sdf_1_2_4" localSheetId="0" hidden="1">{#N/A,#N/A,FALSE,"TMCOMP96";#N/A,#N/A,FALSE,"MAT96";#N/A,#N/A,FALSE,"FANDA96";#N/A,#N/A,FALSE,"INTRAN96";#N/A,#N/A,FALSE,"NAA9697";#N/A,#N/A,FALSE,"ECWEBB";#N/A,#N/A,FALSE,"MFT96";#N/A,#N/A,FALSE,"CTrecon"}</definedName>
    <definedName name="sdf_1_2_4" hidden="1">{#N/A,#N/A,FALSE,"TMCOMP96";#N/A,#N/A,FALSE,"MAT96";#N/A,#N/A,FALSE,"FANDA96";#N/A,#N/A,FALSE,"INTRAN96";#N/A,#N/A,FALSE,"NAA9697";#N/A,#N/A,FALSE,"ECWEBB";#N/A,#N/A,FALSE,"MFT96";#N/A,#N/A,FALSE,"CTrecon"}</definedName>
    <definedName name="sdf_1_2_5" localSheetId="0" hidden="1">{#N/A,#N/A,FALSE,"TMCOMP96";#N/A,#N/A,FALSE,"MAT96";#N/A,#N/A,FALSE,"FANDA96";#N/A,#N/A,FALSE,"INTRAN96";#N/A,#N/A,FALSE,"NAA9697";#N/A,#N/A,FALSE,"ECWEBB";#N/A,#N/A,FALSE,"MFT96";#N/A,#N/A,FALSE,"CTrecon"}</definedName>
    <definedName name="sdf_1_2_5" hidden="1">{#N/A,#N/A,FALSE,"TMCOMP96";#N/A,#N/A,FALSE,"MAT96";#N/A,#N/A,FALSE,"FANDA96";#N/A,#N/A,FALSE,"INTRAN96";#N/A,#N/A,FALSE,"NAA9697";#N/A,#N/A,FALSE,"ECWEBB";#N/A,#N/A,FALSE,"MFT96";#N/A,#N/A,FALSE,"CTrecon"}</definedName>
    <definedName name="sdf_1_3" localSheetId="0" hidden="1">{#N/A,#N/A,FALSE,"TMCOMP96";#N/A,#N/A,FALSE,"MAT96";#N/A,#N/A,FALSE,"FANDA96";#N/A,#N/A,FALSE,"INTRAN96";#N/A,#N/A,FALSE,"NAA9697";#N/A,#N/A,FALSE,"ECWEBB";#N/A,#N/A,FALSE,"MFT96";#N/A,#N/A,FALSE,"CTrecon"}</definedName>
    <definedName name="sdf_1_3" localSheetId="4" hidden="1">{#N/A,#N/A,FALSE,"TMCOMP96";#N/A,#N/A,FALSE,"MAT96";#N/A,#N/A,FALSE,"FANDA96";#N/A,#N/A,FALSE,"INTRAN96";#N/A,#N/A,FALSE,"NAA9697";#N/A,#N/A,FALSE,"ECWEBB";#N/A,#N/A,FALSE,"MFT96";#N/A,#N/A,FALSE,"CTrecon"}</definedName>
    <definedName name="sdf_1_3" hidden="1">{#N/A,#N/A,FALSE,"TMCOMP96";#N/A,#N/A,FALSE,"MAT96";#N/A,#N/A,FALSE,"FANDA96";#N/A,#N/A,FALSE,"INTRAN96";#N/A,#N/A,FALSE,"NAA9697";#N/A,#N/A,FALSE,"ECWEBB";#N/A,#N/A,FALSE,"MFT96";#N/A,#N/A,FALSE,"CTrecon"}</definedName>
    <definedName name="sdf_1_3_1" localSheetId="0" hidden="1">{#N/A,#N/A,FALSE,"TMCOMP96";#N/A,#N/A,FALSE,"MAT96";#N/A,#N/A,FALSE,"FANDA96";#N/A,#N/A,FALSE,"INTRAN96";#N/A,#N/A,FALSE,"NAA9697";#N/A,#N/A,FALSE,"ECWEBB";#N/A,#N/A,FALSE,"MFT96";#N/A,#N/A,FALSE,"CTrecon"}</definedName>
    <definedName name="sdf_1_3_1" localSheetId="4" hidden="1">{#N/A,#N/A,FALSE,"TMCOMP96";#N/A,#N/A,FALSE,"MAT96";#N/A,#N/A,FALSE,"FANDA96";#N/A,#N/A,FALSE,"INTRAN96";#N/A,#N/A,FALSE,"NAA9697";#N/A,#N/A,FALSE,"ECWEBB";#N/A,#N/A,FALSE,"MFT96";#N/A,#N/A,FALSE,"CTrecon"}</definedName>
    <definedName name="sdf_1_3_1" hidden="1">{#N/A,#N/A,FALSE,"TMCOMP96";#N/A,#N/A,FALSE,"MAT96";#N/A,#N/A,FALSE,"FANDA96";#N/A,#N/A,FALSE,"INTRAN96";#N/A,#N/A,FALSE,"NAA9697";#N/A,#N/A,FALSE,"ECWEBB";#N/A,#N/A,FALSE,"MFT96";#N/A,#N/A,FALSE,"CTrecon"}</definedName>
    <definedName name="sdf_1_3_1_1" localSheetId="0" hidden="1">{#N/A,#N/A,FALSE,"TMCOMP96";#N/A,#N/A,FALSE,"MAT96";#N/A,#N/A,FALSE,"FANDA96";#N/A,#N/A,FALSE,"INTRAN96";#N/A,#N/A,FALSE,"NAA9697";#N/A,#N/A,FALSE,"ECWEBB";#N/A,#N/A,FALSE,"MFT96";#N/A,#N/A,FALSE,"CTrecon"}</definedName>
    <definedName name="sdf_1_3_1_1" hidden="1">{#N/A,#N/A,FALSE,"TMCOMP96";#N/A,#N/A,FALSE,"MAT96";#N/A,#N/A,FALSE,"FANDA96";#N/A,#N/A,FALSE,"INTRAN96";#N/A,#N/A,FALSE,"NAA9697";#N/A,#N/A,FALSE,"ECWEBB";#N/A,#N/A,FALSE,"MFT96";#N/A,#N/A,FALSE,"CTrecon"}</definedName>
    <definedName name="sdf_1_3_1_1_1" hidden="1">{#N/A,#N/A,FALSE,"TMCOMP96";#N/A,#N/A,FALSE,"MAT96";#N/A,#N/A,FALSE,"FANDA96";#N/A,#N/A,FALSE,"INTRAN96";#N/A,#N/A,FALSE,"NAA9697";#N/A,#N/A,FALSE,"ECWEBB";#N/A,#N/A,FALSE,"MFT96";#N/A,#N/A,FALSE,"CTrecon"}</definedName>
    <definedName name="sdf_1_3_1_1_2" hidden="1">{#N/A,#N/A,FALSE,"TMCOMP96";#N/A,#N/A,FALSE,"MAT96";#N/A,#N/A,FALSE,"FANDA96";#N/A,#N/A,FALSE,"INTRAN96";#N/A,#N/A,FALSE,"NAA9697";#N/A,#N/A,FALSE,"ECWEBB";#N/A,#N/A,FALSE,"MFT96";#N/A,#N/A,FALSE,"CTrecon"}</definedName>
    <definedName name="sdf_1_3_1_2" localSheetId="0" hidden="1">{#N/A,#N/A,FALSE,"TMCOMP96";#N/A,#N/A,FALSE,"MAT96";#N/A,#N/A,FALSE,"FANDA96";#N/A,#N/A,FALSE,"INTRAN96";#N/A,#N/A,FALSE,"NAA9697";#N/A,#N/A,FALSE,"ECWEBB";#N/A,#N/A,FALSE,"MFT96";#N/A,#N/A,FALSE,"CTrecon"}</definedName>
    <definedName name="sdf_1_3_1_2" hidden="1">{#N/A,#N/A,FALSE,"TMCOMP96";#N/A,#N/A,FALSE,"MAT96";#N/A,#N/A,FALSE,"FANDA96";#N/A,#N/A,FALSE,"INTRAN96";#N/A,#N/A,FALSE,"NAA9697";#N/A,#N/A,FALSE,"ECWEBB";#N/A,#N/A,FALSE,"MFT96";#N/A,#N/A,FALSE,"CTrecon"}</definedName>
    <definedName name="sdf_1_3_1_3" localSheetId="0" hidden="1">{#N/A,#N/A,FALSE,"TMCOMP96";#N/A,#N/A,FALSE,"MAT96";#N/A,#N/A,FALSE,"FANDA96";#N/A,#N/A,FALSE,"INTRAN96";#N/A,#N/A,FALSE,"NAA9697";#N/A,#N/A,FALSE,"ECWEBB";#N/A,#N/A,FALSE,"MFT96";#N/A,#N/A,FALSE,"CTrecon"}</definedName>
    <definedName name="sdf_1_3_1_3" hidden="1">{#N/A,#N/A,FALSE,"TMCOMP96";#N/A,#N/A,FALSE,"MAT96";#N/A,#N/A,FALSE,"FANDA96";#N/A,#N/A,FALSE,"INTRAN96";#N/A,#N/A,FALSE,"NAA9697";#N/A,#N/A,FALSE,"ECWEBB";#N/A,#N/A,FALSE,"MFT96";#N/A,#N/A,FALSE,"CTrecon"}</definedName>
    <definedName name="sdf_1_3_1_4" localSheetId="0" hidden="1">{#N/A,#N/A,FALSE,"TMCOMP96";#N/A,#N/A,FALSE,"MAT96";#N/A,#N/A,FALSE,"FANDA96";#N/A,#N/A,FALSE,"INTRAN96";#N/A,#N/A,FALSE,"NAA9697";#N/A,#N/A,FALSE,"ECWEBB";#N/A,#N/A,FALSE,"MFT96";#N/A,#N/A,FALSE,"CTrecon"}</definedName>
    <definedName name="sdf_1_3_1_4" hidden="1">{#N/A,#N/A,FALSE,"TMCOMP96";#N/A,#N/A,FALSE,"MAT96";#N/A,#N/A,FALSE,"FANDA96";#N/A,#N/A,FALSE,"INTRAN96";#N/A,#N/A,FALSE,"NAA9697";#N/A,#N/A,FALSE,"ECWEBB";#N/A,#N/A,FALSE,"MFT96";#N/A,#N/A,FALSE,"CTrecon"}</definedName>
    <definedName name="sdf_1_3_1_5" localSheetId="0" hidden="1">{#N/A,#N/A,FALSE,"TMCOMP96";#N/A,#N/A,FALSE,"MAT96";#N/A,#N/A,FALSE,"FANDA96";#N/A,#N/A,FALSE,"INTRAN96";#N/A,#N/A,FALSE,"NAA9697";#N/A,#N/A,FALSE,"ECWEBB";#N/A,#N/A,FALSE,"MFT96";#N/A,#N/A,FALSE,"CTrecon"}</definedName>
    <definedName name="sdf_1_3_1_5" hidden="1">{#N/A,#N/A,FALSE,"TMCOMP96";#N/A,#N/A,FALSE,"MAT96";#N/A,#N/A,FALSE,"FANDA96";#N/A,#N/A,FALSE,"INTRAN96";#N/A,#N/A,FALSE,"NAA9697";#N/A,#N/A,FALSE,"ECWEBB";#N/A,#N/A,FALSE,"MFT96";#N/A,#N/A,FALSE,"CTrecon"}</definedName>
    <definedName name="sdf_1_3_2" localSheetId="0" hidden="1">{#N/A,#N/A,FALSE,"TMCOMP96";#N/A,#N/A,FALSE,"MAT96";#N/A,#N/A,FALSE,"FANDA96";#N/A,#N/A,FALSE,"INTRAN96";#N/A,#N/A,FALSE,"NAA9697";#N/A,#N/A,FALSE,"ECWEBB";#N/A,#N/A,FALSE,"MFT96";#N/A,#N/A,FALSE,"CTrecon"}</definedName>
    <definedName name="sdf_1_3_2" hidden="1">{#N/A,#N/A,FALSE,"TMCOMP96";#N/A,#N/A,FALSE,"MAT96";#N/A,#N/A,FALSE,"FANDA96";#N/A,#N/A,FALSE,"INTRAN96";#N/A,#N/A,FALSE,"NAA9697";#N/A,#N/A,FALSE,"ECWEBB";#N/A,#N/A,FALSE,"MFT96";#N/A,#N/A,FALSE,"CTrecon"}</definedName>
    <definedName name="sdf_1_3_3" localSheetId="0" hidden="1">{#N/A,#N/A,FALSE,"TMCOMP96";#N/A,#N/A,FALSE,"MAT96";#N/A,#N/A,FALSE,"FANDA96";#N/A,#N/A,FALSE,"INTRAN96";#N/A,#N/A,FALSE,"NAA9697";#N/A,#N/A,FALSE,"ECWEBB";#N/A,#N/A,FALSE,"MFT96";#N/A,#N/A,FALSE,"CTrecon"}</definedName>
    <definedName name="sdf_1_3_3" hidden="1">{#N/A,#N/A,FALSE,"TMCOMP96";#N/A,#N/A,FALSE,"MAT96";#N/A,#N/A,FALSE,"FANDA96";#N/A,#N/A,FALSE,"INTRAN96";#N/A,#N/A,FALSE,"NAA9697";#N/A,#N/A,FALSE,"ECWEBB";#N/A,#N/A,FALSE,"MFT96";#N/A,#N/A,FALSE,"CTrecon"}</definedName>
    <definedName name="sdf_1_3_4" localSheetId="0" hidden="1">{#N/A,#N/A,FALSE,"TMCOMP96";#N/A,#N/A,FALSE,"MAT96";#N/A,#N/A,FALSE,"FANDA96";#N/A,#N/A,FALSE,"INTRAN96";#N/A,#N/A,FALSE,"NAA9697";#N/A,#N/A,FALSE,"ECWEBB";#N/A,#N/A,FALSE,"MFT96";#N/A,#N/A,FALSE,"CTrecon"}</definedName>
    <definedName name="sdf_1_3_4" hidden="1">{#N/A,#N/A,FALSE,"TMCOMP96";#N/A,#N/A,FALSE,"MAT96";#N/A,#N/A,FALSE,"FANDA96";#N/A,#N/A,FALSE,"INTRAN96";#N/A,#N/A,FALSE,"NAA9697";#N/A,#N/A,FALSE,"ECWEBB";#N/A,#N/A,FALSE,"MFT96";#N/A,#N/A,FALSE,"CTrecon"}</definedName>
    <definedName name="sdf_1_3_5" localSheetId="0" hidden="1">{#N/A,#N/A,FALSE,"TMCOMP96";#N/A,#N/A,FALSE,"MAT96";#N/A,#N/A,FALSE,"FANDA96";#N/A,#N/A,FALSE,"INTRAN96";#N/A,#N/A,FALSE,"NAA9697";#N/A,#N/A,FALSE,"ECWEBB";#N/A,#N/A,FALSE,"MFT96";#N/A,#N/A,FALSE,"CTrecon"}</definedName>
    <definedName name="sdf_1_3_5" hidden="1">{#N/A,#N/A,FALSE,"TMCOMP96";#N/A,#N/A,FALSE,"MAT96";#N/A,#N/A,FALSE,"FANDA96";#N/A,#N/A,FALSE,"INTRAN96";#N/A,#N/A,FALSE,"NAA9697";#N/A,#N/A,FALSE,"ECWEBB";#N/A,#N/A,FALSE,"MFT96";#N/A,#N/A,FALSE,"CTrecon"}</definedName>
    <definedName name="sdf_1_4" localSheetId="0" hidden="1">{#N/A,#N/A,FALSE,"TMCOMP96";#N/A,#N/A,FALSE,"MAT96";#N/A,#N/A,FALSE,"FANDA96";#N/A,#N/A,FALSE,"INTRAN96";#N/A,#N/A,FALSE,"NAA9697";#N/A,#N/A,FALSE,"ECWEBB";#N/A,#N/A,FALSE,"MFT96";#N/A,#N/A,FALSE,"CTrecon"}</definedName>
    <definedName name="sdf_1_4" localSheetId="4" hidden="1">{#N/A,#N/A,FALSE,"TMCOMP96";#N/A,#N/A,FALSE,"MAT96";#N/A,#N/A,FALSE,"FANDA96";#N/A,#N/A,FALSE,"INTRAN96";#N/A,#N/A,FALSE,"NAA9697";#N/A,#N/A,FALSE,"ECWEBB";#N/A,#N/A,FALSE,"MFT96";#N/A,#N/A,FALSE,"CTrecon"}</definedName>
    <definedName name="sdf_1_4" hidden="1">{#N/A,#N/A,FALSE,"TMCOMP96";#N/A,#N/A,FALSE,"MAT96";#N/A,#N/A,FALSE,"FANDA96";#N/A,#N/A,FALSE,"INTRAN96";#N/A,#N/A,FALSE,"NAA9697";#N/A,#N/A,FALSE,"ECWEBB";#N/A,#N/A,FALSE,"MFT96";#N/A,#N/A,FALSE,"CTrecon"}</definedName>
    <definedName name="sdf_1_4_1" localSheetId="0" hidden="1">{#N/A,#N/A,FALSE,"TMCOMP96";#N/A,#N/A,FALSE,"MAT96";#N/A,#N/A,FALSE,"FANDA96";#N/A,#N/A,FALSE,"INTRAN96";#N/A,#N/A,FALSE,"NAA9697";#N/A,#N/A,FALSE,"ECWEBB";#N/A,#N/A,FALSE,"MFT96";#N/A,#N/A,FALSE,"CTrecon"}</definedName>
    <definedName name="sdf_1_4_1" localSheetId="4" hidden="1">{#N/A,#N/A,FALSE,"TMCOMP96";#N/A,#N/A,FALSE,"MAT96";#N/A,#N/A,FALSE,"FANDA96";#N/A,#N/A,FALSE,"INTRAN96";#N/A,#N/A,FALSE,"NAA9697";#N/A,#N/A,FALSE,"ECWEBB";#N/A,#N/A,FALSE,"MFT96";#N/A,#N/A,FALSE,"CTrecon"}</definedName>
    <definedName name="sdf_1_4_1" hidden="1">{#N/A,#N/A,FALSE,"TMCOMP96";#N/A,#N/A,FALSE,"MAT96";#N/A,#N/A,FALSE,"FANDA96";#N/A,#N/A,FALSE,"INTRAN96";#N/A,#N/A,FALSE,"NAA9697";#N/A,#N/A,FALSE,"ECWEBB";#N/A,#N/A,FALSE,"MFT96";#N/A,#N/A,FALSE,"CTrecon"}</definedName>
    <definedName name="sdf_1_4_1_1" localSheetId="0" hidden="1">{#N/A,#N/A,FALSE,"TMCOMP96";#N/A,#N/A,FALSE,"MAT96";#N/A,#N/A,FALSE,"FANDA96";#N/A,#N/A,FALSE,"INTRAN96";#N/A,#N/A,FALSE,"NAA9697";#N/A,#N/A,FALSE,"ECWEBB";#N/A,#N/A,FALSE,"MFT96";#N/A,#N/A,FALSE,"CTrecon"}</definedName>
    <definedName name="sdf_1_4_1_1" hidden="1">{#N/A,#N/A,FALSE,"TMCOMP96";#N/A,#N/A,FALSE,"MAT96";#N/A,#N/A,FALSE,"FANDA96";#N/A,#N/A,FALSE,"INTRAN96";#N/A,#N/A,FALSE,"NAA9697";#N/A,#N/A,FALSE,"ECWEBB";#N/A,#N/A,FALSE,"MFT96";#N/A,#N/A,FALSE,"CTrecon"}</definedName>
    <definedName name="sdf_1_4_1_2" localSheetId="0" hidden="1">{#N/A,#N/A,FALSE,"TMCOMP96";#N/A,#N/A,FALSE,"MAT96";#N/A,#N/A,FALSE,"FANDA96";#N/A,#N/A,FALSE,"INTRAN96";#N/A,#N/A,FALSE,"NAA9697";#N/A,#N/A,FALSE,"ECWEBB";#N/A,#N/A,FALSE,"MFT96";#N/A,#N/A,FALSE,"CTrecon"}</definedName>
    <definedName name="sdf_1_4_1_2" hidden="1">{#N/A,#N/A,FALSE,"TMCOMP96";#N/A,#N/A,FALSE,"MAT96";#N/A,#N/A,FALSE,"FANDA96";#N/A,#N/A,FALSE,"INTRAN96";#N/A,#N/A,FALSE,"NAA9697";#N/A,#N/A,FALSE,"ECWEBB";#N/A,#N/A,FALSE,"MFT96";#N/A,#N/A,FALSE,"CTrecon"}</definedName>
    <definedName name="sdf_1_4_1_3" localSheetId="0" hidden="1">{#N/A,#N/A,FALSE,"TMCOMP96";#N/A,#N/A,FALSE,"MAT96";#N/A,#N/A,FALSE,"FANDA96";#N/A,#N/A,FALSE,"INTRAN96";#N/A,#N/A,FALSE,"NAA9697";#N/A,#N/A,FALSE,"ECWEBB";#N/A,#N/A,FALSE,"MFT96";#N/A,#N/A,FALSE,"CTrecon"}</definedName>
    <definedName name="sdf_1_4_1_3" hidden="1">{#N/A,#N/A,FALSE,"TMCOMP96";#N/A,#N/A,FALSE,"MAT96";#N/A,#N/A,FALSE,"FANDA96";#N/A,#N/A,FALSE,"INTRAN96";#N/A,#N/A,FALSE,"NAA9697";#N/A,#N/A,FALSE,"ECWEBB";#N/A,#N/A,FALSE,"MFT96";#N/A,#N/A,FALSE,"CTrecon"}</definedName>
    <definedName name="sdf_1_4_1_4" localSheetId="0" hidden="1">{#N/A,#N/A,FALSE,"TMCOMP96";#N/A,#N/A,FALSE,"MAT96";#N/A,#N/A,FALSE,"FANDA96";#N/A,#N/A,FALSE,"INTRAN96";#N/A,#N/A,FALSE,"NAA9697";#N/A,#N/A,FALSE,"ECWEBB";#N/A,#N/A,FALSE,"MFT96";#N/A,#N/A,FALSE,"CTrecon"}</definedName>
    <definedName name="sdf_1_4_1_4" hidden="1">{#N/A,#N/A,FALSE,"TMCOMP96";#N/A,#N/A,FALSE,"MAT96";#N/A,#N/A,FALSE,"FANDA96";#N/A,#N/A,FALSE,"INTRAN96";#N/A,#N/A,FALSE,"NAA9697";#N/A,#N/A,FALSE,"ECWEBB";#N/A,#N/A,FALSE,"MFT96";#N/A,#N/A,FALSE,"CTrecon"}</definedName>
    <definedName name="sdf_1_4_1_5" hidden="1">{#N/A,#N/A,FALSE,"TMCOMP96";#N/A,#N/A,FALSE,"MAT96";#N/A,#N/A,FALSE,"FANDA96";#N/A,#N/A,FALSE,"INTRAN96";#N/A,#N/A,FALSE,"NAA9697";#N/A,#N/A,FALSE,"ECWEBB";#N/A,#N/A,FALSE,"MFT96";#N/A,#N/A,FALSE,"CTrecon"}</definedName>
    <definedName name="sdf_1_4_2" localSheetId="0" hidden="1">{#N/A,#N/A,FALSE,"TMCOMP96";#N/A,#N/A,FALSE,"MAT96";#N/A,#N/A,FALSE,"FANDA96";#N/A,#N/A,FALSE,"INTRAN96";#N/A,#N/A,FALSE,"NAA9697";#N/A,#N/A,FALSE,"ECWEBB";#N/A,#N/A,FALSE,"MFT96";#N/A,#N/A,FALSE,"CTrecon"}</definedName>
    <definedName name="sdf_1_4_2" hidden="1">{#N/A,#N/A,FALSE,"TMCOMP96";#N/A,#N/A,FALSE,"MAT96";#N/A,#N/A,FALSE,"FANDA96";#N/A,#N/A,FALSE,"INTRAN96";#N/A,#N/A,FALSE,"NAA9697";#N/A,#N/A,FALSE,"ECWEBB";#N/A,#N/A,FALSE,"MFT96";#N/A,#N/A,FALSE,"CTrecon"}</definedName>
    <definedName name="sdf_1_4_3" localSheetId="0" hidden="1">{#N/A,#N/A,FALSE,"TMCOMP96";#N/A,#N/A,FALSE,"MAT96";#N/A,#N/A,FALSE,"FANDA96";#N/A,#N/A,FALSE,"INTRAN96";#N/A,#N/A,FALSE,"NAA9697";#N/A,#N/A,FALSE,"ECWEBB";#N/A,#N/A,FALSE,"MFT96";#N/A,#N/A,FALSE,"CTrecon"}</definedName>
    <definedName name="sdf_1_4_3" hidden="1">{#N/A,#N/A,FALSE,"TMCOMP96";#N/A,#N/A,FALSE,"MAT96";#N/A,#N/A,FALSE,"FANDA96";#N/A,#N/A,FALSE,"INTRAN96";#N/A,#N/A,FALSE,"NAA9697";#N/A,#N/A,FALSE,"ECWEBB";#N/A,#N/A,FALSE,"MFT96";#N/A,#N/A,FALSE,"CTrecon"}</definedName>
    <definedName name="sdf_1_4_4" localSheetId="0" hidden="1">{#N/A,#N/A,FALSE,"TMCOMP96";#N/A,#N/A,FALSE,"MAT96";#N/A,#N/A,FALSE,"FANDA96";#N/A,#N/A,FALSE,"INTRAN96";#N/A,#N/A,FALSE,"NAA9697";#N/A,#N/A,FALSE,"ECWEBB";#N/A,#N/A,FALSE,"MFT96";#N/A,#N/A,FALSE,"CTrecon"}</definedName>
    <definedName name="sdf_1_4_4" hidden="1">{#N/A,#N/A,FALSE,"TMCOMP96";#N/A,#N/A,FALSE,"MAT96";#N/A,#N/A,FALSE,"FANDA96";#N/A,#N/A,FALSE,"INTRAN96";#N/A,#N/A,FALSE,"NAA9697";#N/A,#N/A,FALSE,"ECWEBB";#N/A,#N/A,FALSE,"MFT96";#N/A,#N/A,FALSE,"CTrecon"}</definedName>
    <definedName name="sdf_1_4_5" localSheetId="0" hidden="1">{#N/A,#N/A,FALSE,"TMCOMP96";#N/A,#N/A,FALSE,"MAT96";#N/A,#N/A,FALSE,"FANDA96";#N/A,#N/A,FALSE,"INTRAN96";#N/A,#N/A,FALSE,"NAA9697";#N/A,#N/A,FALSE,"ECWEBB";#N/A,#N/A,FALSE,"MFT96";#N/A,#N/A,FALSE,"CTrecon"}</definedName>
    <definedName name="sdf_1_4_5" hidden="1">{#N/A,#N/A,FALSE,"TMCOMP96";#N/A,#N/A,FALSE,"MAT96";#N/A,#N/A,FALSE,"FANDA96";#N/A,#N/A,FALSE,"INTRAN96";#N/A,#N/A,FALSE,"NAA9697";#N/A,#N/A,FALSE,"ECWEBB";#N/A,#N/A,FALSE,"MFT96";#N/A,#N/A,FALSE,"CTrecon"}</definedName>
    <definedName name="sdf_1_5" localSheetId="0" hidden="1">{#N/A,#N/A,FALSE,"TMCOMP96";#N/A,#N/A,FALSE,"MAT96";#N/A,#N/A,FALSE,"FANDA96";#N/A,#N/A,FALSE,"INTRAN96";#N/A,#N/A,FALSE,"NAA9697";#N/A,#N/A,FALSE,"ECWEBB";#N/A,#N/A,FALSE,"MFT96";#N/A,#N/A,FALSE,"CTrecon"}</definedName>
    <definedName name="sdf_1_5" localSheetId="4" hidden="1">{#N/A,#N/A,FALSE,"TMCOMP96";#N/A,#N/A,FALSE,"MAT96";#N/A,#N/A,FALSE,"FANDA96";#N/A,#N/A,FALSE,"INTRAN96";#N/A,#N/A,FALSE,"NAA9697";#N/A,#N/A,FALSE,"ECWEBB";#N/A,#N/A,FALSE,"MFT96";#N/A,#N/A,FALSE,"CTrecon"}</definedName>
    <definedName name="sdf_1_5" hidden="1">{#N/A,#N/A,FALSE,"TMCOMP96";#N/A,#N/A,FALSE,"MAT96";#N/A,#N/A,FALSE,"FANDA96";#N/A,#N/A,FALSE,"INTRAN96";#N/A,#N/A,FALSE,"NAA9697";#N/A,#N/A,FALSE,"ECWEBB";#N/A,#N/A,FALSE,"MFT96";#N/A,#N/A,FALSE,"CTrecon"}</definedName>
    <definedName name="sdf_1_5_1" localSheetId="0" hidden="1">{#N/A,#N/A,FALSE,"TMCOMP96";#N/A,#N/A,FALSE,"MAT96";#N/A,#N/A,FALSE,"FANDA96";#N/A,#N/A,FALSE,"INTRAN96";#N/A,#N/A,FALSE,"NAA9697";#N/A,#N/A,FALSE,"ECWEBB";#N/A,#N/A,FALSE,"MFT96";#N/A,#N/A,FALSE,"CTrecon"}</definedName>
    <definedName name="sdf_1_5_1" hidden="1">{#N/A,#N/A,FALSE,"TMCOMP96";#N/A,#N/A,FALSE,"MAT96";#N/A,#N/A,FALSE,"FANDA96";#N/A,#N/A,FALSE,"INTRAN96";#N/A,#N/A,FALSE,"NAA9697";#N/A,#N/A,FALSE,"ECWEBB";#N/A,#N/A,FALSE,"MFT96";#N/A,#N/A,FALSE,"CTrecon"}</definedName>
    <definedName name="sdf_1_5_2" localSheetId="0" hidden="1">{#N/A,#N/A,FALSE,"TMCOMP96";#N/A,#N/A,FALSE,"MAT96";#N/A,#N/A,FALSE,"FANDA96";#N/A,#N/A,FALSE,"INTRAN96";#N/A,#N/A,FALSE,"NAA9697";#N/A,#N/A,FALSE,"ECWEBB";#N/A,#N/A,FALSE,"MFT96";#N/A,#N/A,FALSE,"CTrecon"}</definedName>
    <definedName name="sdf_1_5_2" hidden="1">{#N/A,#N/A,FALSE,"TMCOMP96";#N/A,#N/A,FALSE,"MAT96";#N/A,#N/A,FALSE,"FANDA96";#N/A,#N/A,FALSE,"INTRAN96";#N/A,#N/A,FALSE,"NAA9697";#N/A,#N/A,FALSE,"ECWEBB";#N/A,#N/A,FALSE,"MFT96";#N/A,#N/A,FALSE,"CTrecon"}</definedName>
    <definedName name="sdf_1_5_3" localSheetId="0" hidden="1">{#N/A,#N/A,FALSE,"TMCOMP96";#N/A,#N/A,FALSE,"MAT96";#N/A,#N/A,FALSE,"FANDA96";#N/A,#N/A,FALSE,"INTRAN96";#N/A,#N/A,FALSE,"NAA9697";#N/A,#N/A,FALSE,"ECWEBB";#N/A,#N/A,FALSE,"MFT96";#N/A,#N/A,FALSE,"CTrecon"}</definedName>
    <definedName name="sdf_1_5_3" hidden="1">{#N/A,#N/A,FALSE,"TMCOMP96";#N/A,#N/A,FALSE,"MAT96";#N/A,#N/A,FALSE,"FANDA96";#N/A,#N/A,FALSE,"INTRAN96";#N/A,#N/A,FALSE,"NAA9697";#N/A,#N/A,FALSE,"ECWEBB";#N/A,#N/A,FALSE,"MFT96";#N/A,#N/A,FALSE,"CTrecon"}</definedName>
    <definedName name="sdf_1_5_4" localSheetId="0" hidden="1">{#N/A,#N/A,FALSE,"TMCOMP96";#N/A,#N/A,FALSE,"MAT96";#N/A,#N/A,FALSE,"FANDA96";#N/A,#N/A,FALSE,"INTRAN96";#N/A,#N/A,FALSE,"NAA9697";#N/A,#N/A,FALSE,"ECWEBB";#N/A,#N/A,FALSE,"MFT96";#N/A,#N/A,FALSE,"CTrecon"}</definedName>
    <definedName name="sdf_1_5_4" hidden="1">{#N/A,#N/A,FALSE,"TMCOMP96";#N/A,#N/A,FALSE,"MAT96";#N/A,#N/A,FALSE,"FANDA96";#N/A,#N/A,FALSE,"INTRAN96";#N/A,#N/A,FALSE,"NAA9697";#N/A,#N/A,FALSE,"ECWEBB";#N/A,#N/A,FALSE,"MFT96";#N/A,#N/A,FALSE,"CTrecon"}</definedName>
    <definedName name="sdf_1_5_5" hidden="1">{#N/A,#N/A,FALSE,"TMCOMP96";#N/A,#N/A,FALSE,"MAT96";#N/A,#N/A,FALSE,"FANDA96";#N/A,#N/A,FALSE,"INTRAN96";#N/A,#N/A,FALSE,"NAA9697";#N/A,#N/A,FALSE,"ECWEBB";#N/A,#N/A,FALSE,"MFT96";#N/A,#N/A,FALSE,"CTrecon"}</definedName>
    <definedName name="sdf_2" localSheetId="0" hidden="1">{#N/A,#N/A,FALSE,"TMCOMP96";#N/A,#N/A,FALSE,"MAT96";#N/A,#N/A,FALSE,"FANDA96";#N/A,#N/A,FALSE,"INTRAN96";#N/A,#N/A,FALSE,"NAA9697";#N/A,#N/A,FALSE,"ECWEBB";#N/A,#N/A,FALSE,"MFT96";#N/A,#N/A,FALSE,"CTrecon"}</definedName>
    <definedName name="sdf_2" localSheetId="4" hidden="1">{#N/A,#N/A,FALSE,"TMCOMP96";#N/A,#N/A,FALSE,"MAT96";#N/A,#N/A,FALSE,"FANDA96";#N/A,#N/A,FALSE,"INTRAN96";#N/A,#N/A,FALSE,"NAA9697";#N/A,#N/A,FALSE,"ECWEBB";#N/A,#N/A,FALSE,"MFT96";#N/A,#N/A,FALSE,"CTrecon"}</definedName>
    <definedName name="sdf_2" localSheetId="3"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_2_1" localSheetId="0" hidden="1">{#N/A,#N/A,FALSE,"TMCOMP96";#N/A,#N/A,FALSE,"MAT96";#N/A,#N/A,FALSE,"FANDA96";#N/A,#N/A,FALSE,"INTRAN96";#N/A,#N/A,FALSE,"NAA9697";#N/A,#N/A,FALSE,"ECWEBB";#N/A,#N/A,FALSE,"MFT96";#N/A,#N/A,FALSE,"CTrecon"}</definedName>
    <definedName name="sdf_2_1" localSheetId="4" hidden="1">{#N/A,#N/A,FALSE,"TMCOMP96";#N/A,#N/A,FALSE,"MAT96";#N/A,#N/A,FALSE,"FANDA96";#N/A,#N/A,FALSE,"INTRAN96";#N/A,#N/A,FALSE,"NAA9697";#N/A,#N/A,FALSE,"ECWEBB";#N/A,#N/A,FALSE,"MFT96";#N/A,#N/A,FALSE,"CTrecon"}</definedName>
    <definedName name="sdf_2_1" hidden="1">{#N/A,#N/A,FALSE,"TMCOMP96";#N/A,#N/A,FALSE,"MAT96";#N/A,#N/A,FALSE,"FANDA96";#N/A,#N/A,FALSE,"INTRAN96";#N/A,#N/A,FALSE,"NAA9697";#N/A,#N/A,FALSE,"ECWEBB";#N/A,#N/A,FALSE,"MFT96";#N/A,#N/A,FALSE,"CTrecon"}</definedName>
    <definedName name="sdf_2_1_1" localSheetId="0" hidden="1">{#N/A,#N/A,FALSE,"TMCOMP96";#N/A,#N/A,FALSE,"MAT96";#N/A,#N/A,FALSE,"FANDA96";#N/A,#N/A,FALSE,"INTRAN96";#N/A,#N/A,FALSE,"NAA9697";#N/A,#N/A,FALSE,"ECWEBB";#N/A,#N/A,FALSE,"MFT96";#N/A,#N/A,FALSE,"CTrecon"}</definedName>
    <definedName name="sdf_2_1_1" hidden="1">{#N/A,#N/A,FALSE,"TMCOMP96";#N/A,#N/A,FALSE,"MAT96";#N/A,#N/A,FALSE,"FANDA96";#N/A,#N/A,FALSE,"INTRAN96";#N/A,#N/A,FALSE,"NAA9697";#N/A,#N/A,FALSE,"ECWEBB";#N/A,#N/A,FALSE,"MFT96";#N/A,#N/A,FALSE,"CTrecon"}</definedName>
    <definedName name="sdf_2_1_1_1" hidden="1">{#N/A,#N/A,FALSE,"TMCOMP96";#N/A,#N/A,FALSE,"MAT96";#N/A,#N/A,FALSE,"FANDA96";#N/A,#N/A,FALSE,"INTRAN96";#N/A,#N/A,FALSE,"NAA9697";#N/A,#N/A,FALSE,"ECWEBB";#N/A,#N/A,FALSE,"MFT96";#N/A,#N/A,FALSE,"CTrecon"}</definedName>
    <definedName name="sdf_2_1_1_2" hidden="1">{#N/A,#N/A,FALSE,"TMCOMP96";#N/A,#N/A,FALSE,"MAT96";#N/A,#N/A,FALSE,"FANDA96";#N/A,#N/A,FALSE,"INTRAN96";#N/A,#N/A,FALSE,"NAA9697";#N/A,#N/A,FALSE,"ECWEBB";#N/A,#N/A,FALSE,"MFT96";#N/A,#N/A,FALSE,"CTrecon"}</definedName>
    <definedName name="sdf_2_1_2" localSheetId="0" hidden="1">{#N/A,#N/A,FALSE,"TMCOMP96";#N/A,#N/A,FALSE,"MAT96";#N/A,#N/A,FALSE,"FANDA96";#N/A,#N/A,FALSE,"INTRAN96";#N/A,#N/A,FALSE,"NAA9697";#N/A,#N/A,FALSE,"ECWEBB";#N/A,#N/A,FALSE,"MFT96";#N/A,#N/A,FALSE,"CTrecon"}</definedName>
    <definedName name="sdf_2_1_2" hidden="1">{#N/A,#N/A,FALSE,"TMCOMP96";#N/A,#N/A,FALSE,"MAT96";#N/A,#N/A,FALSE,"FANDA96";#N/A,#N/A,FALSE,"INTRAN96";#N/A,#N/A,FALSE,"NAA9697";#N/A,#N/A,FALSE,"ECWEBB";#N/A,#N/A,FALSE,"MFT96";#N/A,#N/A,FALSE,"CTrecon"}</definedName>
    <definedName name="sdf_2_1_3" localSheetId="0" hidden="1">{#N/A,#N/A,FALSE,"TMCOMP96";#N/A,#N/A,FALSE,"MAT96";#N/A,#N/A,FALSE,"FANDA96";#N/A,#N/A,FALSE,"INTRAN96";#N/A,#N/A,FALSE,"NAA9697";#N/A,#N/A,FALSE,"ECWEBB";#N/A,#N/A,FALSE,"MFT96";#N/A,#N/A,FALSE,"CTrecon"}</definedName>
    <definedName name="sdf_2_1_3" hidden="1">{#N/A,#N/A,FALSE,"TMCOMP96";#N/A,#N/A,FALSE,"MAT96";#N/A,#N/A,FALSE,"FANDA96";#N/A,#N/A,FALSE,"INTRAN96";#N/A,#N/A,FALSE,"NAA9697";#N/A,#N/A,FALSE,"ECWEBB";#N/A,#N/A,FALSE,"MFT96";#N/A,#N/A,FALSE,"CTrecon"}</definedName>
    <definedName name="sdf_2_1_4" localSheetId="0" hidden="1">{#N/A,#N/A,FALSE,"TMCOMP96";#N/A,#N/A,FALSE,"MAT96";#N/A,#N/A,FALSE,"FANDA96";#N/A,#N/A,FALSE,"INTRAN96";#N/A,#N/A,FALSE,"NAA9697";#N/A,#N/A,FALSE,"ECWEBB";#N/A,#N/A,FALSE,"MFT96";#N/A,#N/A,FALSE,"CTrecon"}</definedName>
    <definedName name="sdf_2_1_4" hidden="1">{#N/A,#N/A,FALSE,"TMCOMP96";#N/A,#N/A,FALSE,"MAT96";#N/A,#N/A,FALSE,"FANDA96";#N/A,#N/A,FALSE,"INTRAN96";#N/A,#N/A,FALSE,"NAA9697";#N/A,#N/A,FALSE,"ECWEBB";#N/A,#N/A,FALSE,"MFT96";#N/A,#N/A,FALSE,"CTrecon"}</definedName>
    <definedName name="sdf_2_1_5" localSheetId="0" hidden="1">{#N/A,#N/A,FALSE,"TMCOMP96";#N/A,#N/A,FALSE,"MAT96";#N/A,#N/A,FALSE,"FANDA96";#N/A,#N/A,FALSE,"INTRAN96";#N/A,#N/A,FALSE,"NAA9697";#N/A,#N/A,FALSE,"ECWEBB";#N/A,#N/A,FALSE,"MFT96";#N/A,#N/A,FALSE,"CTrecon"}</definedName>
    <definedName name="sdf_2_1_5" hidden="1">{#N/A,#N/A,FALSE,"TMCOMP96";#N/A,#N/A,FALSE,"MAT96";#N/A,#N/A,FALSE,"FANDA96";#N/A,#N/A,FALSE,"INTRAN96";#N/A,#N/A,FALSE,"NAA9697";#N/A,#N/A,FALSE,"ECWEBB";#N/A,#N/A,FALSE,"MFT96";#N/A,#N/A,FALSE,"CTrecon"}</definedName>
    <definedName name="sdf_2_2" localSheetId="0" hidden="1">{#N/A,#N/A,FALSE,"TMCOMP96";#N/A,#N/A,FALSE,"MAT96";#N/A,#N/A,FALSE,"FANDA96";#N/A,#N/A,FALSE,"INTRAN96";#N/A,#N/A,FALSE,"NAA9697";#N/A,#N/A,FALSE,"ECWEBB";#N/A,#N/A,FALSE,"MFT96";#N/A,#N/A,FALSE,"CTrecon"}</definedName>
    <definedName name="sdf_2_2" hidden="1">{#N/A,#N/A,FALSE,"TMCOMP96";#N/A,#N/A,FALSE,"MAT96";#N/A,#N/A,FALSE,"FANDA96";#N/A,#N/A,FALSE,"INTRAN96";#N/A,#N/A,FALSE,"NAA9697";#N/A,#N/A,FALSE,"ECWEBB";#N/A,#N/A,FALSE,"MFT96";#N/A,#N/A,FALSE,"CTrecon"}</definedName>
    <definedName name="sdf_2_3" localSheetId="0" hidden="1">{#N/A,#N/A,FALSE,"TMCOMP96";#N/A,#N/A,FALSE,"MAT96";#N/A,#N/A,FALSE,"FANDA96";#N/A,#N/A,FALSE,"INTRAN96";#N/A,#N/A,FALSE,"NAA9697";#N/A,#N/A,FALSE,"ECWEBB";#N/A,#N/A,FALSE,"MFT96";#N/A,#N/A,FALSE,"CTrecon"}</definedName>
    <definedName name="sdf_2_3" hidden="1">{#N/A,#N/A,FALSE,"TMCOMP96";#N/A,#N/A,FALSE,"MAT96";#N/A,#N/A,FALSE,"FANDA96";#N/A,#N/A,FALSE,"INTRAN96";#N/A,#N/A,FALSE,"NAA9697";#N/A,#N/A,FALSE,"ECWEBB";#N/A,#N/A,FALSE,"MFT96";#N/A,#N/A,FALSE,"CTrecon"}</definedName>
    <definedName name="sdf_2_4" localSheetId="0" hidden="1">{#N/A,#N/A,FALSE,"TMCOMP96";#N/A,#N/A,FALSE,"MAT96";#N/A,#N/A,FALSE,"FANDA96";#N/A,#N/A,FALSE,"INTRAN96";#N/A,#N/A,FALSE,"NAA9697";#N/A,#N/A,FALSE,"ECWEBB";#N/A,#N/A,FALSE,"MFT96";#N/A,#N/A,FALSE,"CTrecon"}</definedName>
    <definedName name="sdf_2_4" hidden="1">{#N/A,#N/A,FALSE,"TMCOMP96";#N/A,#N/A,FALSE,"MAT96";#N/A,#N/A,FALSE,"FANDA96";#N/A,#N/A,FALSE,"INTRAN96";#N/A,#N/A,FALSE,"NAA9697";#N/A,#N/A,FALSE,"ECWEBB";#N/A,#N/A,FALSE,"MFT96";#N/A,#N/A,FALSE,"CTrecon"}</definedName>
    <definedName name="sdf_2_5" localSheetId="0" hidden="1">{#N/A,#N/A,FALSE,"TMCOMP96";#N/A,#N/A,FALSE,"MAT96";#N/A,#N/A,FALSE,"FANDA96";#N/A,#N/A,FALSE,"INTRAN96";#N/A,#N/A,FALSE,"NAA9697";#N/A,#N/A,FALSE,"ECWEBB";#N/A,#N/A,FALSE,"MFT96";#N/A,#N/A,FALSE,"CTrecon"}</definedName>
    <definedName name="sdf_2_5" hidden="1">{#N/A,#N/A,FALSE,"TMCOMP96";#N/A,#N/A,FALSE,"MAT96";#N/A,#N/A,FALSE,"FANDA96";#N/A,#N/A,FALSE,"INTRAN96";#N/A,#N/A,FALSE,"NAA9697";#N/A,#N/A,FALSE,"ECWEBB";#N/A,#N/A,FALSE,"MFT96";#N/A,#N/A,FALSE,"CTrecon"}</definedName>
    <definedName name="sdf_3" localSheetId="0" hidden="1">{#N/A,#N/A,FALSE,"TMCOMP96";#N/A,#N/A,FALSE,"MAT96";#N/A,#N/A,FALSE,"FANDA96";#N/A,#N/A,FALSE,"INTRAN96";#N/A,#N/A,FALSE,"NAA9697";#N/A,#N/A,FALSE,"ECWEBB";#N/A,#N/A,FALSE,"MFT96";#N/A,#N/A,FALSE,"CTrecon"}</definedName>
    <definedName name="sdf_3" localSheetId="4" hidden="1">{#N/A,#N/A,FALSE,"TMCOMP96";#N/A,#N/A,FALSE,"MAT96";#N/A,#N/A,FALSE,"FANDA96";#N/A,#N/A,FALSE,"INTRAN96";#N/A,#N/A,FALSE,"NAA9697";#N/A,#N/A,FALSE,"ECWEBB";#N/A,#N/A,FALSE,"MFT96";#N/A,#N/A,FALSE,"CTrecon"}</definedName>
    <definedName name="sdf_3" hidden="1">{#N/A,#N/A,FALSE,"TMCOMP96";#N/A,#N/A,FALSE,"MAT96";#N/A,#N/A,FALSE,"FANDA96";#N/A,#N/A,FALSE,"INTRAN96";#N/A,#N/A,FALSE,"NAA9697";#N/A,#N/A,FALSE,"ECWEBB";#N/A,#N/A,FALSE,"MFT96";#N/A,#N/A,FALSE,"CTrecon"}</definedName>
    <definedName name="sdf_3_1" localSheetId="0" hidden="1">{#N/A,#N/A,FALSE,"TMCOMP96";#N/A,#N/A,FALSE,"MAT96";#N/A,#N/A,FALSE,"FANDA96";#N/A,#N/A,FALSE,"INTRAN96";#N/A,#N/A,FALSE,"NAA9697";#N/A,#N/A,FALSE,"ECWEBB";#N/A,#N/A,FALSE,"MFT96";#N/A,#N/A,FALSE,"CTrecon"}</definedName>
    <definedName name="sdf_3_1" localSheetId="4" hidden="1">{#N/A,#N/A,FALSE,"TMCOMP96";#N/A,#N/A,FALSE,"MAT96";#N/A,#N/A,FALSE,"FANDA96";#N/A,#N/A,FALSE,"INTRAN96";#N/A,#N/A,FALSE,"NAA9697";#N/A,#N/A,FALSE,"ECWEBB";#N/A,#N/A,FALSE,"MFT96";#N/A,#N/A,FALSE,"CTrecon"}</definedName>
    <definedName name="sdf_3_1" hidden="1">{#N/A,#N/A,FALSE,"TMCOMP96";#N/A,#N/A,FALSE,"MAT96";#N/A,#N/A,FALSE,"FANDA96";#N/A,#N/A,FALSE,"INTRAN96";#N/A,#N/A,FALSE,"NAA9697";#N/A,#N/A,FALSE,"ECWEBB";#N/A,#N/A,FALSE,"MFT96";#N/A,#N/A,FALSE,"CTrecon"}</definedName>
    <definedName name="sdf_3_1_1" localSheetId="0" hidden="1">{#N/A,#N/A,FALSE,"TMCOMP96";#N/A,#N/A,FALSE,"MAT96";#N/A,#N/A,FALSE,"FANDA96";#N/A,#N/A,FALSE,"INTRAN96";#N/A,#N/A,FALSE,"NAA9697";#N/A,#N/A,FALSE,"ECWEBB";#N/A,#N/A,FALSE,"MFT96";#N/A,#N/A,FALSE,"CTrecon"}</definedName>
    <definedName name="sdf_3_1_1" hidden="1">{#N/A,#N/A,FALSE,"TMCOMP96";#N/A,#N/A,FALSE,"MAT96";#N/A,#N/A,FALSE,"FANDA96";#N/A,#N/A,FALSE,"INTRAN96";#N/A,#N/A,FALSE,"NAA9697";#N/A,#N/A,FALSE,"ECWEBB";#N/A,#N/A,FALSE,"MFT96";#N/A,#N/A,FALSE,"CTrecon"}</definedName>
    <definedName name="sdf_3_1_1_1" hidden="1">{#N/A,#N/A,FALSE,"TMCOMP96";#N/A,#N/A,FALSE,"MAT96";#N/A,#N/A,FALSE,"FANDA96";#N/A,#N/A,FALSE,"INTRAN96";#N/A,#N/A,FALSE,"NAA9697";#N/A,#N/A,FALSE,"ECWEBB";#N/A,#N/A,FALSE,"MFT96";#N/A,#N/A,FALSE,"CTrecon"}</definedName>
    <definedName name="sdf_3_1_1_2" hidden="1">{#N/A,#N/A,FALSE,"TMCOMP96";#N/A,#N/A,FALSE,"MAT96";#N/A,#N/A,FALSE,"FANDA96";#N/A,#N/A,FALSE,"INTRAN96";#N/A,#N/A,FALSE,"NAA9697";#N/A,#N/A,FALSE,"ECWEBB";#N/A,#N/A,FALSE,"MFT96";#N/A,#N/A,FALSE,"CTrecon"}</definedName>
    <definedName name="sdf_3_1_2" localSheetId="0" hidden="1">{#N/A,#N/A,FALSE,"TMCOMP96";#N/A,#N/A,FALSE,"MAT96";#N/A,#N/A,FALSE,"FANDA96";#N/A,#N/A,FALSE,"INTRAN96";#N/A,#N/A,FALSE,"NAA9697";#N/A,#N/A,FALSE,"ECWEBB";#N/A,#N/A,FALSE,"MFT96";#N/A,#N/A,FALSE,"CTrecon"}</definedName>
    <definedName name="sdf_3_1_2" hidden="1">{#N/A,#N/A,FALSE,"TMCOMP96";#N/A,#N/A,FALSE,"MAT96";#N/A,#N/A,FALSE,"FANDA96";#N/A,#N/A,FALSE,"INTRAN96";#N/A,#N/A,FALSE,"NAA9697";#N/A,#N/A,FALSE,"ECWEBB";#N/A,#N/A,FALSE,"MFT96";#N/A,#N/A,FALSE,"CTrecon"}</definedName>
    <definedName name="sdf_3_1_3" localSheetId="0" hidden="1">{#N/A,#N/A,FALSE,"TMCOMP96";#N/A,#N/A,FALSE,"MAT96";#N/A,#N/A,FALSE,"FANDA96";#N/A,#N/A,FALSE,"INTRAN96";#N/A,#N/A,FALSE,"NAA9697";#N/A,#N/A,FALSE,"ECWEBB";#N/A,#N/A,FALSE,"MFT96";#N/A,#N/A,FALSE,"CTrecon"}</definedName>
    <definedName name="sdf_3_1_3" hidden="1">{#N/A,#N/A,FALSE,"TMCOMP96";#N/A,#N/A,FALSE,"MAT96";#N/A,#N/A,FALSE,"FANDA96";#N/A,#N/A,FALSE,"INTRAN96";#N/A,#N/A,FALSE,"NAA9697";#N/A,#N/A,FALSE,"ECWEBB";#N/A,#N/A,FALSE,"MFT96";#N/A,#N/A,FALSE,"CTrecon"}</definedName>
    <definedName name="sdf_3_1_4" localSheetId="0" hidden="1">{#N/A,#N/A,FALSE,"TMCOMP96";#N/A,#N/A,FALSE,"MAT96";#N/A,#N/A,FALSE,"FANDA96";#N/A,#N/A,FALSE,"INTRAN96";#N/A,#N/A,FALSE,"NAA9697";#N/A,#N/A,FALSE,"ECWEBB";#N/A,#N/A,FALSE,"MFT96";#N/A,#N/A,FALSE,"CTrecon"}</definedName>
    <definedName name="sdf_3_1_4" hidden="1">{#N/A,#N/A,FALSE,"TMCOMP96";#N/A,#N/A,FALSE,"MAT96";#N/A,#N/A,FALSE,"FANDA96";#N/A,#N/A,FALSE,"INTRAN96";#N/A,#N/A,FALSE,"NAA9697";#N/A,#N/A,FALSE,"ECWEBB";#N/A,#N/A,FALSE,"MFT96";#N/A,#N/A,FALSE,"CTrecon"}</definedName>
    <definedName name="sdf_3_1_5" localSheetId="0" hidden="1">{#N/A,#N/A,FALSE,"TMCOMP96";#N/A,#N/A,FALSE,"MAT96";#N/A,#N/A,FALSE,"FANDA96";#N/A,#N/A,FALSE,"INTRAN96";#N/A,#N/A,FALSE,"NAA9697";#N/A,#N/A,FALSE,"ECWEBB";#N/A,#N/A,FALSE,"MFT96";#N/A,#N/A,FALSE,"CTrecon"}</definedName>
    <definedName name="sdf_3_1_5" hidden="1">{#N/A,#N/A,FALSE,"TMCOMP96";#N/A,#N/A,FALSE,"MAT96";#N/A,#N/A,FALSE,"FANDA96";#N/A,#N/A,FALSE,"INTRAN96";#N/A,#N/A,FALSE,"NAA9697";#N/A,#N/A,FALSE,"ECWEBB";#N/A,#N/A,FALSE,"MFT96";#N/A,#N/A,FALSE,"CTrecon"}</definedName>
    <definedName name="sdf_3_2" localSheetId="0" hidden="1">{#N/A,#N/A,FALSE,"TMCOMP96";#N/A,#N/A,FALSE,"MAT96";#N/A,#N/A,FALSE,"FANDA96";#N/A,#N/A,FALSE,"INTRAN96";#N/A,#N/A,FALSE,"NAA9697";#N/A,#N/A,FALSE,"ECWEBB";#N/A,#N/A,FALSE,"MFT96";#N/A,#N/A,FALSE,"CTrecon"}</definedName>
    <definedName name="sdf_3_2" hidden="1">{#N/A,#N/A,FALSE,"TMCOMP96";#N/A,#N/A,FALSE,"MAT96";#N/A,#N/A,FALSE,"FANDA96";#N/A,#N/A,FALSE,"INTRAN96";#N/A,#N/A,FALSE,"NAA9697";#N/A,#N/A,FALSE,"ECWEBB";#N/A,#N/A,FALSE,"MFT96";#N/A,#N/A,FALSE,"CTrecon"}</definedName>
    <definedName name="sdf_3_3" localSheetId="0" hidden="1">{#N/A,#N/A,FALSE,"TMCOMP96";#N/A,#N/A,FALSE,"MAT96";#N/A,#N/A,FALSE,"FANDA96";#N/A,#N/A,FALSE,"INTRAN96";#N/A,#N/A,FALSE,"NAA9697";#N/A,#N/A,FALSE,"ECWEBB";#N/A,#N/A,FALSE,"MFT96";#N/A,#N/A,FALSE,"CTrecon"}</definedName>
    <definedName name="sdf_3_3" hidden="1">{#N/A,#N/A,FALSE,"TMCOMP96";#N/A,#N/A,FALSE,"MAT96";#N/A,#N/A,FALSE,"FANDA96";#N/A,#N/A,FALSE,"INTRAN96";#N/A,#N/A,FALSE,"NAA9697";#N/A,#N/A,FALSE,"ECWEBB";#N/A,#N/A,FALSE,"MFT96";#N/A,#N/A,FALSE,"CTrecon"}</definedName>
    <definedName name="sdf_3_4" localSheetId="0" hidden="1">{#N/A,#N/A,FALSE,"TMCOMP96";#N/A,#N/A,FALSE,"MAT96";#N/A,#N/A,FALSE,"FANDA96";#N/A,#N/A,FALSE,"INTRAN96";#N/A,#N/A,FALSE,"NAA9697";#N/A,#N/A,FALSE,"ECWEBB";#N/A,#N/A,FALSE,"MFT96";#N/A,#N/A,FALSE,"CTrecon"}</definedName>
    <definedName name="sdf_3_4" hidden="1">{#N/A,#N/A,FALSE,"TMCOMP96";#N/A,#N/A,FALSE,"MAT96";#N/A,#N/A,FALSE,"FANDA96";#N/A,#N/A,FALSE,"INTRAN96";#N/A,#N/A,FALSE,"NAA9697";#N/A,#N/A,FALSE,"ECWEBB";#N/A,#N/A,FALSE,"MFT96";#N/A,#N/A,FALSE,"CTrecon"}</definedName>
    <definedName name="sdf_3_5" localSheetId="0" hidden="1">{#N/A,#N/A,FALSE,"TMCOMP96";#N/A,#N/A,FALSE,"MAT96";#N/A,#N/A,FALSE,"FANDA96";#N/A,#N/A,FALSE,"INTRAN96";#N/A,#N/A,FALSE,"NAA9697";#N/A,#N/A,FALSE,"ECWEBB";#N/A,#N/A,FALSE,"MFT96";#N/A,#N/A,FALSE,"CTrecon"}</definedName>
    <definedName name="sdf_3_5" hidden="1">{#N/A,#N/A,FALSE,"TMCOMP96";#N/A,#N/A,FALSE,"MAT96";#N/A,#N/A,FALSE,"FANDA96";#N/A,#N/A,FALSE,"INTRAN96";#N/A,#N/A,FALSE,"NAA9697";#N/A,#N/A,FALSE,"ECWEBB";#N/A,#N/A,FALSE,"MFT96";#N/A,#N/A,FALSE,"CTrecon"}</definedName>
    <definedName name="sdf_4" localSheetId="0" hidden="1">{#N/A,#N/A,FALSE,"TMCOMP96";#N/A,#N/A,FALSE,"MAT96";#N/A,#N/A,FALSE,"FANDA96";#N/A,#N/A,FALSE,"INTRAN96";#N/A,#N/A,FALSE,"NAA9697";#N/A,#N/A,FALSE,"ECWEBB";#N/A,#N/A,FALSE,"MFT96";#N/A,#N/A,FALSE,"CTrecon"}</definedName>
    <definedName name="sdf_4" localSheetId="4" hidden="1">{#N/A,#N/A,FALSE,"TMCOMP96";#N/A,#N/A,FALSE,"MAT96";#N/A,#N/A,FALSE,"FANDA96";#N/A,#N/A,FALSE,"INTRAN96";#N/A,#N/A,FALSE,"NAA9697";#N/A,#N/A,FALSE,"ECWEBB";#N/A,#N/A,FALSE,"MFT96";#N/A,#N/A,FALSE,"CTrecon"}</definedName>
    <definedName name="sdf_4" hidden="1">{#N/A,#N/A,FALSE,"TMCOMP96";#N/A,#N/A,FALSE,"MAT96";#N/A,#N/A,FALSE,"FANDA96";#N/A,#N/A,FALSE,"INTRAN96";#N/A,#N/A,FALSE,"NAA9697";#N/A,#N/A,FALSE,"ECWEBB";#N/A,#N/A,FALSE,"MFT96";#N/A,#N/A,FALSE,"CTrecon"}</definedName>
    <definedName name="sdf_4_1" localSheetId="0" hidden="1">{#N/A,#N/A,FALSE,"TMCOMP96";#N/A,#N/A,FALSE,"MAT96";#N/A,#N/A,FALSE,"FANDA96";#N/A,#N/A,FALSE,"INTRAN96";#N/A,#N/A,FALSE,"NAA9697";#N/A,#N/A,FALSE,"ECWEBB";#N/A,#N/A,FALSE,"MFT96";#N/A,#N/A,FALSE,"CTrecon"}</definedName>
    <definedName name="sdf_4_1" localSheetId="4" hidden="1">{#N/A,#N/A,FALSE,"TMCOMP96";#N/A,#N/A,FALSE,"MAT96";#N/A,#N/A,FALSE,"FANDA96";#N/A,#N/A,FALSE,"INTRAN96";#N/A,#N/A,FALSE,"NAA9697";#N/A,#N/A,FALSE,"ECWEBB";#N/A,#N/A,FALSE,"MFT96";#N/A,#N/A,FALSE,"CTrecon"}</definedName>
    <definedName name="sdf_4_1" hidden="1">{#N/A,#N/A,FALSE,"TMCOMP96";#N/A,#N/A,FALSE,"MAT96";#N/A,#N/A,FALSE,"FANDA96";#N/A,#N/A,FALSE,"INTRAN96";#N/A,#N/A,FALSE,"NAA9697";#N/A,#N/A,FALSE,"ECWEBB";#N/A,#N/A,FALSE,"MFT96";#N/A,#N/A,FALSE,"CTrecon"}</definedName>
    <definedName name="sdf_4_1_1" localSheetId="0" hidden="1">{#N/A,#N/A,FALSE,"TMCOMP96";#N/A,#N/A,FALSE,"MAT96";#N/A,#N/A,FALSE,"FANDA96";#N/A,#N/A,FALSE,"INTRAN96";#N/A,#N/A,FALSE,"NAA9697";#N/A,#N/A,FALSE,"ECWEBB";#N/A,#N/A,FALSE,"MFT96";#N/A,#N/A,FALSE,"CTrecon"}</definedName>
    <definedName name="sdf_4_1_1" hidden="1">{#N/A,#N/A,FALSE,"TMCOMP96";#N/A,#N/A,FALSE,"MAT96";#N/A,#N/A,FALSE,"FANDA96";#N/A,#N/A,FALSE,"INTRAN96";#N/A,#N/A,FALSE,"NAA9697";#N/A,#N/A,FALSE,"ECWEBB";#N/A,#N/A,FALSE,"MFT96";#N/A,#N/A,FALSE,"CTrecon"}</definedName>
    <definedName name="sdf_4_1_1_1" hidden="1">{#N/A,#N/A,FALSE,"TMCOMP96";#N/A,#N/A,FALSE,"MAT96";#N/A,#N/A,FALSE,"FANDA96";#N/A,#N/A,FALSE,"INTRAN96";#N/A,#N/A,FALSE,"NAA9697";#N/A,#N/A,FALSE,"ECWEBB";#N/A,#N/A,FALSE,"MFT96";#N/A,#N/A,FALSE,"CTrecon"}</definedName>
    <definedName name="sdf_4_1_1_2" hidden="1">{#N/A,#N/A,FALSE,"TMCOMP96";#N/A,#N/A,FALSE,"MAT96";#N/A,#N/A,FALSE,"FANDA96";#N/A,#N/A,FALSE,"INTRAN96";#N/A,#N/A,FALSE,"NAA9697";#N/A,#N/A,FALSE,"ECWEBB";#N/A,#N/A,FALSE,"MFT96";#N/A,#N/A,FALSE,"CTrecon"}</definedName>
    <definedName name="sdf_4_1_2" localSheetId="0" hidden="1">{#N/A,#N/A,FALSE,"TMCOMP96";#N/A,#N/A,FALSE,"MAT96";#N/A,#N/A,FALSE,"FANDA96";#N/A,#N/A,FALSE,"INTRAN96";#N/A,#N/A,FALSE,"NAA9697";#N/A,#N/A,FALSE,"ECWEBB";#N/A,#N/A,FALSE,"MFT96";#N/A,#N/A,FALSE,"CTrecon"}</definedName>
    <definedName name="sdf_4_1_2" hidden="1">{#N/A,#N/A,FALSE,"TMCOMP96";#N/A,#N/A,FALSE,"MAT96";#N/A,#N/A,FALSE,"FANDA96";#N/A,#N/A,FALSE,"INTRAN96";#N/A,#N/A,FALSE,"NAA9697";#N/A,#N/A,FALSE,"ECWEBB";#N/A,#N/A,FALSE,"MFT96";#N/A,#N/A,FALSE,"CTrecon"}</definedName>
    <definedName name="sdf_4_1_3" localSheetId="0" hidden="1">{#N/A,#N/A,FALSE,"TMCOMP96";#N/A,#N/A,FALSE,"MAT96";#N/A,#N/A,FALSE,"FANDA96";#N/A,#N/A,FALSE,"INTRAN96";#N/A,#N/A,FALSE,"NAA9697";#N/A,#N/A,FALSE,"ECWEBB";#N/A,#N/A,FALSE,"MFT96";#N/A,#N/A,FALSE,"CTrecon"}</definedName>
    <definedName name="sdf_4_1_3" hidden="1">{#N/A,#N/A,FALSE,"TMCOMP96";#N/A,#N/A,FALSE,"MAT96";#N/A,#N/A,FALSE,"FANDA96";#N/A,#N/A,FALSE,"INTRAN96";#N/A,#N/A,FALSE,"NAA9697";#N/A,#N/A,FALSE,"ECWEBB";#N/A,#N/A,FALSE,"MFT96";#N/A,#N/A,FALSE,"CTrecon"}</definedName>
    <definedName name="sdf_4_1_4" localSheetId="0" hidden="1">{#N/A,#N/A,FALSE,"TMCOMP96";#N/A,#N/A,FALSE,"MAT96";#N/A,#N/A,FALSE,"FANDA96";#N/A,#N/A,FALSE,"INTRAN96";#N/A,#N/A,FALSE,"NAA9697";#N/A,#N/A,FALSE,"ECWEBB";#N/A,#N/A,FALSE,"MFT96";#N/A,#N/A,FALSE,"CTrecon"}</definedName>
    <definedName name="sdf_4_1_4" hidden="1">{#N/A,#N/A,FALSE,"TMCOMP96";#N/A,#N/A,FALSE,"MAT96";#N/A,#N/A,FALSE,"FANDA96";#N/A,#N/A,FALSE,"INTRAN96";#N/A,#N/A,FALSE,"NAA9697";#N/A,#N/A,FALSE,"ECWEBB";#N/A,#N/A,FALSE,"MFT96";#N/A,#N/A,FALSE,"CTrecon"}</definedName>
    <definedName name="sdf_4_1_5" localSheetId="0" hidden="1">{#N/A,#N/A,FALSE,"TMCOMP96";#N/A,#N/A,FALSE,"MAT96";#N/A,#N/A,FALSE,"FANDA96";#N/A,#N/A,FALSE,"INTRAN96";#N/A,#N/A,FALSE,"NAA9697";#N/A,#N/A,FALSE,"ECWEBB";#N/A,#N/A,FALSE,"MFT96";#N/A,#N/A,FALSE,"CTrecon"}</definedName>
    <definedName name="sdf_4_1_5" hidden="1">{#N/A,#N/A,FALSE,"TMCOMP96";#N/A,#N/A,FALSE,"MAT96";#N/A,#N/A,FALSE,"FANDA96";#N/A,#N/A,FALSE,"INTRAN96";#N/A,#N/A,FALSE,"NAA9697";#N/A,#N/A,FALSE,"ECWEBB";#N/A,#N/A,FALSE,"MFT96";#N/A,#N/A,FALSE,"CTrecon"}</definedName>
    <definedName name="sdf_4_2" localSheetId="0" hidden="1">{#N/A,#N/A,FALSE,"TMCOMP96";#N/A,#N/A,FALSE,"MAT96";#N/A,#N/A,FALSE,"FANDA96";#N/A,#N/A,FALSE,"INTRAN96";#N/A,#N/A,FALSE,"NAA9697";#N/A,#N/A,FALSE,"ECWEBB";#N/A,#N/A,FALSE,"MFT96";#N/A,#N/A,FALSE,"CTrecon"}</definedName>
    <definedName name="sdf_4_2" hidden="1">{#N/A,#N/A,FALSE,"TMCOMP96";#N/A,#N/A,FALSE,"MAT96";#N/A,#N/A,FALSE,"FANDA96";#N/A,#N/A,FALSE,"INTRAN96";#N/A,#N/A,FALSE,"NAA9697";#N/A,#N/A,FALSE,"ECWEBB";#N/A,#N/A,FALSE,"MFT96";#N/A,#N/A,FALSE,"CTrecon"}</definedName>
    <definedName name="sdf_4_3" localSheetId="0" hidden="1">{#N/A,#N/A,FALSE,"TMCOMP96";#N/A,#N/A,FALSE,"MAT96";#N/A,#N/A,FALSE,"FANDA96";#N/A,#N/A,FALSE,"INTRAN96";#N/A,#N/A,FALSE,"NAA9697";#N/A,#N/A,FALSE,"ECWEBB";#N/A,#N/A,FALSE,"MFT96";#N/A,#N/A,FALSE,"CTrecon"}</definedName>
    <definedName name="sdf_4_3" hidden="1">{#N/A,#N/A,FALSE,"TMCOMP96";#N/A,#N/A,FALSE,"MAT96";#N/A,#N/A,FALSE,"FANDA96";#N/A,#N/A,FALSE,"INTRAN96";#N/A,#N/A,FALSE,"NAA9697";#N/A,#N/A,FALSE,"ECWEBB";#N/A,#N/A,FALSE,"MFT96";#N/A,#N/A,FALSE,"CTrecon"}</definedName>
    <definedName name="sdf_4_4" localSheetId="0" hidden="1">{#N/A,#N/A,FALSE,"TMCOMP96";#N/A,#N/A,FALSE,"MAT96";#N/A,#N/A,FALSE,"FANDA96";#N/A,#N/A,FALSE,"INTRAN96";#N/A,#N/A,FALSE,"NAA9697";#N/A,#N/A,FALSE,"ECWEBB";#N/A,#N/A,FALSE,"MFT96";#N/A,#N/A,FALSE,"CTrecon"}</definedName>
    <definedName name="sdf_4_4" hidden="1">{#N/A,#N/A,FALSE,"TMCOMP96";#N/A,#N/A,FALSE,"MAT96";#N/A,#N/A,FALSE,"FANDA96";#N/A,#N/A,FALSE,"INTRAN96";#N/A,#N/A,FALSE,"NAA9697";#N/A,#N/A,FALSE,"ECWEBB";#N/A,#N/A,FALSE,"MFT96";#N/A,#N/A,FALSE,"CTrecon"}</definedName>
    <definedName name="sdf_4_5" localSheetId="0" hidden="1">{#N/A,#N/A,FALSE,"TMCOMP96";#N/A,#N/A,FALSE,"MAT96";#N/A,#N/A,FALSE,"FANDA96";#N/A,#N/A,FALSE,"INTRAN96";#N/A,#N/A,FALSE,"NAA9697";#N/A,#N/A,FALSE,"ECWEBB";#N/A,#N/A,FALSE,"MFT96";#N/A,#N/A,FALSE,"CTrecon"}</definedName>
    <definedName name="sdf_4_5" hidden="1">{#N/A,#N/A,FALSE,"TMCOMP96";#N/A,#N/A,FALSE,"MAT96";#N/A,#N/A,FALSE,"FANDA96";#N/A,#N/A,FALSE,"INTRAN96";#N/A,#N/A,FALSE,"NAA9697";#N/A,#N/A,FALSE,"ECWEBB";#N/A,#N/A,FALSE,"MFT96";#N/A,#N/A,FALSE,"CTrecon"}</definedName>
    <definedName name="sdf_5" localSheetId="0" hidden="1">{#N/A,#N/A,FALSE,"TMCOMP96";#N/A,#N/A,FALSE,"MAT96";#N/A,#N/A,FALSE,"FANDA96";#N/A,#N/A,FALSE,"INTRAN96";#N/A,#N/A,FALSE,"NAA9697";#N/A,#N/A,FALSE,"ECWEBB";#N/A,#N/A,FALSE,"MFT96";#N/A,#N/A,FALSE,"CTrecon"}</definedName>
    <definedName name="sdf_5" localSheetId="4" hidden="1">{#N/A,#N/A,FALSE,"TMCOMP96";#N/A,#N/A,FALSE,"MAT96";#N/A,#N/A,FALSE,"FANDA96";#N/A,#N/A,FALSE,"INTRAN96";#N/A,#N/A,FALSE,"NAA9697";#N/A,#N/A,FALSE,"ECWEBB";#N/A,#N/A,FALSE,"MFT96";#N/A,#N/A,FALSE,"CTrecon"}</definedName>
    <definedName name="sdf_5" hidden="1">{#N/A,#N/A,FALSE,"TMCOMP96";#N/A,#N/A,FALSE,"MAT96";#N/A,#N/A,FALSE,"FANDA96";#N/A,#N/A,FALSE,"INTRAN96";#N/A,#N/A,FALSE,"NAA9697";#N/A,#N/A,FALSE,"ECWEBB";#N/A,#N/A,FALSE,"MFT96";#N/A,#N/A,FALSE,"CTrecon"}</definedName>
    <definedName name="sdf_5_1" localSheetId="0" hidden="1">{#N/A,#N/A,FALSE,"TMCOMP96";#N/A,#N/A,FALSE,"MAT96";#N/A,#N/A,FALSE,"FANDA96";#N/A,#N/A,FALSE,"INTRAN96";#N/A,#N/A,FALSE,"NAA9697";#N/A,#N/A,FALSE,"ECWEBB";#N/A,#N/A,FALSE,"MFT96";#N/A,#N/A,FALSE,"CTrecon"}</definedName>
    <definedName name="sdf_5_1" localSheetId="4" hidden="1">{#N/A,#N/A,FALSE,"TMCOMP96";#N/A,#N/A,FALSE,"MAT96";#N/A,#N/A,FALSE,"FANDA96";#N/A,#N/A,FALSE,"INTRAN96";#N/A,#N/A,FALSE,"NAA9697";#N/A,#N/A,FALSE,"ECWEBB";#N/A,#N/A,FALSE,"MFT96";#N/A,#N/A,FALSE,"CTrecon"}</definedName>
    <definedName name="sdf_5_1" hidden="1">{#N/A,#N/A,FALSE,"TMCOMP96";#N/A,#N/A,FALSE,"MAT96";#N/A,#N/A,FALSE,"FANDA96";#N/A,#N/A,FALSE,"INTRAN96";#N/A,#N/A,FALSE,"NAA9697";#N/A,#N/A,FALSE,"ECWEBB";#N/A,#N/A,FALSE,"MFT96";#N/A,#N/A,FALSE,"CTrecon"}</definedName>
    <definedName name="sdf_5_1_1" localSheetId="0" hidden="1">{#N/A,#N/A,FALSE,"TMCOMP96";#N/A,#N/A,FALSE,"MAT96";#N/A,#N/A,FALSE,"FANDA96";#N/A,#N/A,FALSE,"INTRAN96";#N/A,#N/A,FALSE,"NAA9697";#N/A,#N/A,FALSE,"ECWEBB";#N/A,#N/A,FALSE,"MFT96";#N/A,#N/A,FALSE,"CTrecon"}</definedName>
    <definedName name="sdf_5_1_1" hidden="1">{#N/A,#N/A,FALSE,"TMCOMP96";#N/A,#N/A,FALSE,"MAT96";#N/A,#N/A,FALSE,"FANDA96";#N/A,#N/A,FALSE,"INTRAN96";#N/A,#N/A,FALSE,"NAA9697";#N/A,#N/A,FALSE,"ECWEBB";#N/A,#N/A,FALSE,"MFT96";#N/A,#N/A,FALSE,"CTrecon"}</definedName>
    <definedName name="sdf_5_1_1_1" hidden="1">{#N/A,#N/A,FALSE,"TMCOMP96";#N/A,#N/A,FALSE,"MAT96";#N/A,#N/A,FALSE,"FANDA96";#N/A,#N/A,FALSE,"INTRAN96";#N/A,#N/A,FALSE,"NAA9697";#N/A,#N/A,FALSE,"ECWEBB";#N/A,#N/A,FALSE,"MFT96";#N/A,#N/A,FALSE,"CTrecon"}</definedName>
    <definedName name="sdf_5_1_1_2" hidden="1">{#N/A,#N/A,FALSE,"TMCOMP96";#N/A,#N/A,FALSE,"MAT96";#N/A,#N/A,FALSE,"FANDA96";#N/A,#N/A,FALSE,"INTRAN96";#N/A,#N/A,FALSE,"NAA9697";#N/A,#N/A,FALSE,"ECWEBB";#N/A,#N/A,FALSE,"MFT96";#N/A,#N/A,FALSE,"CTrecon"}</definedName>
    <definedName name="sdf_5_1_2" localSheetId="0" hidden="1">{#N/A,#N/A,FALSE,"TMCOMP96";#N/A,#N/A,FALSE,"MAT96";#N/A,#N/A,FALSE,"FANDA96";#N/A,#N/A,FALSE,"INTRAN96";#N/A,#N/A,FALSE,"NAA9697";#N/A,#N/A,FALSE,"ECWEBB";#N/A,#N/A,FALSE,"MFT96";#N/A,#N/A,FALSE,"CTrecon"}</definedName>
    <definedName name="sdf_5_1_2" hidden="1">{#N/A,#N/A,FALSE,"TMCOMP96";#N/A,#N/A,FALSE,"MAT96";#N/A,#N/A,FALSE,"FANDA96";#N/A,#N/A,FALSE,"INTRAN96";#N/A,#N/A,FALSE,"NAA9697";#N/A,#N/A,FALSE,"ECWEBB";#N/A,#N/A,FALSE,"MFT96";#N/A,#N/A,FALSE,"CTrecon"}</definedName>
    <definedName name="sdf_5_1_3" localSheetId="0" hidden="1">{#N/A,#N/A,FALSE,"TMCOMP96";#N/A,#N/A,FALSE,"MAT96";#N/A,#N/A,FALSE,"FANDA96";#N/A,#N/A,FALSE,"INTRAN96";#N/A,#N/A,FALSE,"NAA9697";#N/A,#N/A,FALSE,"ECWEBB";#N/A,#N/A,FALSE,"MFT96";#N/A,#N/A,FALSE,"CTrecon"}</definedName>
    <definedName name="sdf_5_1_3" hidden="1">{#N/A,#N/A,FALSE,"TMCOMP96";#N/A,#N/A,FALSE,"MAT96";#N/A,#N/A,FALSE,"FANDA96";#N/A,#N/A,FALSE,"INTRAN96";#N/A,#N/A,FALSE,"NAA9697";#N/A,#N/A,FALSE,"ECWEBB";#N/A,#N/A,FALSE,"MFT96";#N/A,#N/A,FALSE,"CTrecon"}</definedName>
    <definedName name="sdf_5_1_4" localSheetId="0" hidden="1">{#N/A,#N/A,FALSE,"TMCOMP96";#N/A,#N/A,FALSE,"MAT96";#N/A,#N/A,FALSE,"FANDA96";#N/A,#N/A,FALSE,"INTRAN96";#N/A,#N/A,FALSE,"NAA9697";#N/A,#N/A,FALSE,"ECWEBB";#N/A,#N/A,FALSE,"MFT96";#N/A,#N/A,FALSE,"CTrecon"}</definedName>
    <definedName name="sdf_5_1_4" hidden="1">{#N/A,#N/A,FALSE,"TMCOMP96";#N/A,#N/A,FALSE,"MAT96";#N/A,#N/A,FALSE,"FANDA96";#N/A,#N/A,FALSE,"INTRAN96";#N/A,#N/A,FALSE,"NAA9697";#N/A,#N/A,FALSE,"ECWEBB";#N/A,#N/A,FALSE,"MFT96";#N/A,#N/A,FALSE,"CTrecon"}</definedName>
    <definedName name="sdf_5_1_5" localSheetId="0" hidden="1">{#N/A,#N/A,FALSE,"TMCOMP96";#N/A,#N/A,FALSE,"MAT96";#N/A,#N/A,FALSE,"FANDA96";#N/A,#N/A,FALSE,"INTRAN96";#N/A,#N/A,FALSE,"NAA9697";#N/A,#N/A,FALSE,"ECWEBB";#N/A,#N/A,FALSE,"MFT96";#N/A,#N/A,FALSE,"CTrecon"}</definedName>
    <definedName name="sdf_5_1_5" hidden="1">{#N/A,#N/A,FALSE,"TMCOMP96";#N/A,#N/A,FALSE,"MAT96";#N/A,#N/A,FALSE,"FANDA96";#N/A,#N/A,FALSE,"INTRAN96";#N/A,#N/A,FALSE,"NAA9697";#N/A,#N/A,FALSE,"ECWEBB";#N/A,#N/A,FALSE,"MFT96";#N/A,#N/A,FALSE,"CTrecon"}</definedName>
    <definedName name="sdf_5_2" localSheetId="0" hidden="1">{#N/A,#N/A,FALSE,"TMCOMP96";#N/A,#N/A,FALSE,"MAT96";#N/A,#N/A,FALSE,"FANDA96";#N/A,#N/A,FALSE,"INTRAN96";#N/A,#N/A,FALSE,"NAA9697";#N/A,#N/A,FALSE,"ECWEBB";#N/A,#N/A,FALSE,"MFT96";#N/A,#N/A,FALSE,"CTrecon"}</definedName>
    <definedName name="sdf_5_2" hidden="1">{#N/A,#N/A,FALSE,"TMCOMP96";#N/A,#N/A,FALSE,"MAT96";#N/A,#N/A,FALSE,"FANDA96";#N/A,#N/A,FALSE,"INTRAN96";#N/A,#N/A,FALSE,"NAA9697";#N/A,#N/A,FALSE,"ECWEBB";#N/A,#N/A,FALSE,"MFT96";#N/A,#N/A,FALSE,"CTrecon"}</definedName>
    <definedName name="sdf_5_3" localSheetId="0" hidden="1">{#N/A,#N/A,FALSE,"TMCOMP96";#N/A,#N/A,FALSE,"MAT96";#N/A,#N/A,FALSE,"FANDA96";#N/A,#N/A,FALSE,"INTRAN96";#N/A,#N/A,FALSE,"NAA9697";#N/A,#N/A,FALSE,"ECWEBB";#N/A,#N/A,FALSE,"MFT96";#N/A,#N/A,FALSE,"CTrecon"}</definedName>
    <definedName name="sdf_5_3" hidden="1">{#N/A,#N/A,FALSE,"TMCOMP96";#N/A,#N/A,FALSE,"MAT96";#N/A,#N/A,FALSE,"FANDA96";#N/A,#N/A,FALSE,"INTRAN96";#N/A,#N/A,FALSE,"NAA9697";#N/A,#N/A,FALSE,"ECWEBB";#N/A,#N/A,FALSE,"MFT96";#N/A,#N/A,FALSE,"CTrecon"}</definedName>
    <definedName name="sdf_5_4" localSheetId="0" hidden="1">{#N/A,#N/A,FALSE,"TMCOMP96";#N/A,#N/A,FALSE,"MAT96";#N/A,#N/A,FALSE,"FANDA96";#N/A,#N/A,FALSE,"INTRAN96";#N/A,#N/A,FALSE,"NAA9697";#N/A,#N/A,FALSE,"ECWEBB";#N/A,#N/A,FALSE,"MFT96";#N/A,#N/A,FALSE,"CTrecon"}</definedName>
    <definedName name="sdf_5_4" hidden="1">{#N/A,#N/A,FALSE,"TMCOMP96";#N/A,#N/A,FALSE,"MAT96";#N/A,#N/A,FALSE,"FANDA96";#N/A,#N/A,FALSE,"INTRAN96";#N/A,#N/A,FALSE,"NAA9697";#N/A,#N/A,FALSE,"ECWEBB";#N/A,#N/A,FALSE,"MFT96";#N/A,#N/A,FALSE,"CTrecon"}</definedName>
    <definedName name="sdf_5_5" localSheetId="0" hidden="1">{#N/A,#N/A,FALSE,"TMCOMP96";#N/A,#N/A,FALSE,"MAT96";#N/A,#N/A,FALSE,"FANDA96";#N/A,#N/A,FALSE,"INTRAN96";#N/A,#N/A,FALSE,"NAA9697";#N/A,#N/A,FALSE,"ECWEBB";#N/A,#N/A,FALSE,"MFT96";#N/A,#N/A,FALSE,"CTrecon"}</definedName>
    <definedName name="sdf_5_5"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localSheetId="4" hidden="1">{#N/A,#N/A,FALSE,"TMCOMP96";#N/A,#N/A,FALSE,"MAT96";#N/A,#N/A,FALSE,"FANDA96";#N/A,#N/A,FALSE,"INTRAN96";#N/A,#N/A,FALSE,"NAA9697";#N/A,#N/A,FALSE,"ECWEBB";#N/A,#N/A,FALSE,"MFT96";#N/A,#N/A,FALSE,"CTrecon"}</definedName>
    <definedName name="sdff_1" localSheetId="3" hidden="1">{#N/A,#N/A,FALSE,"TMCOMP96";#N/A,#N/A,FALSE,"MAT96";#N/A,#N/A,FALSE,"FANDA96";#N/A,#N/A,FALSE,"INTRAN96";#N/A,#N/A,FALSE,"NAA9697";#N/A,#N/A,FALSE,"ECWEBB";#N/A,#N/A,FALSE,"MFT96";#N/A,#N/A,FALSE,"CTrecon"}</definedName>
    <definedName name="sdff_1_1" localSheetId="0" hidden="1">{#N/A,#N/A,FALSE,"TMCOMP96";#N/A,#N/A,FALSE,"MAT96";#N/A,#N/A,FALSE,"FANDA96";#N/A,#N/A,FALSE,"INTRAN96";#N/A,#N/A,FALSE,"NAA9697";#N/A,#N/A,FALSE,"ECWEBB";#N/A,#N/A,FALSE,"MFT96";#N/A,#N/A,FALSE,"CTrecon"}</definedName>
    <definedName name="sdff_1_1" localSheetId="4" hidden="1">{#N/A,#N/A,FALSE,"TMCOMP96";#N/A,#N/A,FALSE,"MAT96";#N/A,#N/A,FALSE,"FANDA96";#N/A,#N/A,FALSE,"INTRAN96";#N/A,#N/A,FALSE,"NAA9697";#N/A,#N/A,FALSE,"ECWEBB";#N/A,#N/A,FALSE,"MFT96";#N/A,#N/A,FALSE,"CTrecon"}</definedName>
    <definedName name="sdff_1_1" localSheetId="3" hidden="1">{#N/A,#N/A,FALSE,"TMCOMP96";#N/A,#N/A,FALSE,"MAT96";#N/A,#N/A,FALSE,"FANDA96";#N/A,#N/A,FALSE,"INTRAN96";#N/A,#N/A,FALSE,"NAA9697";#N/A,#N/A,FALSE,"ECWEBB";#N/A,#N/A,FALSE,"MFT96";#N/A,#N/A,FALSE,"CTrecon"}</definedName>
    <definedName name="sdff_1_1" hidden="1">{#N/A,#N/A,FALSE,"TMCOMP96";#N/A,#N/A,FALSE,"MAT96";#N/A,#N/A,FALSE,"FANDA96";#N/A,#N/A,FALSE,"INTRAN96";#N/A,#N/A,FALSE,"NAA9697";#N/A,#N/A,FALSE,"ECWEBB";#N/A,#N/A,FALSE,"MFT96";#N/A,#N/A,FALSE,"CTrecon"}</definedName>
    <definedName name="sdff_1_1_1" localSheetId="0" hidden="1">{#N/A,#N/A,FALSE,"TMCOMP96";#N/A,#N/A,FALSE,"MAT96";#N/A,#N/A,FALSE,"FANDA96";#N/A,#N/A,FALSE,"INTRAN96";#N/A,#N/A,FALSE,"NAA9697";#N/A,#N/A,FALSE,"ECWEBB";#N/A,#N/A,FALSE,"MFT96";#N/A,#N/A,FALSE,"CTrecon"}</definedName>
    <definedName name="sdff_1_1_1" localSheetId="4" hidden="1">{#N/A,#N/A,FALSE,"TMCOMP96";#N/A,#N/A,FALSE,"MAT96";#N/A,#N/A,FALSE,"FANDA96";#N/A,#N/A,FALSE,"INTRAN96";#N/A,#N/A,FALSE,"NAA9697";#N/A,#N/A,FALSE,"ECWEBB";#N/A,#N/A,FALSE,"MFT96";#N/A,#N/A,FALSE,"CTrecon"}</definedName>
    <definedName name="sdff_1_1_1" hidden="1">{#N/A,#N/A,FALSE,"TMCOMP96";#N/A,#N/A,FALSE,"MAT96";#N/A,#N/A,FALSE,"FANDA96";#N/A,#N/A,FALSE,"INTRAN96";#N/A,#N/A,FALSE,"NAA9697";#N/A,#N/A,FALSE,"ECWEBB";#N/A,#N/A,FALSE,"MFT96";#N/A,#N/A,FALSE,"CTrecon"}</definedName>
    <definedName name="sdff_1_1_1_1" localSheetId="0" hidden="1">{#N/A,#N/A,FALSE,"TMCOMP96";#N/A,#N/A,FALSE,"MAT96";#N/A,#N/A,FALSE,"FANDA96";#N/A,#N/A,FALSE,"INTRAN96";#N/A,#N/A,FALSE,"NAA9697";#N/A,#N/A,FALSE,"ECWEBB";#N/A,#N/A,FALSE,"MFT96";#N/A,#N/A,FALSE,"CTrecon"}</definedName>
    <definedName name="sdff_1_1_1_1" hidden="1">{#N/A,#N/A,FALSE,"TMCOMP96";#N/A,#N/A,FALSE,"MAT96";#N/A,#N/A,FALSE,"FANDA96";#N/A,#N/A,FALSE,"INTRAN96";#N/A,#N/A,FALSE,"NAA9697";#N/A,#N/A,FALSE,"ECWEBB";#N/A,#N/A,FALSE,"MFT96";#N/A,#N/A,FALSE,"CTrecon"}</definedName>
    <definedName name="sdff_1_1_1_1_1" hidden="1">{#N/A,#N/A,FALSE,"TMCOMP96";#N/A,#N/A,FALSE,"MAT96";#N/A,#N/A,FALSE,"FANDA96";#N/A,#N/A,FALSE,"INTRAN96";#N/A,#N/A,FALSE,"NAA9697";#N/A,#N/A,FALSE,"ECWEBB";#N/A,#N/A,FALSE,"MFT96";#N/A,#N/A,FALSE,"CTrecon"}</definedName>
    <definedName name="sdff_1_1_1_1_2" hidden="1">{#N/A,#N/A,FALSE,"TMCOMP96";#N/A,#N/A,FALSE,"MAT96";#N/A,#N/A,FALSE,"FANDA96";#N/A,#N/A,FALSE,"INTRAN96";#N/A,#N/A,FALSE,"NAA9697";#N/A,#N/A,FALSE,"ECWEBB";#N/A,#N/A,FALSE,"MFT96";#N/A,#N/A,FALSE,"CTrecon"}</definedName>
    <definedName name="sdff_1_1_1_2" localSheetId="0" hidden="1">{#N/A,#N/A,FALSE,"TMCOMP96";#N/A,#N/A,FALSE,"MAT96";#N/A,#N/A,FALSE,"FANDA96";#N/A,#N/A,FALSE,"INTRAN96";#N/A,#N/A,FALSE,"NAA9697";#N/A,#N/A,FALSE,"ECWEBB";#N/A,#N/A,FALSE,"MFT96";#N/A,#N/A,FALSE,"CTrecon"}</definedName>
    <definedName name="sdff_1_1_1_2" hidden="1">{#N/A,#N/A,FALSE,"TMCOMP96";#N/A,#N/A,FALSE,"MAT96";#N/A,#N/A,FALSE,"FANDA96";#N/A,#N/A,FALSE,"INTRAN96";#N/A,#N/A,FALSE,"NAA9697";#N/A,#N/A,FALSE,"ECWEBB";#N/A,#N/A,FALSE,"MFT96";#N/A,#N/A,FALSE,"CTrecon"}</definedName>
    <definedName name="sdff_1_1_1_3" localSheetId="0" hidden="1">{#N/A,#N/A,FALSE,"TMCOMP96";#N/A,#N/A,FALSE,"MAT96";#N/A,#N/A,FALSE,"FANDA96";#N/A,#N/A,FALSE,"INTRAN96";#N/A,#N/A,FALSE,"NAA9697";#N/A,#N/A,FALSE,"ECWEBB";#N/A,#N/A,FALSE,"MFT96";#N/A,#N/A,FALSE,"CTrecon"}</definedName>
    <definedName name="sdff_1_1_1_3" hidden="1">{#N/A,#N/A,FALSE,"TMCOMP96";#N/A,#N/A,FALSE,"MAT96";#N/A,#N/A,FALSE,"FANDA96";#N/A,#N/A,FALSE,"INTRAN96";#N/A,#N/A,FALSE,"NAA9697";#N/A,#N/A,FALSE,"ECWEBB";#N/A,#N/A,FALSE,"MFT96";#N/A,#N/A,FALSE,"CTrecon"}</definedName>
    <definedName name="sdff_1_1_1_4" localSheetId="0" hidden="1">{#N/A,#N/A,FALSE,"TMCOMP96";#N/A,#N/A,FALSE,"MAT96";#N/A,#N/A,FALSE,"FANDA96";#N/A,#N/A,FALSE,"INTRAN96";#N/A,#N/A,FALSE,"NAA9697";#N/A,#N/A,FALSE,"ECWEBB";#N/A,#N/A,FALSE,"MFT96";#N/A,#N/A,FALSE,"CTrecon"}</definedName>
    <definedName name="sdff_1_1_1_4" hidden="1">{#N/A,#N/A,FALSE,"TMCOMP96";#N/A,#N/A,FALSE,"MAT96";#N/A,#N/A,FALSE,"FANDA96";#N/A,#N/A,FALSE,"INTRAN96";#N/A,#N/A,FALSE,"NAA9697";#N/A,#N/A,FALSE,"ECWEBB";#N/A,#N/A,FALSE,"MFT96";#N/A,#N/A,FALSE,"CTrecon"}</definedName>
    <definedName name="sdff_1_1_1_5" localSheetId="0" hidden="1">{#N/A,#N/A,FALSE,"TMCOMP96";#N/A,#N/A,FALSE,"MAT96";#N/A,#N/A,FALSE,"FANDA96";#N/A,#N/A,FALSE,"INTRAN96";#N/A,#N/A,FALSE,"NAA9697";#N/A,#N/A,FALSE,"ECWEBB";#N/A,#N/A,FALSE,"MFT96";#N/A,#N/A,FALSE,"CTrecon"}</definedName>
    <definedName name="sdff_1_1_1_5" hidden="1">{#N/A,#N/A,FALSE,"TMCOMP96";#N/A,#N/A,FALSE,"MAT96";#N/A,#N/A,FALSE,"FANDA96";#N/A,#N/A,FALSE,"INTRAN96";#N/A,#N/A,FALSE,"NAA9697";#N/A,#N/A,FALSE,"ECWEBB";#N/A,#N/A,FALSE,"MFT96";#N/A,#N/A,FALSE,"CTrecon"}</definedName>
    <definedName name="sdff_1_1_2" localSheetId="0" hidden="1">{#N/A,#N/A,FALSE,"TMCOMP96";#N/A,#N/A,FALSE,"MAT96";#N/A,#N/A,FALSE,"FANDA96";#N/A,#N/A,FALSE,"INTRAN96";#N/A,#N/A,FALSE,"NAA9697";#N/A,#N/A,FALSE,"ECWEBB";#N/A,#N/A,FALSE,"MFT96";#N/A,#N/A,FALSE,"CTrecon"}</definedName>
    <definedName name="sdff_1_1_2" hidden="1">{#N/A,#N/A,FALSE,"TMCOMP96";#N/A,#N/A,FALSE,"MAT96";#N/A,#N/A,FALSE,"FANDA96";#N/A,#N/A,FALSE,"INTRAN96";#N/A,#N/A,FALSE,"NAA9697";#N/A,#N/A,FALSE,"ECWEBB";#N/A,#N/A,FALSE,"MFT96";#N/A,#N/A,FALSE,"CTrecon"}</definedName>
    <definedName name="sdff_1_1_3" localSheetId="0" hidden="1">{#N/A,#N/A,FALSE,"TMCOMP96";#N/A,#N/A,FALSE,"MAT96";#N/A,#N/A,FALSE,"FANDA96";#N/A,#N/A,FALSE,"INTRAN96";#N/A,#N/A,FALSE,"NAA9697";#N/A,#N/A,FALSE,"ECWEBB";#N/A,#N/A,FALSE,"MFT96";#N/A,#N/A,FALSE,"CTrecon"}</definedName>
    <definedName name="sdff_1_1_3" hidden="1">{#N/A,#N/A,FALSE,"TMCOMP96";#N/A,#N/A,FALSE,"MAT96";#N/A,#N/A,FALSE,"FANDA96";#N/A,#N/A,FALSE,"INTRAN96";#N/A,#N/A,FALSE,"NAA9697";#N/A,#N/A,FALSE,"ECWEBB";#N/A,#N/A,FALSE,"MFT96";#N/A,#N/A,FALSE,"CTrecon"}</definedName>
    <definedName name="sdff_1_1_4" localSheetId="0" hidden="1">{#N/A,#N/A,FALSE,"TMCOMP96";#N/A,#N/A,FALSE,"MAT96";#N/A,#N/A,FALSE,"FANDA96";#N/A,#N/A,FALSE,"INTRAN96";#N/A,#N/A,FALSE,"NAA9697";#N/A,#N/A,FALSE,"ECWEBB";#N/A,#N/A,FALSE,"MFT96";#N/A,#N/A,FALSE,"CTrecon"}</definedName>
    <definedName name="sdff_1_1_4" hidden="1">{#N/A,#N/A,FALSE,"TMCOMP96";#N/A,#N/A,FALSE,"MAT96";#N/A,#N/A,FALSE,"FANDA96";#N/A,#N/A,FALSE,"INTRAN96";#N/A,#N/A,FALSE,"NAA9697";#N/A,#N/A,FALSE,"ECWEBB";#N/A,#N/A,FALSE,"MFT96";#N/A,#N/A,FALSE,"CTrecon"}</definedName>
    <definedName name="sdff_1_1_5" localSheetId="0" hidden="1">{#N/A,#N/A,FALSE,"TMCOMP96";#N/A,#N/A,FALSE,"MAT96";#N/A,#N/A,FALSE,"FANDA96";#N/A,#N/A,FALSE,"INTRAN96";#N/A,#N/A,FALSE,"NAA9697";#N/A,#N/A,FALSE,"ECWEBB";#N/A,#N/A,FALSE,"MFT96";#N/A,#N/A,FALSE,"CTrecon"}</definedName>
    <definedName name="sdff_1_1_5" hidden="1">{#N/A,#N/A,FALSE,"TMCOMP96";#N/A,#N/A,FALSE,"MAT96";#N/A,#N/A,FALSE,"FANDA96";#N/A,#N/A,FALSE,"INTRAN96";#N/A,#N/A,FALSE,"NAA9697";#N/A,#N/A,FALSE,"ECWEBB";#N/A,#N/A,FALSE,"MFT96";#N/A,#N/A,FALSE,"CTrecon"}</definedName>
    <definedName name="sdff_1_2" localSheetId="0" hidden="1">{#N/A,#N/A,FALSE,"TMCOMP96";#N/A,#N/A,FALSE,"MAT96";#N/A,#N/A,FALSE,"FANDA96";#N/A,#N/A,FALSE,"INTRAN96";#N/A,#N/A,FALSE,"NAA9697";#N/A,#N/A,FALSE,"ECWEBB";#N/A,#N/A,FALSE,"MFT96";#N/A,#N/A,FALSE,"CTrecon"}</definedName>
    <definedName name="sdff_1_2" localSheetId="4" hidden="1">{#N/A,#N/A,FALSE,"TMCOMP96";#N/A,#N/A,FALSE,"MAT96";#N/A,#N/A,FALSE,"FANDA96";#N/A,#N/A,FALSE,"INTRAN96";#N/A,#N/A,FALSE,"NAA9697";#N/A,#N/A,FALSE,"ECWEBB";#N/A,#N/A,FALSE,"MFT96";#N/A,#N/A,FALSE,"CTrecon"}</definedName>
    <definedName name="sdff_1_2" hidden="1">{#N/A,#N/A,FALSE,"TMCOMP96";#N/A,#N/A,FALSE,"MAT96";#N/A,#N/A,FALSE,"FANDA96";#N/A,#N/A,FALSE,"INTRAN96";#N/A,#N/A,FALSE,"NAA9697";#N/A,#N/A,FALSE,"ECWEBB";#N/A,#N/A,FALSE,"MFT96";#N/A,#N/A,FALSE,"CTrecon"}</definedName>
    <definedName name="sdff_1_2_1" localSheetId="0" hidden="1">{#N/A,#N/A,FALSE,"TMCOMP96";#N/A,#N/A,FALSE,"MAT96";#N/A,#N/A,FALSE,"FANDA96";#N/A,#N/A,FALSE,"INTRAN96";#N/A,#N/A,FALSE,"NAA9697";#N/A,#N/A,FALSE,"ECWEBB";#N/A,#N/A,FALSE,"MFT96";#N/A,#N/A,FALSE,"CTrecon"}</definedName>
    <definedName name="sdff_1_2_1" localSheetId="4" hidden="1">{#N/A,#N/A,FALSE,"TMCOMP96";#N/A,#N/A,FALSE,"MAT96";#N/A,#N/A,FALSE,"FANDA96";#N/A,#N/A,FALSE,"INTRAN96";#N/A,#N/A,FALSE,"NAA9697";#N/A,#N/A,FALSE,"ECWEBB";#N/A,#N/A,FALSE,"MFT96";#N/A,#N/A,FALSE,"CTrecon"}</definedName>
    <definedName name="sdff_1_2_1" hidden="1">{#N/A,#N/A,FALSE,"TMCOMP96";#N/A,#N/A,FALSE,"MAT96";#N/A,#N/A,FALSE,"FANDA96";#N/A,#N/A,FALSE,"INTRAN96";#N/A,#N/A,FALSE,"NAA9697";#N/A,#N/A,FALSE,"ECWEBB";#N/A,#N/A,FALSE,"MFT96";#N/A,#N/A,FALSE,"CTrecon"}</definedName>
    <definedName name="sdff_1_2_1_1" localSheetId="0" hidden="1">{#N/A,#N/A,FALSE,"TMCOMP96";#N/A,#N/A,FALSE,"MAT96";#N/A,#N/A,FALSE,"FANDA96";#N/A,#N/A,FALSE,"INTRAN96";#N/A,#N/A,FALSE,"NAA9697";#N/A,#N/A,FALSE,"ECWEBB";#N/A,#N/A,FALSE,"MFT96";#N/A,#N/A,FALSE,"CTrecon"}</definedName>
    <definedName name="sdff_1_2_1_1" hidden="1">{#N/A,#N/A,FALSE,"TMCOMP96";#N/A,#N/A,FALSE,"MAT96";#N/A,#N/A,FALSE,"FANDA96";#N/A,#N/A,FALSE,"INTRAN96";#N/A,#N/A,FALSE,"NAA9697";#N/A,#N/A,FALSE,"ECWEBB";#N/A,#N/A,FALSE,"MFT96";#N/A,#N/A,FALSE,"CTrecon"}</definedName>
    <definedName name="sdff_1_2_1_1_1" hidden="1">{#N/A,#N/A,FALSE,"TMCOMP96";#N/A,#N/A,FALSE,"MAT96";#N/A,#N/A,FALSE,"FANDA96";#N/A,#N/A,FALSE,"INTRAN96";#N/A,#N/A,FALSE,"NAA9697";#N/A,#N/A,FALSE,"ECWEBB";#N/A,#N/A,FALSE,"MFT96";#N/A,#N/A,FALSE,"CTrecon"}</definedName>
    <definedName name="sdff_1_2_1_1_2" hidden="1">{#N/A,#N/A,FALSE,"TMCOMP96";#N/A,#N/A,FALSE,"MAT96";#N/A,#N/A,FALSE,"FANDA96";#N/A,#N/A,FALSE,"INTRAN96";#N/A,#N/A,FALSE,"NAA9697";#N/A,#N/A,FALSE,"ECWEBB";#N/A,#N/A,FALSE,"MFT96";#N/A,#N/A,FALSE,"CTrecon"}</definedName>
    <definedName name="sdff_1_2_1_2" localSheetId="0" hidden="1">{#N/A,#N/A,FALSE,"TMCOMP96";#N/A,#N/A,FALSE,"MAT96";#N/A,#N/A,FALSE,"FANDA96";#N/A,#N/A,FALSE,"INTRAN96";#N/A,#N/A,FALSE,"NAA9697";#N/A,#N/A,FALSE,"ECWEBB";#N/A,#N/A,FALSE,"MFT96";#N/A,#N/A,FALSE,"CTrecon"}</definedName>
    <definedName name="sdff_1_2_1_2" hidden="1">{#N/A,#N/A,FALSE,"TMCOMP96";#N/A,#N/A,FALSE,"MAT96";#N/A,#N/A,FALSE,"FANDA96";#N/A,#N/A,FALSE,"INTRAN96";#N/A,#N/A,FALSE,"NAA9697";#N/A,#N/A,FALSE,"ECWEBB";#N/A,#N/A,FALSE,"MFT96";#N/A,#N/A,FALSE,"CTrecon"}</definedName>
    <definedName name="sdff_1_2_1_3" localSheetId="0" hidden="1">{#N/A,#N/A,FALSE,"TMCOMP96";#N/A,#N/A,FALSE,"MAT96";#N/A,#N/A,FALSE,"FANDA96";#N/A,#N/A,FALSE,"INTRAN96";#N/A,#N/A,FALSE,"NAA9697";#N/A,#N/A,FALSE,"ECWEBB";#N/A,#N/A,FALSE,"MFT96";#N/A,#N/A,FALSE,"CTrecon"}</definedName>
    <definedName name="sdff_1_2_1_3" hidden="1">{#N/A,#N/A,FALSE,"TMCOMP96";#N/A,#N/A,FALSE,"MAT96";#N/A,#N/A,FALSE,"FANDA96";#N/A,#N/A,FALSE,"INTRAN96";#N/A,#N/A,FALSE,"NAA9697";#N/A,#N/A,FALSE,"ECWEBB";#N/A,#N/A,FALSE,"MFT96";#N/A,#N/A,FALSE,"CTrecon"}</definedName>
    <definedName name="sdff_1_2_1_4" localSheetId="0" hidden="1">{#N/A,#N/A,FALSE,"TMCOMP96";#N/A,#N/A,FALSE,"MAT96";#N/A,#N/A,FALSE,"FANDA96";#N/A,#N/A,FALSE,"INTRAN96";#N/A,#N/A,FALSE,"NAA9697";#N/A,#N/A,FALSE,"ECWEBB";#N/A,#N/A,FALSE,"MFT96";#N/A,#N/A,FALSE,"CTrecon"}</definedName>
    <definedName name="sdff_1_2_1_4" hidden="1">{#N/A,#N/A,FALSE,"TMCOMP96";#N/A,#N/A,FALSE,"MAT96";#N/A,#N/A,FALSE,"FANDA96";#N/A,#N/A,FALSE,"INTRAN96";#N/A,#N/A,FALSE,"NAA9697";#N/A,#N/A,FALSE,"ECWEBB";#N/A,#N/A,FALSE,"MFT96";#N/A,#N/A,FALSE,"CTrecon"}</definedName>
    <definedName name="sdff_1_2_1_5" localSheetId="0" hidden="1">{#N/A,#N/A,FALSE,"TMCOMP96";#N/A,#N/A,FALSE,"MAT96";#N/A,#N/A,FALSE,"FANDA96";#N/A,#N/A,FALSE,"INTRAN96";#N/A,#N/A,FALSE,"NAA9697";#N/A,#N/A,FALSE,"ECWEBB";#N/A,#N/A,FALSE,"MFT96";#N/A,#N/A,FALSE,"CTrecon"}</definedName>
    <definedName name="sdff_1_2_1_5" hidden="1">{#N/A,#N/A,FALSE,"TMCOMP96";#N/A,#N/A,FALSE,"MAT96";#N/A,#N/A,FALSE,"FANDA96";#N/A,#N/A,FALSE,"INTRAN96";#N/A,#N/A,FALSE,"NAA9697";#N/A,#N/A,FALSE,"ECWEBB";#N/A,#N/A,FALSE,"MFT96";#N/A,#N/A,FALSE,"CTrecon"}</definedName>
    <definedName name="sdff_1_2_2" localSheetId="0" hidden="1">{#N/A,#N/A,FALSE,"TMCOMP96";#N/A,#N/A,FALSE,"MAT96";#N/A,#N/A,FALSE,"FANDA96";#N/A,#N/A,FALSE,"INTRAN96";#N/A,#N/A,FALSE,"NAA9697";#N/A,#N/A,FALSE,"ECWEBB";#N/A,#N/A,FALSE,"MFT96";#N/A,#N/A,FALSE,"CTrecon"}</definedName>
    <definedName name="sdff_1_2_2" hidden="1">{#N/A,#N/A,FALSE,"TMCOMP96";#N/A,#N/A,FALSE,"MAT96";#N/A,#N/A,FALSE,"FANDA96";#N/A,#N/A,FALSE,"INTRAN96";#N/A,#N/A,FALSE,"NAA9697";#N/A,#N/A,FALSE,"ECWEBB";#N/A,#N/A,FALSE,"MFT96";#N/A,#N/A,FALSE,"CTrecon"}</definedName>
    <definedName name="sdff_1_2_3" localSheetId="0" hidden="1">{#N/A,#N/A,FALSE,"TMCOMP96";#N/A,#N/A,FALSE,"MAT96";#N/A,#N/A,FALSE,"FANDA96";#N/A,#N/A,FALSE,"INTRAN96";#N/A,#N/A,FALSE,"NAA9697";#N/A,#N/A,FALSE,"ECWEBB";#N/A,#N/A,FALSE,"MFT96";#N/A,#N/A,FALSE,"CTrecon"}</definedName>
    <definedName name="sdff_1_2_3" hidden="1">{#N/A,#N/A,FALSE,"TMCOMP96";#N/A,#N/A,FALSE,"MAT96";#N/A,#N/A,FALSE,"FANDA96";#N/A,#N/A,FALSE,"INTRAN96";#N/A,#N/A,FALSE,"NAA9697";#N/A,#N/A,FALSE,"ECWEBB";#N/A,#N/A,FALSE,"MFT96";#N/A,#N/A,FALSE,"CTrecon"}</definedName>
    <definedName name="sdff_1_2_4" localSheetId="0" hidden="1">{#N/A,#N/A,FALSE,"TMCOMP96";#N/A,#N/A,FALSE,"MAT96";#N/A,#N/A,FALSE,"FANDA96";#N/A,#N/A,FALSE,"INTRAN96";#N/A,#N/A,FALSE,"NAA9697";#N/A,#N/A,FALSE,"ECWEBB";#N/A,#N/A,FALSE,"MFT96";#N/A,#N/A,FALSE,"CTrecon"}</definedName>
    <definedName name="sdff_1_2_4" hidden="1">{#N/A,#N/A,FALSE,"TMCOMP96";#N/A,#N/A,FALSE,"MAT96";#N/A,#N/A,FALSE,"FANDA96";#N/A,#N/A,FALSE,"INTRAN96";#N/A,#N/A,FALSE,"NAA9697";#N/A,#N/A,FALSE,"ECWEBB";#N/A,#N/A,FALSE,"MFT96";#N/A,#N/A,FALSE,"CTrecon"}</definedName>
    <definedName name="sdff_1_2_5" localSheetId="0" hidden="1">{#N/A,#N/A,FALSE,"TMCOMP96";#N/A,#N/A,FALSE,"MAT96";#N/A,#N/A,FALSE,"FANDA96";#N/A,#N/A,FALSE,"INTRAN96";#N/A,#N/A,FALSE,"NAA9697";#N/A,#N/A,FALSE,"ECWEBB";#N/A,#N/A,FALSE,"MFT96";#N/A,#N/A,FALSE,"CTrecon"}</definedName>
    <definedName name="sdff_1_2_5" hidden="1">{#N/A,#N/A,FALSE,"TMCOMP96";#N/A,#N/A,FALSE,"MAT96";#N/A,#N/A,FALSE,"FANDA96";#N/A,#N/A,FALSE,"INTRAN96";#N/A,#N/A,FALSE,"NAA9697";#N/A,#N/A,FALSE,"ECWEBB";#N/A,#N/A,FALSE,"MFT96";#N/A,#N/A,FALSE,"CTrecon"}</definedName>
    <definedName name="sdff_1_3" localSheetId="0" hidden="1">{#N/A,#N/A,FALSE,"TMCOMP96";#N/A,#N/A,FALSE,"MAT96";#N/A,#N/A,FALSE,"FANDA96";#N/A,#N/A,FALSE,"INTRAN96";#N/A,#N/A,FALSE,"NAA9697";#N/A,#N/A,FALSE,"ECWEBB";#N/A,#N/A,FALSE,"MFT96";#N/A,#N/A,FALSE,"CTrecon"}</definedName>
    <definedName name="sdff_1_3" localSheetId="4" hidden="1">{#N/A,#N/A,FALSE,"TMCOMP96";#N/A,#N/A,FALSE,"MAT96";#N/A,#N/A,FALSE,"FANDA96";#N/A,#N/A,FALSE,"INTRAN96";#N/A,#N/A,FALSE,"NAA9697";#N/A,#N/A,FALSE,"ECWEBB";#N/A,#N/A,FALSE,"MFT96";#N/A,#N/A,FALSE,"CTrecon"}</definedName>
    <definedName name="sdff_1_3" hidden="1">{#N/A,#N/A,FALSE,"TMCOMP96";#N/A,#N/A,FALSE,"MAT96";#N/A,#N/A,FALSE,"FANDA96";#N/A,#N/A,FALSE,"INTRAN96";#N/A,#N/A,FALSE,"NAA9697";#N/A,#N/A,FALSE,"ECWEBB";#N/A,#N/A,FALSE,"MFT96";#N/A,#N/A,FALSE,"CTrecon"}</definedName>
    <definedName name="sdff_1_3_1" localSheetId="0" hidden="1">{#N/A,#N/A,FALSE,"TMCOMP96";#N/A,#N/A,FALSE,"MAT96";#N/A,#N/A,FALSE,"FANDA96";#N/A,#N/A,FALSE,"INTRAN96";#N/A,#N/A,FALSE,"NAA9697";#N/A,#N/A,FALSE,"ECWEBB";#N/A,#N/A,FALSE,"MFT96";#N/A,#N/A,FALSE,"CTrecon"}</definedName>
    <definedName name="sdff_1_3_1" localSheetId="4" hidden="1">{#N/A,#N/A,FALSE,"TMCOMP96";#N/A,#N/A,FALSE,"MAT96";#N/A,#N/A,FALSE,"FANDA96";#N/A,#N/A,FALSE,"INTRAN96";#N/A,#N/A,FALSE,"NAA9697";#N/A,#N/A,FALSE,"ECWEBB";#N/A,#N/A,FALSE,"MFT96";#N/A,#N/A,FALSE,"CTrecon"}</definedName>
    <definedName name="sdff_1_3_1" hidden="1">{#N/A,#N/A,FALSE,"TMCOMP96";#N/A,#N/A,FALSE,"MAT96";#N/A,#N/A,FALSE,"FANDA96";#N/A,#N/A,FALSE,"INTRAN96";#N/A,#N/A,FALSE,"NAA9697";#N/A,#N/A,FALSE,"ECWEBB";#N/A,#N/A,FALSE,"MFT96";#N/A,#N/A,FALSE,"CTrecon"}</definedName>
    <definedName name="sdff_1_3_1_1" localSheetId="0" hidden="1">{#N/A,#N/A,FALSE,"TMCOMP96";#N/A,#N/A,FALSE,"MAT96";#N/A,#N/A,FALSE,"FANDA96";#N/A,#N/A,FALSE,"INTRAN96";#N/A,#N/A,FALSE,"NAA9697";#N/A,#N/A,FALSE,"ECWEBB";#N/A,#N/A,FALSE,"MFT96";#N/A,#N/A,FALSE,"CTrecon"}</definedName>
    <definedName name="sdff_1_3_1_1" hidden="1">{#N/A,#N/A,FALSE,"TMCOMP96";#N/A,#N/A,FALSE,"MAT96";#N/A,#N/A,FALSE,"FANDA96";#N/A,#N/A,FALSE,"INTRAN96";#N/A,#N/A,FALSE,"NAA9697";#N/A,#N/A,FALSE,"ECWEBB";#N/A,#N/A,FALSE,"MFT96";#N/A,#N/A,FALSE,"CTrecon"}</definedName>
    <definedName name="sdff_1_3_1_1_1" hidden="1">{#N/A,#N/A,FALSE,"TMCOMP96";#N/A,#N/A,FALSE,"MAT96";#N/A,#N/A,FALSE,"FANDA96";#N/A,#N/A,FALSE,"INTRAN96";#N/A,#N/A,FALSE,"NAA9697";#N/A,#N/A,FALSE,"ECWEBB";#N/A,#N/A,FALSE,"MFT96";#N/A,#N/A,FALSE,"CTrecon"}</definedName>
    <definedName name="sdff_1_3_1_1_2" hidden="1">{#N/A,#N/A,FALSE,"TMCOMP96";#N/A,#N/A,FALSE,"MAT96";#N/A,#N/A,FALSE,"FANDA96";#N/A,#N/A,FALSE,"INTRAN96";#N/A,#N/A,FALSE,"NAA9697";#N/A,#N/A,FALSE,"ECWEBB";#N/A,#N/A,FALSE,"MFT96";#N/A,#N/A,FALSE,"CTrecon"}</definedName>
    <definedName name="sdff_1_3_1_2" localSheetId="0" hidden="1">{#N/A,#N/A,FALSE,"TMCOMP96";#N/A,#N/A,FALSE,"MAT96";#N/A,#N/A,FALSE,"FANDA96";#N/A,#N/A,FALSE,"INTRAN96";#N/A,#N/A,FALSE,"NAA9697";#N/A,#N/A,FALSE,"ECWEBB";#N/A,#N/A,FALSE,"MFT96";#N/A,#N/A,FALSE,"CTrecon"}</definedName>
    <definedName name="sdff_1_3_1_2" hidden="1">{#N/A,#N/A,FALSE,"TMCOMP96";#N/A,#N/A,FALSE,"MAT96";#N/A,#N/A,FALSE,"FANDA96";#N/A,#N/A,FALSE,"INTRAN96";#N/A,#N/A,FALSE,"NAA9697";#N/A,#N/A,FALSE,"ECWEBB";#N/A,#N/A,FALSE,"MFT96";#N/A,#N/A,FALSE,"CTrecon"}</definedName>
    <definedName name="sdff_1_3_1_3" localSheetId="0" hidden="1">{#N/A,#N/A,FALSE,"TMCOMP96";#N/A,#N/A,FALSE,"MAT96";#N/A,#N/A,FALSE,"FANDA96";#N/A,#N/A,FALSE,"INTRAN96";#N/A,#N/A,FALSE,"NAA9697";#N/A,#N/A,FALSE,"ECWEBB";#N/A,#N/A,FALSE,"MFT96";#N/A,#N/A,FALSE,"CTrecon"}</definedName>
    <definedName name="sdff_1_3_1_3" hidden="1">{#N/A,#N/A,FALSE,"TMCOMP96";#N/A,#N/A,FALSE,"MAT96";#N/A,#N/A,FALSE,"FANDA96";#N/A,#N/A,FALSE,"INTRAN96";#N/A,#N/A,FALSE,"NAA9697";#N/A,#N/A,FALSE,"ECWEBB";#N/A,#N/A,FALSE,"MFT96";#N/A,#N/A,FALSE,"CTrecon"}</definedName>
    <definedName name="sdff_1_3_1_4" localSheetId="0" hidden="1">{#N/A,#N/A,FALSE,"TMCOMP96";#N/A,#N/A,FALSE,"MAT96";#N/A,#N/A,FALSE,"FANDA96";#N/A,#N/A,FALSE,"INTRAN96";#N/A,#N/A,FALSE,"NAA9697";#N/A,#N/A,FALSE,"ECWEBB";#N/A,#N/A,FALSE,"MFT96";#N/A,#N/A,FALSE,"CTrecon"}</definedName>
    <definedName name="sdff_1_3_1_4" hidden="1">{#N/A,#N/A,FALSE,"TMCOMP96";#N/A,#N/A,FALSE,"MAT96";#N/A,#N/A,FALSE,"FANDA96";#N/A,#N/A,FALSE,"INTRAN96";#N/A,#N/A,FALSE,"NAA9697";#N/A,#N/A,FALSE,"ECWEBB";#N/A,#N/A,FALSE,"MFT96";#N/A,#N/A,FALSE,"CTrecon"}</definedName>
    <definedName name="sdff_1_3_1_5" localSheetId="0" hidden="1">{#N/A,#N/A,FALSE,"TMCOMP96";#N/A,#N/A,FALSE,"MAT96";#N/A,#N/A,FALSE,"FANDA96";#N/A,#N/A,FALSE,"INTRAN96";#N/A,#N/A,FALSE,"NAA9697";#N/A,#N/A,FALSE,"ECWEBB";#N/A,#N/A,FALSE,"MFT96";#N/A,#N/A,FALSE,"CTrecon"}</definedName>
    <definedName name="sdff_1_3_1_5" hidden="1">{#N/A,#N/A,FALSE,"TMCOMP96";#N/A,#N/A,FALSE,"MAT96";#N/A,#N/A,FALSE,"FANDA96";#N/A,#N/A,FALSE,"INTRAN96";#N/A,#N/A,FALSE,"NAA9697";#N/A,#N/A,FALSE,"ECWEBB";#N/A,#N/A,FALSE,"MFT96";#N/A,#N/A,FALSE,"CTrecon"}</definedName>
    <definedName name="sdff_1_3_2" localSheetId="0" hidden="1">{#N/A,#N/A,FALSE,"TMCOMP96";#N/A,#N/A,FALSE,"MAT96";#N/A,#N/A,FALSE,"FANDA96";#N/A,#N/A,FALSE,"INTRAN96";#N/A,#N/A,FALSE,"NAA9697";#N/A,#N/A,FALSE,"ECWEBB";#N/A,#N/A,FALSE,"MFT96";#N/A,#N/A,FALSE,"CTrecon"}</definedName>
    <definedName name="sdff_1_3_2" hidden="1">{#N/A,#N/A,FALSE,"TMCOMP96";#N/A,#N/A,FALSE,"MAT96";#N/A,#N/A,FALSE,"FANDA96";#N/A,#N/A,FALSE,"INTRAN96";#N/A,#N/A,FALSE,"NAA9697";#N/A,#N/A,FALSE,"ECWEBB";#N/A,#N/A,FALSE,"MFT96";#N/A,#N/A,FALSE,"CTrecon"}</definedName>
    <definedName name="sdff_1_3_3" localSheetId="0" hidden="1">{#N/A,#N/A,FALSE,"TMCOMP96";#N/A,#N/A,FALSE,"MAT96";#N/A,#N/A,FALSE,"FANDA96";#N/A,#N/A,FALSE,"INTRAN96";#N/A,#N/A,FALSE,"NAA9697";#N/A,#N/A,FALSE,"ECWEBB";#N/A,#N/A,FALSE,"MFT96";#N/A,#N/A,FALSE,"CTrecon"}</definedName>
    <definedName name="sdff_1_3_3" hidden="1">{#N/A,#N/A,FALSE,"TMCOMP96";#N/A,#N/A,FALSE,"MAT96";#N/A,#N/A,FALSE,"FANDA96";#N/A,#N/A,FALSE,"INTRAN96";#N/A,#N/A,FALSE,"NAA9697";#N/A,#N/A,FALSE,"ECWEBB";#N/A,#N/A,FALSE,"MFT96";#N/A,#N/A,FALSE,"CTrecon"}</definedName>
    <definedName name="sdff_1_3_4" localSheetId="0" hidden="1">{#N/A,#N/A,FALSE,"TMCOMP96";#N/A,#N/A,FALSE,"MAT96";#N/A,#N/A,FALSE,"FANDA96";#N/A,#N/A,FALSE,"INTRAN96";#N/A,#N/A,FALSE,"NAA9697";#N/A,#N/A,FALSE,"ECWEBB";#N/A,#N/A,FALSE,"MFT96";#N/A,#N/A,FALSE,"CTrecon"}</definedName>
    <definedName name="sdff_1_3_4" hidden="1">{#N/A,#N/A,FALSE,"TMCOMP96";#N/A,#N/A,FALSE,"MAT96";#N/A,#N/A,FALSE,"FANDA96";#N/A,#N/A,FALSE,"INTRAN96";#N/A,#N/A,FALSE,"NAA9697";#N/A,#N/A,FALSE,"ECWEBB";#N/A,#N/A,FALSE,"MFT96";#N/A,#N/A,FALSE,"CTrecon"}</definedName>
    <definedName name="sdff_1_3_5" localSheetId="0" hidden="1">{#N/A,#N/A,FALSE,"TMCOMP96";#N/A,#N/A,FALSE,"MAT96";#N/A,#N/A,FALSE,"FANDA96";#N/A,#N/A,FALSE,"INTRAN96";#N/A,#N/A,FALSE,"NAA9697";#N/A,#N/A,FALSE,"ECWEBB";#N/A,#N/A,FALSE,"MFT96";#N/A,#N/A,FALSE,"CTrecon"}</definedName>
    <definedName name="sdff_1_3_5" hidden="1">{#N/A,#N/A,FALSE,"TMCOMP96";#N/A,#N/A,FALSE,"MAT96";#N/A,#N/A,FALSE,"FANDA96";#N/A,#N/A,FALSE,"INTRAN96";#N/A,#N/A,FALSE,"NAA9697";#N/A,#N/A,FALSE,"ECWEBB";#N/A,#N/A,FALSE,"MFT96";#N/A,#N/A,FALSE,"CTrecon"}</definedName>
    <definedName name="sdff_1_4" localSheetId="0" hidden="1">{#N/A,#N/A,FALSE,"TMCOMP96";#N/A,#N/A,FALSE,"MAT96";#N/A,#N/A,FALSE,"FANDA96";#N/A,#N/A,FALSE,"INTRAN96";#N/A,#N/A,FALSE,"NAA9697";#N/A,#N/A,FALSE,"ECWEBB";#N/A,#N/A,FALSE,"MFT96";#N/A,#N/A,FALSE,"CTrecon"}</definedName>
    <definedName name="sdff_1_4" localSheetId="4" hidden="1">{#N/A,#N/A,FALSE,"TMCOMP96";#N/A,#N/A,FALSE,"MAT96";#N/A,#N/A,FALSE,"FANDA96";#N/A,#N/A,FALSE,"INTRAN96";#N/A,#N/A,FALSE,"NAA9697";#N/A,#N/A,FALSE,"ECWEBB";#N/A,#N/A,FALSE,"MFT96";#N/A,#N/A,FALSE,"CTrecon"}</definedName>
    <definedName name="sdff_1_4" hidden="1">{#N/A,#N/A,FALSE,"TMCOMP96";#N/A,#N/A,FALSE,"MAT96";#N/A,#N/A,FALSE,"FANDA96";#N/A,#N/A,FALSE,"INTRAN96";#N/A,#N/A,FALSE,"NAA9697";#N/A,#N/A,FALSE,"ECWEBB";#N/A,#N/A,FALSE,"MFT96";#N/A,#N/A,FALSE,"CTrecon"}</definedName>
    <definedName name="sdff_1_4_1" localSheetId="0" hidden="1">{#N/A,#N/A,FALSE,"TMCOMP96";#N/A,#N/A,FALSE,"MAT96";#N/A,#N/A,FALSE,"FANDA96";#N/A,#N/A,FALSE,"INTRAN96";#N/A,#N/A,FALSE,"NAA9697";#N/A,#N/A,FALSE,"ECWEBB";#N/A,#N/A,FALSE,"MFT96";#N/A,#N/A,FALSE,"CTrecon"}</definedName>
    <definedName name="sdff_1_4_1" localSheetId="4" hidden="1">{#N/A,#N/A,FALSE,"TMCOMP96";#N/A,#N/A,FALSE,"MAT96";#N/A,#N/A,FALSE,"FANDA96";#N/A,#N/A,FALSE,"INTRAN96";#N/A,#N/A,FALSE,"NAA9697";#N/A,#N/A,FALSE,"ECWEBB";#N/A,#N/A,FALSE,"MFT96";#N/A,#N/A,FALSE,"CTrecon"}</definedName>
    <definedName name="sdff_1_4_1" hidden="1">{#N/A,#N/A,FALSE,"TMCOMP96";#N/A,#N/A,FALSE,"MAT96";#N/A,#N/A,FALSE,"FANDA96";#N/A,#N/A,FALSE,"INTRAN96";#N/A,#N/A,FALSE,"NAA9697";#N/A,#N/A,FALSE,"ECWEBB";#N/A,#N/A,FALSE,"MFT96";#N/A,#N/A,FALSE,"CTrecon"}</definedName>
    <definedName name="sdff_1_4_1_1" localSheetId="0" hidden="1">{#N/A,#N/A,FALSE,"TMCOMP96";#N/A,#N/A,FALSE,"MAT96";#N/A,#N/A,FALSE,"FANDA96";#N/A,#N/A,FALSE,"INTRAN96";#N/A,#N/A,FALSE,"NAA9697";#N/A,#N/A,FALSE,"ECWEBB";#N/A,#N/A,FALSE,"MFT96";#N/A,#N/A,FALSE,"CTrecon"}</definedName>
    <definedName name="sdff_1_4_1_1" hidden="1">{#N/A,#N/A,FALSE,"TMCOMP96";#N/A,#N/A,FALSE,"MAT96";#N/A,#N/A,FALSE,"FANDA96";#N/A,#N/A,FALSE,"INTRAN96";#N/A,#N/A,FALSE,"NAA9697";#N/A,#N/A,FALSE,"ECWEBB";#N/A,#N/A,FALSE,"MFT96";#N/A,#N/A,FALSE,"CTrecon"}</definedName>
    <definedName name="sdff_1_4_1_2" localSheetId="0" hidden="1">{#N/A,#N/A,FALSE,"TMCOMP96";#N/A,#N/A,FALSE,"MAT96";#N/A,#N/A,FALSE,"FANDA96";#N/A,#N/A,FALSE,"INTRAN96";#N/A,#N/A,FALSE,"NAA9697";#N/A,#N/A,FALSE,"ECWEBB";#N/A,#N/A,FALSE,"MFT96";#N/A,#N/A,FALSE,"CTrecon"}</definedName>
    <definedName name="sdff_1_4_1_2" hidden="1">{#N/A,#N/A,FALSE,"TMCOMP96";#N/A,#N/A,FALSE,"MAT96";#N/A,#N/A,FALSE,"FANDA96";#N/A,#N/A,FALSE,"INTRAN96";#N/A,#N/A,FALSE,"NAA9697";#N/A,#N/A,FALSE,"ECWEBB";#N/A,#N/A,FALSE,"MFT96";#N/A,#N/A,FALSE,"CTrecon"}</definedName>
    <definedName name="sdff_1_4_1_3" localSheetId="0" hidden="1">{#N/A,#N/A,FALSE,"TMCOMP96";#N/A,#N/A,FALSE,"MAT96";#N/A,#N/A,FALSE,"FANDA96";#N/A,#N/A,FALSE,"INTRAN96";#N/A,#N/A,FALSE,"NAA9697";#N/A,#N/A,FALSE,"ECWEBB";#N/A,#N/A,FALSE,"MFT96";#N/A,#N/A,FALSE,"CTrecon"}</definedName>
    <definedName name="sdff_1_4_1_3" hidden="1">{#N/A,#N/A,FALSE,"TMCOMP96";#N/A,#N/A,FALSE,"MAT96";#N/A,#N/A,FALSE,"FANDA96";#N/A,#N/A,FALSE,"INTRAN96";#N/A,#N/A,FALSE,"NAA9697";#N/A,#N/A,FALSE,"ECWEBB";#N/A,#N/A,FALSE,"MFT96";#N/A,#N/A,FALSE,"CTrecon"}</definedName>
    <definedName name="sdff_1_4_1_4" localSheetId="0" hidden="1">{#N/A,#N/A,FALSE,"TMCOMP96";#N/A,#N/A,FALSE,"MAT96";#N/A,#N/A,FALSE,"FANDA96";#N/A,#N/A,FALSE,"INTRAN96";#N/A,#N/A,FALSE,"NAA9697";#N/A,#N/A,FALSE,"ECWEBB";#N/A,#N/A,FALSE,"MFT96";#N/A,#N/A,FALSE,"CTrecon"}</definedName>
    <definedName name="sdff_1_4_1_4" hidden="1">{#N/A,#N/A,FALSE,"TMCOMP96";#N/A,#N/A,FALSE,"MAT96";#N/A,#N/A,FALSE,"FANDA96";#N/A,#N/A,FALSE,"INTRAN96";#N/A,#N/A,FALSE,"NAA9697";#N/A,#N/A,FALSE,"ECWEBB";#N/A,#N/A,FALSE,"MFT96";#N/A,#N/A,FALSE,"CTrecon"}</definedName>
    <definedName name="sdff_1_4_1_5" hidden="1">{#N/A,#N/A,FALSE,"TMCOMP96";#N/A,#N/A,FALSE,"MAT96";#N/A,#N/A,FALSE,"FANDA96";#N/A,#N/A,FALSE,"INTRAN96";#N/A,#N/A,FALSE,"NAA9697";#N/A,#N/A,FALSE,"ECWEBB";#N/A,#N/A,FALSE,"MFT96";#N/A,#N/A,FALSE,"CTrecon"}</definedName>
    <definedName name="sdff_1_4_2" localSheetId="0" hidden="1">{#N/A,#N/A,FALSE,"TMCOMP96";#N/A,#N/A,FALSE,"MAT96";#N/A,#N/A,FALSE,"FANDA96";#N/A,#N/A,FALSE,"INTRAN96";#N/A,#N/A,FALSE,"NAA9697";#N/A,#N/A,FALSE,"ECWEBB";#N/A,#N/A,FALSE,"MFT96";#N/A,#N/A,FALSE,"CTrecon"}</definedName>
    <definedName name="sdff_1_4_2" hidden="1">{#N/A,#N/A,FALSE,"TMCOMP96";#N/A,#N/A,FALSE,"MAT96";#N/A,#N/A,FALSE,"FANDA96";#N/A,#N/A,FALSE,"INTRAN96";#N/A,#N/A,FALSE,"NAA9697";#N/A,#N/A,FALSE,"ECWEBB";#N/A,#N/A,FALSE,"MFT96";#N/A,#N/A,FALSE,"CTrecon"}</definedName>
    <definedName name="sdff_1_4_3" localSheetId="0" hidden="1">{#N/A,#N/A,FALSE,"TMCOMP96";#N/A,#N/A,FALSE,"MAT96";#N/A,#N/A,FALSE,"FANDA96";#N/A,#N/A,FALSE,"INTRAN96";#N/A,#N/A,FALSE,"NAA9697";#N/A,#N/A,FALSE,"ECWEBB";#N/A,#N/A,FALSE,"MFT96";#N/A,#N/A,FALSE,"CTrecon"}</definedName>
    <definedName name="sdff_1_4_3" hidden="1">{#N/A,#N/A,FALSE,"TMCOMP96";#N/A,#N/A,FALSE,"MAT96";#N/A,#N/A,FALSE,"FANDA96";#N/A,#N/A,FALSE,"INTRAN96";#N/A,#N/A,FALSE,"NAA9697";#N/A,#N/A,FALSE,"ECWEBB";#N/A,#N/A,FALSE,"MFT96";#N/A,#N/A,FALSE,"CTrecon"}</definedName>
    <definedName name="sdff_1_4_4" localSheetId="0" hidden="1">{#N/A,#N/A,FALSE,"TMCOMP96";#N/A,#N/A,FALSE,"MAT96";#N/A,#N/A,FALSE,"FANDA96";#N/A,#N/A,FALSE,"INTRAN96";#N/A,#N/A,FALSE,"NAA9697";#N/A,#N/A,FALSE,"ECWEBB";#N/A,#N/A,FALSE,"MFT96";#N/A,#N/A,FALSE,"CTrecon"}</definedName>
    <definedName name="sdff_1_4_4" hidden="1">{#N/A,#N/A,FALSE,"TMCOMP96";#N/A,#N/A,FALSE,"MAT96";#N/A,#N/A,FALSE,"FANDA96";#N/A,#N/A,FALSE,"INTRAN96";#N/A,#N/A,FALSE,"NAA9697";#N/A,#N/A,FALSE,"ECWEBB";#N/A,#N/A,FALSE,"MFT96";#N/A,#N/A,FALSE,"CTrecon"}</definedName>
    <definedName name="sdff_1_4_5" localSheetId="0" hidden="1">{#N/A,#N/A,FALSE,"TMCOMP96";#N/A,#N/A,FALSE,"MAT96";#N/A,#N/A,FALSE,"FANDA96";#N/A,#N/A,FALSE,"INTRAN96";#N/A,#N/A,FALSE,"NAA9697";#N/A,#N/A,FALSE,"ECWEBB";#N/A,#N/A,FALSE,"MFT96";#N/A,#N/A,FALSE,"CTrecon"}</definedName>
    <definedName name="sdff_1_4_5" hidden="1">{#N/A,#N/A,FALSE,"TMCOMP96";#N/A,#N/A,FALSE,"MAT96";#N/A,#N/A,FALSE,"FANDA96";#N/A,#N/A,FALSE,"INTRAN96";#N/A,#N/A,FALSE,"NAA9697";#N/A,#N/A,FALSE,"ECWEBB";#N/A,#N/A,FALSE,"MFT96";#N/A,#N/A,FALSE,"CTrecon"}</definedName>
    <definedName name="sdff_1_5" localSheetId="0" hidden="1">{#N/A,#N/A,FALSE,"TMCOMP96";#N/A,#N/A,FALSE,"MAT96";#N/A,#N/A,FALSE,"FANDA96";#N/A,#N/A,FALSE,"INTRAN96";#N/A,#N/A,FALSE,"NAA9697";#N/A,#N/A,FALSE,"ECWEBB";#N/A,#N/A,FALSE,"MFT96";#N/A,#N/A,FALSE,"CTrecon"}</definedName>
    <definedName name="sdff_1_5" localSheetId="4" hidden="1">{#N/A,#N/A,FALSE,"TMCOMP96";#N/A,#N/A,FALSE,"MAT96";#N/A,#N/A,FALSE,"FANDA96";#N/A,#N/A,FALSE,"INTRAN96";#N/A,#N/A,FALSE,"NAA9697";#N/A,#N/A,FALSE,"ECWEBB";#N/A,#N/A,FALSE,"MFT96";#N/A,#N/A,FALSE,"CTrecon"}</definedName>
    <definedName name="sdff_1_5" hidden="1">{#N/A,#N/A,FALSE,"TMCOMP96";#N/A,#N/A,FALSE,"MAT96";#N/A,#N/A,FALSE,"FANDA96";#N/A,#N/A,FALSE,"INTRAN96";#N/A,#N/A,FALSE,"NAA9697";#N/A,#N/A,FALSE,"ECWEBB";#N/A,#N/A,FALSE,"MFT96";#N/A,#N/A,FALSE,"CTrecon"}</definedName>
    <definedName name="sdff_1_5_1" localSheetId="0" hidden="1">{#N/A,#N/A,FALSE,"TMCOMP96";#N/A,#N/A,FALSE,"MAT96";#N/A,#N/A,FALSE,"FANDA96";#N/A,#N/A,FALSE,"INTRAN96";#N/A,#N/A,FALSE,"NAA9697";#N/A,#N/A,FALSE,"ECWEBB";#N/A,#N/A,FALSE,"MFT96";#N/A,#N/A,FALSE,"CTrecon"}</definedName>
    <definedName name="sdff_1_5_1" hidden="1">{#N/A,#N/A,FALSE,"TMCOMP96";#N/A,#N/A,FALSE,"MAT96";#N/A,#N/A,FALSE,"FANDA96";#N/A,#N/A,FALSE,"INTRAN96";#N/A,#N/A,FALSE,"NAA9697";#N/A,#N/A,FALSE,"ECWEBB";#N/A,#N/A,FALSE,"MFT96";#N/A,#N/A,FALSE,"CTrecon"}</definedName>
    <definedName name="sdff_1_5_2" localSheetId="0" hidden="1">{#N/A,#N/A,FALSE,"TMCOMP96";#N/A,#N/A,FALSE,"MAT96";#N/A,#N/A,FALSE,"FANDA96";#N/A,#N/A,FALSE,"INTRAN96";#N/A,#N/A,FALSE,"NAA9697";#N/A,#N/A,FALSE,"ECWEBB";#N/A,#N/A,FALSE,"MFT96";#N/A,#N/A,FALSE,"CTrecon"}</definedName>
    <definedName name="sdff_1_5_2" hidden="1">{#N/A,#N/A,FALSE,"TMCOMP96";#N/A,#N/A,FALSE,"MAT96";#N/A,#N/A,FALSE,"FANDA96";#N/A,#N/A,FALSE,"INTRAN96";#N/A,#N/A,FALSE,"NAA9697";#N/A,#N/A,FALSE,"ECWEBB";#N/A,#N/A,FALSE,"MFT96";#N/A,#N/A,FALSE,"CTrecon"}</definedName>
    <definedName name="sdff_1_5_3" localSheetId="0" hidden="1">{#N/A,#N/A,FALSE,"TMCOMP96";#N/A,#N/A,FALSE,"MAT96";#N/A,#N/A,FALSE,"FANDA96";#N/A,#N/A,FALSE,"INTRAN96";#N/A,#N/A,FALSE,"NAA9697";#N/A,#N/A,FALSE,"ECWEBB";#N/A,#N/A,FALSE,"MFT96";#N/A,#N/A,FALSE,"CTrecon"}</definedName>
    <definedName name="sdff_1_5_3" hidden="1">{#N/A,#N/A,FALSE,"TMCOMP96";#N/A,#N/A,FALSE,"MAT96";#N/A,#N/A,FALSE,"FANDA96";#N/A,#N/A,FALSE,"INTRAN96";#N/A,#N/A,FALSE,"NAA9697";#N/A,#N/A,FALSE,"ECWEBB";#N/A,#N/A,FALSE,"MFT96";#N/A,#N/A,FALSE,"CTrecon"}</definedName>
    <definedName name="sdff_1_5_4" localSheetId="0" hidden="1">{#N/A,#N/A,FALSE,"TMCOMP96";#N/A,#N/A,FALSE,"MAT96";#N/A,#N/A,FALSE,"FANDA96";#N/A,#N/A,FALSE,"INTRAN96";#N/A,#N/A,FALSE,"NAA9697";#N/A,#N/A,FALSE,"ECWEBB";#N/A,#N/A,FALSE,"MFT96";#N/A,#N/A,FALSE,"CTrecon"}</definedName>
    <definedName name="sdff_1_5_4" hidden="1">{#N/A,#N/A,FALSE,"TMCOMP96";#N/A,#N/A,FALSE,"MAT96";#N/A,#N/A,FALSE,"FANDA96";#N/A,#N/A,FALSE,"INTRAN96";#N/A,#N/A,FALSE,"NAA9697";#N/A,#N/A,FALSE,"ECWEBB";#N/A,#N/A,FALSE,"MFT96";#N/A,#N/A,FALSE,"CTrecon"}</definedName>
    <definedName name="sdff_1_5_5" hidden="1">{#N/A,#N/A,FALSE,"TMCOMP96";#N/A,#N/A,FALSE,"MAT96";#N/A,#N/A,FALSE,"FANDA96";#N/A,#N/A,FALSE,"INTRAN96";#N/A,#N/A,FALSE,"NAA9697";#N/A,#N/A,FALSE,"ECWEBB";#N/A,#N/A,FALSE,"MFT96";#N/A,#N/A,FALSE,"CTrecon"}</definedName>
    <definedName name="sdff_2" localSheetId="0" hidden="1">{#N/A,#N/A,FALSE,"TMCOMP96";#N/A,#N/A,FALSE,"MAT96";#N/A,#N/A,FALSE,"FANDA96";#N/A,#N/A,FALSE,"INTRAN96";#N/A,#N/A,FALSE,"NAA9697";#N/A,#N/A,FALSE,"ECWEBB";#N/A,#N/A,FALSE,"MFT96";#N/A,#N/A,FALSE,"CTrecon"}</definedName>
    <definedName name="sdff_2" localSheetId="4" hidden="1">{#N/A,#N/A,FALSE,"TMCOMP96";#N/A,#N/A,FALSE,"MAT96";#N/A,#N/A,FALSE,"FANDA96";#N/A,#N/A,FALSE,"INTRAN96";#N/A,#N/A,FALSE,"NAA9697";#N/A,#N/A,FALSE,"ECWEBB";#N/A,#N/A,FALSE,"MFT96";#N/A,#N/A,FALSE,"CTrecon"}</definedName>
    <definedName name="sdff_2" localSheetId="3"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f_2_1" localSheetId="0" hidden="1">{#N/A,#N/A,FALSE,"TMCOMP96";#N/A,#N/A,FALSE,"MAT96";#N/A,#N/A,FALSE,"FANDA96";#N/A,#N/A,FALSE,"INTRAN96";#N/A,#N/A,FALSE,"NAA9697";#N/A,#N/A,FALSE,"ECWEBB";#N/A,#N/A,FALSE,"MFT96";#N/A,#N/A,FALSE,"CTrecon"}</definedName>
    <definedName name="sdff_2_1" localSheetId="4" hidden="1">{#N/A,#N/A,FALSE,"TMCOMP96";#N/A,#N/A,FALSE,"MAT96";#N/A,#N/A,FALSE,"FANDA96";#N/A,#N/A,FALSE,"INTRAN96";#N/A,#N/A,FALSE,"NAA9697";#N/A,#N/A,FALSE,"ECWEBB";#N/A,#N/A,FALSE,"MFT96";#N/A,#N/A,FALSE,"CTrecon"}</definedName>
    <definedName name="sdff_2_1" hidden="1">{#N/A,#N/A,FALSE,"TMCOMP96";#N/A,#N/A,FALSE,"MAT96";#N/A,#N/A,FALSE,"FANDA96";#N/A,#N/A,FALSE,"INTRAN96";#N/A,#N/A,FALSE,"NAA9697";#N/A,#N/A,FALSE,"ECWEBB";#N/A,#N/A,FALSE,"MFT96";#N/A,#N/A,FALSE,"CTrecon"}</definedName>
    <definedName name="sdff_2_1_1" localSheetId="0" hidden="1">{#N/A,#N/A,FALSE,"TMCOMP96";#N/A,#N/A,FALSE,"MAT96";#N/A,#N/A,FALSE,"FANDA96";#N/A,#N/A,FALSE,"INTRAN96";#N/A,#N/A,FALSE,"NAA9697";#N/A,#N/A,FALSE,"ECWEBB";#N/A,#N/A,FALSE,"MFT96";#N/A,#N/A,FALSE,"CTrecon"}</definedName>
    <definedName name="sdff_2_1_1" hidden="1">{#N/A,#N/A,FALSE,"TMCOMP96";#N/A,#N/A,FALSE,"MAT96";#N/A,#N/A,FALSE,"FANDA96";#N/A,#N/A,FALSE,"INTRAN96";#N/A,#N/A,FALSE,"NAA9697";#N/A,#N/A,FALSE,"ECWEBB";#N/A,#N/A,FALSE,"MFT96";#N/A,#N/A,FALSE,"CTrecon"}</definedName>
    <definedName name="sdff_2_1_1_1" hidden="1">{#N/A,#N/A,FALSE,"TMCOMP96";#N/A,#N/A,FALSE,"MAT96";#N/A,#N/A,FALSE,"FANDA96";#N/A,#N/A,FALSE,"INTRAN96";#N/A,#N/A,FALSE,"NAA9697";#N/A,#N/A,FALSE,"ECWEBB";#N/A,#N/A,FALSE,"MFT96";#N/A,#N/A,FALSE,"CTrecon"}</definedName>
    <definedName name="sdff_2_1_1_2" hidden="1">{#N/A,#N/A,FALSE,"TMCOMP96";#N/A,#N/A,FALSE,"MAT96";#N/A,#N/A,FALSE,"FANDA96";#N/A,#N/A,FALSE,"INTRAN96";#N/A,#N/A,FALSE,"NAA9697";#N/A,#N/A,FALSE,"ECWEBB";#N/A,#N/A,FALSE,"MFT96";#N/A,#N/A,FALSE,"CTrecon"}</definedName>
    <definedName name="sdff_2_1_2" localSheetId="0" hidden="1">{#N/A,#N/A,FALSE,"TMCOMP96";#N/A,#N/A,FALSE,"MAT96";#N/A,#N/A,FALSE,"FANDA96";#N/A,#N/A,FALSE,"INTRAN96";#N/A,#N/A,FALSE,"NAA9697";#N/A,#N/A,FALSE,"ECWEBB";#N/A,#N/A,FALSE,"MFT96";#N/A,#N/A,FALSE,"CTrecon"}</definedName>
    <definedName name="sdff_2_1_2" hidden="1">{#N/A,#N/A,FALSE,"TMCOMP96";#N/A,#N/A,FALSE,"MAT96";#N/A,#N/A,FALSE,"FANDA96";#N/A,#N/A,FALSE,"INTRAN96";#N/A,#N/A,FALSE,"NAA9697";#N/A,#N/A,FALSE,"ECWEBB";#N/A,#N/A,FALSE,"MFT96";#N/A,#N/A,FALSE,"CTrecon"}</definedName>
    <definedName name="sdff_2_1_3" localSheetId="0" hidden="1">{#N/A,#N/A,FALSE,"TMCOMP96";#N/A,#N/A,FALSE,"MAT96";#N/A,#N/A,FALSE,"FANDA96";#N/A,#N/A,FALSE,"INTRAN96";#N/A,#N/A,FALSE,"NAA9697";#N/A,#N/A,FALSE,"ECWEBB";#N/A,#N/A,FALSE,"MFT96";#N/A,#N/A,FALSE,"CTrecon"}</definedName>
    <definedName name="sdff_2_1_3" hidden="1">{#N/A,#N/A,FALSE,"TMCOMP96";#N/A,#N/A,FALSE,"MAT96";#N/A,#N/A,FALSE,"FANDA96";#N/A,#N/A,FALSE,"INTRAN96";#N/A,#N/A,FALSE,"NAA9697";#N/A,#N/A,FALSE,"ECWEBB";#N/A,#N/A,FALSE,"MFT96";#N/A,#N/A,FALSE,"CTrecon"}</definedName>
    <definedName name="sdff_2_1_4" localSheetId="0" hidden="1">{#N/A,#N/A,FALSE,"TMCOMP96";#N/A,#N/A,FALSE,"MAT96";#N/A,#N/A,FALSE,"FANDA96";#N/A,#N/A,FALSE,"INTRAN96";#N/A,#N/A,FALSE,"NAA9697";#N/A,#N/A,FALSE,"ECWEBB";#N/A,#N/A,FALSE,"MFT96";#N/A,#N/A,FALSE,"CTrecon"}</definedName>
    <definedName name="sdff_2_1_4" hidden="1">{#N/A,#N/A,FALSE,"TMCOMP96";#N/A,#N/A,FALSE,"MAT96";#N/A,#N/A,FALSE,"FANDA96";#N/A,#N/A,FALSE,"INTRAN96";#N/A,#N/A,FALSE,"NAA9697";#N/A,#N/A,FALSE,"ECWEBB";#N/A,#N/A,FALSE,"MFT96";#N/A,#N/A,FALSE,"CTrecon"}</definedName>
    <definedName name="sdff_2_1_5" localSheetId="0" hidden="1">{#N/A,#N/A,FALSE,"TMCOMP96";#N/A,#N/A,FALSE,"MAT96";#N/A,#N/A,FALSE,"FANDA96";#N/A,#N/A,FALSE,"INTRAN96";#N/A,#N/A,FALSE,"NAA9697";#N/A,#N/A,FALSE,"ECWEBB";#N/A,#N/A,FALSE,"MFT96";#N/A,#N/A,FALSE,"CTrecon"}</definedName>
    <definedName name="sdff_2_1_5" hidden="1">{#N/A,#N/A,FALSE,"TMCOMP96";#N/A,#N/A,FALSE,"MAT96";#N/A,#N/A,FALSE,"FANDA96";#N/A,#N/A,FALSE,"INTRAN96";#N/A,#N/A,FALSE,"NAA9697";#N/A,#N/A,FALSE,"ECWEBB";#N/A,#N/A,FALSE,"MFT96";#N/A,#N/A,FALSE,"CTrecon"}</definedName>
    <definedName name="sdff_2_2" localSheetId="0" hidden="1">{#N/A,#N/A,FALSE,"TMCOMP96";#N/A,#N/A,FALSE,"MAT96";#N/A,#N/A,FALSE,"FANDA96";#N/A,#N/A,FALSE,"INTRAN96";#N/A,#N/A,FALSE,"NAA9697";#N/A,#N/A,FALSE,"ECWEBB";#N/A,#N/A,FALSE,"MFT96";#N/A,#N/A,FALSE,"CTrecon"}</definedName>
    <definedName name="sdff_2_2" hidden="1">{#N/A,#N/A,FALSE,"TMCOMP96";#N/A,#N/A,FALSE,"MAT96";#N/A,#N/A,FALSE,"FANDA96";#N/A,#N/A,FALSE,"INTRAN96";#N/A,#N/A,FALSE,"NAA9697";#N/A,#N/A,FALSE,"ECWEBB";#N/A,#N/A,FALSE,"MFT96";#N/A,#N/A,FALSE,"CTrecon"}</definedName>
    <definedName name="sdff_2_3" localSheetId="0" hidden="1">{#N/A,#N/A,FALSE,"TMCOMP96";#N/A,#N/A,FALSE,"MAT96";#N/A,#N/A,FALSE,"FANDA96";#N/A,#N/A,FALSE,"INTRAN96";#N/A,#N/A,FALSE,"NAA9697";#N/A,#N/A,FALSE,"ECWEBB";#N/A,#N/A,FALSE,"MFT96";#N/A,#N/A,FALSE,"CTrecon"}</definedName>
    <definedName name="sdff_2_3" hidden="1">{#N/A,#N/A,FALSE,"TMCOMP96";#N/A,#N/A,FALSE,"MAT96";#N/A,#N/A,FALSE,"FANDA96";#N/A,#N/A,FALSE,"INTRAN96";#N/A,#N/A,FALSE,"NAA9697";#N/A,#N/A,FALSE,"ECWEBB";#N/A,#N/A,FALSE,"MFT96";#N/A,#N/A,FALSE,"CTrecon"}</definedName>
    <definedName name="sdff_2_4" localSheetId="0" hidden="1">{#N/A,#N/A,FALSE,"TMCOMP96";#N/A,#N/A,FALSE,"MAT96";#N/A,#N/A,FALSE,"FANDA96";#N/A,#N/A,FALSE,"INTRAN96";#N/A,#N/A,FALSE,"NAA9697";#N/A,#N/A,FALSE,"ECWEBB";#N/A,#N/A,FALSE,"MFT96";#N/A,#N/A,FALSE,"CTrecon"}</definedName>
    <definedName name="sdff_2_4" hidden="1">{#N/A,#N/A,FALSE,"TMCOMP96";#N/A,#N/A,FALSE,"MAT96";#N/A,#N/A,FALSE,"FANDA96";#N/A,#N/A,FALSE,"INTRAN96";#N/A,#N/A,FALSE,"NAA9697";#N/A,#N/A,FALSE,"ECWEBB";#N/A,#N/A,FALSE,"MFT96";#N/A,#N/A,FALSE,"CTrecon"}</definedName>
    <definedName name="sdff_2_5" localSheetId="0" hidden="1">{#N/A,#N/A,FALSE,"TMCOMP96";#N/A,#N/A,FALSE,"MAT96";#N/A,#N/A,FALSE,"FANDA96";#N/A,#N/A,FALSE,"INTRAN96";#N/A,#N/A,FALSE,"NAA9697";#N/A,#N/A,FALSE,"ECWEBB";#N/A,#N/A,FALSE,"MFT96";#N/A,#N/A,FALSE,"CTrecon"}</definedName>
    <definedName name="sdff_2_5" hidden="1">{#N/A,#N/A,FALSE,"TMCOMP96";#N/A,#N/A,FALSE,"MAT96";#N/A,#N/A,FALSE,"FANDA96";#N/A,#N/A,FALSE,"INTRAN96";#N/A,#N/A,FALSE,"NAA9697";#N/A,#N/A,FALSE,"ECWEBB";#N/A,#N/A,FALSE,"MFT96";#N/A,#N/A,FALSE,"CTrecon"}</definedName>
    <definedName name="sdff_3" localSheetId="0" hidden="1">{#N/A,#N/A,FALSE,"TMCOMP96";#N/A,#N/A,FALSE,"MAT96";#N/A,#N/A,FALSE,"FANDA96";#N/A,#N/A,FALSE,"INTRAN96";#N/A,#N/A,FALSE,"NAA9697";#N/A,#N/A,FALSE,"ECWEBB";#N/A,#N/A,FALSE,"MFT96";#N/A,#N/A,FALSE,"CTrecon"}</definedName>
    <definedName name="sdff_3" localSheetId="4" hidden="1">{#N/A,#N/A,FALSE,"TMCOMP96";#N/A,#N/A,FALSE,"MAT96";#N/A,#N/A,FALSE,"FANDA96";#N/A,#N/A,FALSE,"INTRAN96";#N/A,#N/A,FALSE,"NAA9697";#N/A,#N/A,FALSE,"ECWEBB";#N/A,#N/A,FALSE,"MFT96";#N/A,#N/A,FALSE,"CTrecon"}</definedName>
    <definedName name="sdff_3" hidden="1">{#N/A,#N/A,FALSE,"TMCOMP96";#N/A,#N/A,FALSE,"MAT96";#N/A,#N/A,FALSE,"FANDA96";#N/A,#N/A,FALSE,"INTRAN96";#N/A,#N/A,FALSE,"NAA9697";#N/A,#N/A,FALSE,"ECWEBB";#N/A,#N/A,FALSE,"MFT96";#N/A,#N/A,FALSE,"CTrecon"}</definedName>
    <definedName name="sdff_3_1" localSheetId="0" hidden="1">{#N/A,#N/A,FALSE,"TMCOMP96";#N/A,#N/A,FALSE,"MAT96";#N/A,#N/A,FALSE,"FANDA96";#N/A,#N/A,FALSE,"INTRAN96";#N/A,#N/A,FALSE,"NAA9697";#N/A,#N/A,FALSE,"ECWEBB";#N/A,#N/A,FALSE,"MFT96";#N/A,#N/A,FALSE,"CTrecon"}</definedName>
    <definedName name="sdff_3_1" localSheetId="4" hidden="1">{#N/A,#N/A,FALSE,"TMCOMP96";#N/A,#N/A,FALSE,"MAT96";#N/A,#N/A,FALSE,"FANDA96";#N/A,#N/A,FALSE,"INTRAN96";#N/A,#N/A,FALSE,"NAA9697";#N/A,#N/A,FALSE,"ECWEBB";#N/A,#N/A,FALSE,"MFT96";#N/A,#N/A,FALSE,"CTrecon"}</definedName>
    <definedName name="sdff_3_1" hidden="1">{#N/A,#N/A,FALSE,"TMCOMP96";#N/A,#N/A,FALSE,"MAT96";#N/A,#N/A,FALSE,"FANDA96";#N/A,#N/A,FALSE,"INTRAN96";#N/A,#N/A,FALSE,"NAA9697";#N/A,#N/A,FALSE,"ECWEBB";#N/A,#N/A,FALSE,"MFT96";#N/A,#N/A,FALSE,"CTrecon"}</definedName>
    <definedName name="sdff_3_1_1" localSheetId="0" hidden="1">{#N/A,#N/A,FALSE,"TMCOMP96";#N/A,#N/A,FALSE,"MAT96";#N/A,#N/A,FALSE,"FANDA96";#N/A,#N/A,FALSE,"INTRAN96";#N/A,#N/A,FALSE,"NAA9697";#N/A,#N/A,FALSE,"ECWEBB";#N/A,#N/A,FALSE,"MFT96";#N/A,#N/A,FALSE,"CTrecon"}</definedName>
    <definedName name="sdff_3_1_1" hidden="1">{#N/A,#N/A,FALSE,"TMCOMP96";#N/A,#N/A,FALSE,"MAT96";#N/A,#N/A,FALSE,"FANDA96";#N/A,#N/A,FALSE,"INTRAN96";#N/A,#N/A,FALSE,"NAA9697";#N/A,#N/A,FALSE,"ECWEBB";#N/A,#N/A,FALSE,"MFT96";#N/A,#N/A,FALSE,"CTrecon"}</definedName>
    <definedName name="sdff_3_1_1_1" hidden="1">{#N/A,#N/A,FALSE,"TMCOMP96";#N/A,#N/A,FALSE,"MAT96";#N/A,#N/A,FALSE,"FANDA96";#N/A,#N/A,FALSE,"INTRAN96";#N/A,#N/A,FALSE,"NAA9697";#N/A,#N/A,FALSE,"ECWEBB";#N/A,#N/A,FALSE,"MFT96";#N/A,#N/A,FALSE,"CTrecon"}</definedName>
    <definedName name="sdff_3_1_1_2" hidden="1">{#N/A,#N/A,FALSE,"TMCOMP96";#N/A,#N/A,FALSE,"MAT96";#N/A,#N/A,FALSE,"FANDA96";#N/A,#N/A,FALSE,"INTRAN96";#N/A,#N/A,FALSE,"NAA9697";#N/A,#N/A,FALSE,"ECWEBB";#N/A,#N/A,FALSE,"MFT96";#N/A,#N/A,FALSE,"CTrecon"}</definedName>
    <definedName name="sdff_3_1_2" localSheetId="0" hidden="1">{#N/A,#N/A,FALSE,"TMCOMP96";#N/A,#N/A,FALSE,"MAT96";#N/A,#N/A,FALSE,"FANDA96";#N/A,#N/A,FALSE,"INTRAN96";#N/A,#N/A,FALSE,"NAA9697";#N/A,#N/A,FALSE,"ECWEBB";#N/A,#N/A,FALSE,"MFT96";#N/A,#N/A,FALSE,"CTrecon"}</definedName>
    <definedName name="sdff_3_1_2" hidden="1">{#N/A,#N/A,FALSE,"TMCOMP96";#N/A,#N/A,FALSE,"MAT96";#N/A,#N/A,FALSE,"FANDA96";#N/A,#N/A,FALSE,"INTRAN96";#N/A,#N/A,FALSE,"NAA9697";#N/A,#N/A,FALSE,"ECWEBB";#N/A,#N/A,FALSE,"MFT96";#N/A,#N/A,FALSE,"CTrecon"}</definedName>
    <definedName name="sdff_3_1_3" localSheetId="0" hidden="1">{#N/A,#N/A,FALSE,"TMCOMP96";#N/A,#N/A,FALSE,"MAT96";#N/A,#N/A,FALSE,"FANDA96";#N/A,#N/A,FALSE,"INTRAN96";#N/A,#N/A,FALSE,"NAA9697";#N/A,#N/A,FALSE,"ECWEBB";#N/A,#N/A,FALSE,"MFT96";#N/A,#N/A,FALSE,"CTrecon"}</definedName>
    <definedName name="sdff_3_1_3" hidden="1">{#N/A,#N/A,FALSE,"TMCOMP96";#N/A,#N/A,FALSE,"MAT96";#N/A,#N/A,FALSE,"FANDA96";#N/A,#N/A,FALSE,"INTRAN96";#N/A,#N/A,FALSE,"NAA9697";#N/A,#N/A,FALSE,"ECWEBB";#N/A,#N/A,FALSE,"MFT96";#N/A,#N/A,FALSE,"CTrecon"}</definedName>
    <definedName name="sdff_3_1_4" localSheetId="0" hidden="1">{#N/A,#N/A,FALSE,"TMCOMP96";#N/A,#N/A,FALSE,"MAT96";#N/A,#N/A,FALSE,"FANDA96";#N/A,#N/A,FALSE,"INTRAN96";#N/A,#N/A,FALSE,"NAA9697";#N/A,#N/A,FALSE,"ECWEBB";#N/A,#N/A,FALSE,"MFT96";#N/A,#N/A,FALSE,"CTrecon"}</definedName>
    <definedName name="sdff_3_1_4" hidden="1">{#N/A,#N/A,FALSE,"TMCOMP96";#N/A,#N/A,FALSE,"MAT96";#N/A,#N/A,FALSE,"FANDA96";#N/A,#N/A,FALSE,"INTRAN96";#N/A,#N/A,FALSE,"NAA9697";#N/A,#N/A,FALSE,"ECWEBB";#N/A,#N/A,FALSE,"MFT96";#N/A,#N/A,FALSE,"CTrecon"}</definedName>
    <definedName name="sdff_3_1_5" localSheetId="0" hidden="1">{#N/A,#N/A,FALSE,"TMCOMP96";#N/A,#N/A,FALSE,"MAT96";#N/A,#N/A,FALSE,"FANDA96";#N/A,#N/A,FALSE,"INTRAN96";#N/A,#N/A,FALSE,"NAA9697";#N/A,#N/A,FALSE,"ECWEBB";#N/A,#N/A,FALSE,"MFT96";#N/A,#N/A,FALSE,"CTrecon"}</definedName>
    <definedName name="sdff_3_1_5" hidden="1">{#N/A,#N/A,FALSE,"TMCOMP96";#N/A,#N/A,FALSE,"MAT96";#N/A,#N/A,FALSE,"FANDA96";#N/A,#N/A,FALSE,"INTRAN96";#N/A,#N/A,FALSE,"NAA9697";#N/A,#N/A,FALSE,"ECWEBB";#N/A,#N/A,FALSE,"MFT96";#N/A,#N/A,FALSE,"CTrecon"}</definedName>
    <definedName name="sdff_3_2" localSheetId="0" hidden="1">{#N/A,#N/A,FALSE,"TMCOMP96";#N/A,#N/A,FALSE,"MAT96";#N/A,#N/A,FALSE,"FANDA96";#N/A,#N/A,FALSE,"INTRAN96";#N/A,#N/A,FALSE,"NAA9697";#N/A,#N/A,FALSE,"ECWEBB";#N/A,#N/A,FALSE,"MFT96";#N/A,#N/A,FALSE,"CTrecon"}</definedName>
    <definedName name="sdff_3_2" hidden="1">{#N/A,#N/A,FALSE,"TMCOMP96";#N/A,#N/A,FALSE,"MAT96";#N/A,#N/A,FALSE,"FANDA96";#N/A,#N/A,FALSE,"INTRAN96";#N/A,#N/A,FALSE,"NAA9697";#N/A,#N/A,FALSE,"ECWEBB";#N/A,#N/A,FALSE,"MFT96";#N/A,#N/A,FALSE,"CTrecon"}</definedName>
    <definedName name="sdff_3_3" localSheetId="0" hidden="1">{#N/A,#N/A,FALSE,"TMCOMP96";#N/A,#N/A,FALSE,"MAT96";#N/A,#N/A,FALSE,"FANDA96";#N/A,#N/A,FALSE,"INTRAN96";#N/A,#N/A,FALSE,"NAA9697";#N/A,#N/A,FALSE,"ECWEBB";#N/A,#N/A,FALSE,"MFT96";#N/A,#N/A,FALSE,"CTrecon"}</definedName>
    <definedName name="sdff_3_3" hidden="1">{#N/A,#N/A,FALSE,"TMCOMP96";#N/A,#N/A,FALSE,"MAT96";#N/A,#N/A,FALSE,"FANDA96";#N/A,#N/A,FALSE,"INTRAN96";#N/A,#N/A,FALSE,"NAA9697";#N/A,#N/A,FALSE,"ECWEBB";#N/A,#N/A,FALSE,"MFT96";#N/A,#N/A,FALSE,"CTrecon"}</definedName>
    <definedName name="sdff_3_4" localSheetId="0" hidden="1">{#N/A,#N/A,FALSE,"TMCOMP96";#N/A,#N/A,FALSE,"MAT96";#N/A,#N/A,FALSE,"FANDA96";#N/A,#N/A,FALSE,"INTRAN96";#N/A,#N/A,FALSE,"NAA9697";#N/A,#N/A,FALSE,"ECWEBB";#N/A,#N/A,FALSE,"MFT96";#N/A,#N/A,FALSE,"CTrecon"}</definedName>
    <definedName name="sdff_3_4" hidden="1">{#N/A,#N/A,FALSE,"TMCOMP96";#N/A,#N/A,FALSE,"MAT96";#N/A,#N/A,FALSE,"FANDA96";#N/A,#N/A,FALSE,"INTRAN96";#N/A,#N/A,FALSE,"NAA9697";#N/A,#N/A,FALSE,"ECWEBB";#N/A,#N/A,FALSE,"MFT96";#N/A,#N/A,FALSE,"CTrecon"}</definedName>
    <definedName name="sdff_3_5" localSheetId="0" hidden="1">{#N/A,#N/A,FALSE,"TMCOMP96";#N/A,#N/A,FALSE,"MAT96";#N/A,#N/A,FALSE,"FANDA96";#N/A,#N/A,FALSE,"INTRAN96";#N/A,#N/A,FALSE,"NAA9697";#N/A,#N/A,FALSE,"ECWEBB";#N/A,#N/A,FALSE,"MFT96";#N/A,#N/A,FALSE,"CTrecon"}</definedName>
    <definedName name="sdff_3_5" hidden="1">{#N/A,#N/A,FALSE,"TMCOMP96";#N/A,#N/A,FALSE,"MAT96";#N/A,#N/A,FALSE,"FANDA96";#N/A,#N/A,FALSE,"INTRAN96";#N/A,#N/A,FALSE,"NAA9697";#N/A,#N/A,FALSE,"ECWEBB";#N/A,#N/A,FALSE,"MFT96";#N/A,#N/A,FALSE,"CTrecon"}</definedName>
    <definedName name="sdff_4" localSheetId="0" hidden="1">{#N/A,#N/A,FALSE,"TMCOMP96";#N/A,#N/A,FALSE,"MAT96";#N/A,#N/A,FALSE,"FANDA96";#N/A,#N/A,FALSE,"INTRAN96";#N/A,#N/A,FALSE,"NAA9697";#N/A,#N/A,FALSE,"ECWEBB";#N/A,#N/A,FALSE,"MFT96";#N/A,#N/A,FALSE,"CTrecon"}</definedName>
    <definedName name="sdff_4" localSheetId="4" hidden="1">{#N/A,#N/A,FALSE,"TMCOMP96";#N/A,#N/A,FALSE,"MAT96";#N/A,#N/A,FALSE,"FANDA96";#N/A,#N/A,FALSE,"INTRAN96";#N/A,#N/A,FALSE,"NAA9697";#N/A,#N/A,FALSE,"ECWEBB";#N/A,#N/A,FALSE,"MFT96";#N/A,#N/A,FALSE,"CTrecon"}</definedName>
    <definedName name="sdff_4" hidden="1">{#N/A,#N/A,FALSE,"TMCOMP96";#N/A,#N/A,FALSE,"MAT96";#N/A,#N/A,FALSE,"FANDA96";#N/A,#N/A,FALSE,"INTRAN96";#N/A,#N/A,FALSE,"NAA9697";#N/A,#N/A,FALSE,"ECWEBB";#N/A,#N/A,FALSE,"MFT96";#N/A,#N/A,FALSE,"CTrecon"}</definedName>
    <definedName name="sdff_4_1" localSheetId="0" hidden="1">{#N/A,#N/A,FALSE,"TMCOMP96";#N/A,#N/A,FALSE,"MAT96";#N/A,#N/A,FALSE,"FANDA96";#N/A,#N/A,FALSE,"INTRAN96";#N/A,#N/A,FALSE,"NAA9697";#N/A,#N/A,FALSE,"ECWEBB";#N/A,#N/A,FALSE,"MFT96";#N/A,#N/A,FALSE,"CTrecon"}</definedName>
    <definedName name="sdff_4_1" localSheetId="4" hidden="1">{#N/A,#N/A,FALSE,"TMCOMP96";#N/A,#N/A,FALSE,"MAT96";#N/A,#N/A,FALSE,"FANDA96";#N/A,#N/A,FALSE,"INTRAN96";#N/A,#N/A,FALSE,"NAA9697";#N/A,#N/A,FALSE,"ECWEBB";#N/A,#N/A,FALSE,"MFT96";#N/A,#N/A,FALSE,"CTrecon"}</definedName>
    <definedName name="sdff_4_1" hidden="1">{#N/A,#N/A,FALSE,"TMCOMP96";#N/A,#N/A,FALSE,"MAT96";#N/A,#N/A,FALSE,"FANDA96";#N/A,#N/A,FALSE,"INTRAN96";#N/A,#N/A,FALSE,"NAA9697";#N/A,#N/A,FALSE,"ECWEBB";#N/A,#N/A,FALSE,"MFT96";#N/A,#N/A,FALSE,"CTrecon"}</definedName>
    <definedName name="sdff_4_1_1" localSheetId="0" hidden="1">{#N/A,#N/A,FALSE,"TMCOMP96";#N/A,#N/A,FALSE,"MAT96";#N/A,#N/A,FALSE,"FANDA96";#N/A,#N/A,FALSE,"INTRAN96";#N/A,#N/A,FALSE,"NAA9697";#N/A,#N/A,FALSE,"ECWEBB";#N/A,#N/A,FALSE,"MFT96";#N/A,#N/A,FALSE,"CTrecon"}</definedName>
    <definedName name="sdff_4_1_1" hidden="1">{#N/A,#N/A,FALSE,"TMCOMP96";#N/A,#N/A,FALSE,"MAT96";#N/A,#N/A,FALSE,"FANDA96";#N/A,#N/A,FALSE,"INTRAN96";#N/A,#N/A,FALSE,"NAA9697";#N/A,#N/A,FALSE,"ECWEBB";#N/A,#N/A,FALSE,"MFT96";#N/A,#N/A,FALSE,"CTrecon"}</definedName>
    <definedName name="sdff_4_1_1_1" hidden="1">{#N/A,#N/A,FALSE,"TMCOMP96";#N/A,#N/A,FALSE,"MAT96";#N/A,#N/A,FALSE,"FANDA96";#N/A,#N/A,FALSE,"INTRAN96";#N/A,#N/A,FALSE,"NAA9697";#N/A,#N/A,FALSE,"ECWEBB";#N/A,#N/A,FALSE,"MFT96";#N/A,#N/A,FALSE,"CTrecon"}</definedName>
    <definedName name="sdff_4_1_1_2" hidden="1">{#N/A,#N/A,FALSE,"TMCOMP96";#N/A,#N/A,FALSE,"MAT96";#N/A,#N/A,FALSE,"FANDA96";#N/A,#N/A,FALSE,"INTRAN96";#N/A,#N/A,FALSE,"NAA9697";#N/A,#N/A,FALSE,"ECWEBB";#N/A,#N/A,FALSE,"MFT96";#N/A,#N/A,FALSE,"CTrecon"}</definedName>
    <definedName name="sdff_4_1_2" localSheetId="0" hidden="1">{#N/A,#N/A,FALSE,"TMCOMP96";#N/A,#N/A,FALSE,"MAT96";#N/A,#N/A,FALSE,"FANDA96";#N/A,#N/A,FALSE,"INTRAN96";#N/A,#N/A,FALSE,"NAA9697";#N/A,#N/A,FALSE,"ECWEBB";#N/A,#N/A,FALSE,"MFT96";#N/A,#N/A,FALSE,"CTrecon"}</definedName>
    <definedName name="sdff_4_1_2" hidden="1">{#N/A,#N/A,FALSE,"TMCOMP96";#N/A,#N/A,FALSE,"MAT96";#N/A,#N/A,FALSE,"FANDA96";#N/A,#N/A,FALSE,"INTRAN96";#N/A,#N/A,FALSE,"NAA9697";#N/A,#N/A,FALSE,"ECWEBB";#N/A,#N/A,FALSE,"MFT96";#N/A,#N/A,FALSE,"CTrecon"}</definedName>
    <definedName name="sdff_4_1_3" localSheetId="0" hidden="1">{#N/A,#N/A,FALSE,"TMCOMP96";#N/A,#N/A,FALSE,"MAT96";#N/A,#N/A,FALSE,"FANDA96";#N/A,#N/A,FALSE,"INTRAN96";#N/A,#N/A,FALSE,"NAA9697";#N/A,#N/A,FALSE,"ECWEBB";#N/A,#N/A,FALSE,"MFT96";#N/A,#N/A,FALSE,"CTrecon"}</definedName>
    <definedName name="sdff_4_1_3" hidden="1">{#N/A,#N/A,FALSE,"TMCOMP96";#N/A,#N/A,FALSE,"MAT96";#N/A,#N/A,FALSE,"FANDA96";#N/A,#N/A,FALSE,"INTRAN96";#N/A,#N/A,FALSE,"NAA9697";#N/A,#N/A,FALSE,"ECWEBB";#N/A,#N/A,FALSE,"MFT96";#N/A,#N/A,FALSE,"CTrecon"}</definedName>
    <definedName name="sdff_4_1_4" localSheetId="0" hidden="1">{#N/A,#N/A,FALSE,"TMCOMP96";#N/A,#N/A,FALSE,"MAT96";#N/A,#N/A,FALSE,"FANDA96";#N/A,#N/A,FALSE,"INTRAN96";#N/A,#N/A,FALSE,"NAA9697";#N/A,#N/A,FALSE,"ECWEBB";#N/A,#N/A,FALSE,"MFT96";#N/A,#N/A,FALSE,"CTrecon"}</definedName>
    <definedName name="sdff_4_1_4" hidden="1">{#N/A,#N/A,FALSE,"TMCOMP96";#N/A,#N/A,FALSE,"MAT96";#N/A,#N/A,FALSE,"FANDA96";#N/A,#N/A,FALSE,"INTRAN96";#N/A,#N/A,FALSE,"NAA9697";#N/A,#N/A,FALSE,"ECWEBB";#N/A,#N/A,FALSE,"MFT96";#N/A,#N/A,FALSE,"CTrecon"}</definedName>
    <definedName name="sdff_4_1_5" localSheetId="0" hidden="1">{#N/A,#N/A,FALSE,"TMCOMP96";#N/A,#N/A,FALSE,"MAT96";#N/A,#N/A,FALSE,"FANDA96";#N/A,#N/A,FALSE,"INTRAN96";#N/A,#N/A,FALSE,"NAA9697";#N/A,#N/A,FALSE,"ECWEBB";#N/A,#N/A,FALSE,"MFT96";#N/A,#N/A,FALSE,"CTrecon"}</definedName>
    <definedName name="sdff_4_1_5" hidden="1">{#N/A,#N/A,FALSE,"TMCOMP96";#N/A,#N/A,FALSE,"MAT96";#N/A,#N/A,FALSE,"FANDA96";#N/A,#N/A,FALSE,"INTRAN96";#N/A,#N/A,FALSE,"NAA9697";#N/A,#N/A,FALSE,"ECWEBB";#N/A,#N/A,FALSE,"MFT96";#N/A,#N/A,FALSE,"CTrecon"}</definedName>
    <definedName name="sdff_4_2" localSheetId="0" hidden="1">{#N/A,#N/A,FALSE,"TMCOMP96";#N/A,#N/A,FALSE,"MAT96";#N/A,#N/A,FALSE,"FANDA96";#N/A,#N/A,FALSE,"INTRAN96";#N/A,#N/A,FALSE,"NAA9697";#N/A,#N/A,FALSE,"ECWEBB";#N/A,#N/A,FALSE,"MFT96";#N/A,#N/A,FALSE,"CTrecon"}</definedName>
    <definedName name="sdff_4_2" hidden="1">{#N/A,#N/A,FALSE,"TMCOMP96";#N/A,#N/A,FALSE,"MAT96";#N/A,#N/A,FALSE,"FANDA96";#N/A,#N/A,FALSE,"INTRAN96";#N/A,#N/A,FALSE,"NAA9697";#N/A,#N/A,FALSE,"ECWEBB";#N/A,#N/A,FALSE,"MFT96";#N/A,#N/A,FALSE,"CTrecon"}</definedName>
    <definedName name="sdff_4_3" localSheetId="0" hidden="1">{#N/A,#N/A,FALSE,"TMCOMP96";#N/A,#N/A,FALSE,"MAT96";#N/A,#N/A,FALSE,"FANDA96";#N/A,#N/A,FALSE,"INTRAN96";#N/A,#N/A,FALSE,"NAA9697";#N/A,#N/A,FALSE,"ECWEBB";#N/A,#N/A,FALSE,"MFT96";#N/A,#N/A,FALSE,"CTrecon"}</definedName>
    <definedName name="sdff_4_3" hidden="1">{#N/A,#N/A,FALSE,"TMCOMP96";#N/A,#N/A,FALSE,"MAT96";#N/A,#N/A,FALSE,"FANDA96";#N/A,#N/A,FALSE,"INTRAN96";#N/A,#N/A,FALSE,"NAA9697";#N/A,#N/A,FALSE,"ECWEBB";#N/A,#N/A,FALSE,"MFT96";#N/A,#N/A,FALSE,"CTrecon"}</definedName>
    <definedName name="sdff_4_4" localSheetId="0" hidden="1">{#N/A,#N/A,FALSE,"TMCOMP96";#N/A,#N/A,FALSE,"MAT96";#N/A,#N/A,FALSE,"FANDA96";#N/A,#N/A,FALSE,"INTRAN96";#N/A,#N/A,FALSE,"NAA9697";#N/A,#N/A,FALSE,"ECWEBB";#N/A,#N/A,FALSE,"MFT96";#N/A,#N/A,FALSE,"CTrecon"}</definedName>
    <definedName name="sdff_4_4" hidden="1">{#N/A,#N/A,FALSE,"TMCOMP96";#N/A,#N/A,FALSE,"MAT96";#N/A,#N/A,FALSE,"FANDA96";#N/A,#N/A,FALSE,"INTRAN96";#N/A,#N/A,FALSE,"NAA9697";#N/A,#N/A,FALSE,"ECWEBB";#N/A,#N/A,FALSE,"MFT96";#N/A,#N/A,FALSE,"CTrecon"}</definedName>
    <definedName name="sdff_4_5" localSheetId="0" hidden="1">{#N/A,#N/A,FALSE,"TMCOMP96";#N/A,#N/A,FALSE,"MAT96";#N/A,#N/A,FALSE,"FANDA96";#N/A,#N/A,FALSE,"INTRAN96";#N/A,#N/A,FALSE,"NAA9697";#N/A,#N/A,FALSE,"ECWEBB";#N/A,#N/A,FALSE,"MFT96";#N/A,#N/A,FALSE,"CTrecon"}</definedName>
    <definedName name="sdff_4_5" hidden="1">{#N/A,#N/A,FALSE,"TMCOMP96";#N/A,#N/A,FALSE,"MAT96";#N/A,#N/A,FALSE,"FANDA96";#N/A,#N/A,FALSE,"INTRAN96";#N/A,#N/A,FALSE,"NAA9697";#N/A,#N/A,FALSE,"ECWEBB";#N/A,#N/A,FALSE,"MFT96";#N/A,#N/A,FALSE,"CTrecon"}</definedName>
    <definedName name="sdff_5" localSheetId="0" hidden="1">{#N/A,#N/A,FALSE,"TMCOMP96";#N/A,#N/A,FALSE,"MAT96";#N/A,#N/A,FALSE,"FANDA96";#N/A,#N/A,FALSE,"INTRAN96";#N/A,#N/A,FALSE,"NAA9697";#N/A,#N/A,FALSE,"ECWEBB";#N/A,#N/A,FALSE,"MFT96";#N/A,#N/A,FALSE,"CTrecon"}</definedName>
    <definedName name="sdff_5" localSheetId="4" hidden="1">{#N/A,#N/A,FALSE,"TMCOMP96";#N/A,#N/A,FALSE,"MAT96";#N/A,#N/A,FALSE,"FANDA96";#N/A,#N/A,FALSE,"INTRAN96";#N/A,#N/A,FALSE,"NAA9697";#N/A,#N/A,FALSE,"ECWEBB";#N/A,#N/A,FALSE,"MFT96";#N/A,#N/A,FALSE,"CTrecon"}</definedName>
    <definedName name="sdff_5" hidden="1">{#N/A,#N/A,FALSE,"TMCOMP96";#N/A,#N/A,FALSE,"MAT96";#N/A,#N/A,FALSE,"FANDA96";#N/A,#N/A,FALSE,"INTRAN96";#N/A,#N/A,FALSE,"NAA9697";#N/A,#N/A,FALSE,"ECWEBB";#N/A,#N/A,FALSE,"MFT96";#N/A,#N/A,FALSE,"CTrecon"}</definedName>
    <definedName name="sdff_5_1" localSheetId="0" hidden="1">{#N/A,#N/A,FALSE,"TMCOMP96";#N/A,#N/A,FALSE,"MAT96";#N/A,#N/A,FALSE,"FANDA96";#N/A,#N/A,FALSE,"INTRAN96";#N/A,#N/A,FALSE,"NAA9697";#N/A,#N/A,FALSE,"ECWEBB";#N/A,#N/A,FALSE,"MFT96";#N/A,#N/A,FALSE,"CTrecon"}</definedName>
    <definedName name="sdff_5_1" localSheetId="4" hidden="1">{#N/A,#N/A,FALSE,"TMCOMP96";#N/A,#N/A,FALSE,"MAT96";#N/A,#N/A,FALSE,"FANDA96";#N/A,#N/A,FALSE,"INTRAN96";#N/A,#N/A,FALSE,"NAA9697";#N/A,#N/A,FALSE,"ECWEBB";#N/A,#N/A,FALSE,"MFT96";#N/A,#N/A,FALSE,"CTrecon"}</definedName>
    <definedName name="sdff_5_1" hidden="1">{#N/A,#N/A,FALSE,"TMCOMP96";#N/A,#N/A,FALSE,"MAT96";#N/A,#N/A,FALSE,"FANDA96";#N/A,#N/A,FALSE,"INTRAN96";#N/A,#N/A,FALSE,"NAA9697";#N/A,#N/A,FALSE,"ECWEBB";#N/A,#N/A,FALSE,"MFT96";#N/A,#N/A,FALSE,"CTrecon"}</definedName>
    <definedName name="sdff_5_1_1" localSheetId="0" hidden="1">{#N/A,#N/A,FALSE,"TMCOMP96";#N/A,#N/A,FALSE,"MAT96";#N/A,#N/A,FALSE,"FANDA96";#N/A,#N/A,FALSE,"INTRAN96";#N/A,#N/A,FALSE,"NAA9697";#N/A,#N/A,FALSE,"ECWEBB";#N/A,#N/A,FALSE,"MFT96";#N/A,#N/A,FALSE,"CTrecon"}</definedName>
    <definedName name="sdff_5_1_1" hidden="1">{#N/A,#N/A,FALSE,"TMCOMP96";#N/A,#N/A,FALSE,"MAT96";#N/A,#N/A,FALSE,"FANDA96";#N/A,#N/A,FALSE,"INTRAN96";#N/A,#N/A,FALSE,"NAA9697";#N/A,#N/A,FALSE,"ECWEBB";#N/A,#N/A,FALSE,"MFT96";#N/A,#N/A,FALSE,"CTrecon"}</definedName>
    <definedName name="sdff_5_1_1_1" hidden="1">{#N/A,#N/A,FALSE,"TMCOMP96";#N/A,#N/A,FALSE,"MAT96";#N/A,#N/A,FALSE,"FANDA96";#N/A,#N/A,FALSE,"INTRAN96";#N/A,#N/A,FALSE,"NAA9697";#N/A,#N/A,FALSE,"ECWEBB";#N/A,#N/A,FALSE,"MFT96";#N/A,#N/A,FALSE,"CTrecon"}</definedName>
    <definedName name="sdff_5_1_1_2" hidden="1">{#N/A,#N/A,FALSE,"TMCOMP96";#N/A,#N/A,FALSE,"MAT96";#N/A,#N/A,FALSE,"FANDA96";#N/A,#N/A,FALSE,"INTRAN96";#N/A,#N/A,FALSE,"NAA9697";#N/A,#N/A,FALSE,"ECWEBB";#N/A,#N/A,FALSE,"MFT96";#N/A,#N/A,FALSE,"CTrecon"}</definedName>
    <definedName name="sdff_5_1_2" localSheetId="0" hidden="1">{#N/A,#N/A,FALSE,"TMCOMP96";#N/A,#N/A,FALSE,"MAT96";#N/A,#N/A,FALSE,"FANDA96";#N/A,#N/A,FALSE,"INTRAN96";#N/A,#N/A,FALSE,"NAA9697";#N/A,#N/A,FALSE,"ECWEBB";#N/A,#N/A,FALSE,"MFT96";#N/A,#N/A,FALSE,"CTrecon"}</definedName>
    <definedName name="sdff_5_1_2" hidden="1">{#N/A,#N/A,FALSE,"TMCOMP96";#N/A,#N/A,FALSE,"MAT96";#N/A,#N/A,FALSE,"FANDA96";#N/A,#N/A,FALSE,"INTRAN96";#N/A,#N/A,FALSE,"NAA9697";#N/A,#N/A,FALSE,"ECWEBB";#N/A,#N/A,FALSE,"MFT96";#N/A,#N/A,FALSE,"CTrecon"}</definedName>
    <definedName name="sdff_5_1_3" localSheetId="0" hidden="1">{#N/A,#N/A,FALSE,"TMCOMP96";#N/A,#N/A,FALSE,"MAT96";#N/A,#N/A,FALSE,"FANDA96";#N/A,#N/A,FALSE,"INTRAN96";#N/A,#N/A,FALSE,"NAA9697";#N/A,#N/A,FALSE,"ECWEBB";#N/A,#N/A,FALSE,"MFT96";#N/A,#N/A,FALSE,"CTrecon"}</definedName>
    <definedName name="sdff_5_1_3" hidden="1">{#N/A,#N/A,FALSE,"TMCOMP96";#N/A,#N/A,FALSE,"MAT96";#N/A,#N/A,FALSE,"FANDA96";#N/A,#N/A,FALSE,"INTRAN96";#N/A,#N/A,FALSE,"NAA9697";#N/A,#N/A,FALSE,"ECWEBB";#N/A,#N/A,FALSE,"MFT96";#N/A,#N/A,FALSE,"CTrecon"}</definedName>
    <definedName name="sdff_5_1_4" localSheetId="0" hidden="1">{#N/A,#N/A,FALSE,"TMCOMP96";#N/A,#N/A,FALSE,"MAT96";#N/A,#N/A,FALSE,"FANDA96";#N/A,#N/A,FALSE,"INTRAN96";#N/A,#N/A,FALSE,"NAA9697";#N/A,#N/A,FALSE,"ECWEBB";#N/A,#N/A,FALSE,"MFT96";#N/A,#N/A,FALSE,"CTrecon"}</definedName>
    <definedName name="sdff_5_1_4" hidden="1">{#N/A,#N/A,FALSE,"TMCOMP96";#N/A,#N/A,FALSE,"MAT96";#N/A,#N/A,FALSE,"FANDA96";#N/A,#N/A,FALSE,"INTRAN96";#N/A,#N/A,FALSE,"NAA9697";#N/A,#N/A,FALSE,"ECWEBB";#N/A,#N/A,FALSE,"MFT96";#N/A,#N/A,FALSE,"CTrecon"}</definedName>
    <definedName name="sdff_5_1_5" localSheetId="0" hidden="1">{#N/A,#N/A,FALSE,"TMCOMP96";#N/A,#N/A,FALSE,"MAT96";#N/A,#N/A,FALSE,"FANDA96";#N/A,#N/A,FALSE,"INTRAN96";#N/A,#N/A,FALSE,"NAA9697";#N/A,#N/A,FALSE,"ECWEBB";#N/A,#N/A,FALSE,"MFT96";#N/A,#N/A,FALSE,"CTrecon"}</definedName>
    <definedName name="sdff_5_1_5" hidden="1">{#N/A,#N/A,FALSE,"TMCOMP96";#N/A,#N/A,FALSE,"MAT96";#N/A,#N/A,FALSE,"FANDA96";#N/A,#N/A,FALSE,"INTRAN96";#N/A,#N/A,FALSE,"NAA9697";#N/A,#N/A,FALSE,"ECWEBB";#N/A,#N/A,FALSE,"MFT96";#N/A,#N/A,FALSE,"CTrecon"}</definedName>
    <definedName name="sdff_5_2" localSheetId="0" hidden="1">{#N/A,#N/A,FALSE,"TMCOMP96";#N/A,#N/A,FALSE,"MAT96";#N/A,#N/A,FALSE,"FANDA96";#N/A,#N/A,FALSE,"INTRAN96";#N/A,#N/A,FALSE,"NAA9697";#N/A,#N/A,FALSE,"ECWEBB";#N/A,#N/A,FALSE,"MFT96";#N/A,#N/A,FALSE,"CTrecon"}</definedName>
    <definedName name="sdff_5_2" hidden="1">{#N/A,#N/A,FALSE,"TMCOMP96";#N/A,#N/A,FALSE,"MAT96";#N/A,#N/A,FALSE,"FANDA96";#N/A,#N/A,FALSE,"INTRAN96";#N/A,#N/A,FALSE,"NAA9697";#N/A,#N/A,FALSE,"ECWEBB";#N/A,#N/A,FALSE,"MFT96";#N/A,#N/A,FALSE,"CTrecon"}</definedName>
    <definedName name="sdff_5_3" localSheetId="0" hidden="1">{#N/A,#N/A,FALSE,"TMCOMP96";#N/A,#N/A,FALSE,"MAT96";#N/A,#N/A,FALSE,"FANDA96";#N/A,#N/A,FALSE,"INTRAN96";#N/A,#N/A,FALSE,"NAA9697";#N/A,#N/A,FALSE,"ECWEBB";#N/A,#N/A,FALSE,"MFT96";#N/A,#N/A,FALSE,"CTrecon"}</definedName>
    <definedName name="sdff_5_3" hidden="1">{#N/A,#N/A,FALSE,"TMCOMP96";#N/A,#N/A,FALSE,"MAT96";#N/A,#N/A,FALSE,"FANDA96";#N/A,#N/A,FALSE,"INTRAN96";#N/A,#N/A,FALSE,"NAA9697";#N/A,#N/A,FALSE,"ECWEBB";#N/A,#N/A,FALSE,"MFT96";#N/A,#N/A,FALSE,"CTrecon"}</definedName>
    <definedName name="sdff_5_4" localSheetId="0" hidden="1">{#N/A,#N/A,FALSE,"TMCOMP96";#N/A,#N/A,FALSE,"MAT96";#N/A,#N/A,FALSE,"FANDA96";#N/A,#N/A,FALSE,"INTRAN96";#N/A,#N/A,FALSE,"NAA9697";#N/A,#N/A,FALSE,"ECWEBB";#N/A,#N/A,FALSE,"MFT96";#N/A,#N/A,FALSE,"CTrecon"}</definedName>
    <definedName name="sdff_5_4" hidden="1">{#N/A,#N/A,FALSE,"TMCOMP96";#N/A,#N/A,FALSE,"MAT96";#N/A,#N/A,FALSE,"FANDA96";#N/A,#N/A,FALSE,"INTRAN96";#N/A,#N/A,FALSE,"NAA9697";#N/A,#N/A,FALSE,"ECWEBB";#N/A,#N/A,FALSE,"MFT96";#N/A,#N/A,FALSE,"CTrecon"}</definedName>
    <definedName name="sdff_5_5" localSheetId="0" hidden="1">{#N/A,#N/A,FALSE,"TMCOMP96";#N/A,#N/A,FALSE,"MAT96";#N/A,#N/A,FALSE,"FANDA96";#N/A,#N/A,FALSE,"INTRAN96";#N/A,#N/A,FALSE,"NAA9697";#N/A,#N/A,FALSE,"ECWEBB";#N/A,#N/A,FALSE,"MFT96";#N/A,#N/A,FALSE,"CTrecon"}</definedName>
    <definedName name="sdff_5_5"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localSheetId="4"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localSheetId="4"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localSheetId="4" hidden="1">{#N/A,#N/A,FALSE,"TMCOMP96";#N/A,#N/A,FALSE,"MAT96";#N/A,#N/A,FALSE,"FANDA96";#N/A,#N/A,FALSE,"INTRAN96";#N/A,#N/A,FALSE,"NAA9697";#N/A,#N/A,FALSE,"ECWEBB";#N/A,#N/A,FALSE,"MFT96";#N/A,#N/A,FALSE,"CTrecon"}</definedName>
    <definedName name="sfad_1" localSheetId="3" hidden="1">{#N/A,#N/A,FALSE,"TMCOMP96";#N/A,#N/A,FALSE,"MAT96";#N/A,#N/A,FALSE,"FANDA96";#N/A,#N/A,FALSE,"INTRAN96";#N/A,#N/A,FALSE,"NAA9697";#N/A,#N/A,FALSE,"ECWEBB";#N/A,#N/A,FALSE,"MFT96";#N/A,#N/A,FALSE,"CTrecon"}</definedName>
    <definedName name="sfad_1_1" localSheetId="0" hidden="1">{#N/A,#N/A,FALSE,"TMCOMP96";#N/A,#N/A,FALSE,"MAT96";#N/A,#N/A,FALSE,"FANDA96";#N/A,#N/A,FALSE,"INTRAN96";#N/A,#N/A,FALSE,"NAA9697";#N/A,#N/A,FALSE,"ECWEBB";#N/A,#N/A,FALSE,"MFT96";#N/A,#N/A,FALSE,"CTrecon"}</definedName>
    <definedName name="sfad_1_1" localSheetId="4" hidden="1">{#N/A,#N/A,FALSE,"TMCOMP96";#N/A,#N/A,FALSE,"MAT96";#N/A,#N/A,FALSE,"FANDA96";#N/A,#N/A,FALSE,"INTRAN96";#N/A,#N/A,FALSE,"NAA9697";#N/A,#N/A,FALSE,"ECWEBB";#N/A,#N/A,FALSE,"MFT96";#N/A,#N/A,FALSE,"CTrecon"}</definedName>
    <definedName name="sfad_1_1" localSheetId="3" hidden="1">{#N/A,#N/A,FALSE,"TMCOMP96";#N/A,#N/A,FALSE,"MAT96";#N/A,#N/A,FALSE,"FANDA96";#N/A,#N/A,FALSE,"INTRAN96";#N/A,#N/A,FALSE,"NAA9697";#N/A,#N/A,FALSE,"ECWEBB";#N/A,#N/A,FALSE,"MFT96";#N/A,#N/A,FALSE,"CTrecon"}</definedName>
    <definedName name="sfad_1_1" hidden="1">{#N/A,#N/A,FALSE,"TMCOMP96";#N/A,#N/A,FALSE,"MAT96";#N/A,#N/A,FALSE,"FANDA96";#N/A,#N/A,FALSE,"INTRAN96";#N/A,#N/A,FALSE,"NAA9697";#N/A,#N/A,FALSE,"ECWEBB";#N/A,#N/A,FALSE,"MFT96";#N/A,#N/A,FALSE,"CTrecon"}</definedName>
    <definedName name="sfad_1_1_1" localSheetId="0" hidden="1">{#N/A,#N/A,FALSE,"TMCOMP96";#N/A,#N/A,FALSE,"MAT96";#N/A,#N/A,FALSE,"FANDA96";#N/A,#N/A,FALSE,"INTRAN96";#N/A,#N/A,FALSE,"NAA9697";#N/A,#N/A,FALSE,"ECWEBB";#N/A,#N/A,FALSE,"MFT96";#N/A,#N/A,FALSE,"CTrecon"}</definedName>
    <definedName name="sfad_1_1_1" localSheetId="4" hidden="1">{#N/A,#N/A,FALSE,"TMCOMP96";#N/A,#N/A,FALSE,"MAT96";#N/A,#N/A,FALSE,"FANDA96";#N/A,#N/A,FALSE,"INTRAN96";#N/A,#N/A,FALSE,"NAA9697";#N/A,#N/A,FALSE,"ECWEBB";#N/A,#N/A,FALSE,"MFT96";#N/A,#N/A,FALSE,"CTrecon"}</definedName>
    <definedName name="sfad_1_1_1" hidden="1">{#N/A,#N/A,FALSE,"TMCOMP96";#N/A,#N/A,FALSE,"MAT96";#N/A,#N/A,FALSE,"FANDA96";#N/A,#N/A,FALSE,"INTRAN96";#N/A,#N/A,FALSE,"NAA9697";#N/A,#N/A,FALSE,"ECWEBB";#N/A,#N/A,FALSE,"MFT96";#N/A,#N/A,FALSE,"CTrecon"}</definedName>
    <definedName name="sfad_1_1_1_1" localSheetId="0" hidden="1">{#N/A,#N/A,FALSE,"TMCOMP96";#N/A,#N/A,FALSE,"MAT96";#N/A,#N/A,FALSE,"FANDA96";#N/A,#N/A,FALSE,"INTRAN96";#N/A,#N/A,FALSE,"NAA9697";#N/A,#N/A,FALSE,"ECWEBB";#N/A,#N/A,FALSE,"MFT96";#N/A,#N/A,FALSE,"CTrecon"}</definedName>
    <definedName name="sfad_1_1_1_1" hidden="1">{#N/A,#N/A,FALSE,"TMCOMP96";#N/A,#N/A,FALSE,"MAT96";#N/A,#N/A,FALSE,"FANDA96";#N/A,#N/A,FALSE,"INTRAN96";#N/A,#N/A,FALSE,"NAA9697";#N/A,#N/A,FALSE,"ECWEBB";#N/A,#N/A,FALSE,"MFT96";#N/A,#N/A,FALSE,"CTrecon"}</definedName>
    <definedName name="sfad_1_1_1_1_1" hidden="1">{#N/A,#N/A,FALSE,"TMCOMP96";#N/A,#N/A,FALSE,"MAT96";#N/A,#N/A,FALSE,"FANDA96";#N/A,#N/A,FALSE,"INTRAN96";#N/A,#N/A,FALSE,"NAA9697";#N/A,#N/A,FALSE,"ECWEBB";#N/A,#N/A,FALSE,"MFT96";#N/A,#N/A,FALSE,"CTrecon"}</definedName>
    <definedName name="sfad_1_1_1_1_2" hidden="1">{#N/A,#N/A,FALSE,"TMCOMP96";#N/A,#N/A,FALSE,"MAT96";#N/A,#N/A,FALSE,"FANDA96";#N/A,#N/A,FALSE,"INTRAN96";#N/A,#N/A,FALSE,"NAA9697";#N/A,#N/A,FALSE,"ECWEBB";#N/A,#N/A,FALSE,"MFT96";#N/A,#N/A,FALSE,"CTrecon"}</definedName>
    <definedName name="sfad_1_1_1_2" localSheetId="0" hidden="1">{#N/A,#N/A,FALSE,"TMCOMP96";#N/A,#N/A,FALSE,"MAT96";#N/A,#N/A,FALSE,"FANDA96";#N/A,#N/A,FALSE,"INTRAN96";#N/A,#N/A,FALSE,"NAA9697";#N/A,#N/A,FALSE,"ECWEBB";#N/A,#N/A,FALSE,"MFT96";#N/A,#N/A,FALSE,"CTrecon"}</definedName>
    <definedName name="sfad_1_1_1_2" hidden="1">{#N/A,#N/A,FALSE,"TMCOMP96";#N/A,#N/A,FALSE,"MAT96";#N/A,#N/A,FALSE,"FANDA96";#N/A,#N/A,FALSE,"INTRAN96";#N/A,#N/A,FALSE,"NAA9697";#N/A,#N/A,FALSE,"ECWEBB";#N/A,#N/A,FALSE,"MFT96";#N/A,#N/A,FALSE,"CTrecon"}</definedName>
    <definedName name="sfad_1_1_1_3" localSheetId="0" hidden="1">{#N/A,#N/A,FALSE,"TMCOMP96";#N/A,#N/A,FALSE,"MAT96";#N/A,#N/A,FALSE,"FANDA96";#N/A,#N/A,FALSE,"INTRAN96";#N/A,#N/A,FALSE,"NAA9697";#N/A,#N/A,FALSE,"ECWEBB";#N/A,#N/A,FALSE,"MFT96";#N/A,#N/A,FALSE,"CTrecon"}</definedName>
    <definedName name="sfad_1_1_1_3" hidden="1">{#N/A,#N/A,FALSE,"TMCOMP96";#N/A,#N/A,FALSE,"MAT96";#N/A,#N/A,FALSE,"FANDA96";#N/A,#N/A,FALSE,"INTRAN96";#N/A,#N/A,FALSE,"NAA9697";#N/A,#N/A,FALSE,"ECWEBB";#N/A,#N/A,FALSE,"MFT96";#N/A,#N/A,FALSE,"CTrecon"}</definedName>
    <definedName name="sfad_1_1_1_4" localSheetId="0" hidden="1">{#N/A,#N/A,FALSE,"TMCOMP96";#N/A,#N/A,FALSE,"MAT96";#N/A,#N/A,FALSE,"FANDA96";#N/A,#N/A,FALSE,"INTRAN96";#N/A,#N/A,FALSE,"NAA9697";#N/A,#N/A,FALSE,"ECWEBB";#N/A,#N/A,FALSE,"MFT96";#N/A,#N/A,FALSE,"CTrecon"}</definedName>
    <definedName name="sfad_1_1_1_4" hidden="1">{#N/A,#N/A,FALSE,"TMCOMP96";#N/A,#N/A,FALSE,"MAT96";#N/A,#N/A,FALSE,"FANDA96";#N/A,#N/A,FALSE,"INTRAN96";#N/A,#N/A,FALSE,"NAA9697";#N/A,#N/A,FALSE,"ECWEBB";#N/A,#N/A,FALSE,"MFT96";#N/A,#N/A,FALSE,"CTrecon"}</definedName>
    <definedName name="sfad_1_1_1_5" localSheetId="0" hidden="1">{#N/A,#N/A,FALSE,"TMCOMP96";#N/A,#N/A,FALSE,"MAT96";#N/A,#N/A,FALSE,"FANDA96";#N/A,#N/A,FALSE,"INTRAN96";#N/A,#N/A,FALSE,"NAA9697";#N/A,#N/A,FALSE,"ECWEBB";#N/A,#N/A,FALSE,"MFT96";#N/A,#N/A,FALSE,"CTrecon"}</definedName>
    <definedName name="sfad_1_1_1_5" hidden="1">{#N/A,#N/A,FALSE,"TMCOMP96";#N/A,#N/A,FALSE,"MAT96";#N/A,#N/A,FALSE,"FANDA96";#N/A,#N/A,FALSE,"INTRAN96";#N/A,#N/A,FALSE,"NAA9697";#N/A,#N/A,FALSE,"ECWEBB";#N/A,#N/A,FALSE,"MFT96";#N/A,#N/A,FALSE,"CTrecon"}</definedName>
    <definedName name="sfad_1_1_2" localSheetId="0" hidden="1">{#N/A,#N/A,FALSE,"TMCOMP96";#N/A,#N/A,FALSE,"MAT96";#N/A,#N/A,FALSE,"FANDA96";#N/A,#N/A,FALSE,"INTRAN96";#N/A,#N/A,FALSE,"NAA9697";#N/A,#N/A,FALSE,"ECWEBB";#N/A,#N/A,FALSE,"MFT96";#N/A,#N/A,FALSE,"CTrecon"}</definedName>
    <definedName name="sfad_1_1_2" hidden="1">{#N/A,#N/A,FALSE,"TMCOMP96";#N/A,#N/A,FALSE,"MAT96";#N/A,#N/A,FALSE,"FANDA96";#N/A,#N/A,FALSE,"INTRAN96";#N/A,#N/A,FALSE,"NAA9697";#N/A,#N/A,FALSE,"ECWEBB";#N/A,#N/A,FALSE,"MFT96";#N/A,#N/A,FALSE,"CTrecon"}</definedName>
    <definedName name="sfad_1_1_3" localSheetId="0" hidden="1">{#N/A,#N/A,FALSE,"TMCOMP96";#N/A,#N/A,FALSE,"MAT96";#N/A,#N/A,FALSE,"FANDA96";#N/A,#N/A,FALSE,"INTRAN96";#N/A,#N/A,FALSE,"NAA9697";#N/A,#N/A,FALSE,"ECWEBB";#N/A,#N/A,FALSE,"MFT96";#N/A,#N/A,FALSE,"CTrecon"}</definedName>
    <definedName name="sfad_1_1_3" hidden="1">{#N/A,#N/A,FALSE,"TMCOMP96";#N/A,#N/A,FALSE,"MAT96";#N/A,#N/A,FALSE,"FANDA96";#N/A,#N/A,FALSE,"INTRAN96";#N/A,#N/A,FALSE,"NAA9697";#N/A,#N/A,FALSE,"ECWEBB";#N/A,#N/A,FALSE,"MFT96";#N/A,#N/A,FALSE,"CTrecon"}</definedName>
    <definedName name="sfad_1_1_4" localSheetId="0" hidden="1">{#N/A,#N/A,FALSE,"TMCOMP96";#N/A,#N/A,FALSE,"MAT96";#N/A,#N/A,FALSE,"FANDA96";#N/A,#N/A,FALSE,"INTRAN96";#N/A,#N/A,FALSE,"NAA9697";#N/A,#N/A,FALSE,"ECWEBB";#N/A,#N/A,FALSE,"MFT96";#N/A,#N/A,FALSE,"CTrecon"}</definedName>
    <definedName name="sfad_1_1_4" hidden="1">{#N/A,#N/A,FALSE,"TMCOMP96";#N/A,#N/A,FALSE,"MAT96";#N/A,#N/A,FALSE,"FANDA96";#N/A,#N/A,FALSE,"INTRAN96";#N/A,#N/A,FALSE,"NAA9697";#N/A,#N/A,FALSE,"ECWEBB";#N/A,#N/A,FALSE,"MFT96";#N/A,#N/A,FALSE,"CTrecon"}</definedName>
    <definedName name="sfad_1_1_5" localSheetId="0" hidden="1">{#N/A,#N/A,FALSE,"TMCOMP96";#N/A,#N/A,FALSE,"MAT96";#N/A,#N/A,FALSE,"FANDA96";#N/A,#N/A,FALSE,"INTRAN96";#N/A,#N/A,FALSE,"NAA9697";#N/A,#N/A,FALSE,"ECWEBB";#N/A,#N/A,FALSE,"MFT96";#N/A,#N/A,FALSE,"CTrecon"}</definedName>
    <definedName name="sfad_1_1_5" hidden="1">{#N/A,#N/A,FALSE,"TMCOMP96";#N/A,#N/A,FALSE,"MAT96";#N/A,#N/A,FALSE,"FANDA96";#N/A,#N/A,FALSE,"INTRAN96";#N/A,#N/A,FALSE,"NAA9697";#N/A,#N/A,FALSE,"ECWEBB";#N/A,#N/A,FALSE,"MFT96";#N/A,#N/A,FALSE,"CTrecon"}</definedName>
    <definedName name="sfad_1_2" localSheetId="0" hidden="1">{#N/A,#N/A,FALSE,"TMCOMP96";#N/A,#N/A,FALSE,"MAT96";#N/A,#N/A,FALSE,"FANDA96";#N/A,#N/A,FALSE,"INTRAN96";#N/A,#N/A,FALSE,"NAA9697";#N/A,#N/A,FALSE,"ECWEBB";#N/A,#N/A,FALSE,"MFT96";#N/A,#N/A,FALSE,"CTrecon"}</definedName>
    <definedName name="sfad_1_2" localSheetId="4" hidden="1">{#N/A,#N/A,FALSE,"TMCOMP96";#N/A,#N/A,FALSE,"MAT96";#N/A,#N/A,FALSE,"FANDA96";#N/A,#N/A,FALSE,"INTRAN96";#N/A,#N/A,FALSE,"NAA9697";#N/A,#N/A,FALSE,"ECWEBB";#N/A,#N/A,FALSE,"MFT96";#N/A,#N/A,FALSE,"CTrecon"}</definedName>
    <definedName name="sfad_1_2" hidden="1">{#N/A,#N/A,FALSE,"TMCOMP96";#N/A,#N/A,FALSE,"MAT96";#N/A,#N/A,FALSE,"FANDA96";#N/A,#N/A,FALSE,"INTRAN96";#N/A,#N/A,FALSE,"NAA9697";#N/A,#N/A,FALSE,"ECWEBB";#N/A,#N/A,FALSE,"MFT96";#N/A,#N/A,FALSE,"CTrecon"}</definedName>
    <definedName name="sfad_1_2_1" localSheetId="0" hidden="1">{#N/A,#N/A,FALSE,"TMCOMP96";#N/A,#N/A,FALSE,"MAT96";#N/A,#N/A,FALSE,"FANDA96";#N/A,#N/A,FALSE,"INTRAN96";#N/A,#N/A,FALSE,"NAA9697";#N/A,#N/A,FALSE,"ECWEBB";#N/A,#N/A,FALSE,"MFT96";#N/A,#N/A,FALSE,"CTrecon"}</definedName>
    <definedName name="sfad_1_2_1" localSheetId="4" hidden="1">{#N/A,#N/A,FALSE,"TMCOMP96";#N/A,#N/A,FALSE,"MAT96";#N/A,#N/A,FALSE,"FANDA96";#N/A,#N/A,FALSE,"INTRAN96";#N/A,#N/A,FALSE,"NAA9697";#N/A,#N/A,FALSE,"ECWEBB";#N/A,#N/A,FALSE,"MFT96";#N/A,#N/A,FALSE,"CTrecon"}</definedName>
    <definedName name="sfad_1_2_1" hidden="1">{#N/A,#N/A,FALSE,"TMCOMP96";#N/A,#N/A,FALSE,"MAT96";#N/A,#N/A,FALSE,"FANDA96";#N/A,#N/A,FALSE,"INTRAN96";#N/A,#N/A,FALSE,"NAA9697";#N/A,#N/A,FALSE,"ECWEBB";#N/A,#N/A,FALSE,"MFT96";#N/A,#N/A,FALSE,"CTrecon"}</definedName>
    <definedName name="sfad_1_2_1_1" localSheetId="0" hidden="1">{#N/A,#N/A,FALSE,"TMCOMP96";#N/A,#N/A,FALSE,"MAT96";#N/A,#N/A,FALSE,"FANDA96";#N/A,#N/A,FALSE,"INTRAN96";#N/A,#N/A,FALSE,"NAA9697";#N/A,#N/A,FALSE,"ECWEBB";#N/A,#N/A,FALSE,"MFT96";#N/A,#N/A,FALSE,"CTrecon"}</definedName>
    <definedName name="sfad_1_2_1_1" hidden="1">{#N/A,#N/A,FALSE,"TMCOMP96";#N/A,#N/A,FALSE,"MAT96";#N/A,#N/A,FALSE,"FANDA96";#N/A,#N/A,FALSE,"INTRAN96";#N/A,#N/A,FALSE,"NAA9697";#N/A,#N/A,FALSE,"ECWEBB";#N/A,#N/A,FALSE,"MFT96";#N/A,#N/A,FALSE,"CTrecon"}</definedName>
    <definedName name="sfad_1_2_1_1_1" hidden="1">{#N/A,#N/A,FALSE,"TMCOMP96";#N/A,#N/A,FALSE,"MAT96";#N/A,#N/A,FALSE,"FANDA96";#N/A,#N/A,FALSE,"INTRAN96";#N/A,#N/A,FALSE,"NAA9697";#N/A,#N/A,FALSE,"ECWEBB";#N/A,#N/A,FALSE,"MFT96";#N/A,#N/A,FALSE,"CTrecon"}</definedName>
    <definedName name="sfad_1_2_1_1_2" hidden="1">{#N/A,#N/A,FALSE,"TMCOMP96";#N/A,#N/A,FALSE,"MAT96";#N/A,#N/A,FALSE,"FANDA96";#N/A,#N/A,FALSE,"INTRAN96";#N/A,#N/A,FALSE,"NAA9697";#N/A,#N/A,FALSE,"ECWEBB";#N/A,#N/A,FALSE,"MFT96";#N/A,#N/A,FALSE,"CTrecon"}</definedName>
    <definedName name="sfad_1_2_1_2" localSheetId="0" hidden="1">{#N/A,#N/A,FALSE,"TMCOMP96";#N/A,#N/A,FALSE,"MAT96";#N/A,#N/A,FALSE,"FANDA96";#N/A,#N/A,FALSE,"INTRAN96";#N/A,#N/A,FALSE,"NAA9697";#N/A,#N/A,FALSE,"ECWEBB";#N/A,#N/A,FALSE,"MFT96";#N/A,#N/A,FALSE,"CTrecon"}</definedName>
    <definedName name="sfad_1_2_1_2" hidden="1">{#N/A,#N/A,FALSE,"TMCOMP96";#N/A,#N/A,FALSE,"MAT96";#N/A,#N/A,FALSE,"FANDA96";#N/A,#N/A,FALSE,"INTRAN96";#N/A,#N/A,FALSE,"NAA9697";#N/A,#N/A,FALSE,"ECWEBB";#N/A,#N/A,FALSE,"MFT96";#N/A,#N/A,FALSE,"CTrecon"}</definedName>
    <definedName name="sfad_1_2_1_3" localSheetId="0" hidden="1">{#N/A,#N/A,FALSE,"TMCOMP96";#N/A,#N/A,FALSE,"MAT96";#N/A,#N/A,FALSE,"FANDA96";#N/A,#N/A,FALSE,"INTRAN96";#N/A,#N/A,FALSE,"NAA9697";#N/A,#N/A,FALSE,"ECWEBB";#N/A,#N/A,FALSE,"MFT96";#N/A,#N/A,FALSE,"CTrecon"}</definedName>
    <definedName name="sfad_1_2_1_3" hidden="1">{#N/A,#N/A,FALSE,"TMCOMP96";#N/A,#N/A,FALSE,"MAT96";#N/A,#N/A,FALSE,"FANDA96";#N/A,#N/A,FALSE,"INTRAN96";#N/A,#N/A,FALSE,"NAA9697";#N/A,#N/A,FALSE,"ECWEBB";#N/A,#N/A,FALSE,"MFT96";#N/A,#N/A,FALSE,"CTrecon"}</definedName>
    <definedName name="sfad_1_2_1_4" localSheetId="0" hidden="1">{#N/A,#N/A,FALSE,"TMCOMP96";#N/A,#N/A,FALSE,"MAT96";#N/A,#N/A,FALSE,"FANDA96";#N/A,#N/A,FALSE,"INTRAN96";#N/A,#N/A,FALSE,"NAA9697";#N/A,#N/A,FALSE,"ECWEBB";#N/A,#N/A,FALSE,"MFT96";#N/A,#N/A,FALSE,"CTrecon"}</definedName>
    <definedName name="sfad_1_2_1_4" hidden="1">{#N/A,#N/A,FALSE,"TMCOMP96";#N/A,#N/A,FALSE,"MAT96";#N/A,#N/A,FALSE,"FANDA96";#N/A,#N/A,FALSE,"INTRAN96";#N/A,#N/A,FALSE,"NAA9697";#N/A,#N/A,FALSE,"ECWEBB";#N/A,#N/A,FALSE,"MFT96";#N/A,#N/A,FALSE,"CTrecon"}</definedName>
    <definedName name="sfad_1_2_1_5" localSheetId="0" hidden="1">{#N/A,#N/A,FALSE,"TMCOMP96";#N/A,#N/A,FALSE,"MAT96";#N/A,#N/A,FALSE,"FANDA96";#N/A,#N/A,FALSE,"INTRAN96";#N/A,#N/A,FALSE,"NAA9697";#N/A,#N/A,FALSE,"ECWEBB";#N/A,#N/A,FALSE,"MFT96";#N/A,#N/A,FALSE,"CTrecon"}</definedName>
    <definedName name="sfad_1_2_1_5" hidden="1">{#N/A,#N/A,FALSE,"TMCOMP96";#N/A,#N/A,FALSE,"MAT96";#N/A,#N/A,FALSE,"FANDA96";#N/A,#N/A,FALSE,"INTRAN96";#N/A,#N/A,FALSE,"NAA9697";#N/A,#N/A,FALSE,"ECWEBB";#N/A,#N/A,FALSE,"MFT96";#N/A,#N/A,FALSE,"CTrecon"}</definedName>
    <definedName name="sfad_1_2_2" localSheetId="0" hidden="1">{#N/A,#N/A,FALSE,"TMCOMP96";#N/A,#N/A,FALSE,"MAT96";#N/A,#N/A,FALSE,"FANDA96";#N/A,#N/A,FALSE,"INTRAN96";#N/A,#N/A,FALSE,"NAA9697";#N/A,#N/A,FALSE,"ECWEBB";#N/A,#N/A,FALSE,"MFT96";#N/A,#N/A,FALSE,"CTrecon"}</definedName>
    <definedName name="sfad_1_2_2" hidden="1">{#N/A,#N/A,FALSE,"TMCOMP96";#N/A,#N/A,FALSE,"MAT96";#N/A,#N/A,FALSE,"FANDA96";#N/A,#N/A,FALSE,"INTRAN96";#N/A,#N/A,FALSE,"NAA9697";#N/A,#N/A,FALSE,"ECWEBB";#N/A,#N/A,FALSE,"MFT96";#N/A,#N/A,FALSE,"CTrecon"}</definedName>
    <definedName name="sfad_1_2_3" localSheetId="0" hidden="1">{#N/A,#N/A,FALSE,"TMCOMP96";#N/A,#N/A,FALSE,"MAT96";#N/A,#N/A,FALSE,"FANDA96";#N/A,#N/A,FALSE,"INTRAN96";#N/A,#N/A,FALSE,"NAA9697";#N/A,#N/A,FALSE,"ECWEBB";#N/A,#N/A,FALSE,"MFT96";#N/A,#N/A,FALSE,"CTrecon"}</definedName>
    <definedName name="sfad_1_2_3" hidden="1">{#N/A,#N/A,FALSE,"TMCOMP96";#N/A,#N/A,FALSE,"MAT96";#N/A,#N/A,FALSE,"FANDA96";#N/A,#N/A,FALSE,"INTRAN96";#N/A,#N/A,FALSE,"NAA9697";#N/A,#N/A,FALSE,"ECWEBB";#N/A,#N/A,FALSE,"MFT96";#N/A,#N/A,FALSE,"CTrecon"}</definedName>
    <definedName name="sfad_1_2_4" localSheetId="0" hidden="1">{#N/A,#N/A,FALSE,"TMCOMP96";#N/A,#N/A,FALSE,"MAT96";#N/A,#N/A,FALSE,"FANDA96";#N/A,#N/A,FALSE,"INTRAN96";#N/A,#N/A,FALSE,"NAA9697";#N/A,#N/A,FALSE,"ECWEBB";#N/A,#N/A,FALSE,"MFT96";#N/A,#N/A,FALSE,"CTrecon"}</definedName>
    <definedName name="sfad_1_2_4" hidden="1">{#N/A,#N/A,FALSE,"TMCOMP96";#N/A,#N/A,FALSE,"MAT96";#N/A,#N/A,FALSE,"FANDA96";#N/A,#N/A,FALSE,"INTRAN96";#N/A,#N/A,FALSE,"NAA9697";#N/A,#N/A,FALSE,"ECWEBB";#N/A,#N/A,FALSE,"MFT96";#N/A,#N/A,FALSE,"CTrecon"}</definedName>
    <definedName name="sfad_1_2_5" localSheetId="0" hidden="1">{#N/A,#N/A,FALSE,"TMCOMP96";#N/A,#N/A,FALSE,"MAT96";#N/A,#N/A,FALSE,"FANDA96";#N/A,#N/A,FALSE,"INTRAN96";#N/A,#N/A,FALSE,"NAA9697";#N/A,#N/A,FALSE,"ECWEBB";#N/A,#N/A,FALSE,"MFT96";#N/A,#N/A,FALSE,"CTrecon"}</definedName>
    <definedName name="sfad_1_2_5" hidden="1">{#N/A,#N/A,FALSE,"TMCOMP96";#N/A,#N/A,FALSE,"MAT96";#N/A,#N/A,FALSE,"FANDA96";#N/A,#N/A,FALSE,"INTRAN96";#N/A,#N/A,FALSE,"NAA9697";#N/A,#N/A,FALSE,"ECWEBB";#N/A,#N/A,FALSE,"MFT96";#N/A,#N/A,FALSE,"CTrecon"}</definedName>
    <definedName name="sfad_1_3" localSheetId="0" hidden="1">{#N/A,#N/A,FALSE,"TMCOMP96";#N/A,#N/A,FALSE,"MAT96";#N/A,#N/A,FALSE,"FANDA96";#N/A,#N/A,FALSE,"INTRAN96";#N/A,#N/A,FALSE,"NAA9697";#N/A,#N/A,FALSE,"ECWEBB";#N/A,#N/A,FALSE,"MFT96";#N/A,#N/A,FALSE,"CTrecon"}</definedName>
    <definedName name="sfad_1_3" localSheetId="4" hidden="1">{#N/A,#N/A,FALSE,"TMCOMP96";#N/A,#N/A,FALSE,"MAT96";#N/A,#N/A,FALSE,"FANDA96";#N/A,#N/A,FALSE,"INTRAN96";#N/A,#N/A,FALSE,"NAA9697";#N/A,#N/A,FALSE,"ECWEBB";#N/A,#N/A,FALSE,"MFT96";#N/A,#N/A,FALSE,"CTrecon"}</definedName>
    <definedName name="sfad_1_3" hidden="1">{#N/A,#N/A,FALSE,"TMCOMP96";#N/A,#N/A,FALSE,"MAT96";#N/A,#N/A,FALSE,"FANDA96";#N/A,#N/A,FALSE,"INTRAN96";#N/A,#N/A,FALSE,"NAA9697";#N/A,#N/A,FALSE,"ECWEBB";#N/A,#N/A,FALSE,"MFT96";#N/A,#N/A,FALSE,"CTrecon"}</definedName>
    <definedName name="sfad_1_3_1" localSheetId="0" hidden="1">{#N/A,#N/A,FALSE,"TMCOMP96";#N/A,#N/A,FALSE,"MAT96";#N/A,#N/A,FALSE,"FANDA96";#N/A,#N/A,FALSE,"INTRAN96";#N/A,#N/A,FALSE,"NAA9697";#N/A,#N/A,FALSE,"ECWEBB";#N/A,#N/A,FALSE,"MFT96";#N/A,#N/A,FALSE,"CTrecon"}</definedName>
    <definedName name="sfad_1_3_1" localSheetId="4" hidden="1">{#N/A,#N/A,FALSE,"TMCOMP96";#N/A,#N/A,FALSE,"MAT96";#N/A,#N/A,FALSE,"FANDA96";#N/A,#N/A,FALSE,"INTRAN96";#N/A,#N/A,FALSE,"NAA9697";#N/A,#N/A,FALSE,"ECWEBB";#N/A,#N/A,FALSE,"MFT96";#N/A,#N/A,FALSE,"CTrecon"}</definedName>
    <definedName name="sfad_1_3_1" hidden="1">{#N/A,#N/A,FALSE,"TMCOMP96";#N/A,#N/A,FALSE,"MAT96";#N/A,#N/A,FALSE,"FANDA96";#N/A,#N/A,FALSE,"INTRAN96";#N/A,#N/A,FALSE,"NAA9697";#N/A,#N/A,FALSE,"ECWEBB";#N/A,#N/A,FALSE,"MFT96";#N/A,#N/A,FALSE,"CTrecon"}</definedName>
    <definedName name="sfad_1_3_1_1" localSheetId="0" hidden="1">{#N/A,#N/A,FALSE,"TMCOMP96";#N/A,#N/A,FALSE,"MAT96";#N/A,#N/A,FALSE,"FANDA96";#N/A,#N/A,FALSE,"INTRAN96";#N/A,#N/A,FALSE,"NAA9697";#N/A,#N/A,FALSE,"ECWEBB";#N/A,#N/A,FALSE,"MFT96";#N/A,#N/A,FALSE,"CTrecon"}</definedName>
    <definedName name="sfad_1_3_1_1" hidden="1">{#N/A,#N/A,FALSE,"TMCOMP96";#N/A,#N/A,FALSE,"MAT96";#N/A,#N/A,FALSE,"FANDA96";#N/A,#N/A,FALSE,"INTRAN96";#N/A,#N/A,FALSE,"NAA9697";#N/A,#N/A,FALSE,"ECWEBB";#N/A,#N/A,FALSE,"MFT96";#N/A,#N/A,FALSE,"CTrecon"}</definedName>
    <definedName name="sfad_1_3_1_1_1" hidden="1">{#N/A,#N/A,FALSE,"TMCOMP96";#N/A,#N/A,FALSE,"MAT96";#N/A,#N/A,FALSE,"FANDA96";#N/A,#N/A,FALSE,"INTRAN96";#N/A,#N/A,FALSE,"NAA9697";#N/A,#N/A,FALSE,"ECWEBB";#N/A,#N/A,FALSE,"MFT96";#N/A,#N/A,FALSE,"CTrecon"}</definedName>
    <definedName name="sfad_1_3_1_1_2" hidden="1">{#N/A,#N/A,FALSE,"TMCOMP96";#N/A,#N/A,FALSE,"MAT96";#N/A,#N/A,FALSE,"FANDA96";#N/A,#N/A,FALSE,"INTRAN96";#N/A,#N/A,FALSE,"NAA9697";#N/A,#N/A,FALSE,"ECWEBB";#N/A,#N/A,FALSE,"MFT96";#N/A,#N/A,FALSE,"CTrecon"}</definedName>
    <definedName name="sfad_1_3_1_2" localSheetId="0" hidden="1">{#N/A,#N/A,FALSE,"TMCOMP96";#N/A,#N/A,FALSE,"MAT96";#N/A,#N/A,FALSE,"FANDA96";#N/A,#N/A,FALSE,"INTRAN96";#N/A,#N/A,FALSE,"NAA9697";#N/A,#N/A,FALSE,"ECWEBB";#N/A,#N/A,FALSE,"MFT96";#N/A,#N/A,FALSE,"CTrecon"}</definedName>
    <definedName name="sfad_1_3_1_2" hidden="1">{#N/A,#N/A,FALSE,"TMCOMP96";#N/A,#N/A,FALSE,"MAT96";#N/A,#N/A,FALSE,"FANDA96";#N/A,#N/A,FALSE,"INTRAN96";#N/A,#N/A,FALSE,"NAA9697";#N/A,#N/A,FALSE,"ECWEBB";#N/A,#N/A,FALSE,"MFT96";#N/A,#N/A,FALSE,"CTrecon"}</definedName>
    <definedName name="sfad_1_3_1_3" localSheetId="0" hidden="1">{#N/A,#N/A,FALSE,"TMCOMP96";#N/A,#N/A,FALSE,"MAT96";#N/A,#N/A,FALSE,"FANDA96";#N/A,#N/A,FALSE,"INTRAN96";#N/A,#N/A,FALSE,"NAA9697";#N/A,#N/A,FALSE,"ECWEBB";#N/A,#N/A,FALSE,"MFT96";#N/A,#N/A,FALSE,"CTrecon"}</definedName>
    <definedName name="sfad_1_3_1_3" hidden="1">{#N/A,#N/A,FALSE,"TMCOMP96";#N/A,#N/A,FALSE,"MAT96";#N/A,#N/A,FALSE,"FANDA96";#N/A,#N/A,FALSE,"INTRAN96";#N/A,#N/A,FALSE,"NAA9697";#N/A,#N/A,FALSE,"ECWEBB";#N/A,#N/A,FALSE,"MFT96";#N/A,#N/A,FALSE,"CTrecon"}</definedName>
    <definedName name="sfad_1_3_1_4" localSheetId="0" hidden="1">{#N/A,#N/A,FALSE,"TMCOMP96";#N/A,#N/A,FALSE,"MAT96";#N/A,#N/A,FALSE,"FANDA96";#N/A,#N/A,FALSE,"INTRAN96";#N/A,#N/A,FALSE,"NAA9697";#N/A,#N/A,FALSE,"ECWEBB";#N/A,#N/A,FALSE,"MFT96";#N/A,#N/A,FALSE,"CTrecon"}</definedName>
    <definedName name="sfad_1_3_1_4" hidden="1">{#N/A,#N/A,FALSE,"TMCOMP96";#N/A,#N/A,FALSE,"MAT96";#N/A,#N/A,FALSE,"FANDA96";#N/A,#N/A,FALSE,"INTRAN96";#N/A,#N/A,FALSE,"NAA9697";#N/A,#N/A,FALSE,"ECWEBB";#N/A,#N/A,FALSE,"MFT96";#N/A,#N/A,FALSE,"CTrecon"}</definedName>
    <definedName name="sfad_1_3_1_5" localSheetId="0" hidden="1">{#N/A,#N/A,FALSE,"TMCOMP96";#N/A,#N/A,FALSE,"MAT96";#N/A,#N/A,FALSE,"FANDA96";#N/A,#N/A,FALSE,"INTRAN96";#N/A,#N/A,FALSE,"NAA9697";#N/A,#N/A,FALSE,"ECWEBB";#N/A,#N/A,FALSE,"MFT96";#N/A,#N/A,FALSE,"CTrecon"}</definedName>
    <definedName name="sfad_1_3_1_5" hidden="1">{#N/A,#N/A,FALSE,"TMCOMP96";#N/A,#N/A,FALSE,"MAT96";#N/A,#N/A,FALSE,"FANDA96";#N/A,#N/A,FALSE,"INTRAN96";#N/A,#N/A,FALSE,"NAA9697";#N/A,#N/A,FALSE,"ECWEBB";#N/A,#N/A,FALSE,"MFT96";#N/A,#N/A,FALSE,"CTrecon"}</definedName>
    <definedName name="sfad_1_3_2" localSheetId="0" hidden="1">{#N/A,#N/A,FALSE,"TMCOMP96";#N/A,#N/A,FALSE,"MAT96";#N/A,#N/A,FALSE,"FANDA96";#N/A,#N/A,FALSE,"INTRAN96";#N/A,#N/A,FALSE,"NAA9697";#N/A,#N/A,FALSE,"ECWEBB";#N/A,#N/A,FALSE,"MFT96";#N/A,#N/A,FALSE,"CTrecon"}</definedName>
    <definedName name="sfad_1_3_2" hidden="1">{#N/A,#N/A,FALSE,"TMCOMP96";#N/A,#N/A,FALSE,"MAT96";#N/A,#N/A,FALSE,"FANDA96";#N/A,#N/A,FALSE,"INTRAN96";#N/A,#N/A,FALSE,"NAA9697";#N/A,#N/A,FALSE,"ECWEBB";#N/A,#N/A,FALSE,"MFT96";#N/A,#N/A,FALSE,"CTrecon"}</definedName>
    <definedName name="sfad_1_3_3" localSheetId="0" hidden="1">{#N/A,#N/A,FALSE,"TMCOMP96";#N/A,#N/A,FALSE,"MAT96";#N/A,#N/A,FALSE,"FANDA96";#N/A,#N/A,FALSE,"INTRAN96";#N/A,#N/A,FALSE,"NAA9697";#N/A,#N/A,FALSE,"ECWEBB";#N/A,#N/A,FALSE,"MFT96";#N/A,#N/A,FALSE,"CTrecon"}</definedName>
    <definedName name="sfad_1_3_3" hidden="1">{#N/A,#N/A,FALSE,"TMCOMP96";#N/A,#N/A,FALSE,"MAT96";#N/A,#N/A,FALSE,"FANDA96";#N/A,#N/A,FALSE,"INTRAN96";#N/A,#N/A,FALSE,"NAA9697";#N/A,#N/A,FALSE,"ECWEBB";#N/A,#N/A,FALSE,"MFT96";#N/A,#N/A,FALSE,"CTrecon"}</definedName>
    <definedName name="sfad_1_3_4" localSheetId="0" hidden="1">{#N/A,#N/A,FALSE,"TMCOMP96";#N/A,#N/A,FALSE,"MAT96";#N/A,#N/A,FALSE,"FANDA96";#N/A,#N/A,FALSE,"INTRAN96";#N/A,#N/A,FALSE,"NAA9697";#N/A,#N/A,FALSE,"ECWEBB";#N/A,#N/A,FALSE,"MFT96";#N/A,#N/A,FALSE,"CTrecon"}</definedName>
    <definedName name="sfad_1_3_4" hidden="1">{#N/A,#N/A,FALSE,"TMCOMP96";#N/A,#N/A,FALSE,"MAT96";#N/A,#N/A,FALSE,"FANDA96";#N/A,#N/A,FALSE,"INTRAN96";#N/A,#N/A,FALSE,"NAA9697";#N/A,#N/A,FALSE,"ECWEBB";#N/A,#N/A,FALSE,"MFT96";#N/A,#N/A,FALSE,"CTrecon"}</definedName>
    <definedName name="sfad_1_3_5" localSheetId="0" hidden="1">{#N/A,#N/A,FALSE,"TMCOMP96";#N/A,#N/A,FALSE,"MAT96";#N/A,#N/A,FALSE,"FANDA96";#N/A,#N/A,FALSE,"INTRAN96";#N/A,#N/A,FALSE,"NAA9697";#N/A,#N/A,FALSE,"ECWEBB";#N/A,#N/A,FALSE,"MFT96";#N/A,#N/A,FALSE,"CTrecon"}</definedName>
    <definedName name="sfad_1_3_5" hidden="1">{#N/A,#N/A,FALSE,"TMCOMP96";#N/A,#N/A,FALSE,"MAT96";#N/A,#N/A,FALSE,"FANDA96";#N/A,#N/A,FALSE,"INTRAN96";#N/A,#N/A,FALSE,"NAA9697";#N/A,#N/A,FALSE,"ECWEBB";#N/A,#N/A,FALSE,"MFT96";#N/A,#N/A,FALSE,"CTrecon"}</definedName>
    <definedName name="sfad_1_4" localSheetId="0" hidden="1">{#N/A,#N/A,FALSE,"TMCOMP96";#N/A,#N/A,FALSE,"MAT96";#N/A,#N/A,FALSE,"FANDA96";#N/A,#N/A,FALSE,"INTRAN96";#N/A,#N/A,FALSE,"NAA9697";#N/A,#N/A,FALSE,"ECWEBB";#N/A,#N/A,FALSE,"MFT96";#N/A,#N/A,FALSE,"CTrecon"}</definedName>
    <definedName name="sfad_1_4" localSheetId="4" hidden="1">{#N/A,#N/A,FALSE,"TMCOMP96";#N/A,#N/A,FALSE,"MAT96";#N/A,#N/A,FALSE,"FANDA96";#N/A,#N/A,FALSE,"INTRAN96";#N/A,#N/A,FALSE,"NAA9697";#N/A,#N/A,FALSE,"ECWEBB";#N/A,#N/A,FALSE,"MFT96";#N/A,#N/A,FALSE,"CTrecon"}</definedName>
    <definedName name="sfad_1_4" hidden="1">{#N/A,#N/A,FALSE,"TMCOMP96";#N/A,#N/A,FALSE,"MAT96";#N/A,#N/A,FALSE,"FANDA96";#N/A,#N/A,FALSE,"INTRAN96";#N/A,#N/A,FALSE,"NAA9697";#N/A,#N/A,FALSE,"ECWEBB";#N/A,#N/A,FALSE,"MFT96";#N/A,#N/A,FALSE,"CTrecon"}</definedName>
    <definedName name="sfad_1_4_1" localSheetId="0" hidden="1">{#N/A,#N/A,FALSE,"TMCOMP96";#N/A,#N/A,FALSE,"MAT96";#N/A,#N/A,FALSE,"FANDA96";#N/A,#N/A,FALSE,"INTRAN96";#N/A,#N/A,FALSE,"NAA9697";#N/A,#N/A,FALSE,"ECWEBB";#N/A,#N/A,FALSE,"MFT96";#N/A,#N/A,FALSE,"CTrecon"}</definedName>
    <definedName name="sfad_1_4_1" localSheetId="4" hidden="1">{#N/A,#N/A,FALSE,"TMCOMP96";#N/A,#N/A,FALSE,"MAT96";#N/A,#N/A,FALSE,"FANDA96";#N/A,#N/A,FALSE,"INTRAN96";#N/A,#N/A,FALSE,"NAA9697";#N/A,#N/A,FALSE,"ECWEBB";#N/A,#N/A,FALSE,"MFT96";#N/A,#N/A,FALSE,"CTrecon"}</definedName>
    <definedName name="sfad_1_4_1" hidden="1">{#N/A,#N/A,FALSE,"TMCOMP96";#N/A,#N/A,FALSE,"MAT96";#N/A,#N/A,FALSE,"FANDA96";#N/A,#N/A,FALSE,"INTRAN96";#N/A,#N/A,FALSE,"NAA9697";#N/A,#N/A,FALSE,"ECWEBB";#N/A,#N/A,FALSE,"MFT96";#N/A,#N/A,FALSE,"CTrecon"}</definedName>
    <definedName name="sfad_1_4_1_1" localSheetId="0" hidden="1">{#N/A,#N/A,FALSE,"TMCOMP96";#N/A,#N/A,FALSE,"MAT96";#N/A,#N/A,FALSE,"FANDA96";#N/A,#N/A,FALSE,"INTRAN96";#N/A,#N/A,FALSE,"NAA9697";#N/A,#N/A,FALSE,"ECWEBB";#N/A,#N/A,FALSE,"MFT96";#N/A,#N/A,FALSE,"CTrecon"}</definedName>
    <definedName name="sfad_1_4_1_1" hidden="1">{#N/A,#N/A,FALSE,"TMCOMP96";#N/A,#N/A,FALSE,"MAT96";#N/A,#N/A,FALSE,"FANDA96";#N/A,#N/A,FALSE,"INTRAN96";#N/A,#N/A,FALSE,"NAA9697";#N/A,#N/A,FALSE,"ECWEBB";#N/A,#N/A,FALSE,"MFT96";#N/A,#N/A,FALSE,"CTrecon"}</definedName>
    <definedName name="sfad_1_4_1_2" localSheetId="0" hidden="1">{#N/A,#N/A,FALSE,"TMCOMP96";#N/A,#N/A,FALSE,"MAT96";#N/A,#N/A,FALSE,"FANDA96";#N/A,#N/A,FALSE,"INTRAN96";#N/A,#N/A,FALSE,"NAA9697";#N/A,#N/A,FALSE,"ECWEBB";#N/A,#N/A,FALSE,"MFT96";#N/A,#N/A,FALSE,"CTrecon"}</definedName>
    <definedName name="sfad_1_4_1_2" hidden="1">{#N/A,#N/A,FALSE,"TMCOMP96";#N/A,#N/A,FALSE,"MAT96";#N/A,#N/A,FALSE,"FANDA96";#N/A,#N/A,FALSE,"INTRAN96";#N/A,#N/A,FALSE,"NAA9697";#N/A,#N/A,FALSE,"ECWEBB";#N/A,#N/A,FALSE,"MFT96";#N/A,#N/A,FALSE,"CTrecon"}</definedName>
    <definedName name="sfad_1_4_1_3" localSheetId="0" hidden="1">{#N/A,#N/A,FALSE,"TMCOMP96";#N/A,#N/A,FALSE,"MAT96";#N/A,#N/A,FALSE,"FANDA96";#N/A,#N/A,FALSE,"INTRAN96";#N/A,#N/A,FALSE,"NAA9697";#N/A,#N/A,FALSE,"ECWEBB";#N/A,#N/A,FALSE,"MFT96";#N/A,#N/A,FALSE,"CTrecon"}</definedName>
    <definedName name="sfad_1_4_1_3" hidden="1">{#N/A,#N/A,FALSE,"TMCOMP96";#N/A,#N/A,FALSE,"MAT96";#N/A,#N/A,FALSE,"FANDA96";#N/A,#N/A,FALSE,"INTRAN96";#N/A,#N/A,FALSE,"NAA9697";#N/A,#N/A,FALSE,"ECWEBB";#N/A,#N/A,FALSE,"MFT96";#N/A,#N/A,FALSE,"CTrecon"}</definedName>
    <definedName name="sfad_1_4_1_4" localSheetId="0" hidden="1">{#N/A,#N/A,FALSE,"TMCOMP96";#N/A,#N/A,FALSE,"MAT96";#N/A,#N/A,FALSE,"FANDA96";#N/A,#N/A,FALSE,"INTRAN96";#N/A,#N/A,FALSE,"NAA9697";#N/A,#N/A,FALSE,"ECWEBB";#N/A,#N/A,FALSE,"MFT96";#N/A,#N/A,FALSE,"CTrecon"}</definedName>
    <definedName name="sfad_1_4_1_4" hidden="1">{#N/A,#N/A,FALSE,"TMCOMP96";#N/A,#N/A,FALSE,"MAT96";#N/A,#N/A,FALSE,"FANDA96";#N/A,#N/A,FALSE,"INTRAN96";#N/A,#N/A,FALSE,"NAA9697";#N/A,#N/A,FALSE,"ECWEBB";#N/A,#N/A,FALSE,"MFT96";#N/A,#N/A,FALSE,"CTrecon"}</definedName>
    <definedName name="sfad_1_4_1_5" hidden="1">{#N/A,#N/A,FALSE,"TMCOMP96";#N/A,#N/A,FALSE,"MAT96";#N/A,#N/A,FALSE,"FANDA96";#N/A,#N/A,FALSE,"INTRAN96";#N/A,#N/A,FALSE,"NAA9697";#N/A,#N/A,FALSE,"ECWEBB";#N/A,#N/A,FALSE,"MFT96";#N/A,#N/A,FALSE,"CTrecon"}</definedName>
    <definedName name="sfad_1_4_2" localSheetId="0" hidden="1">{#N/A,#N/A,FALSE,"TMCOMP96";#N/A,#N/A,FALSE,"MAT96";#N/A,#N/A,FALSE,"FANDA96";#N/A,#N/A,FALSE,"INTRAN96";#N/A,#N/A,FALSE,"NAA9697";#N/A,#N/A,FALSE,"ECWEBB";#N/A,#N/A,FALSE,"MFT96";#N/A,#N/A,FALSE,"CTrecon"}</definedName>
    <definedName name="sfad_1_4_2" hidden="1">{#N/A,#N/A,FALSE,"TMCOMP96";#N/A,#N/A,FALSE,"MAT96";#N/A,#N/A,FALSE,"FANDA96";#N/A,#N/A,FALSE,"INTRAN96";#N/A,#N/A,FALSE,"NAA9697";#N/A,#N/A,FALSE,"ECWEBB";#N/A,#N/A,FALSE,"MFT96";#N/A,#N/A,FALSE,"CTrecon"}</definedName>
    <definedName name="sfad_1_4_3" localSheetId="0" hidden="1">{#N/A,#N/A,FALSE,"TMCOMP96";#N/A,#N/A,FALSE,"MAT96";#N/A,#N/A,FALSE,"FANDA96";#N/A,#N/A,FALSE,"INTRAN96";#N/A,#N/A,FALSE,"NAA9697";#N/A,#N/A,FALSE,"ECWEBB";#N/A,#N/A,FALSE,"MFT96";#N/A,#N/A,FALSE,"CTrecon"}</definedName>
    <definedName name="sfad_1_4_3" hidden="1">{#N/A,#N/A,FALSE,"TMCOMP96";#N/A,#N/A,FALSE,"MAT96";#N/A,#N/A,FALSE,"FANDA96";#N/A,#N/A,FALSE,"INTRAN96";#N/A,#N/A,FALSE,"NAA9697";#N/A,#N/A,FALSE,"ECWEBB";#N/A,#N/A,FALSE,"MFT96";#N/A,#N/A,FALSE,"CTrecon"}</definedName>
    <definedName name="sfad_1_4_4" localSheetId="0" hidden="1">{#N/A,#N/A,FALSE,"TMCOMP96";#N/A,#N/A,FALSE,"MAT96";#N/A,#N/A,FALSE,"FANDA96";#N/A,#N/A,FALSE,"INTRAN96";#N/A,#N/A,FALSE,"NAA9697";#N/A,#N/A,FALSE,"ECWEBB";#N/A,#N/A,FALSE,"MFT96";#N/A,#N/A,FALSE,"CTrecon"}</definedName>
    <definedName name="sfad_1_4_4" hidden="1">{#N/A,#N/A,FALSE,"TMCOMP96";#N/A,#N/A,FALSE,"MAT96";#N/A,#N/A,FALSE,"FANDA96";#N/A,#N/A,FALSE,"INTRAN96";#N/A,#N/A,FALSE,"NAA9697";#N/A,#N/A,FALSE,"ECWEBB";#N/A,#N/A,FALSE,"MFT96";#N/A,#N/A,FALSE,"CTrecon"}</definedName>
    <definedName name="sfad_1_4_5" localSheetId="0" hidden="1">{#N/A,#N/A,FALSE,"TMCOMP96";#N/A,#N/A,FALSE,"MAT96";#N/A,#N/A,FALSE,"FANDA96";#N/A,#N/A,FALSE,"INTRAN96";#N/A,#N/A,FALSE,"NAA9697";#N/A,#N/A,FALSE,"ECWEBB";#N/A,#N/A,FALSE,"MFT96";#N/A,#N/A,FALSE,"CTrecon"}</definedName>
    <definedName name="sfad_1_4_5" hidden="1">{#N/A,#N/A,FALSE,"TMCOMP96";#N/A,#N/A,FALSE,"MAT96";#N/A,#N/A,FALSE,"FANDA96";#N/A,#N/A,FALSE,"INTRAN96";#N/A,#N/A,FALSE,"NAA9697";#N/A,#N/A,FALSE,"ECWEBB";#N/A,#N/A,FALSE,"MFT96";#N/A,#N/A,FALSE,"CTrecon"}</definedName>
    <definedName name="sfad_1_5" localSheetId="0" hidden="1">{#N/A,#N/A,FALSE,"TMCOMP96";#N/A,#N/A,FALSE,"MAT96";#N/A,#N/A,FALSE,"FANDA96";#N/A,#N/A,FALSE,"INTRAN96";#N/A,#N/A,FALSE,"NAA9697";#N/A,#N/A,FALSE,"ECWEBB";#N/A,#N/A,FALSE,"MFT96";#N/A,#N/A,FALSE,"CTrecon"}</definedName>
    <definedName name="sfad_1_5" localSheetId="4" hidden="1">{#N/A,#N/A,FALSE,"TMCOMP96";#N/A,#N/A,FALSE,"MAT96";#N/A,#N/A,FALSE,"FANDA96";#N/A,#N/A,FALSE,"INTRAN96";#N/A,#N/A,FALSE,"NAA9697";#N/A,#N/A,FALSE,"ECWEBB";#N/A,#N/A,FALSE,"MFT96";#N/A,#N/A,FALSE,"CTrecon"}</definedName>
    <definedName name="sfad_1_5" hidden="1">{#N/A,#N/A,FALSE,"TMCOMP96";#N/A,#N/A,FALSE,"MAT96";#N/A,#N/A,FALSE,"FANDA96";#N/A,#N/A,FALSE,"INTRAN96";#N/A,#N/A,FALSE,"NAA9697";#N/A,#N/A,FALSE,"ECWEBB";#N/A,#N/A,FALSE,"MFT96";#N/A,#N/A,FALSE,"CTrecon"}</definedName>
    <definedName name="sfad_1_5_1" localSheetId="0" hidden="1">{#N/A,#N/A,FALSE,"TMCOMP96";#N/A,#N/A,FALSE,"MAT96";#N/A,#N/A,FALSE,"FANDA96";#N/A,#N/A,FALSE,"INTRAN96";#N/A,#N/A,FALSE,"NAA9697";#N/A,#N/A,FALSE,"ECWEBB";#N/A,#N/A,FALSE,"MFT96";#N/A,#N/A,FALSE,"CTrecon"}</definedName>
    <definedName name="sfad_1_5_1" hidden="1">{#N/A,#N/A,FALSE,"TMCOMP96";#N/A,#N/A,FALSE,"MAT96";#N/A,#N/A,FALSE,"FANDA96";#N/A,#N/A,FALSE,"INTRAN96";#N/A,#N/A,FALSE,"NAA9697";#N/A,#N/A,FALSE,"ECWEBB";#N/A,#N/A,FALSE,"MFT96";#N/A,#N/A,FALSE,"CTrecon"}</definedName>
    <definedName name="sfad_1_5_2" localSheetId="0" hidden="1">{#N/A,#N/A,FALSE,"TMCOMP96";#N/A,#N/A,FALSE,"MAT96";#N/A,#N/A,FALSE,"FANDA96";#N/A,#N/A,FALSE,"INTRAN96";#N/A,#N/A,FALSE,"NAA9697";#N/A,#N/A,FALSE,"ECWEBB";#N/A,#N/A,FALSE,"MFT96";#N/A,#N/A,FALSE,"CTrecon"}</definedName>
    <definedName name="sfad_1_5_2" hidden="1">{#N/A,#N/A,FALSE,"TMCOMP96";#N/A,#N/A,FALSE,"MAT96";#N/A,#N/A,FALSE,"FANDA96";#N/A,#N/A,FALSE,"INTRAN96";#N/A,#N/A,FALSE,"NAA9697";#N/A,#N/A,FALSE,"ECWEBB";#N/A,#N/A,FALSE,"MFT96";#N/A,#N/A,FALSE,"CTrecon"}</definedName>
    <definedName name="sfad_1_5_3" localSheetId="0" hidden="1">{#N/A,#N/A,FALSE,"TMCOMP96";#N/A,#N/A,FALSE,"MAT96";#N/A,#N/A,FALSE,"FANDA96";#N/A,#N/A,FALSE,"INTRAN96";#N/A,#N/A,FALSE,"NAA9697";#N/A,#N/A,FALSE,"ECWEBB";#N/A,#N/A,FALSE,"MFT96";#N/A,#N/A,FALSE,"CTrecon"}</definedName>
    <definedName name="sfad_1_5_3" hidden="1">{#N/A,#N/A,FALSE,"TMCOMP96";#N/A,#N/A,FALSE,"MAT96";#N/A,#N/A,FALSE,"FANDA96";#N/A,#N/A,FALSE,"INTRAN96";#N/A,#N/A,FALSE,"NAA9697";#N/A,#N/A,FALSE,"ECWEBB";#N/A,#N/A,FALSE,"MFT96";#N/A,#N/A,FALSE,"CTrecon"}</definedName>
    <definedName name="sfad_1_5_4" localSheetId="0" hidden="1">{#N/A,#N/A,FALSE,"TMCOMP96";#N/A,#N/A,FALSE,"MAT96";#N/A,#N/A,FALSE,"FANDA96";#N/A,#N/A,FALSE,"INTRAN96";#N/A,#N/A,FALSE,"NAA9697";#N/A,#N/A,FALSE,"ECWEBB";#N/A,#N/A,FALSE,"MFT96";#N/A,#N/A,FALSE,"CTrecon"}</definedName>
    <definedName name="sfad_1_5_4" hidden="1">{#N/A,#N/A,FALSE,"TMCOMP96";#N/A,#N/A,FALSE,"MAT96";#N/A,#N/A,FALSE,"FANDA96";#N/A,#N/A,FALSE,"INTRAN96";#N/A,#N/A,FALSE,"NAA9697";#N/A,#N/A,FALSE,"ECWEBB";#N/A,#N/A,FALSE,"MFT96";#N/A,#N/A,FALSE,"CTrecon"}</definedName>
    <definedName name="sfad_1_5_5" hidden="1">{#N/A,#N/A,FALSE,"TMCOMP96";#N/A,#N/A,FALSE,"MAT96";#N/A,#N/A,FALSE,"FANDA96";#N/A,#N/A,FALSE,"INTRAN96";#N/A,#N/A,FALSE,"NAA9697";#N/A,#N/A,FALSE,"ECWEBB";#N/A,#N/A,FALSE,"MFT96";#N/A,#N/A,FALSE,"CTrecon"}</definedName>
    <definedName name="sfad_2" localSheetId="0" hidden="1">{#N/A,#N/A,FALSE,"TMCOMP96";#N/A,#N/A,FALSE,"MAT96";#N/A,#N/A,FALSE,"FANDA96";#N/A,#N/A,FALSE,"INTRAN96";#N/A,#N/A,FALSE,"NAA9697";#N/A,#N/A,FALSE,"ECWEBB";#N/A,#N/A,FALSE,"MFT96";#N/A,#N/A,FALSE,"CTrecon"}</definedName>
    <definedName name="sfad_2" localSheetId="4" hidden="1">{#N/A,#N/A,FALSE,"TMCOMP96";#N/A,#N/A,FALSE,"MAT96";#N/A,#N/A,FALSE,"FANDA96";#N/A,#N/A,FALSE,"INTRAN96";#N/A,#N/A,FALSE,"NAA9697";#N/A,#N/A,FALSE,"ECWEBB";#N/A,#N/A,FALSE,"MFT96";#N/A,#N/A,FALSE,"CTrecon"}</definedName>
    <definedName name="sfad_2" localSheetId="3"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fad_2_1" localSheetId="0" hidden="1">{#N/A,#N/A,FALSE,"TMCOMP96";#N/A,#N/A,FALSE,"MAT96";#N/A,#N/A,FALSE,"FANDA96";#N/A,#N/A,FALSE,"INTRAN96";#N/A,#N/A,FALSE,"NAA9697";#N/A,#N/A,FALSE,"ECWEBB";#N/A,#N/A,FALSE,"MFT96";#N/A,#N/A,FALSE,"CTrecon"}</definedName>
    <definedName name="sfad_2_1" localSheetId="4" hidden="1">{#N/A,#N/A,FALSE,"TMCOMP96";#N/A,#N/A,FALSE,"MAT96";#N/A,#N/A,FALSE,"FANDA96";#N/A,#N/A,FALSE,"INTRAN96";#N/A,#N/A,FALSE,"NAA9697";#N/A,#N/A,FALSE,"ECWEBB";#N/A,#N/A,FALSE,"MFT96";#N/A,#N/A,FALSE,"CTrecon"}</definedName>
    <definedName name="sfad_2_1" hidden="1">{#N/A,#N/A,FALSE,"TMCOMP96";#N/A,#N/A,FALSE,"MAT96";#N/A,#N/A,FALSE,"FANDA96";#N/A,#N/A,FALSE,"INTRAN96";#N/A,#N/A,FALSE,"NAA9697";#N/A,#N/A,FALSE,"ECWEBB";#N/A,#N/A,FALSE,"MFT96";#N/A,#N/A,FALSE,"CTrecon"}</definedName>
    <definedName name="sfad_2_1_1" localSheetId="0" hidden="1">{#N/A,#N/A,FALSE,"TMCOMP96";#N/A,#N/A,FALSE,"MAT96";#N/A,#N/A,FALSE,"FANDA96";#N/A,#N/A,FALSE,"INTRAN96";#N/A,#N/A,FALSE,"NAA9697";#N/A,#N/A,FALSE,"ECWEBB";#N/A,#N/A,FALSE,"MFT96";#N/A,#N/A,FALSE,"CTrecon"}</definedName>
    <definedName name="sfad_2_1_1" hidden="1">{#N/A,#N/A,FALSE,"TMCOMP96";#N/A,#N/A,FALSE,"MAT96";#N/A,#N/A,FALSE,"FANDA96";#N/A,#N/A,FALSE,"INTRAN96";#N/A,#N/A,FALSE,"NAA9697";#N/A,#N/A,FALSE,"ECWEBB";#N/A,#N/A,FALSE,"MFT96";#N/A,#N/A,FALSE,"CTrecon"}</definedName>
    <definedName name="sfad_2_1_1_1" hidden="1">{#N/A,#N/A,FALSE,"TMCOMP96";#N/A,#N/A,FALSE,"MAT96";#N/A,#N/A,FALSE,"FANDA96";#N/A,#N/A,FALSE,"INTRAN96";#N/A,#N/A,FALSE,"NAA9697";#N/A,#N/A,FALSE,"ECWEBB";#N/A,#N/A,FALSE,"MFT96";#N/A,#N/A,FALSE,"CTrecon"}</definedName>
    <definedName name="sfad_2_1_1_2" hidden="1">{#N/A,#N/A,FALSE,"TMCOMP96";#N/A,#N/A,FALSE,"MAT96";#N/A,#N/A,FALSE,"FANDA96";#N/A,#N/A,FALSE,"INTRAN96";#N/A,#N/A,FALSE,"NAA9697";#N/A,#N/A,FALSE,"ECWEBB";#N/A,#N/A,FALSE,"MFT96";#N/A,#N/A,FALSE,"CTrecon"}</definedName>
    <definedName name="sfad_2_1_2" localSheetId="0" hidden="1">{#N/A,#N/A,FALSE,"TMCOMP96";#N/A,#N/A,FALSE,"MAT96";#N/A,#N/A,FALSE,"FANDA96";#N/A,#N/A,FALSE,"INTRAN96";#N/A,#N/A,FALSE,"NAA9697";#N/A,#N/A,FALSE,"ECWEBB";#N/A,#N/A,FALSE,"MFT96";#N/A,#N/A,FALSE,"CTrecon"}</definedName>
    <definedName name="sfad_2_1_2" hidden="1">{#N/A,#N/A,FALSE,"TMCOMP96";#N/A,#N/A,FALSE,"MAT96";#N/A,#N/A,FALSE,"FANDA96";#N/A,#N/A,FALSE,"INTRAN96";#N/A,#N/A,FALSE,"NAA9697";#N/A,#N/A,FALSE,"ECWEBB";#N/A,#N/A,FALSE,"MFT96";#N/A,#N/A,FALSE,"CTrecon"}</definedName>
    <definedName name="sfad_2_1_3" localSheetId="0" hidden="1">{#N/A,#N/A,FALSE,"TMCOMP96";#N/A,#N/A,FALSE,"MAT96";#N/A,#N/A,FALSE,"FANDA96";#N/A,#N/A,FALSE,"INTRAN96";#N/A,#N/A,FALSE,"NAA9697";#N/A,#N/A,FALSE,"ECWEBB";#N/A,#N/A,FALSE,"MFT96";#N/A,#N/A,FALSE,"CTrecon"}</definedName>
    <definedName name="sfad_2_1_3" hidden="1">{#N/A,#N/A,FALSE,"TMCOMP96";#N/A,#N/A,FALSE,"MAT96";#N/A,#N/A,FALSE,"FANDA96";#N/A,#N/A,FALSE,"INTRAN96";#N/A,#N/A,FALSE,"NAA9697";#N/A,#N/A,FALSE,"ECWEBB";#N/A,#N/A,FALSE,"MFT96";#N/A,#N/A,FALSE,"CTrecon"}</definedName>
    <definedName name="sfad_2_1_4" localSheetId="0" hidden="1">{#N/A,#N/A,FALSE,"TMCOMP96";#N/A,#N/A,FALSE,"MAT96";#N/A,#N/A,FALSE,"FANDA96";#N/A,#N/A,FALSE,"INTRAN96";#N/A,#N/A,FALSE,"NAA9697";#N/A,#N/A,FALSE,"ECWEBB";#N/A,#N/A,FALSE,"MFT96";#N/A,#N/A,FALSE,"CTrecon"}</definedName>
    <definedName name="sfad_2_1_4" hidden="1">{#N/A,#N/A,FALSE,"TMCOMP96";#N/A,#N/A,FALSE,"MAT96";#N/A,#N/A,FALSE,"FANDA96";#N/A,#N/A,FALSE,"INTRAN96";#N/A,#N/A,FALSE,"NAA9697";#N/A,#N/A,FALSE,"ECWEBB";#N/A,#N/A,FALSE,"MFT96";#N/A,#N/A,FALSE,"CTrecon"}</definedName>
    <definedName name="sfad_2_1_5" localSheetId="0" hidden="1">{#N/A,#N/A,FALSE,"TMCOMP96";#N/A,#N/A,FALSE,"MAT96";#N/A,#N/A,FALSE,"FANDA96";#N/A,#N/A,FALSE,"INTRAN96";#N/A,#N/A,FALSE,"NAA9697";#N/A,#N/A,FALSE,"ECWEBB";#N/A,#N/A,FALSE,"MFT96";#N/A,#N/A,FALSE,"CTrecon"}</definedName>
    <definedName name="sfad_2_1_5" hidden="1">{#N/A,#N/A,FALSE,"TMCOMP96";#N/A,#N/A,FALSE,"MAT96";#N/A,#N/A,FALSE,"FANDA96";#N/A,#N/A,FALSE,"INTRAN96";#N/A,#N/A,FALSE,"NAA9697";#N/A,#N/A,FALSE,"ECWEBB";#N/A,#N/A,FALSE,"MFT96";#N/A,#N/A,FALSE,"CTrecon"}</definedName>
    <definedName name="sfad_2_2" localSheetId="0" hidden="1">{#N/A,#N/A,FALSE,"TMCOMP96";#N/A,#N/A,FALSE,"MAT96";#N/A,#N/A,FALSE,"FANDA96";#N/A,#N/A,FALSE,"INTRAN96";#N/A,#N/A,FALSE,"NAA9697";#N/A,#N/A,FALSE,"ECWEBB";#N/A,#N/A,FALSE,"MFT96";#N/A,#N/A,FALSE,"CTrecon"}</definedName>
    <definedName name="sfad_2_2" hidden="1">{#N/A,#N/A,FALSE,"TMCOMP96";#N/A,#N/A,FALSE,"MAT96";#N/A,#N/A,FALSE,"FANDA96";#N/A,#N/A,FALSE,"INTRAN96";#N/A,#N/A,FALSE,"NAA9697";#N/A,#N/A,FALSE,"ECWEBB";#N/A,#N/A,FALSE,"MFT96";#N/A,#N/A,FALSE,"CTrecon"}</definedName>
    <definedName name="sfad_2_3" localSheetId="0" hidden="1">{#N/A,#N/A,FALSE,"TMCOMP96";#N/A,#N/A,FALSE,"MAT96";#N/A,#N/A,FALSE,"FANDA96";#N/A,#N/A,FALSE,"INTRAN96";#N/A,#N/A,FALSE,"NAA9697";#N/A,#N/A,FALSE,"ECWEBB";#N/A,#N/A,FALSE,"MFT96";#N/A,#N/A,FALSE,"CTrecon"}</definedName>
    <definedName name="sfad_2_3" hidden="1">{#N/A,#N/A,FALSE,"TMCOMP96";#N/A,#N/A,FALSE,"MAT96";#N/A,#N/A,FALSE,"FANDA96";#N/A,#N/A,FALSE,"INTRAN96";#N/A,#N/A,FALSE,"NAA9697";#N/A,#N/A,FALSE,"ECWEBB";#N/A,#N/A,FALSE,"MFT96";#N/A,#N/A,FALSE,"CTrecon"}</definedName>
    <definedName name="sfad_2_4" localSheetId="0" hidden="1">{#N/A,#N/A,FALSE,"TMCOMP96";#N/A,#N/A,FALSE,"MAT96";#N/A,#N/A,FALSE,"FANDA96";#N/A,#N/A,FALSE,"INTRAN96";#N/A,#N/A,FALSE,"NAA9697";#N/A,#N/A,FALSE,"ECWEBB";#N/A,#N/A,FALSE,"MFT96";#N/A,#N/A,FALSE,"CTrecon"}</definedName>
    <definedName name="sfad_2_4" hidden="1">{#N/A,#N/A,FALSE,"TMCOMP96";#N/A,#N/A,FALSE,"MAT96";#N/A,#N/A,FALSE,"FANDA96";#N/A,#N/A,FALSE,"INTRAN96";#N/A,#N/A,FALSE,"NAA9697";#N/A,#N/A,FALSE,"ECWEBB";#N/A,#N/A,FALSE,"MFT96";#N/A,#N/A,FALSE,"CTrecon"}</definedName>
    <definedName name="sfad_2_5" localSheetId="0" hidden="1">{#N/A,#N/A,FALSE,"TMCOMP96";#N/A,#N/A,FALSE,"MAT96";#N/A,#N/A,FALSE,"FANDA96";#N/A,#N/A,FALSE,"INTRAN96";#N/A,#N/A,FALSE,"NAA9697";#N/A,#N/A,FALSE,"ECWEBB";#N/A,#N/A,FALSE,"MFT96";#N/A,#N/A,FALSE,"CTrecon"}</definedName>
    <definedName name="sfad_2_5" hidden="1">{#N/A,#N/A,FALSE,"TMCOMP96";#N/A,#N/A,FALSE,"MAT96";#N/A,#N/A,FALSE,"FANDA96";#N/A,#N/A,FALSE,"INTRAN96";#N/A,#N/A,FALSE,"NAA9697";#N/A,#N/A,FALSE,"ECWEBB";#N/A,#N/A,FALSE,"MFT96";#N/A,#N/A,FALSE,"CTrecon"}</definedName>
    <definedName name="sfad_3" localSheetId="0" hidden="1">{#N/A,#N/A,FALSE,"TMCOMP96";#N/A,#N/A,FALSE,"MAT96";#N/A,#N/A,FALSE,"FANDA96";#N/A,#N/A,FALSE,"INTRAN96";#N/A,#N/A,FALSE,"NAA9697";#N/A,#N/A,FALSE,"ECWEBB";#N/A,#N/A,FALSE,"MFT96";#N/A,#N/A,FALSE,"CTrecon"}</definedName>
    <definedName name="sfad_3" localSheetId="4" hidden="1">{#N/A,#N/A,FALSE,"TMCOMP96";#N/A,#N/A,FALSE,"MAT96";#N/A,#N/A,FALSE,"FANDA96";#N/A,#N/A,FALSE,"INTRAN96";#N/A,#N/A,FALSE,"NAA9697";#N/A,#N/A,FALSE,"ECWEBB";#N/A,#N/A,FALSE,"MFT96";#N/A,#N/A,FALSE,"CTrecon"}</definedName>
    <definedName name="sfad_3" hidden="1">{#N/A,#N/A,FALSE,"TMCOMP96";#N/A,#N/A,FALSE,"MAT96";#N/A,#N/A,FALSE,"FANDA96";#N/A,#N/A,FALSE,"INTRAN96";#N/A,#N/A,FALSE,"NAA9697";#N/A,#N/A,FALSE,"ECWEBB";#N/A,#N/A,FALSE,"MFT96";#N/A,#N/A,FALSE,"CTrecon"}</definedName>
    <definedName name="sfad_3_1" localSheetId="0" hidden="1">{#N/A,#N/A,FALSE,"TMCOMP96";#N/A,#N/A,FALSE,"MAT96";#N/A,#N/A,FALSE,"FANDA96";#N/A,#N/A,FALSE,"INTRAN96";#N/A,#N/A,FALSE,"NAA9697";#N/A,#N/A,FALSE,"ECWEBB";#N/A,#N/A,FALSE,"MFT96";#N/A,#N/A,FALSE,"CTrecon"}</definedName>
    <definedName name="sfad_3_1" localSheetId="4" hidden="1">{#N/A,#N/A,FALSE,"TMCOMP96";#N/A,#N/A,FALSE,"MAT96";#N/A,#N/A,FALSE,"FANDA96";#N/A,#N/A,FALSE,"INTRAN96";#N/A,#N/A,FALSE,"NAA9697";#N/A,#N/A,FALSE,"ECWEBB";#N/A,#N/A,FALSE,"MFT96";#N/A,#N/A,FALSE,"CTrecon"}</definedName>
    <definedName name="sfad_3_1" hidden="1">{#N/A,#N/A,FALSE,"TMCOMP96";#N/A,#N/A,FALSE,"MAT96";#N/A,#N/A,FALSE,"FANDA96";#N/A,#N/A,FALSE,"INTRAN96";#N/A,#N/A,FALSE,"NAA9697";#N/A,#N/A,FALSE,"ECWEBB";#N/A,#N/A,FALSE,"MFT96";#N/A,#N/A,FALSE,"CTrecon"}</definedName>
    <definedName name="sfad_3_1_1" localSheetId="0" hidden="1">{#N/A,#N/A,FALSE,"TMCOMP96";#N/A,#N/A,FALSE,"MAT96";#N/A,#N/A,FALSE,"FANDA96";#N/A,#N/A,FALSE,"INTRAN96";#N/A,#N/A,FALSE,"NAA9697";#N/A,#N/A,FALSE,"ECWEBB";#N/A,#N/A,FALSE,"MFT96";#N/A,#N/A,FALSE,"CTrecon"}</definedName>
    <definedName name="sfad_3_1_1" hidden="1">{#N/A,#N/A,FALSE,"TMCOMP96";#N/A,#N/A,FALSE,"MAT96";#N/A,#N/A,FALSE,"FANDA96";#N/A,#N/A,FALSE,"INTRAN96";#N/A,#N/A,FALSE,"NAA9697";#N/A,#N/A,FALSE,"ECWEBB";#N/A,#N/A,FALSE,"MFT96";#N/A,#N/A,FALSE,"CTrecon"}</definedName>
    <definedName name="sfad_3_1_1_1" hidden="1">{#N/A,#N/A,FALSE,"TMCOMP96";#N/A,#N/A,FALSE,"MAT96";#N/A,#N/A,FALSE,"FANDA96";#N/A,#N/A,FALSE,"INTRAN96";#N/A,#N/A,FALSE,"NAA9697";#N/A,#N/A,FALSE,"ECWEBB";#N/A,#N/A,FALSE,"MFT96";#N/A,#N/A,FALSE,"CTrecon"}</definedName>
    <definedName name="sfad_3_1_1_2" hidden="1">{#N/A,#N/A,FALSE,"TMCOMP96";#N/A,#N/A,FALSE,"MAT96";#N/A,#N/A,FALSE,"FANDA96";#N/A,#N/A,FALSE,"INTRAN96";#N/A,#N/A,FALSE,"NAA9697";#N/A,#N/A,FALSE,"ECWEBB";#N/A,#N/A,FALSE,"MFT96";#N/A,#N/A,FALSE,"CTrecon"}</definedName>
    <definedName name="sfad_3_1_2" localSheetId="0" hidden="1">{#N/A,#N/A,FALSE,"TMCOMP96";#N/A,#N/A,FALSE,"MAT96";#N/A,#N/A,FALSE,"FANDA96";#N/A,#N/A,FALSE,"INTRAN96";#N/A,#N/A,FALSE,"NAA9697";#N/A,#N/A,FALSE,"ECWEBB";#N/A,#N/A,FALSE,"MFT96";#N/A,#N/A,FALSE,"CTrecon"}</definedName>
    <definedName name="sfad_3_1_2" hidden="1">{#N/A,#N/A,FALSE,"TMCOMP96";#N/A,#N/A,FALSE,"MAT96";#N/A,#N/A,FALSE,"FANDA96";#N/A,#N/A,FALSE,"INTRAN96";#N/A,#N/A,FALSE,"NAA9697";#N/A,#N/A,FALSE,"ECWEBB";#N/A,#N/A,FALSE,"MFT96";#N/A,#N/A,FALSE,"CTrecon"}</definedName>
    <definedName name="sfad_3_1_3" localSheetId="0" hidden="1">{#N/A,#N/A,FALSE,"TMCOMP96";#N/A,#N/A,FALSE,"MAT96";#N/A,#N/A,FALSE,"FANDA96";#N/A,#N/A,FALSE,"INTRAN96";#N/A,#N/A,FALSE,"NAA9697";#N/A,#N/A,FALSE,"ECWEBB";#N/A,#N/A,FALSE,"MFT96";#N/A,#N/A,FALSE,"CTrecon"}</definedName>
    <definedName name="sfad_3_1_3" hidden="1">{#N/A,#N/A,FALSE,"TMCOMP96";#N/A,#N/A,FALSE,"MAT96";#N/A,#N/A,FALSE,"FANDA96";#N/A,#N/A,FALSE,"INTRAN96";#N/A,#N/A,FALSE,"NAA9697";#N/A,#N/A,FALSE,"ECWEBB";#N/A,#N/A,FALSE,"MFT96";#N/A,#N/A,FALSE,"CTrecon"}</definedName>
    <definedName name="sfad_3_1_4" localSheetId="0" hidden="1">{#N/A,#N/A,FALSE,"TMCOMP96";#N/A,#N/A,FALSE,"MAT96";#N/A,#N/A,FALSE,"FANDA96";#N/A,#N/A,FALSE,"INTRAN96";#N/A,#N/A,FALSE,"NAA9697";#N/A,#N/A,FALSE,"ECWEBB";#N/A,#N/A,FALSE,"MFT96";#N/A,#N/A,FALSE,"CTrecon"}</definedName>
    <definedName name="sfad_3_1_4" hidden="1">{#N/A,#N/A,FALSE,"TMCOMP96";#N/A,#N/A,FALSE,"MAT96";#N/A,#N/A,FALSE,"FANDA96";#N/A,#N/A,FALSE,"INTRAN96";#N/A,#N/A,FALSE,"NAA9697";#N/A,#N/A,FALSE,"ECWEBB";#N/A,#N/A,FALSE,"MFT96";#N/A,#N/A,FALSE,"CTrecon"}</definedName>
    <definedName name="sfad_3_1_5" localSheetId="0" hidden="1">{#N/A,#N/A,FALSE,"TMCOMP96";#N/A,#N/A,FALSE,"MAT96";#N/A,#N/A,FALSE,"FANDA96";#N/A,#N/A,FALSE,"INTRAN96";#N/A,#N/A,FALSE,"NAA9697";#N/A,#N/A,FALSE,"ECWEBB";#N/A,#N/A,FALSE,"MFT96";#N/A,#N/A,FALSE,"CTrecon"}</definedName>
    <definedName name="sfad_3_1_5" hidden="1">{#N/A,#N/A,FALSE,"TMCOMP96";#N/A,#N/A,FALSE,"MAT96";#N/A,#N/A,FALSE,"FANDA96";#N/A,#N/A,FALSE,"INTRAN96";#N/A,#N/A,FALSE,"NAA9697";#N/A,#N/A,FALSE,"ECWEBB";#N/A,#N/A,FALSE,"MFT96";#N/A,#N/A,FALSE,"CTrecon"}</definedName>
    <definedName name="sfad_3_2" localSheetId="0" hidden="1">{#N/A,#N/A,FALSE,"TMCOMP96";#N/A,#N/A,FALSE,"MAT96";#N/A,#N/A,FALSE,"FANDA96";#N/A,#N/A,FALSE,"INTRAN96";#N/A,#N/A,FALSE,"NAA9697";#N/A,#N/A,FALSE,"ECWEBB";#N/A,#N/A,FALSE,"MFT96";#N/A,#N/A,FALSE,"CTrecon"}</definedName>
    <definedName name="sfad_3_2" hidden="1">{#N/A,#N/A,FALSE,"TMCOMP96";#N/A,#N/A,FALSE,"MAT96";#N/A,#N/A,FALSE,"FANDA96";#N/A,#N/A,FALSE,"INTRAN96";#N/A,#N/A,FALSE,"NAA9697";#N/A,#N/A,FALSE,"ECWEBB";#N/A,#N/A,FALSE,"MFT96";#N/A,#N/A,FALSE,"CTrecon"}</definedName>
    <definedName name="sfad_3_3" localSheetId="0" hidden="1">{#N/A,#N/A,FALSE,"TMCOMP96";#N/A,#N/A,FALSE,"MAT96";#N/A,#N/A,FALSE,"FANDA96";#N/A,#N/A,FALSE,"INTRAN96";#N/A,#N/A,FALSE,"NAA9697";#N/A,#N/A,FALSE,"ECWEBB";#N/A,#N/A,FALSE,"MFT96";#N/A,#N/A,FALSE,"CTrecon"}</definedName>
    <definedName name="sfad_3_3" hidden="1">{#N/A,#N/A,FALSE,"TMCOMP96";#N/A,#N/A,FALSE,"MAT96";#N/A,#N/A,FALSE,"FANDA96";#N/A,#N/A,FALSE,"INTRAN96";#N/A,#N/A,FALSE,"NAA9697";#N/A,#N/A,FALSE,"ECWEBB";#N/A,#N/A,FALSE,"MFT96";#N/A,#N/A,FALSE,"CTrecon"}</definedName>
    <definedName name="sfad_3_4" localSheetId="0" hidden="1">{#N/A,#N/A,FALSE,"TMCOMP96";#N/A,#N/A,FALSE,"MAT96";#N/A,#N/A,FALSE,"FANDA96";#N/A,#N/A,FALSE,"INTRAN96";#N/A,#N/A,FALSE,"NAA9697";#N/A,#N/A,FALSE,"ECWEBB";#N/A,#N/A,FALSE,"MFT96";#N/A,#N/A,FALSE,"CTrecon"}</definedName>
    <definedName name="sfad_3_4" hidden="1">{#N/A,#N/A,FALSE,"TMCOMP96";#N/A,#N/A,FALSE,"MAT96";#N/A,#N/A,FALSE,"FANDA96";#N/A,#N/A,FALSE,"INTRAN96";#N/A,#N/A,FALSE,"NAA9697";#N/A,#N/A,FALSE,"ECWEBB";#N/A,#N/A,FALSE,"MFT96";#N/A,#N/A,FALSE,"CTrecon"}</definedName>
    <definedName name="sfad_3_5" localSheetId="0" hidden="1">{#N/A,#N/A,FALSE,"TMCOMP96";#N/A,#N/A,FALSE,"MAT96";#N/A,#N/A,FALSE,"FANDA96";#N/A,#N/A,FALSE,"INTRAN96";#N/A,#N/A,FALSE,"NAA9697";#N/A,#N/A,FALSE,"ECWEBB";#N/A,#N/A,FALSE,"MFT96";#N/A,#N/A,FALSE,"CTrecon"}</definedName>
    <definedName name="sfad_3_5" hidden="1">{#N/A,#N/A,FALSE,"TMCOMP96";#N/A,#N/A,FALSE,"MAT96";#N/A,#N/A,FALSE,"FANDA96";#N/A,#N/A,FALSE,"INTRAN96";#N/A,#N/A,FALSE,"NAA9697";#N/A,#N/A,FALSE,"ECWEBB";#N/A,#N/A,FALSE,"MFT96";#N/A,#N/A,FALSE,"CTrecon"}</definedName>
    <definedName name="sfad_4" localSheetId="0" hidden="1">{#N/A,#N/A,FALSE,"TMCOMP96";#N/A,#N/A,FALSE,"MAT96";#N/A,#N/A,FALSE,"FANDA96";#N/A,#N/A,FALSE,"INTRAN96";#N/A,#N/A,FALSE,"NAA9697";#N/A,#N/A,FALSE,"ECWEBB";#N/A,#N/A,FALSE,"MFT96";#N/A,#N/A,FALSE,"CTrecon"}</definedName>
    <definedName name="sfad_4" localSheetId="4" hidden="1">{#N/A,#N/A,FALSE,"TMCOMP96";#N/A,#N/A,FALSE,"MAT96";#N/A,#N/A,FALSE,"FANDA96";#N/A,#N/A,FALSE,"INTRAN96";#N/A,#N/A,FALSE,"NAA9697";#N/A,#N/A,FALSE,"ECWEBB";#N/A,#N/A,FALSE,"MFT96";#N/A,#N/A,FALSE,"CTrecon"}</definedName>
    <definedName name="sfad_4" hidden="1">{#N/A,#N/A,FALSE,"TMCOMP96";#N/A,#N/A,FALSE,"MAT96";#N/A,#N/A,FALSE,"FANDA96";#N/A,#N/A,FALSE,"INTRAN96";#N/A,#N/A,FALSE,"NAA9697";#N/A,#N/A,FALSE,"ECWEBB";#N/A,#N/A,FALSE,"MFT96";#N/A,#N/A,FALSE,"CTrecon"}</definedName>
    <definedName name="sfad_4_1" localSheetId="0" hidden="1">{#N/A,#N/A,FALSE,"TMCOMP96";#N/A,#N/A,FALSE,"MAT96";#N/A,#N/A,FALSE,"FANDA96";#N/A,#N/A,FALSE,"INTRAN96";#N/A,#N/A,FALSE,"NAA9697";#N/A,#N/A,FALSE,"ECWEBB";#N/A,#N/A,FALSE,"MFT96";#N/A,#N/A,FALSE,"CTrecon"}</definedName>
    <definedName name="sfad_4_1" localSheetId="4" hidden="1">{#N/A,#N/A,FALSE,"TMCOMP96";#N/A,#N/A,FALSE,"MAT96";#N/A,#N/A,FALSE,"FANDA96";#N/A,#N/A,FALSE,"INTRAN96";#N/A,#N/A,FALSE,"NAA9697";#N/A,#N/A,FALSE,"ECWEBB";#N/A,#N/A,FALSE,"MFT96";#N/A,#N/A,FALSE,"CTrecon"}</definedName>
    <definedName name="sfad_4_1" hidden="1">{#N/A,#N/A,FALSE,"TMCOMP96";#N/A,#N/A,FALSE,"MAT96";#N/A,#N/A,FALSE,"FANDA96";#N/A,#N/A,FALSE,"INTRAN96";#N/A,#N/A,FALSE,"NAA9697";#N/A,#N/A,FALSE,"ECWEBB";#N/A,#N/A,FALSE,"MFT96";#N/A,#N/A,FALSE,"CTrecon"}</definedName>
    <definedName name="sfad_4_1_1" localSheetId="0" hidden="1">{#N/A,#N/A,FALSE,"TMCOMP96";#N/A,#N/A,FALSE,"MAT96";#N/A,#N/A,FALSE,"FANDA96";#N/A,#N/A,FALSE,"INTRAN96";#N/A,#N/A,FALSE,"NAA9697";#N/A,#N/A,FALSE,"ECWEBB";#N/A,#N/A,FALSE,"MFT96";#N/A,#N/A,FALSE,"CTrecon"}</definedName>
    <definedName name="sfad_4_1_1" hidden="1">{#N/A,#N/A,FALSE,"TMCOMP96";#N/A,#N/A,FALSE,"MAT96";#N/A,#N/A,FALSE,"FANDA96";#N/A,#N/A,FALSE,"INTRAN96";#N/A,#N/A,FALSE,"NAA9697";#N/A,#N/A,FALSE,"ECWEBB";#N/A,#N/A,FALSE,"MFT96";#N/A,#N/A,FALSE,"CTrecon"}</definedName>
    <definedName name="sfad_4_1_1_1" hidden="1">{#N/A,#N/A,FALSE,"TMCOMP96";#N/A,#N/A,FALSE,"MAT96";#N/A,#N/A,FALSE,"FANDA96";#N/A,#N/A,FALSE,"INTRAN96";#N/A,#N/A,FALSE,"NAA9697";#N/A,#N/A,FALSE,"ECWEBB";#N/A,#N/A,FALSE,"MFT96";#N/A,#N/A,FALSE,"CTrecon"}</definedName>
    <definedName name="sfad_4_1_1_2" hidden="1">{#N/A,#N/A,FALSE,"TMCOMP96";#N/A,#N/A,FALSE,"MAT96";#N/A,#N/A,FALSE,"FANDA96";#N/A,#N/A,FALSE,"INTRAN96";#N/A,#N/A,FALSE,"NAA9697";#N/A,#N/A,FALSE,"ECWEBB";#N/A,#N/A,FALSE,"MFT96";#N/A,#N/A,FALSE,"CTrecon"}</definedName>
    <definedName name="sfad_4_1_2" localSheetId="0" hidden="1">{#N/A,#N/A,FALSE,"TMCOMP96";#N/A,#N/A,FALSE,"MAT96";#N/A,#N/A,FALSE,"FANDA96";#N/A,#N/A,FALSE,"INTRAN96";#N/A,#N/A,FALSE,"NAA9697";#N/A,#N/A,FALSE,"ECWEBB";#N/A,#N/A,FALSE,"MFT96";#N/A,#N/A,FALSE,"CTrecon"}</definedName>
    <definedName name="sfad_4_1_2" hidden="1">{#N/A,#N/A,FALSE,"TMCOMP96";#N/A,#N/A,FALSE,"MAT96";#N/A,#N/A,FALSE,"FANDA96";#N/A,#N/A,FALSE,"INTRAN96";#N/A,#N/A,FALSE,"NAA9697";#N/A,#N/A,FALSE,"ECWEBB";#N/A,#N/A,FALSE,"MFT96";#N/A,#N/A,FALSE,"CTrecon"}</definedName>
    <definedName name="sfad_4_1_3" localSheetId="0" hidden="1">{#N/A,#N/A,FALSE,"TMCOMP96";#N/A,#N/A,FALSE,"MAT96";#N/A,#N/A,FALSE,"FANDA96";#N/A,#N/A,FALSE,"INTRAN96";#N/A,#N/A,FALSE,"NAA9697";#N/A,#N/A,FALSE,"ECWEBB";#N/A,#N/A,FALSE,"MFT96";#N/A,#N/A,FALSE,"CTrecon"}</definedName>
    <definedName name="sfad_4_1_3" hidden="1">{#N/A,#N/A,FALSE,"TMCOMP96";#N/A,#N/A,FALSE,"MAT96";#N/A,#N/A,FALSE,"FANDA96";#N/A,#N/A,FALSE,"INTRAN96";#N/A,#N/A,FALSE,"NAA9697";#N/A,#N/A,FALSE,"ECWEBB";#N/A,#N/A,FALSE,"MFT96";#N/A,#N/A,FALSE,"CTrecon"}</definedName>
    <definedName name="sfad_4_1_4" localSheetId="0" hidden="1">{#N/A,#N/A,FALSE,"TMCOMP96";#N/A,#N/A,FALSE,"MAT96";#N/A,#N/A,FALSE,"FANDA96";#N/A,#N/A,FALSE,"INTRAN96";#N/A,#N/A,FALSE,"NAA9697";#N/A,#N/A,FALSE,"ECWEBB";#N/A,#N/A,FALSE,"MFT96";#N/A,#N/A,FALSE,"CTrecon"}</definedName>
    <definedName name="sfad_4_1_4" hidden="1">{#N/A,#N/A,FALSE,"TMCOMP96";#N/A,#N/A,FALSE,"MAT96";#N/A,#N/A,FALSE,"FANDA96";#N/A,#N/A,FALSE,"INTRAN96";#N/A,#N/A,FALSE,"NAA9697";#N/A,#N/A,FALSE,"ECWEBB";#N/A,#N/A,FALSE,"MFT96";#N/A,#N/A,FALSE,"CTrecon"}</definedName>
    <definedName name="sfad_4_1_5" localSheetId="0" hidden="1">{#N/A,#N/A,FALSE,"TMCOMP96";#N/A,#N/A,FALSE,"MAT96";#N/A,#N/A,FALSE,"FANDA96";#N/A,#N/A,FALSE,"INTRAN96";#N/A,#N/A,FALSE,"NAA9697";#N/A,#N/A,FALSE,"ECWEBB";#N/A,#N/A,FALSE,"MFT96";#N/A,#N/A,FALSE,"CTrecon"}</definedName>
    <definedName name="sfad_4_1_5" hidden="1">{#N/A,#N/A,FALSE,"TMCOMP96";#N/A,#N/A,FALSE,"MAT96";#N/A,#N/A,FALSE,"FANDA96";#N/A,#N/A,FALSE,"INTRAN96";#N/A,#N/A,FALSE,"NAA9697";#N/A,#N/A,FALSE,"ECWEBB";#N/A,#N/A,FALSE,"MFT96";#N/A,#N/A,FALSE,"CTrecon"}</definedName>
    <definedName name="sfad_4_2" localSheetId="0" hidden="1">{#N/A,#N/A,FALSE,"TMCOMP96";#N/A,#N/A,FALSE,"MAT96";#N/A,#N/A,FALSE,"FANDA96";#N/A,#N/A,FALSE,"INTRAN96";#N/A,#N/A,FALSE,"NAA9697";#N/A,#N/A,FALSE,"ECWEBB";#N/A,#N/A,FALSE,"MFT96";#N/A,#N/A,FALSE,"CTrecon"}</definedName>
    <definedName name="sfad_4_2" hidden="1">{#N/A,#N/A,FALSE,"TMCOMP96";#N/A,#N/A,FALSE,"MAT96";#N/A,#N/A,FALSE,"FANDA96";#N/A,#N/A,FALSE,"INTRAN96";#N/A,#N/A,FALSE,"NAA9697";#N/A,#N/A,FALSE,"ECWEBB";#N/A,#N/A,FALSE,"MFT96";#N/A,#N/A,FALSE,"CTrecon"}</definedName>
    <definedName name="sfad_4_3" localSheetId="0" hidden="1">{#N/A,#N/A,FALSE,"TMCOMP96";#N/A,#N/A,FALSE,"MAT96";#N/A,#N/A,FALSE,"FANDA96";#N/A,#N/A,FALSE,"INTRAN96";#N/A,#N/A,FALSE,"NAA9697";#N/A,#N/A,FALSE,"ECWEBB";#N/A,#N/A,FALSE,"MFT96";#N/A,#N/A,FALSE,"CTrecon"}</definedName>
    <definedName name="sfad_4_3" hidden="1">{#N/A,#N/A,FALSE,"TMCOMP96";#N/A,#N/A,FALSE,"MAT96";#N/A,#N/A,FALSE,"FANDA96";#N/A,#N/A,FALSE,"INTRAN96";#N/A,#N/A,FALSE,"NAA9697";#N/A,#N/A,FALSE,"ECWEBB";#N/A,#N/A,FALSE,"MFT96";#N/A,#N/A,FALSE,"CTrecon"}</definedName>
    <definedName name="sfad_4_4" localSheetId="0" hidden="1">{#N/A,#N/A,FALSE,"TMCOMP96";#N/A,#N/A,FALSE,"MAT96";#N/A,#N/A,FALSE,"FANDA96";#N/A,#N/A,FALSE,"INTRAN96";#N/A,#N/A,FALSE,"NAA9697";#N/A,#N/A,FALSE,"ECWEBB";#N/A,#N/A,FALSE,"MFT96";#N/A,#N/A,FALSE,"CTrecon"}</definedName>
    <definedName name="sfad_4_4" hidden="1">{#N/A,#N/A,FALSE,"TMCOMP96";#N/A,#N/A,FALSE,"MAT96";#N/A,#N/A,FALSE,"FANDA96";#N/A,#N/A,FALSE,"INTRAN96";#N/A,#N/A,FALSE,"NAA9697";#N/A,#N/A,FALSE,"ECWEBB";#N/A,#N/A,FALSE,"MFT96";#N/A,#N/A,FALSE,"CTrecon"}</definedName>
    <definedName name="sfad_4_5" localSheetId="0" hidden="1">{#N/A,#N/A,FALSE,"TMCOMP96";#N/A,#N/A,FALSE,"MAT96";#N/A,#N/A,FALSE,"FANDA96";#N/A,#N/A,FALSE,"INTRAN96";#N/A,#N/A,FALSE,"NAA9697";#N/A,#N/A,FALSE,"ECWEBB";#N/A,#N/A,FALSE,"MFT96";#N/A,#N/A,FALSE,"CTrecon"}</definedName>
    <definedName name="sfad_4_5" hidden="1">{#N/A,#N/A,FALSE,"TMCOMP96";#N/A,#N/A,FALSE,"MAT96";#N/A,#N/A,FALSE,"FANDA96";#N/A,#N/A,FALSE,"INTRAN96";#N/A,#N/A,FALSE,"NAA9697";#N/A,#N/A,FALSE,"ECWEBB";#N/A,#N/A,FALSE,"MFT96";#N/A,#N/A,FALSE,"CTrecon"}</definedName>
    <definedName name="sfad_5" localSheetId="0" hidden="1">{#N/A,#N/A,FALSE,"TMCOMP96";#N/A,#N/A,FALSE,"MAT96";#N/A,#N/A,FALSE,"FANDA96";#N/A,#N/A,FALSE,"INTRAN96";#N/A,#N/A,FALSE,"NAA9697";#N/A,#N/A,FALSE,"ECWEBB";#N/A,#N/A,FALSE,"MFT96";#N/A,#N/A,FALSE,"CTrecon"}</definedName>
    <definedName name="sfad_5" localSheetId="4" hidden="1">{#N/A,#N/A,FALSE,"TMCOMP96";#N/A,#N/A,FALSE,"MAT96";#N/A,#N/A,FALSE,"FANDA96";#N/A,#N/A,FALSE,"INTRAN96";#N/A,#N/A,FALSE,"NAA9697";#N/A,#N/A,FALSE,"ECWEBB";#N/A,#N/A,FALSE,"MFT96";#N/A,#N/A,FALSE,"CTrecon"}</definedName>
    <definedName name="sfad_5" hidden="1">{#N/A,#N/A,FALSE,"TMCOMP96";#N/A,#N/A,FALSE,"MAT96";#N/A,#N/A,FALSE,"FANDA96";#N/A,#N/A,FALSE,"INTRAN96";#N/A,#N/A,FALSE,"NAA9697";#N/A,#N/A,FALSE,"ECWEBB";#N/A,#N/A,FALSE,"MFT96";#N/A,#N/A,FALSE,"CTrecon"}</definedName>
    <definedName name="sfad_5_1" localSheetId="0" hidden="1">{#N/A,#N/A,FALSE,"TMCOMP96";#N/A,#N/A,FALSE,"MAT96";#N/A,#N/A,FALSE,"FANDA96";#N/A,#N/A,FALSE,"INTRAN96";#N/A,#N/A,FALSE,"NAA9697";#N/A,#N/A,FALSE,"ECWEBB";#N/A,#N/A,FALSE,"MFT96";#N/A,#N/A,FALSE,"CTrecon"}</definedName>
    <definedName name="sfad_5_1" localSheetId="4" hidden="1">{#N/A,#N/A,FALSE,"TMCOMP96";#N/A,#N/A,FALSE,"MAT96";#N/A,#N/A,FALSE,"FANDA96";#N/A,#N/A,FALSE,"INTRAN96";#N/A,#N/A,FALSE,"NAA9697";#N/A,#N/A,FALSE,"ECWEBB";#N/A,#N/A,FALSE,"MFT96";#N/A,#N/A,FALSE,"CTrecon"}</definedName>
    <definedName name="sfad_5_1" hidden="1">{#N/A,#N/A,FALSE,"TMCOMP96";#N/A,#N/A,FALSE,"MAT96";#N/A,#N/A,FALSE,"FANDA96";#N/A,#N/A,FALSE,"INTRAN96";#N/A,#N/A,FALSE,"NAA9697";#N/A,#N/A,FALSE,"ECWEBB";#N/A,#N/A,FALSE,"MFT96";#N/A,#N/A,FALSE,"CTrecon"}</definedName>
    <definedName name="sfad_5_1_1" localSheetId="0" hidden="1">{#N/A,#N/A,FALSE,"TMCOMP96";#N/A,#N/A,FALSE,"MAT96";#N/A,#N/A,FALSE,"FANDA96";#N/A,#N/A,FALSE,"INTRAN96";#N/A,#N/A,FALSE,"NAA9697";#N/A,#N/A,FALSE,"ECWEBB";#N/A,#N/A,FALSE,"MFT96";#N/A,#N/A,FALSE,"CTrecon"}</definedName>
    <definedName name="sfad_5_1_1" hidden="1">{#N/A,#N/A,FALSE,"TMCOMP96";#N/A,#N/A,FALSE,"MAT96";#N/A,#N/A,FALSE,"FANDA96";#N/A,#N/A,FALSE,"INTRAN96";#N/A,#N/A,FALSE,"NAA9697";#N/A,#N/A,FALSE,"ECWEBB";#N/A,#N/A,FALSE,"MFT96";#N/A,#N/A,FALSE,"CTrecon"}</definedName>
    <definedName name="sfad_5_1_1_1" hidden="1">{#N/A,#N/A,FALSE,"TMCOMP96";#N/A,#N/A,FALSE,"MAT96";#N/A,#N/A,FALSE,"FANDA96";#N/A,#N/A,FALSE,"INTRAN96";#N/A,#N/A,FALSE,"NAA9697";#N/A,#N/A,FALSE,"ECWEBB";#N/A,#N/A,FALSE,"MFT96";#N/A,#N/A,FALSE,"CTrecon"}</definedName>
    <definedName name="sfad_5_1_1_2" hidden="1">{#N/A,#N/A,FALSE,"TMCOMP96";#N/A,#N/A,FALSE,"MAT96";#N/A,#N/A,FALSE,"FANDA96";#N/A,#N/A,FALSE,"INTRAN96";#N/A,#N/A,FALSE,"NAA9697";#N/A,#N/A,FALSE,"ECWEBB";#N/A,#N/A,FALSE,"MFT96";#N/A,#N/A,FALSE,"CTrecon"}</definedName>
    <definedName name="sfad_5_1_2" localSheetId="0" hidden="1">{#N/A,#N/A,FALSE,"TMCOMP96";#N/A,#N/A,FALSE,"MAT96";#N/A,#N/A,FALSE,"FANDA96";#N/A,#N/A,FALSE,"INTRAN96";#N/A,#N/A,FALSE,"NAA9697";#N/A,#N/A,FALSE,"ECWEBB";#N/A,#N/A,FALSE,"MFT96";#N/A,#N/A,FALSE,"CTrecon"}</definedName>
    <definedName name="sfad_5_1_2" hidden="1">{#N/A,#N/A,FALSE,"TMCOMP96";#N/A,#N/A,FALSE,"MAT96";#N/A,#N/A,FALSE,"FANDA96";#N/A,#N/A,FALSE,"INTRAN96";#N/A,#N/A,FALSE,"NAA9697";#N/A,#N/A,FALSE,"ECWEBB";#N/A,#N/A,FALSE,"MFT96";#N/A,#N/A,FALSE,"CTrecon"}</definedName>
    <definedName name="sfad_5_1_3" localSheetId="0" hidden="1">{#N/A,#N/A,FALSE,"TMCOMP96";#N/A,#N/A,FALSE,"MAT96";#N/A,#N/A,FALSE,"FANDA96";#N/A,#N/A,FALSE,"INTRAN96";#N/A,#N/A,FALSE,"NAA9697";#N/A,#N/A,FALSE,"ECWEBB";#N/A,#N/A,FALSE,"MFT96";#N/A,#N/A,FALSE,"CTrecon"}</definedName>
    <definedName name="sfad_5_1_3" hidden="1">{#N/A,#N/A,FALSE,"TMCOMP96";#N/A,#N/A,FALSE,"MAT96";#N/A,#N/A,FALSE,"FANDA96";#N/A,#N/A,FALSE,"INTRAN96";#N/A,#N/A,FALSE,"NAA9697";#N/A,#N/A,FALSE,"ECWEBB";#N/A,#N/A,FALSE,"MFT96";#N/A,#N/A,FALSE,"CTrecon"}</definedName>
    <definedName name="sfad_5_1_4" localSheetId="0" hidden="1">{#N/A,#N/A,FALSE,"TMCOMP96";#N/A,#N/A,FALSE,"MAT96";#N/A,#N/A,FALSE,"FANDA96";#N/A,#N/A,FALSE,"INTRAN96";#N/A,#N/A,FALSE,"NAA9697";#N/A,#N/A,FALSE,"ECWEBB";#N/A,#N/A,FALSE,"MFT96";#N/A,#N/A,FALSE,"CTrecon"}</definedName>
    <definedName name="sfad_5_1_4" hidden="1">{#N/A,#N/A,FALSE,"TMCOMP96";#N/A,#N/A,FALSE,"MAT96";#N/A,#N/A,FALSE,"FANDA96";#N/A,#N/A,FALSE,"INTRAN96";#N/A,#N/A,FALSE,"NAA9697";#N/A,#N/A,FALSE,"ECWEBB";#N/A,#N/A,FALSE,"MFT96";#N/A,#N/A,FALSE,"CTrecon"}</definedName>
    <definedName name="sfad_5_1_5" localSheetId="0" hidden="1">{#N/A,#N/A,FALSE,"TMCOMP96";#N/A,#N/A,FALSE,"MAT96";#N/A,#N/A,FALSE,"FANDA96";#N/A,#N/A,FALSE,"INTRAN96";#N/A,#N/A,FALSE,"NAA9697";#N/A,#N/A,FALSE,"ECWEBB";#N/A,#N/A,FALSE,"MFT96";#N/A,#N/A,FALSE,"CTrecon"}</definedName>
    <definedName name="sfad_5_1_5" hidden="1">{#N/A,#N/A,FALSE,"TMCOMP96";#N/A,#N/A,FALSE,"MAT96";#N/A,#N/A,FALSE,"FANDA96";#N/A,#N/A,FALSE,"INTRAN96";#N/A,#N/A,FALSE,"NAA9697";#N/A,#N/A,FALSE,"ECWEBB";#N/A,#N/A,FALSE,"MFT96";#N/A,#N/A,FALSE,"CTrecon"}</definedName>
    <definedName name="sfad_5_2" localSheetId="0" hidden="1">{#N/A,#N/A,FALSE,"TMCOMP96";#N/A,#N/A,FALSE,"MAT96";#N/A,#N/A,FALSE,"FANDA96";#N/A,#N/A,FALSE,"INTRAN96";#N/A,#N/A,FALSE,"NAA9697";#N/A,#N/A,FALSE,"ECWEBB";#N/A,#N/A,FALSE,"MFT96";#N/A,#N/A,FALSE,"CTrecon"}</definedName>
    <definedName name="sfad_5_2" hidden="1">{#N/A,#N/A,FALSE,"TMCOMP96";#N/A,#N/A,FALSE,"MAT96";#N/A,#N/A,FALSE,"FANDA96";#N/A,#N/A,FALSE,"INTRAN96";#N/A,#N/A,FALSE,"NAA9697";#N/A,#N/A,FALSE,"ECWEBB";#N/A,#N/A,FALSE,"MFT96";#N/A,#N/A,FALSE,"CTrecon"}</definedName>
    <definedName name="sfad_5_3" localSheetId="0" hidden="1">{#N/A,#N/A,FALSE,"TMCOMP96";#N/A,#N/A,FALSE,"MAT96";#N/A,#N/A,FALSE,"FANDA96";#N/A,#N/A,FALSE,"INTRAN96";#N/A,#N/A,FALSE,"NAA9697";#N/A,#N/A,FALSE,"ECWEBB";#N/A,#N/A,FALSE,"MFT96";#N/A,#N/A,FALSE,"CTrecon"}</definedName>
    <definedName name="sfad_5_3" hidden="1">{#N/A,#N/A,FALSE,"TMCOMP96";#N/A,#N/A,FALSE,"MAT96";#N/A,#N/A,FALSE,"FANDA96";#N/A,#N/A,FALSE,"INTRAN96";#N/A,#N/A,FALSE,"NAA9697";#N/A,#N/A,FALSE,"ECWEBB";#N/A,#N/A,FALSE,"MFT96";#N/A,#N/A,FALSE,"CTrecon"}</definedName>
    <definedName name="sfad_5_4" localSheetId="0" hidden="1">{#N/A,#N/A,FALSE,"TMCOMP96";#N/A,#N/A,FALSE,"MAT96";#N/A,#N/A,FALSE,"FANDA96";#N/A,#N/A,FALSE,"INTRAN96";#N/A,#N/A,FALSE,"NAA9697";#N/A,#N/A,FALSE,"ECWEBB";#N/A,#N/A,FALSE,"MFT96";#N/A,#N/A,FALSE,"CTrecon"}</definedName>
    <definedName name="sfad_5_4" hidden="1">{#N/A,#N/A,FALSE,"TMCOMP96";#N/A,#N/A,FALSE,"MAT96";#N/A,#N/A,FALSE,"FANDA96";#N/A,#N/A,FALSE,"INTRAN96";#N/A,#N/A,FALSE,"NAA9697";#N/A,#N/A,FALSE,"ECWEBB";#N/A,#N/A,FALSE,"MFT96";#N/A,#N/A,FALSE,"CTrecon"}</definedName>
    <definedName name="sfad_5_5" localSheetId="0" hidden="1">{#N/A,#N/A,FALSE,"TMCOMP96";#N/A,#N/A,FALSE,"MAT96";#N/A,#N/A,FALSE,"FANDA96";#N/A,#N/A,FALSE,"INTRAN96";#N/A,#N/A,FALSE,"NAA9697";#N/A,#N/A,FALSE,"ECWEBB";#N/A,#N/A,FALSE,"MFT96";#N/A,#N/A,FALSE,"CTrecon"}</definedName>
    <definedName name="sfad_5_5" hidden="1">{#N/A,#N/A,FALSE,"TMCOMP96";#N/A,#N/A,FALSE,"MAT96";#N/A,#N/A,FALSE,"FANDA96";#N/A,#N/A,FALSE,"INTRAN96";#N/A,#N/A,FALSE,"NAA9697";#N/A,#N/A,FALSE,"ECWEBB";#N/A,#N/A,FALSE,"MFT96";#N/A,#N/A,FALSE,"CTrecon"}</definedName>
    <definedName name="sssss" localSheetId="0" hidden="1">{#N/A,#N/A,FALSE,"TMCOMP96";#N/A,#N/A,FALSE,"MAT96";#N/A,#N/A,FALSE,"FANDA96";#N/A,#N/A,FALSE,"INTRAN96";#N/A,#N/A,FALSE,"NAA9697";#N/A,#N/A,FALSE,"ECWEBB";#N/A,#N/A,FALSE,"MFT96";#N/A,#N/A,FALSE,"CTrecon"}</definedName>
    <definedName name="sssss" localSheetId="4" hidden="1">{#N/A,#N/A,FALSE,"TMCOMP96";#N/A,#N/A,FALSE,"MAT96";#N/A,#N/A,FALSE,"FANDA96";#N/A,#N/A,FALSE,"INTRAN96";#N/A,#N/A,FALSE,"NAA9697";#N/A,#N/A,FALSE,"ECWEBB";#N/A,#N/A,FALSE,"MFT96";#N/A,#N/A,FALSE,"CTrecon"}</definedName>
    <definedName name="sssss" localSheetId="3" hidden="1">{#N/A,#N/A,FALSE,"TMCOMP96";#N/A,#N/A,FALSE,"MAT96";#N/A,#N/A,FALSE,"FANDA96";#N/A,#N/A,FALSE,"INTRAN96";#N/A,#N/A,FALSE,"NAA9697";#N/A,#N/A,FALSE,"ECWEBB";#N/A,#N/A,FALSE,"MFT96";#N/A,#N/A,FALSE,"CTrecon"}</definedName>
    <definedName name="sssss"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_1" localSheetId="0" hidden="1">{#N/A,#N/A,FALSE,"TMCOMP96";#N/A,#N/A,FALSE,"MAT96";#N/A,#N/A,FALSE,"FANDA96";#N/A,#N/A,FALSE,"INTRAN96";#N/A,#N/A,FALSE,"NAA9697";#N/A,#N/A,FALSE,"ECWEBB";#N/A,#N/A,FALSE,"MFT96";#N/A,#N/A,FALSE,"CTrecon"}</definedName>
    <definedName name="T4.9i_1" localSheetId="4" hidden="1">{#N/A,#N/A,FALSE,"TMCOMP96";#N/A,#N/A,FALSE,"MAT96";#N/A,#N/A,FALSE,"FANDA96";#N/A,#N/A,FALSE,"INTRAN96";#N/A,#N/A,FALSE,"NAA9697";#N/A,#N/A,FALSE,"ECWEBB";#N/A,#N/A,FALSE,"MFT96";#N/A,#N/A,FALSE,"CTrecon"}</definedName>
    <definedName name="T4.9i_1" localSheetId="3" hidden="1">{#N/A,#N/A,FALSE,"TMCOMP96";#N/A,#N/A,FALSE,"MAT96";#N/A,#N/A,FALSE,"FANDA96";#N/A,#N/A,FALSE,"INTRAN96";#N/A,#N/A,FALSE,"NAA9697";#N/A,#N/A,FALSE,"ECWEBB";#N/A,#N/A,FALSE,"MFT96";#N/A,#N/A,FALSE,"CTrecon"}</definedName>
    <definedName name="T4.9i_1_1" localSheetId="0" hidden="1">{#N/A,#N/A,FALSE,"TMCOMP96";#N/A,#N/A,FALSE,"MAT96";#N/A,#N/A,FALSE,"FANDA96";#N/A,#N/A,FALSE,"INTRAN96";#N/A,#N/A,FALSE,"NAA9697";#N/A,#N/A,FALSE,"ECWEBB";#N/A,#N/A,FALSE,"MFT96";#N/A,#N/A,FALSE,"CTrecon"}</definedName>
    <definedName name="T4.9i_1_1" localSheetId="4" hidden="1">{#N/A,#N/A,FALSE,"TMCOMP96";#N/A,#N/A,FALSE,"MAT96";#N/A,#N/A,FALSE,"FANDA96";#N/A,#N/A,FALSE,"INTRAN96";#N/A,#N/A,FALSE,"NAA9697";#N/A,#N/A,FALSE,"ECWEBB";#N/A,#N/A,FALSE,"MFT96";#N/A,#N/A,FALSE,"CTrecon"}</definedName>
    <definedName name="T4.9i_1_1" hidden="1">{#N/A,#N/A,FALSE,"TMCOMP96";#N/A,#N/A,FALSE,"MAT96";#N/A,#N/A,FALSE,"FANDA96";#N/A,#N/A,FALSE,"INTRAN96";#N/A,#N/A,FALSE,"NAA9697";#N/A,#N/A,FALSE,"ECWEBB";#N/A,#N/A,FALSE,"MFT96";#N/A,#N/A,FALSE,"CTrecon"}</definedName>
    <definedName name="T4.9i_1_1_1" localSheetId="0" hidden="1">{#N/A,#N/A,FALSE,"TMCOMP96";#N/A,#N/A,FALSE,"MAT96";#N/A,#N/A,FALSE,"FANDA96";#N/A,#N/A,FALSE,"INTRAN96";#N/A,#N/A,FALSE,"NAA9697";#N/A,#N/A,FALSE,"ECWEBB";#N/A,#N/A,FALSE,"MFT96";#N/A,#N/A,FALSE,"CTrecon"}</definedName>
    <definedName name="T4.9i_1_1_1" localSheetId="4" hidden="1">{#N/A,#N/A,FALSE,"TMCOMP96";#N/A,#N/A,FALSE,"MAT96";#N/A,#N/A,FALSE,"FANDA96";#N/A,#N/A,FALSE,"INTRAN96";#N/A,#N/A,FALSE,"NAA9697";#N/A,#N/A,FALSE,"ECWEBB";#N/A,#N/A,FALSE,"MFT96";#N/A,#N/A,FALSE,"CTrecon"}</definedName>
    <definedName name="T4.9i_1_1_1" hidden="1">{#N/A,#N/A,FALSE,"TMCOMP96";#N/A,#N/A,FALSE,"MAT96";#N/A,#N/A,FALSE,"FANDA96";#N/A,#N/A,FALSE,"INTRAN96";#N/A,#N/A,FALSE,"NAA9697";#N/A,#N/A,FALSE,"ECWEBB";#N/A,#N/A,FALSE,"MFT96";#N/A,#N/A,FALSE,"CTrecon"}</definedName>
    <definedName name="T4.9i_1_1_1_1" localSheetId="0" hidden="1">{#N/A,#N/A,FALSE,"TMCOMP96";#N/A,#N/A,FALSE,"MAT96";#N/A,#N/A,FALSE,"FANDA96";#N/A,#N/A,FALSE,"INTRAN96";#N/A,#N/A,FALSE,"NAA9697";#N/A,#N/A,FALSE,"ECWEBB";#N/A,#N/A,FALSE,"MFT96";#N/A,#N/A,FALSE,"CTrecon"}</definedName>
    <definedName name="T4.9i_1_1_1_1" hidden="1">{#N/A,#N/A,FALSE,"TMCOMP96";#N/A,#N/A,FALSE,"MAT96";#N/A,#N/A,FALSE,"FANDA96";#N/A,#N/A,FALSE,"INTRAN96";#N/A,#N/A,FALSE,"NAA9697";#N/A,#N/A,FALSE,"ECWEBB";#N/A,#N/A,FALSE,"MFT96";#N/A,#N/A,FALSE,"CTrecon"}</definedName>
    <definedName name="T4.9i_1_1_1_1_1" hidden="1">{#N/A,#N/A,FALSE,"TMCOMP96";#N/A,#N/A,FALSE,"MAT96";#N/A,#N/A,FALSE,"FANDA96";#N/A,#N/A,FALSE,"INTRAN96";#N/A,#N/A,FALSE,"NAA9697";#N/A,#N/A,FALSE,"ECWEBB";#N/A,#N/A,FALSE,"MFT96";#N/A,#N/A,FALSE,"CTrecon"}</definedName>
    <definedName name="T4.9i_1_1_1_1_2" hidden="1">{#N/A,#N/A,FALSE,"TMCOMP96";#N/A,#N/A,FALSE,"MAT96";#N/A,#N/A,FALSE,"FANDA96";#N/A,#N/A,FALSE,"INTRAN96";#N/A,#N/A,FALSE,"NAA9697";#N/A,#N/A,FALSE,"ECWEBB";#N/A,#N/A,FALSE,"MFT96";#N/A,#N/A,FALSE,"CTrecon"}</definedName>
    <definedName name="T4.9i_1_1_1_2" localSheetId="0" hidden="1">{#N/A,#N/A,FALSE,"TMCOMP96";#N/A,#N/A,FALSE,"MAT96";#N/A,#N/A,FALSE,"FANDA96";#N/A,#N/A,FALSE,"INTRAN96";#N/A,#N/A,FALSE,"NAA9697";#N/A,#N/A,FALSE,"ECWEBB";#N/A,#N/A,FALSE,"MFT96";#N/A,#N/A,FALSE,"CTrecon"}</definedName>
    <definedName name="T4.9i_1_1_1_2" hidden="1">{#N/A,#N/A,FALSE,"TMCOMP96";#N/A,#N/A,FALSE,"MAT96";#N/A,#N/A,FALSE,"FANDA96";#N/A,#N/A,FALSE,"INTRAN96";#N/A,#N/A,FALSE,"NAA9697";#N/A,#N/A,FALSE,"ECWEBB";#N/A,#N/A,FALSE,"MFT96";#N/A,#N/A,FALSE,"CTrecon"}</definedName>
    <definedName name="T4.9i_1_1_1_3" localSheetId="0" hidden="1">{#N/A,#N/A,FALSE,"TMCOMP96";#N/A,#N/A,FALSE,"MAT96";#N/A,#N/A,FALSE,"FANDA96";#N/A,#N/A,FALSE,"INTRAN96";#N/A,#N/A,FALSE,"NAA9697";#N/A,#N/A,FALSE,"ECWEBB";#N/A,#N/A,FALSE,"MFT96";#N/A,#N/A,FALSE,"CTrecon"}</definedName>
    <definedName name="T4.9i_1_1_1_3" hidden="1">{#N/A,#N/A,FALSE,"TMCOMP96";#N/A,#N/A,FALSE,"MAT96";#N/A,#N/A,FALSE,"FANDA96";#N/A,#N/A,FALSE,"INTRAN96";#N/A,#N/A,FALSE,"NAA9697";#N/A,#N/A,FALSE,"ECWEBB";#N/A,#N/A,FALSE,"MFT96";#N/A,#N/A,FALSE,"CTrecon"}</definedName>
    <definedName name="T4.9i_1_1_1_4" localSheetId="0" hidden="1">{#N/A,#N/A,FALSE,"TMCOMP96";#N/A,#N/A,FALSE,"MAT96";#N/A,#N/A,FALSE,"FANDA96";#N/A,#N/A,FALSE,"INTRAN96";#N/A,#N/A,FALSE,"NAA9697";#N/A,#N/A,FALSE,"ECWEBB";#N/A,#N/A,FALSE,"MFT96";#N/A,#N/A,FALSE,"CTrecon"}</definedName>
    <definedName name="T4.9i_1_1_1_4" hidden="1">{#N/A,#N/A,FALSE,"TMCOMP96";#N/A,#N/A,FALSE,"MAT96";#N/A,#N/A,FALSE,"FANDA96";#N/A,#N/A,FALSE,"INTRAN96";#N/A,#N/A,FALSE,"NAA9697";#N/A,#N/A,FALSE,"ECWEBB";#N/A,#N/A,FALSE,"MFT96";#N/A,#N/A,FALSE,"CTrecon"}</definedName>
    <definedName name="T4.9i_1_1_1_5" localSheetId="0" hidden="1">{#N/A,#N/A,FALSE,"TMCOMP96";#N/A,#N/A,FALSE,"MAT96";#N/A,#N/A,FALSE,"FANDA96";#N/A,#N/A,FALSE,"INTRAN96";#N/A,#N/A,FALSE,"NAA9697";#N/A,#N/A,FALSE,"ECWEBB";#N/A,#N/A,FALSE,"MFT96";#N/A,#N/A,FALSE,"CTrecon"}</definedName>
    <definedName name="T4.9i_1_1_1_5" hidden="1">{#N/A,#N/A,FALSE,"TMCOMP96";#N/A,#N/A,FALSE,"MAT96";#N/A,#N/A,FALSE,"FANDA96";#N/A,#N/A,FALSE,"INTRAN96";#N/A,#N/A,FALSE,"NAA9697";#N/A,#N/A,FALSE,"ECWEBB";#N/A,#N/A,FALSE,"MFT96";#N/A,#N/A,FALSE,"CTrecon"}</definedName>
    <definedName name="T4.9i_1_1_2" localSheetId="0" hidden="1">{#N/A,#N/A,FALSE,"TMCOMP96";#N/A,#N/A,FALSE,"MAT96";#N/A,#N/A,FALSE,"FANDA96";#N/A,#N/A,FALSE,"INTRAN96";#N/A,#N/A,FALSE,"NAA9697";#N/A,#N/A,FALSE,"ECWEBB";#N/A,#N/A,FALSE,"MFT96";#N/A,#N/A,FALSE,"CTrecon"}</definedName>
    <definedName name="T4.9i_1_1_2" hidden="1">{#N/A,#N/A,FALSE,"TMCOMP96";#N/A,#N/A,FALSE,"MAT96";#N/A,#N/A,FALSE,"FANDA96";#N/A,#N/A,FALSE,"INTRAN96";#N/A,#N/A,FALSE,"NAA9697";#N/A,#N/A,FALSE,"ECWEBB";#N/A,#N/A,FALSE,"MFT96";#N/A,#N/A,FALSE,"CTrecon"}</definedName>
    <definedName name="T4.9i_1_1_3" localSheetId="0" hidden="1">{#N/A,#N/A,FALSE,"TMCOMP96";#N/A,#N/A,FALSE,"MAT96";#N/A,#N/A,FALSE,"FANDA96";#N/A,#N/A,FALSE,"INTRAN96";#N/A,#N/A,FALSE,"NAA9697";#N/A,#N/A,FALSE,"ECWEBB";#N/A,#N/A,FALSE,"MFT96";#N/A,#N/A,FALSE,"CTrecon"}</definedName>
    <definedName name="T4.9i_1_1_3" hidden="1">{#N/A,#N/A,FALSE,"TMCOMP96";#N/A,#N/A,FALSE,"MAT96";#N/A,#N/A,FALSE,"FANDA96";#N/A,#N/A,FALSE,"INTRAN96";#N/A,#N/A,FALSE,"NAA9697";#N/A,#N/A,FALSE,"ECWEBB";#N/A,#N/A,FALSE,"MFT96";#N/A,#N/A,FALSE,"CTrecon"}</definedName>
    <definedName name="T4.9i_1_1_4" localSheetId="0" hidden="1">{#N/A,#N/A,FALSE,"TMCOMP96";#N/A,#N/A,FALSE,"MAT96";#N/A,#N/A,FALSE,"FANDA96";#N/A,#N/A,FALSE,"INTRAN96";#N/A,#N/A,FALSE,"NAA9697";#N/A,#N/A,FALSE,"ECWEBB";#N/A,#N/A,FALSE,"MFT96";#N/A,#N/A,FALSE,"CTrecon"}</definedName>
    <definedName name="T4.9i_1_1_4" hidden="1">{#N/A,#N/A,FALSE,"TMCOMP96";#N/A,#N/A,FALSE,"MAT96";#N/A,#N/A,FALSE,"FANDA96";#N/A,#N/A,FALSE,"INTRAN96";#N/A,#N/A,FALSE,"NAA9697";#N/A,#N/A,FALSE,"ECWEBB";#N/A,#N/A,FALSE,"MFT96";#N/A,#N/A,FALSE,"CTrecon"}</definedName>
    <definedName name="T4.9i_1_1_5" localSheetId="0" hidden="1">{#N/A,#N/A,FALSE,"TMCOMP96";#N/A,#N/A,FALSE,"MAT96";#N/A,#N/A,FALSE,"FANDA96";#N/A,#N/A,FALSE,"INTRAN96";#N/A,#N/A,FALSE,"NAA9697";#N/A,#N/A,FALSE,"ECWEBB";#N/A,#N/A,FALSE,"MFT96";#N/A,#N/A,FALSE,"CTrecon"}</definedName>
    <definedName name="T4.9i_1_1_5" hidden="1">{#N/A,#N/A,FALSE,"TMCOMP96";#N/A,#N/A,FALSE,"MAT96";#N/A,#N/A,FALSE,"FANDA96";#N/A,#N/A,FALSE,"INTRAN96";#N/A,#N/A,FALSE,"NAA9697";#N/A,#N/A,FALSE,"ECWEBB";#N/A,#N/A,FALSE,"MFT96";#N/A,#N/A,FALSE,"CTrecon"}</definedName>
    <definedName name="T4.9i_1_2" localSheetId="0" hidden="1">{#N/A,#N/A,FALSE,"TMCOMP96";#N/A,#N/A,FALSE,"MAT96";#N/A,#N/A,FALSE,"FANDA96";#N/A,#N/A,FALSE,"INTRAN96";#N/A,#N/A,FALSE,"NAA9697";#N/A,#N/A,FALSE,"ECWEBB";#N/A,#N/A,FALSE,"MFT96";#N/A,#N/A,FALSE,"CTrecon"}</definedName>
    <definedName name="T4.9i_1_2" localSheetId="4" hidden="1">{#N/A,#N/A,FALSE,"TMCOMP96";#N/A,#N/A,FALSE,"MAT96";#N/A,#N/A,FALSE,"FANDA96";#N/A,#N/A,FALSE,"INTRAN96";#N/A,#N/A,FALSE,"NAA9697";#N/A,#N/A,FALSE,"ECWEBB";#N/A,#N/A,FALSE,"MFT96";#N/A,#N/A,FALSE,"CTrecon"}</definedName>
    <definedName name="T4.9i_1_2" hidden="1">{#N/A,#N/A,FALSE,"TMCOMP96";#N/A,#N/A,FALSE,"MAT96";#N/A,#N/A,FALSE,"FANDA96";#N/A,#N/A,FALSE,"INTRAN96";#N/A,#N/A,FALSE,"NAA9697";#N/A,#N/A,FALSE,"ECWEBB";#N/A,#N/A,FALSE,"MFT96";#N/A,#N/A,FALSE,"CTrecon"}</definedName>
    <definedName name="T4.9i_1_2_1" localSheetId="0" hidden="1">{#N/A,#N/A,FALSE,"TMCOMP96";#N/A,#N/A,FALSE,"MAT96";#N/A,#N/A,FALSE,"FANDA96";#N/A,#N/A,FALSE,"INTRAN96";#N/A,#N/A,FALSE,"NAA9697";#N/A,#N/A,FALSE,"ECWEBB";#N/A,#N/A,FALSE,"MFT96";#N/A,#N/A,FALSE,"CTrecon"}</definedName>
    <definedName name="T4.9i_1_2_1" localSheetId="4" hidden="1">{#N/A,#N/A,FALSE,"TMCOMP96";#N/A,#N/A,FALSE,"MAT96";#N/A,#N/A,FALSE,"FANDA96";#N/A,#N/A,FALSE,"INTRAN96";#N/A,#N/A,FALSE,"NAA9697";#N/A,#N/A,FALSE,"ECWEBB";#N/A,#N/A,FALSE,"MFT96";#N/A,#N/A,FALSE,"CTrecon"}</definedName>
    <definedName name="T4.9i_1_2_1" hidden="1">{#N/A,#N/A,FALSE,"TMCOMP96";#N/A,#N/A,FALSE,"MAT96";#N/A,#N/A,FALSE,"FANDA96";#N/A,#N/A,FALSE,"INTRAN96";#N/A,#N/A,FALSE,"NAA9697";#N/A,#N/A,FALSE,"ECWEBB";#N/A,#N/A,FALSE,"MFT96";#N/A,#N/A,FALSE,"CTrecon"}</definedName>
    <definedName name="T4.9i_1_2_1_1" localSheetId="0" hidden="1">{#N/A,#N/A,FALSE,"TMCOMP96";#N/A,#N/A,FALSE,"MAT96";#N/A,#N/A,FALSE,"FANDA96";#N/A,#N/A,FALSE,"INTRAN96";#N/A,#N/A,FALSE,"NAA9697";#N/A,#N/A,FALSE,"ECWEBB";#N/A,#N/A,FALSE,"MFT96";#N/A,#N/A,FALSE,"CTrecon"}</definedName>
    <definedName name="T4.9i_1_2_1_1" hidden="1">{#N/A,#N/A,FALSE,"TMCOMP96";#N/A,#N/A,FALSE,"MAT96";#N/A,#N/A,FALSE,"FANDA96";#N/A,#N/A,FALSE,"INTRAN96";#N/A,#N/A,FALSE,"NAA9697";#N/A,#N/A,FALSE,"ECWEBB";#N/A,#N/A,FALSE,"MFT96";#N/A,#N/A,FALSE,"CTrecon"}</definedName>
    <definedName name="T4.9i_1_2_1_1_1" hidden="1">{#N/A,#N/A,FALSE,"TMCOMP96";#N/A,#N/A,FALSE,"MAT96";#N/A,#N/A,FALSE,"FANDA96";#N/A,#N/A,FALSE,"INTRAN96";#N/A,#N/A,FALSE,"NAA9697";#N/A,#N/A,FALSE,"ECWEBB";#N/A,#N/A,FALSE,"MFT96";#N/A,#N/A,FALSE,"CTrecon"}</definedName>
    <definedName name="T4.9i_1_2_1_1_2" hidden="1">{#N/A,#N/A,FALSE,"TMCOMP96";#N/A,#N/A,FALSE,"MAT96";#N/A,#N/A,FALSE,"FANDA96";#N/A,#N/A,FALSE,"INTRAN96";#N/A,#N/A,FALSE,"NAA9697";#N/A,#N/A,FALSE,"ECWEBB";#N/A,#N/A,FALSE,"MFT96";#N/A,#N/A,FALSE,"CTrecon"}</definedName>
    <definedName name="T4.9i_1_2_1_2" localSheetId="0" hidden="1">{#N/A,#N/A,FALSE,"TMCOMP96";#N/A,#N/A,FALSE,"MAT96";#N/A,#N/A,FALSE,"FANDA96";#N/A,#N/A,FALSE,"INTRAN96";#N/A,#N/A,FALSE,"NAA9697";#N/A,#N/A,FALSE,"ECWEBB";#N/A,#N/A,FALSE,"MFT96";#N/A,#N/A,FALSE,"CTrecon"}</definedName>
    <definedName name="T4.9i_1_2_1_2" hidden="1">{#N/A,#N/A,FALSE,"TMCOMP96";#N/A,#N/A,FALSE,"MAT96";#N/A,#N/A,FALSE,"FANDA96";#N/A,#N/A,FALSE,"INTRAN96";#N/A,#N/A,FALSE,"NAA9697";#N/A,#N/A,FALSE,"ECWEBB";#N/A,#N/A,FALSE,"MFT96";#N/A,#N/A,FALSE,"CTrecon"}</definedName>
    <definedName name="T4.9i_1_2_1_3" localSheetId="0" hidden="1">{#N/A,#N/A,FALSE,"TMCOMP96";#N/A,#N/A,FALSE,"MAT96";#N/A,#N/A,FALSE,"FANDA96";#N/A,#N/A,FALSE,"INTRAN96";#N/A,#N/A,FALSE,"NAA9697";#N/A,#N/A,FALSE,"ECWEBB";#N/A,#N/A,FALSE,"MFT96";#N/A,#N/A,FALSE,"CTrecon"}</definedName>
    <definedName name="T4.9i_1_2_1_3" hidden="1">{#N/A,#N/A,FALSE,"TMCOMP96";#N/A,#N/A,FALSE,"MAT96";#N/A,#N/A,FALSE,"FANDA96";#N/A,#N/A,FALSE,"INTRAN96";#N/A,#N/A,FALSE,"NAA9697";#N/A,#N/A,FALSE,"ECWEBB";#N/A,#N/A,FALSE,"MFT96";#N/A,#N/A,FALSE,"CTrecon"}</definedName>
    <definedName name="T4.9i_1_2_1_4" localSheetId="0" hidden="1">{#N/A,#N/A,FALSE,"TMCOMP96";#N/A,#N/A,FALSE,"MAT96";#N/A,#N/A,FALSE,"FANDA96";#N/A,#N/A,FALSE,"INTRAN96";#N/A,#N/A,FALSE,"NAA9697";#N/A,#N/A,FALSE,"ECWEBB";#N/A,#N/A,FALSE,"MFT96";#N/A,#N/A,FALSE,"CTrecon"}</definedName>
    <definedName name="T4.9i_1_2_1_4" hidden="1">{#N/A,#N/A,FALSE,"TMCOMP96";#N/A,#N/A,FALSE,"MAT96";#N/A,#N/A,FALSE,"FANDA96";#N/A,#N/A,FALSE,"INTRAN96";#N/A,#N/A,FALSE,"NAA9697";#N/A,#N/A,FALSE,"ECWEBB";#N/A,#N/A,FALSE,"MFT96";#N/A,#N/A,FALSE,"CTrecon"}</definedName>
    <definedName name="T4.9i_1_2_1_5" localSheetId="0" hidden="1">{#N/A,#N/A,FALSE,"TMCOMP96";#N/A,#N/A,FALSE,"MAT96";#N/A,#N/A,FALSE,"FANDA96";#N/A,#N/A,FALSE,"INTRAN96";#N/A,#N/A,FALSE,"NAA9697";#N/A,#N/A,FALSE,"ECWEBB";#N/A,#N/A,FALSE,"MFT96";#N/A,#N/A,FALSE,"CTrecon"}</definedName>
    <definedName name="T4.9i_1_2_1_5" hidden="1">{#N/A,#N/A,FALSE,"TMCOMP96";#N/A,#N/A,FALSE,"MAT96";#N/A,#N/A,FALSE,"FANDA96";#N/A,#N/A,FALSE,"INTRAN96";#N/A,#N/A,FALSE,"NAA9697";#N/A,#N/A,FALSE,"ECWEBB";#N/A,#N/A,FALSE,"MFT96";#N/A,#N/A,FALSE,"CTrecon"}</definedName>
    <definedName name="T4.9i_1_2_2" localSheetId="0" hidden="1">{#N/A,#N/A,FALSE,"TMCOMP96";#N/A,#N/A,FALSE,"MAT96";#N/A,#N/A,FALSE,"FANDA96";#N/A,#N/A,FALSE,"INTRAN96";#N/A,#N/A,FALSE,"NAA9697";#N/A,#N/A,FALSE,"ECWEBB";#N/A,#N/A,FALSE,"MFT96";#N/A,#N/A,FALSE,"CTrecon"}</definedName>
    <definedName name="T4.9i_1_2_2" hidden="1">{#N/A,#N/A,FALSE,"TMCOMP96";#N/A,#N/A,FALSE,"MAT96";#N/A,#N/A,FALSE,"FANDA96";#N/A,#N/A,FALSE,"INTRAN96";#N/A,#N/A,FALSE,"NAA9697";#N/A,#N/A,FALSE,"ECWEBB";#N/A,#N/A,FALSE,"MFT96";#N/A,#N/A,FALSE,"CTrecon"}</definedName>
    <definedName name="T4.9i_1_2_3" localSheetId="0" hidden="1">{#N/A,#N/A,FALSE,"TMCOMP96";#N/A,#N/A,FALSE,"MAT96";#N/A,#N/A,FALSE,"FANDA96";#N/A,#N/A,FALSE,"INTRAN96";#N/A,#N/A,FALSE,"NAA9697";#N/A,#N/A,FALSE,"ECWEBB";#N/A,#N/A,FALSE,"MFT96";#N/A,#N/A,FALSE,"CTrecon"}</definedName>
    <definedName name="T4.9i_1_2_3" hidden="1">{#N/A,#N/A,FALSE,"TMCOMP96";#N/A,#N/A,FALSE,"MAT96";#N/A,#N/A,FALSE,"FANDA96";#N/A,#N/A,FALSE,"INTRAN96";#N/A,#N/A,FALSE,"NAA9697";#N/A,#N/A,FALSE,"ECWEBB";#N/A,#N/A,FALSE,"MFT96";#N/A,#N/A,FALSE,"CTrecon"}</definedName>
    <definedName name="T4.9i_1_2_4" localSheetId="0" hidden="1">{#N/A,#N/A,FALSE,"TMCOMP96";#N/A,#N/A,FALSE,"MAT96";#N/A,#N/A,FALSE,"FANDA96";#N/A,#N/A,FALSE,"INTRAN96";#N/A,#N/A,FALSE,"NAA9697";#N/A,#N/A,FALSE,"ECWEBB";#N/A,#N/A,FALSE,"MFT96";#N/A,#N/A,FALSE,"CTrecon"}</definedName>
    <definedName name="T4.9i_1_2_4" hidden="1">{#N/A,#N/A,FALSE,"TMCOMP96";#N/A,#N/A,FALSE,"MAT96";#N/A,#N/A,FALSE,"FANDA96";#N/A,#N/A,FALSE,"INTRAN96";#N/A,#N/A,FALSE,"NAA9697";#N/A,#N/A,FALSE,"ECWEBB";#N/A,#N/A,FALSE,"MFT96";#N/A,#N/A,FALSE,"CTrecon"}</definedName>
    <definedName name="T4.9i_1_2_5" localSheetId="0" hidden="1">{#N/A,#N/A,FALSE,"TMCOMP96";#N/A,#N/A,FALSE,"MAT96";#N/A,#N/A,FALSE,"FANDA96";#N/A,#N/A,FALSE,"INTRAN96";#N/A,#N/A,FALSE,"NAA9697";#N/A,#N/A,FALSE,"ECWEBB";#N/A,#N/A,FALSE,"MFT96";#N/A,#N/A,FALSE,"CTrecon"}</definedName>
    <definedName name="T4.9i_1_2_5" hidden="1">{#N/A,#N/A,FALSE,"TMCOMP96";#N/A,#N/A,FALSE,"MAT96";#N/A,#N/A,FALSE,"FANDA96";#N/A,#N/A,FALSE,"INTRAN96";#N/A,#N/A,FALSE,"NAA9697";#N/A,#N/A,FALSE,"ECWEBB";#N/A,#N/A,FALSE,"MFT96";#N/A,#N/A,FALSE,"CTrecon"}</definedName>
    <definedName name="T4.9i_1_3" localSheetId="0" hidden="1">{#N/A,#N/A,FALSE,"TMCOMP96";#N/A,#N/A,FALSE,"MAT96";#N/A,#N/A,FALSE,"FANDA96";#N/A,#N/A,FALSE,"INTRAN96";#N/A,#N/A,FALSE,"NAA9697";#N/A,#N/A,FALSE,"ECWEBB";#N/A,#N/A,FALSE,"MFT96";#N/A,#N/A,FALSE,"CTrecon"}</definedName>
    <definedName name="T4.9i_1_3" localSheetId="4" hidden="1">{#N/A,#N/A,FALSE,"TMCOMP96";#N/A,#N/A,FALSE,"MAT96";#N/A,#N/A,FALSE,"FANDA96";#N/A,#N/A,FALSE,"INTRAN96";#N/A,#N/A,FALSE,"NAA9697";#N/A,#N/A,FALSE,"ECWEBB";#N/A,#N/A,FALSE,"MFT96";#N/A,#N/A,FALSE,"CTrecon"}</definedName>
    <definedName name="T4.9i_1_3" hidden="1">{#N/A,#N/A,FALSE,"TMCOMP96";#N/A,#N/A,FALSE,"MAT96";#N/A,#N/A,FALSE,"FANDA96";#N/A,#N/A,FALSE,"INTRAN96";#N/A,#N/A,FALSE,"NAA9697";#N/A,#N/A,FALSE,"ECWEBB";#N/A,#N/A,FALSE,"MFT96";#N/A,#N/A,FALSE,"CTrecon"}</definedName>
    <definedName name="T4.9i_1_3_1" localSheetId="0" hidden="1">{#N/A,#N/A,FALSE,"TMCOMP96";#N/A,#N/A,FALSE,"MAT96";#N/A,#N/A,FALSE,"FANDA96";#N/A,#N/A,FALSE,"INTRAN96";#N/A,#N/A,FALSE,"NAA9697";#N/A,#N/A,FALSE,"ECWEBB";#N/A,#N/A,FALSE,"MFT96";#N/A,#N/A,FALSE,"CTrecon"}</definedName>
    <definedName name="T4.9i_1_3_1" localSheetId="4" hidden="1">{#N/A,#N/A,FALSE,"TMCOMP96";#N/A,#N/A,FALSE,"MAT96";#N/A,#N/A,FALSE,"FANDA96";#N/A,#N/A,FALSE,"INTRAN96";#N/A,#N/A,FALSE,"NAA9697";#N/A,#N/A,FALSE,"ECWEBB";#N/A,#N/A,FALSE,"MFT96";#N/A,#N/A,FALSE,"CTrecon"}</definedName>
    <definedName name="T4.9i_1_3_1" hidden="1">{#N/A,#N/A,FALSE,"TMCOMP96";#N/A,#N/A,FALSE,"MAT96";#N/A,#N/A,FALSE,"FANDA96";#N/A,#N/A,FALSE,"INTRAN96";#N/A,#N/A,FALSE,"NAA9697";#N/A,#N/A,FALSE,"ECWEBB";#N/A,#N/A,FALSE,"MFT96";#N/A,#N/A,FALSE,"CTrecon"}</definedName>
    <definedName name="T4.9i_1_3_1_1" localSheetId="0" hidden="1">{#N/A,#N/A,FALSE,"TMCOMP96";#N/A,#N/A,FALSE,"MAT96";#N/A,#N/A,FALSE,"FANDA96";#N/A,#N/A,FALSE,"INTRAN96";#N/A,#N/A,FALSE,"NAA9697";#N/A,#N/A,FALSE,"ECWEBB";#N/A,#N/A,FALSE,"MFT96";#N/A,#N/A,FALSE,"CTrecon"}</definedName>
    <definedName name="T4.9i_1_3_1_1" hidden="1">{#N/A,#N/A,FALSE,"TMCOMP96";#N/A,#N/A,FALSE,"MAT96";#N/A,#N/A,FALSE,"FANDA96";#N/A,#N/A,FALSE,"INTRAN96";#N/A,#N/A,FALSE,"NAA9697";#N/A,#N/A,FALSE,"ECWEBB";#N/A,#N/A,FALSE,"MFT96";#N/A,#N/A,FALSE,"CTrecon"}</definedName>
    <definedName name="T4.9i_1_3_1_1_1" hidden="1">{#N/A,#N/A,FALSE,"TMCOMP96";#N/A,#N/A,FALSE,"MAT96";#N/A,#N/A,FALSE,"FANDA96";#N/A,#N/A,FALSE,"INTRAN96";#N/A,#N/A,FALSE,"NAA9697";#N/A,#N/A,FALSE,"ECWEBB";#N/A,#N/A,FALSE,"MFT96";#N/A,#N/A,FALSE,"CTrecon"}</definedName>
    <definedName name="T4.9i_1_3_1_1_2" hidden="1">{#N/A,#N/A,FALSE,"TMCOMP96";#N/A,#N/A,FALSE,"MAT96";#N/A,#N/A,FALSE,"FANDA96";#N/A,#N/A,FALSE,"INTRAN96";#N/A,#N/A,FALSE,"NAA9697";#N/A,#N/A,FALSE,"ECWEBB";#N/A,#N/A,FALSE,"MFT96";#N/A,#N/A,FALSE,"CTrecon"}</definedName>
    <definedName name="T4.9i_1_3_1_2" localSheetId="0" hidden="1">{#N/A,#N/A,FALSE,"TMCOMP96";#N/A,#N/A,FALSE,"MAT96";#N/A,#N/A,FALSE,"FANDA96";#N/A,#N/A,FALSE,"INTRAN96";#N/A,#N/A,FALSE,"NAA9697";#N/A,#N/A,FALSE,"ECWEBB";#N/A,#N/A,FALSE,"MFT96";#N/A,#N/A,FALSE,"CTrecon"}</definedName>
    <definedName name="T4.9i_1_3_1_2" hidden="1">{#N/A,#N/A,FALSE,"TMCOMP96";#N/A,#N/A,FALSE,"MAT96";#N/A,#N/A,FALSE,"FANDA96";#N/A,#N/A,FALSE,"INTRAN96";#N/A,#N/A,FALSE,"NAA9697";#N/A,#N/A,FALSE,"ECWEBB";#N/A,#N/A,FALSE,"MFT96";#N/A,#N/A,FALSE,"CTrecon"}</definedName>
    <definedName name="T4.9i_1_3_1_3" localSheetId="0" hidden="1">{#N/A,#N/A,FALSE,"TMCOMP96";#N/A,#N/A,FALSE,"MAT96";#N/A,#N/A,FALSE,"FANDA96";#N/A,#N/A,FALSE,"INTRAN96";#N/A,#N/A,FALSE,"NAA9697";#N/A,#N/A,FALSE,"ECWEBB";#N/A,#N/A,FALSE,"MFT96";#N/A,#N/A,FALSE,"CTrecon"}</definedName>
    <definedName name="T4.9i_1_3_1_3" hidden="1">{#N/A,#N/A,FALSE,"TMCOMP96";#N/A,#N/A,FALSE,"MAT96";#N/A,#N/A,FALSE,"FANDA96";#N/A,#N/A,FALSE,"INTRAN96";#N/A,#N/A,FALSE,"NAA9697";#N/A,#N/A,FALSE,"ECWEBB";#N/A,#N/A,FALSE,"MFT96";#N/A,#N/A,FALSE,"CTrecon"}</definedName>
    <definedName name="T4.9i_1_3_1_4" localSheetId="0" hidden="1">{#N/A,#N/A,FALSE,"TMCOMP96";#N/A,#N/A,FALSE,"MAT96";#N/A,#N/A,FALSE,"FANDA96";#N/A,#N/A,FALSE,"INTRAN96";#N/A,#N/A,FALSE,"NAA9697";#N/A,#N/A,FALSE,"ECWEBB";#N/A,#N/A,FALSE,"MFT96";#N/A,#N/A,FALSE,"CTrecon"}</definedName>
    <definedName name="T4.9i_1_3_1_4" hidden="1">{#N/A,#N/A,FALSE,"TMCOMP96";#N/A,#N/A,FALSE,"MAT96";#N/A,#N/A,FALSE,"FANDA96";#N/A,#N/A,FALSE,"INTRAN96";#N/A,#N/A,FALSE,"NAA9697";#N/A,#N/A,FALSE,"ECWEBB";#N/A,#N/A,FALSE,"MFT96";#N/A,#N/A,FALSE,"CTrecon"}</definedName>
    <definedName name="T4.9i_1_3_1_5" localSheetId="0" hidden="1">{#N/A,#N/A,FALSE,"TMCOMP96";#N/A,#N/A,FALSE,"MAT96";#N/A,#N/A,FALSE,"FANDA96";#N/A,#N/A,FALSE,"INTRAN96";#N/A,#N/A,FALSE,"NAA9697";#N/A,#N/A,FALSE,"ECWEBB";#N/A,#N/A,FALSE,"MFT96";#N/A,#N/A,FALSE,"CTrecon"}</definedName>
    <definedName name="T4.9i_1_3_1_5" hidden="1">{#N/A,#N/A,FALSE,"TMCOMP96";#N/A,#N/A,FALSE,"MAT96";#N/A,#N/A,FALSE,"FANDA96";#N/A,#N/A,FALSE,"INTRAN96";#N/A,#N/A,FALSE,"NAA9697";#N/A,#N/A,FALSE,"ECWEBB";#N/A,#N/A,FALSE,"MFT96";#N/A,#N/A,FALSE,"CTrecon"}</definedName>
    <definedName name="T4.9i_1_3_2" localSheetId="0" hidden="1">{#N/A,#N/A,FALSE,"TMCOMP96";#N/A,#N/A,FALSE,"MAT96";#N/A,#N/A,FALSE,"FANDA96";#N/A,#N/A,FALSE,"INTRAN96";#N/A,#N/A,FALSE,"NAA9697";#N/A,#N/A,FALSE,"ECWEBB";#N/A,#N/A,FALSE,"MFT96";#N/A,#N/A,FALSE,"CTrecon"}</definedName>
    <definedName name="T4.9i_1_3_2" hidden="1">{#N/A,#N/A,FALSE,"TMCOMP96";#N/A,#N/A,FALSE,"MAT96";#N/A,#N/A,FALSE,"FANDA96";#N/A,#N/A,FALSE,"INTRAN96";#N/A,#N/A,FALSE,"NAA9697";#N/A,#N/A,FALSE,"ECWEBB";#N/A,#N/A,FALSE,"MFT96";#N/A,#N/A,FALSE,"CTrecon"}</definedName>
    <definedName name="T4.9i_1_3_3" localSheetId="0" hidden="1">{#N/A,#N/A,FALSE,"TMCOMP96";#N/A,#N/A,FALSE,"MAT96";#N/A,#N/A,FALSE,"FANDA96";#N/A,#N/A,FALSE,"INTRAN96";#N/A,#N/A,FALSE,"NAA9697";#N/A,#N/A,FALSE,"ECWEBB";#N/A,#N/A,FALSE,"MFT96";#N/A,#N/A,FALSE,"CTrecon"}</definedName>
    <definedName name="T4.9i_1_3_3" hidden="1">{#N/A,#N/A,FALSE,"TMCOMP96";#N/A,#N/A,FALSE,"MAT96";#N/A,#N/A,FALSE,"FANDA96";#N/A,#N/A,FALSE,"INTRAN96";#N/A,#N/A,FALSE,"NAA9697";#N/A,#N/A,FALSE,"ECWEBB";#N/A,#N/A,FALSE,"MFT96";#N/A,#N/A,FALSE,"CTrecon"}</definedName>
    <definedName name="T4.9i_1_3_4" localSheetId="0" hidden="1">{#N/A,#N/A,FALSE,"TMCOMP96";#N/A,#N/A,FALSE,"MAT96";#N/A,#N/A,FALSE,"FANDA96";#N/A,#N/A,FALSE,"INTRAN96";#N/A,#N/A,FALSE,"NAA9697";#N/A,#N/A,FALSE,"ECWEBB";#N/A,#N/A,FALSE,"MFT96";#N/A,#N/A,FALSE,"CTrecon"}</definedName>
    <definedName name="T4.9i_1_3_4" hidden="1">{#N/A,#N/A,FALSE,"TMCOMP96";#N/A,#N/A,FALSE,"MAT96";#N/A,#N/A,FALSE,"FANDA96";#N/A,#N/A,FALSE,"INTRAN96";#N/A,#N/A,FALSE,"NAA9697";#N/A,#N/A,FALSE,"ECWEBB";#N/A,#N/A,FALSE,"MFT96";#N/A,#N/A,FALSE,"CTrecon"}</definedName>
    <definedName name="T4.9i_1_3_5" localSheetId="0" hidden="1">{#N/A,#N/A,FALSE,"TMCOMP96";#N/A,#N/A,FALSE,"MAT96";#N/A,#N/A,FALSE,"FANDA96";#N/A,#N/A,FALSE,"INTRAN96";#N/A,#N/A,FALSE,"NAA9697";#N/A,#N/A,FALSE,"ECWEBB";#N/A,#N/A,FALSE,"MFT96";#N/A,#N/A,FALSE,"CTrecon"}</definedName>
    <definedName name="T4.9i_1_3_5" hidden="1">{#N/A,#N/A,FALSE,"TMCOMP96";#N/A,#N/A,FALSE,"MAT96";#N/A,#N/A,FALSE,"FANDA96";#N/A,#N/A,FALSE,"INTRAN96";#N/A,#N/A,FALSE,"NAA9697";#N/A,#N/A,FALSE,"ECWEBB";#N/A,#N/A,FALSE,"MFT96";#N/A,#N/A,FALSE,"CTrecon"}</definedName>
    <definedName name="T4.9i_1_4" localSheetId="0" hidden="1">{#N/A,#N/A,FALSE,"TMCOMP96";#N/A,#N/A,FALSE,"MAT96";#N/A,#N/A,FALSE,"FANDA96";#N/A,#N/A,FALSE,"INTRAN96";#N/A,#N/A,FALSE,"NAA9697";#N/A,#N/A,FALSE,"ECWEBB";#N/A,#N/A,FALSE,"MFT96";#N/A,#N/A,FALSE,"CTrecon"}</definedName>
    <definedName name="T4.9i_1_4" localSheetId="4" hidden="1">{#N/A,#N/A,FALSE,"TMCOMP96";#N/A,#N/A,FALSE,"MAT96";#N/A,#N/A,FALSE,"FANDA96";#N/A,#N/A,FALSE,"INTRAN96";#N/A,#N/A,FALSE,"NAA9697";#N/A,#N/A,FALSE,"ECWEBB";#N/A,#N/A,FALSE,"MFT96";#N/A,#N/A,FALSE,"CTrecon"}</definedName>
    <definedName name="T4.9i_1_4" hidden="1">{#N/A,#N/A,FALSE,"TMCOMP96";#N/A,#N/A,FALSE,"MAT96";#N/A,#N/A,FALSE,"FANDA96";#N/A,#N/A,FALSE,"INTRAN96";#N/A,#N/A,FALSE,"NAA9697";#N/A,#N/A,FALSE,"ECWEBB";#N/A,#N/A,FALSE,"MFT96";#N/A,#N/A,FALSE,"CTrecon"}</definedName>
    <definedName name="T4.9i_1_4_1" localSheetId="0" hidden="1">{#N/A,#N/A,FALSE,"TMCOMP96";#N/A,#N/A,FALSE,"MAT96";#N/A,#N/A,FALSE,"FANDA96";#N/A,#N/A,FALSE,"INTRAN96";#N/A,#N/A,FALSE,"NAA9697";#N/A,#N/A,FALSE,"ECWEBB";#N/A,#N/A,FALSE,"MFT96";#N/A,#N/A,FALSE,"CTrecon"}</definedName>
    <definedName name="T4.9i_1_4_1" localSheetId="4" hidden="1">{#N/A,#N/A,FALSE,"TMCOMP96";#N/A,#N/A,FALSE,"MAT96";#N/A,#N/A,FALSE,"FANDA96";#N/A,#N/A,FALSE,"INTRAN96";#N/A,#N/A,FALSE,"NAA9697";#N/A,#N/A,FALSE,"ECWEBB";#N/A,#N/A,FALSE,"MFT96";#N/A,#N/A,FALSE,"CTrecon"}</definedName>
    <definedName name="T4.9i_1_4_1" hidden="1">{#N/A,#N/A,FALSE,"TMCOMP96";#N/A,#N/A,FALSE,"MAT96";#N/A,#N/A,FALSE,"FANDA96";#N/A,#N/A,FALSE,"INTRAN96";#N/A,#N/A,FALSE,"NAA9697";#N/A,#N/A,FALSE,"ECWEBB";#N/A,#N/A,FALSE,"MFT96";#N/A,#N/A,FALSE,"CTrecon"}</definedName>
    <definedName name="T4.9i_1_4_1_1" localSheetId="0" hidden="1">{#N/A,#N/A,FALSE,"TMCOMP96";#N/A,#N/A,FALSE,"MAT96";#N/A,#N/A,FALSE,"FANDA96";#N/A,#N/A,FALSE,"INTRAN96";#N/A,#N/A,FALSE,"NAA9697";#N/A,#N/A,FALSE,"ECWEBB";#N/A,#N/A,FALSE,"MFT96";#N/A,#N/A,FALSE,"CTrecon"}</definedName>
    <definedName name="T4.9i_1_4_1_1" hidden="1">{#N/A,#N/A,FALSE,"TMCOMP96";#N/A,#N/A,FALSE,"MAT96";#N/A,#N/A,FALSE,"FANDA96";#N/A,#N/A,FALSE,"INTRAN96";#N/A,#N/A,FALSE,"NAA9697";#N/A,#N/A,FALSE,"ECWEBB";#N/A,#N/A,FALSE,"MFT96";#N/A,#N/A,FALSE,"CTrecon"}</definedName>
    <definedName name="T4.9i_1_4_1_2" localSheetId="0" hidden="1">{#N/A,#N/A,FALSE,"TMCOMP96";#N/A,#N/A,FALSE,"MAT96";#N/A,#N/A,FALSE,"FANDA96";#N/A,#N/A,FALSE,"INTRAN96";#N/A,#N/A,FALSE,"NAA9697";#N/A,#N/A,FALSE,"ECWEBB";#N/A,#N/A,FALSE,"MFT96";#N/A,#N/A,FALSE,"CTrecon"}</definedName>
    <definedName name="T4.9i_1_4_1_2" hidden="1">{#N/A,#N/A,FALSE,"TMCOMP96";#N/A,#N/A,FALSE,"MAT96";#N/A,#N/A,FALSE,"FANDA96";#N/A,#N/A,FALSE,"INTRAN96";#N/A,#N/A,FALSE,"NAA9697";#N/A,#N/A,FALSE,"ECWEBB";#N/A,#N/A,FALSE,"MFT96";#N/A,#N/A,FALSE,"CTrecon"}</definedName>
    <definedName name="T4.9i_1_4_1_3" localSheetId="0" hidden="1">{#N/A,#N/A,FALSE,"TMCOMP96";#N/A,#N/A,FALSE,"MAT96";#N/A,#N/A,FALSE,"FANDA96";#N/A,#N/A,FALSE,"INTRAN96";#N/A,#N/A,FALSE,"NAA9697";#N/A,#N/A,FALSE,"ECWEBB";#N/A,#N/A,FALSE,"MFT96";#N/A,#N/A,FALSE,"CTrecon"}</definedName>
    <definedName name="T4.9i_1_4_1_3" hidden="1">{#N/A,#N/A,FALSE,"TMCOMP96";#N/A,#N/A,FALSE,"MAT96";#N/A,#N/A,FALSE,"FANDA96";#N/A,#N/A,FALSE,"INTRAN96";#N/A,#N/A,FALSE,"NAA9697";#N/A,#N/A,FALSE,"ECWEBB";#N/A,#N/A,FALSE,"MFT96";#N/A,#N/A,FALSE,"CTrecon"}</definedName>
    <definedName name="T4.9i_1_4_1_4" localSheetId="0" hidden="1">{#N/A,#N/A,FALSE,"TMCOMP96";#N/A,#N/A,FALSE,"MAT96";#N/A,#N/A,FALSE,"FANDA96";#N/A,#N/A,FALSE,"INTRAN96";#N/A,#N/A,FALSE,"NAA9697";#N/A,#N/A,FALSE,"ECWEBB";#N/A,#N/A,FALSE,"MFT96";#N/A,#N/A,FALSE,"CTrecon"}</definedName>
    <definedName name="T4.9i_1_4_1_4" hidden="1">{#N/A,#N/A,FALSE,"TMCOMP96";#N/A,#N/A,FALSE,"MAT96";#N/A,#N/A,FALSE,"FANDA96";#N/A,#N/A,FALSE,"INTRAN96";#N/A,#N/A,FALSE,"NAA9697";#N/A,#N/A,FALSE,"ECWEBB";#N/A,#N/A,FALSE,"MFT96";#N/A,#N/A,FALSE,"CTrecon"}</definedName>
    <definedName name="T4.9i_1_4_1_5" hidden="1">{#N/A,#N/A,FALSE,"TMCOMP96";#N/A,#N/A,FALSE,"MAT96";#N/A,#N/A,FALSE,"FANDA96";#N/A,#N/A,FALSE,"INTRAN96";#N/A,#N/A,FALSE,"NAA9697";#N/A,#N/A,FALSE,"ECWEBB";#N/A,#N/A,FALSE,"MFT96";#N/A,#N/A,FALSE,"CTrecon"}</definedName>
    <definedName name="T4.9i_1_4_2" localSheetId="0" hidden="1">{#N/A,#N/A,FALSE,"TMCOMP96";#N/A,#N/A,FALSE,"MAT96";#N/A,#N/A,FALSE,"FANDA96";#N/A,#N/A,FALSE,"INTRAN96";#N/A,#N/A,FALSE,"NAA9697";#N/A,#N/A,FALSE,"ECWEBB";#N/A,#N/A,FALSE,"MFT96";#N/A,#N/A,FALSE,"CTrecon"}</definedName>
    <definedName name="T4.9i_1_4_2" hidden="1">{#N/A,#N/A,FALSE,"TMCOMP96";#N/A,#N/A,FALSE,"MAT96";#N/A,#N/A,FALSE,"FANDA96";#N/A,#N/A,FALSE,"INTRAN96";#N/A,#N/A,FALSE,"NAA9697";#N/A,#N/A,FALSE,"ECWEBB";#N/A,#N/A,FALSE,"MFT96";#N/A,#N/A,FALSE,"CTrecon"}</definedName>
    <definedName name="T4.9i_1_4_3" localSheetId="0" hidden="1">{#N/A,#N/A,FALSE,"TMCOMP96";#N/A,#N/A,FALSE,"MAT96";#N/A,#N/A,FALSE,"FANDA96";#N/A,#N/A,FALSE,"INTRAN96";#N/A,#N/A,FALSE,"NAA9697";#N/A,#N/A,FALSE,"ECWEBB";#N/A,#N/A,FALSE,"MFT96";#N/A,#N/A,FALSE,"CTrecon"}</definedName>
    <definedName name="T4.9i_1_4_3" hidden="1">{#N/A,#N/A,FALSE,"TMCOMP96";#N/A,#N/A,FALSE,"MAT96";#N/A,#N/A,FALSE,"FANDA96";#N/A,#N/A,FALSE,"INTRAN96";#N/A,#N/A,FALSE,"NAA9697";#N/A,#N/A,FALSE,"ECWEBB";#N/A,#N/A,FALSE,"MFT96";#N/A,#N/A,FALSE,"CTrecon"}</definedName>
    <definedName name="T4.9i_1_4_4" localSheetId="0" hidden="1">{#N/A,#N/A,FALSE,"TMCOMP96";#N/A,#N/A,FALSE,"MAT96";#N/A,#N/A,FALSE,"FANDA96";#N/A,#N/A,FALSE,"INTRAN96";#N/A,#N/A,FALSE,"NAA9697";#N/A,#N/A,FALSE,"ECWEBB";#N/A,#N/A,FALSE,"MFT96";#N/A,#N/A,FALSE,"CTrecon"}</definedName>
    <definedName name="T4.9i_1_4_4" hidden="1">{#N/A,#N/A,FALSE,"TMCOMP96";#N/A,#N/A,FALSE,"MAT96";#N/A,#N/A,FALSE,"FANDA96";#N/A,#N/A,FALSE,"INTRAN96";#N/A,#N/A,FALSE,"NAA9697";#N/A,#N/A,FALSE,"ECWEBB";#N/A,#N/A,FALSE,"MFT96";#N/A,#N/A,FALSE,"CTrecon"}</definedName>
    <definedName name="T4.9i_1_4_5" localSheetId="0" hidden="1">{#N/A,#N/A,FALSE,"TMCOMP96";#N/A,#N/A,FALSE,"MAT96";#N/A,#N/A,FALSE,"FANDA96";#N/A,#N/A,FALSE,"INTRAN96";#N/A,#N/A,FALSE,"NAA9697";#N/A,#N/A,FALSE,"ECWEBB";#N/A,#N/A,FALSE,"MFT96";#N/A,#N/A,FALSE,"CTrecon"}</definedName>
    <definedName name="T4.9i_1_4_5" hidden="1">{#N/A,#N/A,FALSE,"TMCOMP96";#N/A,#N/A,FALSE,"MAT96";#N/A,#N/A,FALSE,"FANDA96";#N/A,#N/A,FALSE,"INTRAN96";#N/A,#N/A,FALSE,"NAA9697";#N/A,#N/A,FALSE,"ECWEBB";#N/A,#N/A,FALSE,"MFT96";#N/A,#N/A,FALSE,"CTrecon"}</definedName>
    <definedName name="T4.9i_1_5" localSheetId="0" hidden="1">{#N/A,#N/A,FALSE,"TMCOMP96";#N/A,#N/A,FALSE,"MAT96";#N/A,#N/A,FALSE,"FANDA96";#N/A,#N/A,FALSE,"INTRAN96";#N/A,#N/A,FALSE,"NAA9697";#N/A,#N/A,FALSE,"ECWEBB";#N/A,#N/A,FALSE,"MFT96";#N/A,#N/A,FALSE,"CTrecon"}</definedName>
    <definedName name="T4.9i_1_5" localSheetId="4" hidden="1">{#N/A,#N/A,FALSE,"TMCOMP96";#N/A,#N/A,FALSE,"MAT96";#N/A,#N/A,FALSE,"FANDA96";#N/A,#N/A,FALSE,"INTRAN96";#N/A,#N/A,FALSE,"NAA9697";#N/A,#N/A,FALSE,"ECWEBB";#N/A,#N/A,FALSE,"MFT96";#N/A,#N/A,FALSE,"CTrecon"}</definedName>
    <definedName name="T4.9i_1_5" hidden="1">{#N/A,#N/A,FALSE,"TMCOMP96";#N/A,#N/A,FALSE,"MAT96";#N/A,#N/A,FALSE,"FANDA96";#N/A,#N/A,FALSE,"INTRAN96";#N/A,#N/A,FALSE,"NAA9697";#N/A,#N/A,FALSE,"ECWEBB";#N/A,#N/A,FALSE,"MFT96";#N/A,#N/A,FALSE,"CTrecon"}</definedName>
    <definedName name="T4.9i_1_5_1" localSheetId="0" hidden="1">{#N/A,#N/A,FALSE,"TMCOMP96";#N/A,#N/A,FALSE,"MAT96";#N/A,#N/A,FALSE,"FANDA96";#N/A,#N/A,FALSE,"INTRAN96";#N/A,#N/A,FALSE,"NAA9697";#N/A,#N/A,FALSE,"ECWEBB";#N/A,#N/A,FALSE,"MFT96";#N/A,#N/A,FALSE,"CTrecon"}</definedName>
    <definedName name="T4.9i_1_5_1" hidden="1">{#N/A,#N/A,FALSE,"TMCOMP96";#N/A,#N/A,FALSE,"MAT96";#N/A,#N/A,FALSE,"FANDA96";#N/A,#N/A,FALSE,"INTRAN96";#N/A,#N/A,FALSE,"NAA9697";#N/A,#N/A,FALSE,"ECWEBB";#N/A,#N/A,FALSE,"MFT96";#N/A,#N/A,FALSE,"CTrecon"}</definedName>
    <definedName name="T4.9i_1_5_2" localSheetId="0" hidden="1">{#N/A,#N/A,FALSE,"TMCOMP96";#N/A,#N/A,FALSE,"MAT96";#N/A,#N/A,FALSE,"FANDA96";#N/A,#N/A,FALSE,"INTRAN96";#N/A,#N/A,FALSE,"NAA9697";#N/A,#N/A,FALSE,"ECWEBB";#N/A,#N/A,FALSE,"MFT96";#N/A,#N/A,FALSE,"CTrecon"}</definedName>
    <definedName name="T4.9i_1_5_2" hidden="1">{#N/A,#N/A,FALSE,"TMCOMP96";#N/A,#N/A,FALSE,"MAT96";#N/A,#N/A,FALSE,"FANDA96";#N/A,#N/A,FALSE,"INTRAN96";#N/A,#N/A,FALSE,"NAA9697";#N/A,#N/A,FALSE,"ECWEBB";#N/A,#N/A,FALSE,"MFT96";#N/A,#N/A,FALSE,"CTrecon"}</definedName>
    <definedName name="T4.9i_1_5_3" localSheetId="0" hidden="1">{#N/A,#N/A,FALSE,"TMCOMP96";#N/A,#N/A,FALSE,"MAT96";#N/A,#N/A,FALSE,"FANDA96";#N/A,#N/A,FALSE,"INTRAN96";#N/A,#N/A,FALSE,"NAA9697";#N/A,#N/A,FALSE,"ECWEBB";#N/A,#N/A,FALSE,"MFT96";#N/A,#N/A,FALSE,"CTrecon"}</definedName>
    <definedName name="T4.9i_1_5_3" hidden="1">{#N/A,#N/A,FALSE,"TMCOMP96";#N/A,#N/A,FALSE,"MAT96";#N/A,#N/A,FALSE,"FANDA96";#N/A,#N/A,FALSE,"INTRAN96";#N/A,#N/A,FALSE,"NAA9697";#N/A,#N/A,FALSE,"ECWEBB";#N/A,#N/A,FALSE,"MFT96";#N/A,#N/A,FALSE,"CTrecon"}</definedName>
    <definedName name="T4.9i_1_5_4" localSheetId="0" hidden="1">{#N/A,#N/A,FALSE,"TMCOMP96";#N/A,#N/A,FALSE,"MAT96";#N/A,#N/A,FALSE,"FANDA96";#N/A,#N/A,FALSE,"INTRAN96";#N/A,#N/A,FALSE,"NAA9697";#N/A,#N/A,FALSE,"ECWEBB";#N/A,#N/A,FALSE,"MFT96";#N/A,#N/A,FALSE,"CTrecon"}</definedName>
    <definedName name="T4.9i_1_5_4" hidden="1">{#N/A,#N/A,FALSE,"TMCOMP96";#N/A,#N/A,FALSE,"MAT96";#N/A,#N/A,FALSE,"FANDA96";#N/A,#N/A,FALSE,"INTRAN96";#N/A,#N/A,FALSE,"NAA9697";#N/A,#N/A,FALSE,"ECWEBB";#N/A,#N/A,FALSE,"MFT96";#N/A,#N/A,FALSE,"CTrecon"}</definedName>
    <definedName name="T4.9i_1_5_5" hidden="1">{#N/A,#N/A,FALSE,"TMCOMP96";#N/A,#N/A,FALSE,"MAT96";#N/A,#N/A,FALSE,"FANDA96";#N/A,#N/A,FALSE,"INTRAN96";#N/A,#N/A,FALSE,"NAA9697";#N/A,#N/A,FALSE,"ECWEBB";#N/A,#N/A,FALSE,"MFT96";#N/A,#N/A,FALSE,"CTrecon"}</definedName>
    <definedName name="T4.9i_2" localSheetId="0" hidden="1">{#N/A,#N/A,FALSE,"TMCOMP96";#N/A,#N/A,FALSE,"MAT96";#N/A,#N/A,FALSE,"FANDA96";#N/A,#N/A,FALSE,"INTRAN96";#N/A,#N/A,FALSE,"NAA9697";#N/A,#N/A,FALSE,"ECWEBB";#N/A,#N/A,FALSE,"MFT96";#N/A,#N/A,FALSE,"CTrecon"}</definedName>
    <definedName name="T4.9i_2" localSheetId="4" hidden="1">{#N/A,#N/A,FALSE,"TMCOMP96";#N/A,#N/A,FALSE,"MAT96";#N/A,#N/A,FALSE,"FANDA96";#N/A,#N/A,FALSE,"INTRAN96";#N/A,#N/A,FALSE,"NAA9697";#N/A,#N/A,FALSE,"ECWEBB";#N/A,#N/A,FALSE,"MFT96";#N/A,#N/A,FALSE,"CTrecon"}</definedName>
    <definedName name="T4.9i_2" localSheetId="3" hidden="1">{#N/A,#N/A,FALSE,"TMCOMP96";#N/A,#N/A,FALSE,"MAT96";#N/A,#N/A,FALSE,"FANDA96";#N/A,#N/A,FALSE,"INTRAN96";#N/A,#N/A,FALSE,"NAA9697";#N/A,#N/A,FALSE,"ECWEBB";#N/A,#N/A,FALSE,"MFT96";#N/A,#N/A,FALSE,"CTrecon"}</definedName>
    <definedName name="T4.9i_2" hidden="1">{#N/A,#N/A,FALSE,"TMCOMP96";#N/A,#N/A,FALSE,"MAT96";#N/A,#N/A,FALSE,"FANDA96";#N/A,#N/A,FALSE,"INTRAN96";#N/A,#N/A,FALSE,"NAA9697";#N/A,#N/A,FALSE,"ECWEBB";#N/A,#N/A,FALSE,"MFT96";#N/A,#N/A,FALSE,"CTrecon"}</definedName>
    <definedName name="T4.9i_2_1" localSheetId="0" hidden="1">{#N/A,#N/A,FALSE,"TMCOMP96";#N/A,#N/A,FALSE,"MAT96";#N/A,#N/A,FALSE,"FANDA96";#N/A,#N/A,FALSE,"INTRAN96";#N/A,#N/A,FALSE,"NAA9697";#N/A,#N/A,FALSE,"ECWEBB";#N/A,#N/A,FALSE,"MFT96";#N/A,#N/A,FALSE,"CTrecon"}</definedName>
    <definedName name="T4.9i_2_1" localSheetId="4" hidden="1">{#N/A,#N/A,FALSE,"TMCOMP96";#N/A,#N/A,FALSE,"MAT96";#N/A,#N/A,FALSE,"FANDA96";#N/A,#N/A,FALSE,"INTRAN96";#N/A,#N/A,FALSE,"NAA9697";#N/A,#N/A,FALSE,"ECWEBB";#N/A,#N/A,FALSE,"MFT96";#N/A,#N/A,FALSE,"CTrecon"}</definedName>
    <definedName name="T4.9i_2_1" hidden="1">{#N/A,#N/A,FALSE,"TMCOMP96";#N/A,#N/A,FALSE,"MAT96";#N/A,#N/A,FALSE,"FANDA96";#N/A,#N/A,FALSE,"INTRAN96";#N/A,#N/A,FALSE,"NAA9697";#N/A,#N/A,FALSE,"ECWEBB";#N/A,#N/A,FALSE,"MFT96";#N/A,#N/A,FALSE,"CTrecon"}</definedName>
    <definedName name="T4.9i_2_1_1" localSheetId="0" hidden="1">{#N/A,#N/A,FALSE,"TMCOMP96";#N/A,#N/A,FALSE,"MAT96";#N/A,#N/A,FALSE,"FANDA96";#N/A,#N/A,FALSE,"INTRAN96";#N/A,#N/A,FALSE,"NAA9697";#N/A,#N/A,FALSE,"ECWEBB";#N/A,#N/A,FALSE,"MFT96";#N/A,#N/A,FALSE,"CTrecon"}</definedName>
    <definedName name="T4.9i_2_1_1" hidden="1">{#N/A,#N/A,FALSE,"TMCOMP96";#N/A,#N/A,FALSE,"MAT96";#N/A,#N/A,FALSE,"FANDA96";#N/A,#N/A,FALSE,"INTRAN96";#N/A,#N/A,FALSE,"NAA9697";#N/A,#N/A,FALSE,"ECWEBB";#N/A,#N/A,FALSE,"MFT96";#N/A,#N/A,FALSE,"CTrecon"}</definedName>
    <definedName name="T4.9i_2_1_1_1" hidden="1">{#N/A,#N/A,FALSE,"TMCOMP96";#N/A,#N/A,FALSE,"MAT96";#N/A,#N/A,FALSE,"FANDA96";#N/A,#N/A,FALSE,"INTRAN96";#N/A,#N/A,FALSE,"NAA9697";#N/A,#N/A,FALSE,"ECWEBB";#N/A,#N/A,FALSE,"MFT96";#N/A,#N/A,FALSE,"CTrecon"}</definedName>
    <definedName name="T4.9i_2_1_1_2" hidden="1">{#N/A,#N/A,FALSE,"TMCOMP96";#N/A,#N/A,FALSE,"MAT96";#N/A,#N/A,FALSE,"FANDA96";#N/A,#N/A,FALSE,"INTRAN96";#N/A,#N/A,FALSE,"NAA9697";#N/A,#N/A,FALSE,"ECWEBB";#N/A,#N/A,FALSE,"MFT96";#N/A,#N/A,FALSE,"CTrecon"}</definedName>
    <definedName name="T4.9i_2_1_2" localSheetId="0" hidden="1">{#N/A,#N/A,FALSE,"TMCOMP96";#N/A,#N/A,FALSE,"MAT96";#N/A,#N/A,FALSE,"FANDA96";#N/A,#N/A,FALSE,"INTRAN96";#N/A,#N/A,FALSE,"NAA9697";#N/A,#N/A,FALSE,"ECWEBB";#N/A,#N/A,FALSE,"MFT96";#N/A,#N/A,FALSE,"CTrecon"}</definedName>
    <definedName name="T4.9i_2_1_2" hidden="1">{#N/A,#N/A,FALSE,"TMCOMP96";#N/A,#N/A,FALSE,"MAT96";#N/A,#N/A,FALSE,"FANDA96";#N/A,#N/A,FALSE,"INTRAN96";#N/A,#N/A,FALSE,"NAA9697";#N/A,#N/A,FALSE,"ECWEBB";#N/A,#N/A,FALSE,"MFT96";#N/A,#N/A,FALSE,"CTrecon"}</definedName>
    <definedName name="T4.9i_2_1_3" localSheetId="0" hidden="1">{#N/A,#N/A,FALSE,"TMCOMP96";#N/A,#N/A,FALSE,"MAT96";#N/A,#N/A,FALSE,"FANDA96";#N/A,#N/A,FALSE,"INTRAN96";#N/A,#N/A,FALSE,"NAA9697";#N/A,#N/A,FALSE,"ECWEBB";#N/A,#N/A,FALSE,"MFT96";#N/A,#N/A,FALSE,"CTrecon"}</definedName>
    <definedName name="T4.9i_2_1_3" hidden="1">{#N/A,#N/A,FALSE,"TMCOMP96";#N/A,#N/A,FALSE,"MAT96";#N/A,#N/A,FALSE,"FANDA96";#N/A,#N/A,FALSE,"INTRAN96";#N/A,#N/A,FALSE,"NAA9697";#N/A,#N/A,FALSE,"ECWEBB";#N/A,#N/A,FALSE,"MFT96";#N/A,#N/A,FALSE,"CTrecon"}</definedName>
    <definedName name="T4.9i_2_1_4" localSheetId="0" hidden="1">{#N/A,#N/A,FALSE,"TMCOMP96";#N/A,#N/A,FALSE,"MAT96";#N/A,#N/A,FALSE,"FANDA96";#N/A,#N/A,FALSE,"INTRAN96";#N/A,#N/A,FALSE,"NAA9697";#N/A,#N/A,FALSE,"ECWEBB";#N/A,#N/A,FALSE,"MFT96";#N/A,#N/A,FALSE,"CTrecon"}</definedName>
    <definedName name="T4.9i_2_1_4" hidden="1">{#N/A,#N/A,FALSE,"TMCOMP96";#N/A,#N/A,FALSE,"MAT96";#N/A,#N/A,FALSE,"FANDA96";#N/A,#N/A,FALSE,"INTRAN96";#N/A,#N/A,FALSE,"NAA9697";#N/A,#N/A,FALSE,"ECWEBB";#N/A,#N/A,FALSE,"MFT96";#N/A,#N/A,FALSE,"CTrecon"}</definedName>
    <definedName name="T4.9i_2_1_5" localSheetId="0" hidden="1">{#N/A,#N/A,FALSE,"TMCOMP96";#N/A,#N/A,FALSE,"MAT96";#N/A,#N/A,FALSE,"FANDA96";#N/A,#N/A,FALSE,"INTRAN96";#N/A,#N/A,FALSE,"NAA9697";#N/A,#N/A,FALSE,"ECWEBB";#N/A,#N/A,FALSE,"MFT96";#N/A,#N/A,FALSE,"CTrecon"}</definedName>
    <definedName name="T4.9i_2_1_5" hidden="1">{#N/A,#N/A,FALSE,"TMCOMP96";#N/A,#N/A,FALSE,"MAT96";#N/A,#N/A,FALSE,"FANDA96";#N/A,#N/A,FALSE,"INTRAN96";#N/A,#N/A,FALSE,"NAA9697";#N/A,#N/A,FALSE,"ECWEBB";#N/A,#N/A,FALSE,"MFT96";#N/A,#N/A,FALSE,"CTrecon"}</definedName>
    <definedName name="T4.9i_2_2" localSheetId="0" hidden="1">{#N/A,#N/A,FALSE,"TMCOMP96";#N/A,#N/A,FALSE,"MAT96";#N/A,#N/A,FALSE,"FANDA96";#N/A,#N/A,FALSE,"INTRAN96";#N/A,#N/A,FALSE,"NAA9697";#N/A,#N/A,FALSE,"ECWEBB";#N/A,#N/A,FALSE,"MFT96";#N/A,#N/A,FALSE,"CTrecon"}</definedName>
    <definedName name="T4.9i_2_2" hidden="1">{#N/A,#N/A,FALSE,"TMCOMP96";#N/A,#N/A,FALSE,"MAT96";#N/A,#N/A,FALSE,"FANDA96";#N/A,#N/A,FALSE,"INTRAN96";#N/A,#N/A,FALSE,"NAA9697";#N/A,#N/A,FALSE,"ECWEBB";#N/A,#N/A,FALSE,"MFT96";#N/A,#N/A,FALSE,"CTrecon"}</definedName>
    <definedName name="T4.9i_2_3" localSheetId="0" hidden="1">{#N/A,#N/A,FALSE,"TMCOMP96";#N/A,#N/A,FALSE,"MAT96";#N/A,#N/A,FALSE,"FANDA96";#N/A,#N/A,FALSE,"INTRAN96";#N/A,#N/A,FALSE,"NAA9697";#N/A,#N/A,FALSE,"ECWEBB";#N/A,#N/A,FALSE,"MFT96";#N/A,#N/A,FALSE,"CTrecon"}</definedName>
    <definedName name="T4.9i_2_3" hidden="1">{#N/A,#N/A,FALSE,"TMCOMP96";#N/A,#N/A,FALSE,"MAT96";#N/A,#N/A,FALSE,"FANDA96";#N/A,#N/A,FALSE,"INTRAN96";#N/A,#N/A,FALSE,"NAA9697";#N/A,#N/A,FALSE,"ECWEBB";#N/A,#N/A,FALSE,"MFT96";#N/A,#N/A,FALSE,"CTrecon"}</definedName>
    <definedName name="T4.9i_2_4" localSheetId="0" hidden="1">{#N/A,#N/A,FALSE,"TMCOMP96";#N/A,#N/A,FALSE,"MAT96";#N/A,#N/A,FALSE,"FANDA96";#N/A,#N/A,FALSE,"INTRAN96";#N/A,#N/A,FALSE,"NAA9697";#N/A,#N/A,FALSE,"ECWEBB";#N/A,#N/A,FALSE,"MFT96";#N/A,#N/A,FALSE,"CTrecon"}</definedName>
    <definedName name="T4.9i_2_4" hidden="1">{#N/A,#N/A,FALSE,"TMCOMP96";#N/A,#N/A,FALSE,"MAT96";#N/A,#N/A,FALSE,"FANDA96";#N/A,#N/A,FALSE,"INTRAN96";#N/A,#N/A,FALSE,"NAA9697";#N/A,#N/A,FALSE,"ECWEBB";#N/A,#N/A,FALSE,"MFT96";#N/A,#N/A,FALSE,"CTrecon"}</definedName>
    <definedName name="T4.9i_2_5" localSheetId="0" hidden="1">{#N/A,#N/A,FALSE,"TMCOMP96";#N/A,#N/A,FALSE,"MAT96";#N/A,#N/A,FALSE,"FANDA96";#N/A,#N/A,FALSE,"INTRAN96";#N/A,#N/A,FALSE,"NAA9697";#N/A,#N/A,FALSE,"ECWEBB";#N/A,#N/A,FALSE,"MFT96";#N/A,#N/A,FALSE,"CTrecon"}</definedName>
    <definedName name="T4.9i_2_5" hidden="1">{#N/A,#N/A,FALSE,"TMCOMP96";#N/A,#N/A,FALSE,"MAT96";#N/A,#N/A,FALSE,"FANDA96";#N/A,#N/A,FALSE,"INTRAN96";#N/A,#N/A,FALSE,"NAA9697";#N/A,#N/A,FALSE,"ECWEBB";#N/A,#N/A,FALSE,"MFT96";#N/A,#N/A,FALSE,"CTrecon"}</definedName>
    <definedName name="T4.9i_3" localSheetId="0" hidden="1">{#N/A,#N/A,FALSE,"TMCOMP96";#N/A,#N/A,FALSE,"MAT96";#N/A,#N/A,FALSE,"FANDA96";#N/A,#N/A,FALSE,"INTRAN96";#N/A,#N/A,FALSE,"NAA9697";#N/A,#N/A,FALSE,"ECWEBB";#N/A,#N/A,FALSE,"MFT96";#N/A,#N/A,FALSE,"CTrecon"}</definedName>
    <definedName name="T4.9i_3" localSheetId="4" hidden="1">{#N/A,#N/A,FALSE,"TMCOMP96";#N/A,#N/A,FALSE,"MAT96";#N/A,#N/A,FALSE,"FANDA96";#N/A,#N/A,FALSE,"INTRAN96";#N/A,#N/A,FALSE,"NAA9697";#N/A,#N/A,FALSE,"ECWEBB";#N/A,#N/A,FALSE,"MFT96";#N/A,#N/A,FALSE,"CTrecon"}</definedName>
    <definedName name="T4.9i_3" hidden="1">{#N/A,#N/A,FALSE,"TMCOMP96";#N/A,#N/A,FALSE,"MAT96";#N/A,#N/A,FALSE,"FANDA96";#N/A,#N/A,FALSE,"INTRAN96";#N/A,#N/A,FALSE,"NAA9697";#N/A,#N/A,FALSE,"ECWEBB";#N/A,#N/A,FALSE,"MFT96";#N/A,#N/A,FALSE,"CTrecon"}</definedName>
    <definedName name="T4.9i_3_1" localSheetId="0" hidden="1">{#N/A,#N/A,FALSE,"TMCOMP96";#N/A,#N/A,FALSE,"MAT96";#N/A,#N/A,FALSE,"FANDA96";#N/A,#N/A,FALSE,"INTRAN96";#N/A,#N/A,FALSE,"NAA9697";#N/A,#N/A,FALSE,"ECWEBB";#N/A,#N/A,FALSE,"MFT96";#N/A,#N/A,FALSE,"CTrecon"}</definedName>
    <definedName name="T4.9i_3_1" localSheetId="4" hidden="1">{#N/A,#N/A,FALSE,"TMCOMP96";#N/A,#N/A,FALSE,"MAT96";#N/A,#N/A,FALSE,"FANDA96";#N/A,#N/A,FALSE,"INTRAN96";#N/A,#N/A,FALSE,"NAA9697";#N/A,#N/A,FALSE,"ECWEBB";#N/A,#N/A,FALSE,"MFT96";#N/A,#N/A,FALSE,"CTrecon"}</definedName>
    <definedName name="T4.9i_3_1" hidden="1">{#N/A,#N/A,FALSE,"TMCOMP96";#N/A,#N/A,FALSE,"MAT96";#N/A,#N/A,FALSE,"FANDA96";#N/A,#N/A,FALSE,"INTRAN96";#N/A,#N/A,FALSE,"NAA9697";#N/A,#N/A,FALSE,"ECWEBB";#N/A,#N/A,FALSE,"MFT96";#N/A,#N/A,FALSE,"CTrecon"}</definedName>
    <definedName name="T4.9i_3_1_1" localSheetId="0" hidden="1">{#N/A,#N/A,FALSE,"TMCOMP96";#N/A,#N/A,FALSE,"MAT96";#N/A,#N/A,FALSE,"FANDA96";#N/A,#N/A,FALSE,"INTRAN96";#N/A,#N/A,FALSE,"NAA9697";#N/A,#N/A,FALSE,"ECWEBB";#N/A,#N/A,FALSE,"MFT96";#N/A,#N/A,FALSE,"CTrecon"}</definedName>
    <definedName name="T4.9i_3_1_1" hidden="1">{#N/A,#N/A,FALSE,"TMCOMP96";#N/A,#N/A,FALSE,"MAT96";#N/A,#N/A,FALSE,"FANDA96";#N/A,#N/A,FALSE,"INTRAN96";#N/A,#N/A,FALSE,"NAA9697";#N/A,#N/A,FALSE,"ECWEBB";#N/A,#N/A,FALSE,"MFT96";#N/A,#N/A,FALSE,"CTrecon"}</definedName>
    <definedName name="T4.9i_3_1_1_1" hidden="1">{#N/A,#N/A,FALSE,"TMCOMP96";#N/A,#N/A,FALSE,"MAT96";#N/A,#N/A,FALSE,"FANDA96";#N/A,#N/A,FALSE,"INTRAN96";#N/A,#N/A,FALSE,"NAA9697";#N/A,#N/A,FALSE,"ECWEBB";#N/A,#N/A,FALSE,"MFT96";#N/A,#N/A,FALSE,"CTrecon"}</definedName>
    <definedName name="T4.9i_3_1_1_2" hidden="1">{#N/A,#N/A,FALSE,"TMCOMP96";#N/A,#N/A,FALSE,"MAT96";#N/A,#N/A,FALSE,"FANDA96";#N/A,#N/A,FALSE,"INTRAN96";#N/A,#N/A,FALSE,"NAA9697";#N/A,#N/A,FALSE,"ECWEBB";#N/A,#N/A,FALSE,"MFT96";#N/A,#N/A,FALSE,"CTrecon"}</definedName>
    <definedName name="T4.9i_3_1_2" localSheetId="0" hidden="1">{#N/A,#N/A,FALSE,"TMCOMP96";#N/A,#N/A,FALSE,"MAT96";#N/A,#N/A,FALSE,"FANDA96";#N/A,#N/A,FALSE,"INTRAN96";#N/A,#N/A,FALSE,"NAA9697";#N/A,#N/A,FALSE,"ECWEBB";#N/A,#N/A,FALSE,"MFT96";#N/A,#N/A,FALSE,"CTrecon"}</definedName>
    <definedName name="T4.9i_3_1_2" hidden="1">{#N/A,#N/A,FALSE,"TMCOMP96";#N/A,#N/A,FALSE,"MAT96";#N/A,#N/A,FALSE,"FANDA96";#N/A,#N/A,FALSE,"INTRAN96";#N/A,#N/A,FALSE,"NAA9697";#N/A,#N/A,FALSE,"ECWEBB";#N/A,#N/A,FALSE,"MFT96";#N/A,#N/A,FALSE,"CTrecon"}</definedName>
    <definedName name="T4.9i_3_1_3" localSheetId="0" hidden="1">{#N/A,#N/A,FALSE,"TMCOMP96";#N/A,#N/A,FALSE,"MAT96";#N/A,#N/A,FALSE,"FANDA96";#N/A,#N/A,FALSE,"INTRAN96";#N/A,#N/A,FALSE,"NAA9697";#N/A,#N/A,FALSE,"ECWEBB";#N/A,#N/A,FALSE,"MFT96";#N/A,#N/A,FALSE,"CTrecon"}</definedName>
    <definedName name="T4.9i_3_1_3" hidden="1">{#N/A,#N/A,FALSE,"TMCOMP96";#N/A,#N/A,FALSE,"MAT96";#N/A,#N/A,FALSE,"FANDA96";#N/A,#N/A,FALSE,"INTRAN96";#N/A,#N/A,FALSE,"NAA9697";#N/A,#N/A,FALSE,"ECWEBB";#N/A,#N/A,FALSE,"MFT96";#N/A,#N/A,FALSE,"CTrecon"}</definedName>
    <definedName name="T4.9i_3_1_4" localSheetId="0" hidden="1">{#N/A,#N/A,FALSE,"TMCOMP96";#N/A,#N/A,FALSE,"MAT96";#N/A,#N/A,FALSE,"FANDA96";#N/A,#N/A,FALSE,"INTRAN96";#N/A,#N/A,FALSE,"NAA9697";#N/A,#N/A,FALSE,"ECWEBB";#N/A,#N/A,FALSE,"MFT96";#N/A,#N/A,FALSE,"CTrecon"}</definedName>
    <definedName name="T4.9i_3_1_4" hidden="1">{#N/A,#N/A,FALSE,"TMCOMP96";#N/A,#N/A,FALSE,"MAT96";#N/A,#N/A,FALSE,"FANDA96";#N/A,#N/A,FALSE,"INTRAN96";#N/A,#N/A,FALSE,"NAA9697";#N/A,#N/A,FALSE,"ECWEBB";#N/A,#N/A,FALSE,"MFT96";#N/A,#N/A,FALSE,"CTrecon"}</definedName>
    <definedName name="T4.9i_3_1_5" localSheetId="0" hidden="1">{#N/A,#N/A,FALSE,"TMCOMP96";#N/A,#N/A,FALSE,"MAT96";#N/A,#N/A,FALSE,"FANDA96";#N/A,#N/A,FALSE,"INTRAN96";#N/A,#N/A,FALSE,"NAA9697";#N/A,#N/A,FALSE,"ECWEBB";#N/A,#N/A,FALSE,"MFT96";#N/A,#N/A,FALSE,"CTrecon"}</definedName>
    <definedName name="T4.9i_3_1_5" hidden="1">{#N/A,#N/A,FALSE,"TMCOMP96";#N/A,#N/A,FALSE,"MAT96";#N/A,#N/A,FALSE,"FANDA96";#N/A,#N/A,FALSE,"INTRAN96";#N/A,#N/A,FALSE,"NAA9697";#N/A,#N/A,FALSE,"ECWEBB";#N/A,#N/A,FALSE,"MFT96";#N/A,#N/A,FALSE,"CTrecon"}</definedName>
    <definedName name="T4.9i_3_2" localSheetId="0" hidden="1">{#N/A,#N/A,FALSE,"TMCOMP96";#N/A,#N/A,FALSE,"MAT96";#N/A,#N/A,FALSE,"FANDA96";#N/A,#N/A,FALSE,"INTRAN96";#N/A,#N/A,FALSE,"NAA9697";#N/A,#N/A,FALSE,"ECWEBB";#N/A,#N/A,FALSE,"MFT96";#N/A,#N/A,FALSE,"CTrecon"}</definedName>
    <definedName name="T4.9i_3_2" hidden="1">{#N/A,#N/A,FALSE,"TMCOMP96";#N/A,#N/A,FALSE,"MAT96";#N/A,#N/A,FALSE,"FANDA96";#N/A,#N/A,FALSE,"INTRAN96";#N/A,#N/A,FALSE,"NAA9697";#N/A,#N/A,FALSE,"ECWEBB";#N/A,#N/A,FALSE,"MFT96";#N/A,#N/A,FALSE,"CTrecon"}</definedName>
    <definedName name="T4.9i_3_3" localSheetId="0" hidden="1">{#N/A,#N/A,FALSE,"TMCOMP96";#N/A,#N/A,FALSE,"MAT96";#N/A,#N/A,FALSE,"FANDA96";#N/A,#N/A,FALSE,"INTRAN96";#N/A,#N/A,FALSE,"NAA9697";#N/A,#N/A,FALSE,"ECWEBB";#N/A,#N/A,FALSE,"MFT96";#N/A,#N/A,FALSE,"CTrecon"}</definedName>
    <definedName name="T4.9i_3_3" hidden="1">{#N/A,#N/A,FALSE,"TMCOMP96";#N/A,#N/A,FALSE,"MAT96";#N/A,#N/A,FALSE,"FANDA96";#N/A,#N/A,FALSE,"INTRAN96";#N/A,#N/A,FALSE,"NAA9697";#N/A,#N/A,FALSE,"ECWEBB";#N/A,#N/A,FALSE,"MFT96";#N/A,#N/A,FALSE,"CTrecon"}</definedName>
    <definedName name="T4.9i_3_4" localSheetId="0" hidden="1">{#N/A,#N/A,FALSE,"TMCOMP96";#N/A,#N/A,FALSE,"MAT96";#N/A,#N/A,FALSE,"FANDA96";#N/A,#N/A,FALSE,"INTRAN96";#N/A,#N/A,FALSE,"NAA9697";#N/A,#N/A,FALSE,"ECWEBB";#N/A,#N/A,FALSE,"MFT96";#N/A,#N/A,FALSE,"CTrecon"}</definedName>
    <definedName name="T4.9i_3_4" hidden="1">{#N/A,#N/A,FALSE,"TMCOMP96";#N/A,#N/A,FALSE,"MAT96";#N/A,#N/A,FALSE,"FANDA96";#N/A,#N/A,FALSE,"INTRAN96";#N/A,#N/A,FALSE,"NAA9697";#N/A,#N/A,FALSE,"ECWEBB";#N/A,#N/A,FALSE,"MFT96";#N/A,#N/A,FALSE,"CTrecon"}</definedName>
    <definedName name="T4.9i_3_5" localSheetId="0" hidden="1">{#N/A,#N/A,FALSE,"TMCOMP96";#N/A,#N/A,FALSE,"MAT96";#N/A,#N/A,FALSE,"FANDA96";#N/A,#N/A,FALSE,"INTRAN96";#N/A,#N/A,FALSE,"NAA9697";#N/A,#N/A,FALSE,"ECWEBB";#N/A,#N/A,FALSE,"MFT96";#N/A,#N/A,FALSE,"CTrecon"}</definedName>
    <definedName name="T4.9i_3_5" hidden="1">{#N/A,#N/A,FALSE,"TMCOMP96";#N/A,#N/A,FALSE,"MAT96";#N/A,#N/A,FALSE,"FANDA96";#N/A,#N/A,FALSE,"INTRAN96";#N/A,#N/A,FALSE,"NAA9697";#N/A,#N/A,FALSE,"ECWEBB";#N/A,#N/A,FALSE,"MFT96";#N/A,#N/A,FALSE,"CTrecon"}</definedName>
    <definedName name="T4.9i_4" localSheetId="0" hidden="1">{#N/A,#N/A,FALSE,"TMCOMP96";#N/A,#N/A,FALSE,"MAT96";#N/A,#N/A,FALSE,"FANDA96";#N/A,#N/A,FALSE,"INTRAN96";#N/A,#N/A,FALSE,"NAA9697";#N/A,#N/A,FALSE,"ECWEBB";#N/A,#N/A,FALSE,"MFT96";#N/A,#N/A,FALSE,"CTrecon"}</definedName>
    <definedName name="T4.9i_4" localSheetId="4" hidden="1">{#N/A,#N/A,FALSE,"TMCOMP96";#N/A,#N/A,FALSE,"MAT96";#N/A,#N/A,FALSE,"FANDA96";#N/A,#N/A,FALSE,"INTRAN96";#N/A,#N/A,FALSE,"NAA9697";#N/A,#N/A,FALSE,"ECWEBB";#N/A,#N/A,FALSE,"MFT96";#N/A,#N/A,FALSE,"CTrecon"}</definedName>
    <definedName name="T4.9i_4" hidden="1">{#N/A,#N/A,FALSE,"TMCOMP96";#N/A,#N/A,FALSE,"MAT96";#N/A,#N/A,FALSE,"FANDA96";#N/A,#N/A,FALSE,"INTRAN96";#N/A,#N/A,FALSE,"NAA9697";#N/A,#N/A,FALSE,"ECWEBB";#N/A,#N/A,FALSE,"MFT96";#N/A,#N/A,FALSE,"CTrecon"}</definedName>
    <definedName name="T4.9i_4_1" localSheetId="0" hidden="1">{#N/A,#N/A,FALSE,"TMCOMP96";#N/A,#N/A,FALSE,"MAT96";#N/A,#N/A,FALSE,"FANDA96";#N/A,#N/A,FALSE,"INTRAN96";#N/A,#N/A,FALSE,"NAA9697";#N/A,#N/A,FALSE,"ECWEBB";#N/A,#N/A,FALSE,"MFT96";#N/A,#N/A,FALSE,"CTrecon"}</definedName>
    <definedName name="T4.9i_4_1" localSheetId="4" hidden="1">{#N/A,#N/A,FALSE,"TMCOMP96";#N/A,#N/A,FALSE,"MAT96";#N/A,#N/A,FALSE,"FANDA96";#N/A,#N/A,FALSE,"INTRAN96";#N/A,#N/A,FALSE,"NAA9697";#N/A,#N/A,FALSE,"ECWEBB";#N/A,#N/A,FALSE,"MFT96";#N/A,#N/A,FALSE,"CTrecon"}</definedName>
    <definedName name="T4.9i_4_1" hidden="1">{#N/A,#N/A,FALSE,"TMCOMP96";#N/A,#N/A,FALSE,"MAT96";#N/A,#N/A,FALSE,"FANDA96";#N/A,#N/A,FALSE,"INTRAN96";#N/A,#N/A,FALSE,"NAA9697";#N/A,#N/A,FALSE,"ECWEBB";#N/A,#N/A,FALSE,"MFT96";#N/A,#N/A,FALSE,"CTrecon"}</definedName>
    <definedName name="T4.9i_4_1_1" localSheetId="0" hidden="1">{#N/A,#N/A,FALSE,"TMCOMP96";#N/A,#N/A,FALSE,"MAT96";#N/A,#N/A,FALSE,"FANDA96";#N/A,#N/A,FALSE,"INTRAN96";#N/A,#N/A,FALSE,"NAA9697";#N/A,#N/A,FALSE,"ECWEBB";#N/A,#N/A,FALSE,"MFT96";#N/A,#N/A,FALSE,"CTrecon"}</definedName>
    <definedName name="T4.9i_4_1_1" hidden="1">{#N/A,#N/A,FALSE,"TMCOMP96";#N/A,#N/A,FALSE,"MAT96";#N/A,#N/A,FALSE,"FANDA96";#N/A,#N/A,FALSE,"INTRAN96";#N/A,#N/A,FALSE,"NAA9697";#N/A,#N/A,FALSE,"ECWEBB";#N/A,#N/A,FALSE,"MFT96";#N/A,#N/A,FALSE,"CTrecon"}</definedName>
    <definedName name="T4.9i_4_1_1_1" hidden="1">{#N/A,#N/A,FALSE,"TMCOMP96";#N/A,#N/A,FALSE,"MAT96";#N/A,#N/A,FALSE,"FANDA96";#N/A,#N/A,FALSE,"INTRAN96";#N/A,#N/A,FALSE,"NAA9697";#N/A,#N/A,FALSE,"ECWEBB";#N/A,#N/A,FALSE,"MFT96";#N/A,#N/A,FALSE,"CTrecon"}</definedName>
    <definedName name="T4.9i_4_1_1_2" hidden="1">{#N/A,#N/A,FALSE,"TMCOMP96";#N/A,#N/A,FALSE,"MAT96";#N/A,#N/A,FALSE,"FANDA96";#N/A,#N/A,FALSE,"INTRAN96";#N/A,#N/A,FALSE,"NAA9697";#N/A,#N/A,FALSE,"ECWEBB";#N/A,#N/A,FALSE,"MFT96";#N/A,#N/A,FALSE,"CTrecon"}</definedName>
    <definedName name="T4.9i_4_1_2" localSheetId="0" hidden="1">{#N/A,#N/A,FALSE,"TMCOMP96";#N/A,#N/A,FALSE,"MAT96";#N/A,#N/A,FALSE,"FANDA96";#N/A,#N/A,FALSE,"INTRAN96";#N/A,#N/A,FALSE,"NAA9697";#N/A,#N/A,FALSE,"ECWEBB";#N/A,#N/A,FALSE,"MFT96";#N/A,#N/A,FALSE,"CTrecon"}</definedName>
    <definedName name="T4.9i_4_1_2" hidden="1">{#N/A,#N/A,FALSE,"TMCOMP96";#N/A,#N/A,FALSE,"MAT96";#N/A,#N/A,FALSE,"FANDA96";#N/A,#N/A,FALSE,"INTRAN96";#N/A,#N/A,FALSE,"NAA9697";#N/A,#N/A,FALSE,"ECWEBB";#N/A,#N/A,FALSE,"MFT96";#N/A,#N/A,FALSE,"CTrecon"}</definedName>
    <definedName name="T4.9i_4_1_3" localSheetId="0" hidden="1">{#N/A,#N/A,FALSE,"TMCOMP96";#N/A,#N/A,FALSE,"MAT96";#N/A,#N/A,FALSE,"FANDA96";#N/A,#N/A,FALSE,"INTRAN96";#N/A,#N/A,FALSE,"NAA9697";#N/A,#N/A,FALSE,"ECWEBB";#N/A,#N/A,FALSE,"MFT96";#N/A,#N/A,FALSE,"CTrecon"}</definedName>
    <definedName name="T4.9i_4_1_3" hidden="1">{#N/A,#N/A,FALSE,"TMCOMP96";#N/A,#N/A,FALSE,"MAT96";#N/A,#N/A,FALSE,"FANDA96";#N/A,#N/A,FALSE,"INTRAN96";#N/A,#N/A,FALSE,"NAA9697";#N/A,#N/A,FALSE,"ECWEBB";#N/A,#N/A,FALSE,"MFT96";#N/A,#N/A,FALSE,"CTrecon"}</definedName>
    <definedName name="T4.9i_4_1_4" localSheetId="0" hidden="1">{#N/A,#N/A,FALSE,"TMCOMP96";#N/A,#N/A,FALSE,"MAT96";#N/A,#N/A,FALSE,"FANDA96";#N/A,#N/A,FALSE,"INTRAN96";#N/A,#N/A,FALSE,"NAA9697";#N/A,#N/A,FALSE,"ECWEBB";#N/A,#N/A,FALSE,"MFT96";#N/A,#N/A,FALSE,"CTrecon"}</definedName>
    <definedName name="T4.9i_4_1_4" hidden="1">{#N/A,#N/A,FALSE,"TMCOMP96";#N/A,#N/A,FALSE,"MAT96";#N/A,#N/A,FALSE,"FANDA96";#N/A,#N/A,FALSE,"INTRAN96";#N/A,#N/A,FALSE,"NAA9697";#N/A,#N/A,FALSE,"ECWEBB";#N/A,#N/A,FALSE,"MFT96";#N/A,#N/A,FALSE,"CTrecon"}</definedName>
    <definedName name="T4.9i_4_1_5" localSheetId="0" hidden="1">{#N/A,#N/A,FALSE,"TMCOMP96";#N/A,#N/A,FALSE,"MAT96";#N/A,#N/A,FALSE,"FANDA96";#N/A,#N/A,FALSE,"INTRAN96";#N/A,#N/A,FALSE,"NAA9697";#N/A,#N/A,FALSE,"ECWEBB";#N/A,#N/A,FALSE,"MFT96";#N/A,#N/A,FALSE,"CTrecon"}</definedName>
    <definedName name="T4.9i_4_1_5" hidden="1">{#N/A,#N/A,FALSE,"TMCOMP96";#N/A,#N/A,FALSE,"MAT96";#N/A,#N/A,FALSE,"FANDA96";#N/A,#N/A,FALSE,"INTRAN96";#N/A,#N/A,FALSE,"NAA9697";#N/A,#N/A,FALSE,"ECWEBB";#N/A,#N/A,FALSE,"MFT96";#N/A,#N/A,FALSE,"CTrecon"}</definedName>
    <definedName name="T4.9i_4_2" localSheetId="0" hidden="1">{#N/A,#N/A,FALSE,"TMCOMP96";#N/A,#N/A,FALSE,"MAT96";#N/A,#N/A,FALSE,"FANDA96";#N/A,#N/A,FALSE,"INTRAN96";#N/A,#N/A,FALSE,"NAA9697";#N/A,#N/A,FALSE,"ECWEBB";#N/A,#N/A,FALSE,"MFT96";#N/A,#N/A,FALSE,"CTrecon"}</definedName>
    <definedName name="T4.9i_4_2" hidden="1">{#N/A,#N/A,FALSE,"TMCOMP96";#N/A,#N/A,FALSE,"MAT96";#N/A,#N/A,FALSE,"FANDA96";#N/A,#N/A,FALSE,"INTRAN96";#N/A,#N/A,FALSE,"NAA9697";#N/A,#N/A,FALSE,"ECWEBB";#N/A,#N/A,FALSE,"MFT96";#N/A,#N/A,FALSE,"CTrecon"}</definedName>
    <definedName name="T4.9i_4_3" localSheetId="0" hidden="1">{#N/A,#N/A,FALSE,"TMCOMP96";#N/A,#N/A,FALSE,"MAT96";#N/A,#N/A,FALSE,"FANDA96";#N/A,#N/A,FALSE,"INTRAN96";#N/A,#N/A,FALSE,"NAA9697";#N/A,#N/A,FALSE,"ECWEBB";#N/A,#N/A,FALSE,"MFT96";#N/A,#N/A,FALSE,"CTrecon"}</definedName>
    <definedName name="T4.9i_4_3" hidden="1">{#N/A,#N/A,FALSE,"TMCOMP96";#N/A,#N/A,FALSE,"MAT96";#N/A,#N/A,FALSE,"FANDA96";#N/A,#N/A,FALSE,"INTRAN96";#N/A,#N/A,FALSE,"NAA9697";#N/A,#N/A,FALSE,"ECWEBB";#N/A,#N/A,FALSE,"MFT96";#N/A,#N/A,FALSE,"CTrecon"}</definedName>
    <definedName name="T4.9i_4_4" localSheetId="0" hidden="1">{#N/A,#N/A,FALSE,"TMCOMP96";#N/A,#N/A,FALSE,"MAT96";#N/A,#N/A,FALSE,"FANDA96";#N/A,#N/A,FALSE,"INTRAN96";#N/A,#N/A,FALSE,"NAA9697";#N/A,#N/A,FALSE,"ECWEBB";#N/A,#N/A,FALSE,"MFT96";#N/A,#N/A,FALSE,"CTrecon"}</definedName>
    <definedName name="T4.9i_4_4" hidden="1">{#N/A,#N/A,FALSE,"TMCOMP96";#N/A,#N/A,FALSE,"MAT96";#N/A,#N/A,FALSE,"FANDA96";#N/A,#N/A,FALSE,"INTRAN96";#N/A,#N/A,FALSE,"NAA9697";#N/A,#N/A,FALSE,"ECWEBB";#N/A,#N/A,FALSE,"MFT96";#N/A,#N/A,FALSE,"CTrecon"}</definedName>
    <definedName name="T4.9i_4_5" localSheetId="0" hidden="1">{#N/A,#N/A,FALSE,"TMCOMP96";#N/A,#N/A,FALSE,"MAT96";#N/A,#N/A,FALSE,"FANDA96";#N/A,#N/A,FALSE,"INTRAN96";#N/A,#N/A,FALSE,"NAA9697";#N/A,#N/A,FALSE,"ECWEBB";#N/A,#N/A,FALSE,"MFT96";#N/A,#N/A,FALSE,"CTrecon"}</definedName>
    <definedName name="T4.9i_4_5" hidden="1">{#N/A,#N/A,FALSE,"TMCOMP96";#N/A,#N/A,FALSE,"MAT96";#N/A,#N/A,FALSE,"FANDA96";#N/A,#N/A,FALSE,"INTRAN96";#N/A,#N/A,FALSE,"NAA9697";#N/A,#N/A,FALSE,"ECWEBB";#N/A,#N/A,FALSE,"MFT96";#N/A,#N/A,FALSE,"CTrecon"}</definedName>
    <definedName name="T4.9i_5" localSheetId="0" hidden="1">{#N/A,#N/A,FALSE,"TMCOMP96";#N/A,#N/A,FALSE,"MAT96";#N/A,#N/A,FALSE,"FANDA96";#N/A,#N/A,FALSE,"INTRAN96";#N/A,#N/A,FALSE,"NAA9697";#N/A,#N/A,FALSE,"ECWEBB";#N/A,#N/A,FALSE,"MFT96";#N/A,#N/A,FALSE,"CTrecon"}</definedName>
    <definedName name="T4.9i_5" localSheetId="4" hidden="1">{#N/A,#N/A,FALSE,"TMCOMP96";#N/A,#N/A,FALSE,"MAT96";#N/A,#N/A,FALSE,"FANDA96";#N/A,#N/A,FALSE,"INTRAN96";#N/A,#N/A,FALSE,"NAA9697";#N/A,#N/A,FALSE,"ECWEBB";#N/A,#N/A,FALSE,"MFT96";#N/A,#N/A,FALSE,"CTrecon"}</definedName>
    <definedName name="T4.9i_5" hidden="1">{#N/A,#N/A,FALSE,"TMCOMP96";#N/A,#N/A,FALSE,"MAT96";#N/A,#N/A,FALSE,"FANDA96";#N/A,#N/A,FALSE,"INTRAN96";#N/A,#N/A,FALSE,"NAA9697";#N/A,#N/A,FALSE,"ECWEBB";#N/A,#N/A,FALSE,"MFT96";#N/A,#N/A,FALSE,"CTrecon"}</definedName>
    <definedName name="T4.9i_5_1" localSheetId="0" hidden="1">{#N/A,#N/A,FALSE,"TMCOMP96";#N/A,#N/A,FALSE,"MAT96";#N/A,#N/A,FALSE,"FANDA96";#N/A,#N/A,FALSE,"INTRAN96";#N/A,#N/A,FALSE,"NAA9697";#N/A,#N/A,FALSE,"ECWEBB";#N/A,#N/A,FALSE,"MFT96";#N/A,#N/A,FALSE,"CTrecon"}</definedName>
    <definedName name="T4.9i_5_1" localSheetId="4" hidden="1">{#N/A,#N/A,FALSE,"TMCOMP96";#N/A,#N/A,FALSE,"MAT96";#N/A,#N/A,FALSE,"FANDA96";#N/A,#N/A,FALSE,"INTRAN96";#N/A,#N/A,FALSE,"NAA9697";#N/A,#N/A,FALSE,"ECWEBB";#N/A,#N/A,FALSE,"MFT96";#N/A,#N/A,FALSE,"CTrecon"}</definedName>
    <definedName name="T4.9i_5_1" hidden="1">{#N/A,#N/A,FALSE,"TMCOMP96";#N/A,#N/A,FALSE,"MAT96";#N/A,#N/A,FALSE,"FANDA96";#N/A,#N/A,FALSE,"INTRAN96";#N/A,#N/A,FALSE,"NAA9697";#N/A,#N/A,FALSE,"ECWEBB";#N/A,#N/A,FALSE,"MFT96";#N/A,#N/A,FALSE,"CTrecon"}</definedName>
    <definedName name="T4.9i_5_1_1" localSheetId="0" hidden="1">{#N/A,#N/A,FALSE,"TMCOMP96";#N/A,#N/A,FALSE,"MAT96";#N/A,#N/A,FALSE,"FANDA96";#N/A,#N/A,FALSE,"INTRAN96";#N/A,#N/A,FALSE,"NAA9697";#N/A,#N/A,FALSE,"ECWEBB";#N/A,#N/A,FALSE,"MFT96";#N/A,#N/A,FALSE,"CTrecon"}</definedName>
    <definedName name="T4.9i_5_1_1" hidden="1">{#N/A,#N/A,FALSE,"TMCOMP96";#N/A,#N/A,FALSE,"MAT96";#N/A,#N/A,FALSE,"FANDA96";#N/A,#N/A,FALSE,"INTRAN96";#N/A,#N/A,FALSE,"NAA9697";#N/A,#N/A,FALSE,"ECWEBB";#N/A,#N/A,FALSE,"MFT96";#N/A,#N/A,FALSE,"CTrecon"}</definedName>
    <definedName name="T4.9i_5_1_1_1" hidden="1">{#N/A,#N/A,FALSE,"TMCOMP96";#N/A,#N/A,FALSE,"MAT96";#N/A,#N/A,FALSE,"FANDA96";#N/A,#N/A,FALSE,"INTRAN96";#N/A,#N/A,FALSE,"NAA9697";#N/A,#N/A,FALSE,"ECWEBB";#N/A,#N/A,FALSE,"MFT96";#N/A,#N/A,FALSE,"CTrecon"}</definedName>
    <definedName name="T4.9i_5_1_1_2" hidden="1">{#N/A,#N/A,FALSE,"TMCOMP96";#N/A,#N/A,FALSE,"MAT96";#N/A,#N/A,FALSE,"FANDA96";#N/A,#N/A,FALSE,"INTRAN96";#N/A,#N/A,FALSE,"NAA9697";#N/A,#N/A,FALSE,"ECWEBB";#N/A,#N/A,FALSE,"MFT96";#N/A,#N/A,FALSE,"CTrecon"}</definedName>
    <definedName name="T4.9i_5_1_2" localSheetId="0" hidden="1">{#N/A,#N/A,FALSE,"TMCOMP96";#N/A,#N/A,FALSE,"MAT96";#N/A,#N/A,FALSE,"FANDA96";#N/A,#N/A,FALSE,"INTRAN96";#N/A,#N/A,FALSE,"NAA9697";#N/A,#N/A,FALSE,"ECWEBB";#N/A,#N/A,FALSE,"MFT96";#N/A,#N/A,FALSE,"CTrecon"}</definedName>
    <definedName name="T4.9i_5_1_2" hidden="1">{#N/A,#N/A,FALSE,"TMCOMP96";#N/A,#N/A,FALSE,"MAT96";#N/A,#N/A,FALSE,"FANDA96";#N/A,#N/A,FALSE,"INTRAN96";#N/A,#N/A,FALSE,"NAA9697";#N/A,#N/A,FALSE,"ECWEBB";#N/A,#N/A,FALSE,"MFT96";#N/A,#N/A,FALSE,"CTrecon"}</definedName>
    <definedName name="T4.9i_5_1_3" localSheetId="0" hidden="1">{#N/A,#N/A,FALSE,"TMCOMP96";#N/A,#N/A,FALSE,"MAT96";#N/A,#N/A,FALSE,"FANDA96";#N/A,#N/A,FALSE,"INTRAN96";#N/A,#N/A,FALSE,"NAA9697";#N/A,#N/A,FALSE,"ECWEBB";#N/A,#N/A,FALSE,"MFT96";#N/A,#N/A,FALSE,"CTrecon"}</definedName>
    <definedName name="T4.9i_5_1_3" hidden="1">{#N/A,#N/A,FALSE,"TMCOMP96";#N/A,#N/A,FALSE,"MAT96";#N/A,#N/A,FALSE,"FANDA96";#N/A,#N/A,FALSE,"INTRAN96";#N/A,#N/A,FALSE,"NAA9697";#N/A,#N/A,FALSE,"ECWEBB";#N/A,#N/A,FALSE,"MFT96";#N/A,#N/A,FALSE,"CTrecon"}</definedName>
    <definedName name="T4.9i_5_1_4" localSheetId="0" hidden="1">{#N/A,#N/A,FALSE,"TMCOMP96";#N/A,#N/A,FALSE,"MAT96";#N/A,#N/A,FALSE,"FANDA96";#N/A,#N/A,FALSE,"INTRAN96";#N/A,#N/A,FALSE,"NAA9697";#N/A,#N/A,FALSE,"ECWEBB";#N/A,#N/A,FALSE,"MFT96";#N/A,#N/A,FALSE,"CTrecon"}</definedName>
    <definedName name="T4.9i_5_1_4" hidden="1">{#N/A,#N/A,FALSE,"TMCOMP96";#N/A,#N/A,FALSE,"MAT96";#N/A,#N/A,FALSE,"FANDA96";#N/A,#N/A,FALSE,"INTRAN96";#N/A,#N/A,FALSE,"NAA9697";#N/A,#N/A,FALSE,"ECWEBB";#N/A,#N/A,FALSE,"MFT96";#N/A,#N/A,FALSE,"CTrecon"}</definedName>
    <definedName name="T4.9i_5_1_5" localSheetId="0" hidden="1">{#N/A,#N/A,FALSE,"TMCOMP96";#N/A,#N/A,FALSE,"MAT96";#N/A,#N/A,FALSE,"FANDA96";#N/A,#N/A,FALSE,"INTRAN96";#N/A,#N/A,FALSE,"NAA9697";#N/A,#N/A,FALSE,"ECWEBB";#N/A,#N/A,FALSE,"MFT96";#N/A,#N/A,FALSE,"CTrecon"}</definedName>
    <definedName name="T4.9i_5_1_5" hidden="1">{#N/A,#N/A,FALSE,"TMCOMP96";#N/A,#N/A,FALSE,"MAT96";#N/A,#N/A,FALSE,"FANDA96";#N/A,#N/A,FALSE,"INTRAN96";#N/A,#N/A,FALSE,"NAA9697";#N/A,#N/A,FALSE,"ECWEBB";#N/A,#N/A,FALSE,"MFT96";#N/A,#N/A,FALSE,"CTrecon"}</definedName>
    <definedName name="T4.9i_5_2" localSheetId="0" hidden="1">{#N/A,#N/A,FALSE,"TMCOMP96";#N/A,#N/A,FALSE,"MAT96";#N/A,#N/A,FALSE,"FANDA96";#N/A,#N/A,FALSE,"INTRAN96";#N/A,#N/A,FALSE,"NAA9697";#N/A,#N/A,FALSE,"ECWEBB";#N/A,#N/A,FALSE,"MFT96";#N/A,#N/A,FALSE,"CTrecon"}</definedName>
    <definedName name="T4.9i_5_2" hidden="1">{#N/A,#N/A,FALSE,"TMCOMP96";#N/A,#N/A,FALSE,"MAT96";#N/A,#N/A,FALSE,"FANDA96";#N/A,#N/A,FALSE,"INTRAN96";#N/A,#N/A,FALSE,"NAA9697";#N/A,#N/A,FALSE,"ECWEBB";#N/A,#N/A,FALSE,"MFT96";#N/A,#N/A,FALSE,"CTrecon"}</definedName>
    <definedName name="T4.9i_5_3" localSheetId="0" hidden="1">{#N/A,#N/A,FALSE,"TMCOMP96";#N/A,#N/A,FALSE,"MAT96";#N/A,#N/A,FALSE,"FANDA96";#N/A,#N/A,FALSE,"INTRAN96";#N/A,#N/A,FALSE,"NAA9697";#N/A,#N/A,FALSE,"ECWEBB";#N/A,#N/A,FALSE,"MFT96";#N/A,#N/A,FALSE,"CTrecon"}</definedName>
    <definedName name="T4.9i_5_3" hidden="1">{#N/A,#N/A,FALSE,"TMCOMP96";#N/A,#N/A,FALSE,"MAT96";#N/A,#N/A,FALSE,"FANDA96";#N/A,#N/A,FALSE,"INTRAN96";#N/A,#N/A,FALSE,"NAA9697";#N/A,#N/A,FALSE,"ECWEBB";#N/A,#N/A,FALSE,"MFT96";#N/A,#N/A,FALSE,"CTrecon"}</definedName>
    <definedName name="T4.9i_5_4" localSheetId="0" hidden="1">{#N/A,#N/A,FALSE,"TMCOMP96";#N/A,#N/A,FALSE,"MAT96";#N/A,#N/A,FALSE,"FANDA96";#N/A,#N/A,FALSE,"INTRAN96";#N/A,#N/A,FALSE,"NAA9697";#N/A,#N/A,FALSE,"ECWEBB";#N/A,#N/A,FALSE,"MFT96";#N/A,#N/A,FALSE,"CTrecon"}</definedName>
    <definedName name="T4.9i_5_4" hidden="1">{#N/A,#N/A,FALSE,"TMCOMP96";#N/A,#N/A,FALSE,"MAT96";#N/A,#N/A,FALSE,"FANDA96";#N/A,#N/A,FALSE,"INTRAN96";#N/A,#N/A,FALSE,"NAA9697";#N/A,#N/A,FALSE,"ECWEBB";#N/A,#N/A,FALSE,"MFT96";#N/A,#N/A,FALSE,"CTrecon"}</definedName>
    <definedName name="T4.9i_5_5" localSheetId="0" hidden="1">{#N/A,#N/A,FALSE,"TMCOMP96";#N/A,#N/A,FALSE,"MAT96";#N/A,#N/A,FALSE,"FANDA96";#N/A,#N/A,FALSE,"INTRAN96";#N/A,#N/A,FALSE,"NAA9697";#N/A,#N/A,FALSE,"ECWEBB";#N/A,#N/A,FALSE,"MFT96";#N/A,#N/A,FALSE,"CTrecon"}</definedName>
    <definedName name="T4.9i_5_5"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_1" localSheetId="0" hidden="1">{#N/A,#N/A,FALSE,"TMCOMP96";#N/A,#N/A,FALSE,"MAT96";#N/A,#N/A,FALSE,"FANDA96";#N/A,#N/A,FALSE,"INTRAN96";#N/A,#N/A,FALSE,"NAA9697";#N/A,#N/A,FALSE,"ECWEBB";#N/A,#N/A,FALSE,"MFT96";#N/A,#N/A,FALSE,"CTrecon"}</definedName>
    <definedName name="T4.9j_1" localSheetId="4" hidden="1">{#N/A,#N/A,FALSE,"TMCOMP96";#N/A,#N/A,FALSE,"MAT96";#N/A,#N/A,FALSE,"FANDA96";#N/A,#N/A,FALSE,"INTRAN96";#N/A,#N/A,FALSE,"NAA9697";#N/A,#N/A,FALSE,"ECWEBB";#N/A,#N/A,FALSE,"MFT96";#N/A,#N/A,FALSE,"CTrecon"}</definedName>
    <definedName name="T4.9j_1" localSheetId="3" hidden="1">{#N/A,#N/A,FALSE,"TMCOMP96";#N/A,#N/A,FALSE,"MAT96";#N/A,#N/A,FALSE,"FANDA96";#N/A,#N/A,FALSE,"INTRAN96";#N/A,#N/A,FALSE,"NAA9697";#N/A,#N/A,FALSE,"ECWEBB";#N/A,#N/A,FALSE,"MFT96";#N/A,#N/A,FALSE,"CTrecon"}</definedName>
    <definedName name="T4.9j_1_1" localSheetId="0" hidden="1">{#N/A,#N/A,FALSE,"TMCOMP96";#N/A,#N/A,FALSE,"MAT96";#N/A,#N/A,FALSE,"FANDA96";#N/A,#N/A,FALSE,"INTRAN96";#N/A,#N/A,FALSE,"NAA9697";#N/A,#N/A,FALSE,"ECWEBB";#N/A,#N/A,FALSE,"MFT96";#N/A,#N/A,FALSE,"CTrecon"}</definedName>
    <definedName name="T4.9j_1_1" localSheetId="4" hidden="1">{#N/A,#N/A,FALSE,"TMCOMP96";#N/A,#N/A,FALSE,"MAT96";#N/A,#N/A,FALSE,"FANDA96";#N/A,#N/A,FALSE,"INTRAN96";#N/A,#N/A,FALSE,"NAA9697";#N/A,#N/A,FALSE,"ECWEBB";#N/A,#N/A,FALSE,"MFT96";#N/A,#N/A,FALSE,"CTrecon"}</definedName>
    <definedName name="T4.9j_1_1" hidden="1">{#N/A,#N/A,FALSE,"TMCOMP96";#N/A,#N/A,FALSE,"MAT96";#N/A,#N/A,FALSE,"FANDA96";#N/A,#N/A,FALSE,"INTRAN96";#N/A,#N/A,FALSE,"NAA9697";#N/A,#N/A,FALSE,"ECWEBB";#N/A,#N/A,FALSE,"MFT96";#N/A,#N/A,FALSE,"CTrecon"}</definedName>
    <definedName name="T4.9j_1_1_1" localSheetId="0" hidden="1">{#N/A,#N/A,FALSE,"TMCOMP96";#N/A,#N/A,FALSE,"MAT96";#N/A,#N/A,FALSE,"FANDA96";#N/A,#N/A,FALSE,"INTRAN96";#N/A,#N/A,FALSE,"NAA9697";#N/A,#N/A,FALSE,"ECWEBB";#N/A,#N/A,FALSE,"MFT96";#N/A,#N/A,FALSE,"CTrecon"}</definedName>
    <definedName name="T4.9j_1_1_1" localSheetId="4" hidden="1">{#N/A,#N/A,FALSE,"TMCOMP96";#N/A,#N/A,FALSE,"MAT96";#N/A,#N/A,FALSE,"FANDA96";#N/A,#N/A,FALSE,"INTRAN96";#N/A,#N/A,FALSE,"NAA9697";#N/A,#N/A,FALSE,"ECWEBB";#N/A,#N/A,FALSE,"MFT96";#N/A,#N/A,FALSE,"CTrecon"}</definedName>
    <definedName name="T4.9j_1_1_1" hidden="1">{#N/A,#N/A,FALSE,"TMCOMP96";#N/A,#N/A,FALSE,"MAT96";#N/A,#N/A,FALSE,"FANDA96";#N/A,#N/A,FALSE,"INTRAN96";#N/A,#N/A,FALSE,"NAA9697";#N/A,#N/A,FALSE,"ECWEBB";#N/A,#N/A,FALSE,"MFT96";#N/A,#N/A,FALSE,"CTrecon"}</definedName>
    <definedName name="T4.9j_1_1_1_1" localSheetId="0" hidden="1">{#N/A,#N/A,FALSE,"TMCOMP96";#N/A,#N/A,FALSE,"MAT96";#N/A,#N/A,FALSE,"FANDA96";#N/A,#N/A,FALSE,"INTRAN96";#N/A,#N/A,FALSE,"NAA9697";#N/A,#N/A,FALSE,"ECWEBB";#N/A,#N/A,FALSE,"MFT96";#N/A,#N/A,FALSE,"CTrecon"}</definedName>
    <definedName name="T4.9j_1_1_1_1" hidden="1">{#N/A,#N/A,FALSE,"TMCOMP96";#N/A,#N/A,FALSE,"MAT96";#N/A,#N/A,FALSE,"FANDA96";#N/A,#N/A,FALSE,"INTRAN96";#N/A,#N/A,FALSE,"NAA9697";#N/A,#N/A,FALSE,"ECWEBB";#N/A,#N/A,FALSE,"MFT96";#N/A,#N/A,FALSE,"CTrecon"}</definedName>
    <definedName name="T4.9j_1_1_1_1_1" hidden="1">{#N/A,#N/A,FALSE,"TMCOMP96";#N/A,#N/A,FALSE,"MAT96";#N/A,#N/A,FALSE,"FANDA96";#N/A,#N/A,FALSE,"INTRAN96";#N/A,#N/A,FALSE,"NAA9697";#N/A,#N/A,FALSE,"ECWEBB";#N/A,#N/A,FALSE,"MFT96";#N/A,#N/A,FALSE,"CTrecon"}</definedName>
    <definedName name="T4.9j_1_1_1_1_2" hidden="1">{#N/A,#N/A,FALSE,"TMCOMP96";#N/A,#N/A,FALSE,"MAT96";#N/A,#N/A,FALSE,"FANDA96";#N/A,#N/A,FALSE,"INTRAN96";#N/A,#N/A,FALSE,"NAA9697";#N/A,#N/A,FALSE,"ECWEBB";#N/A,#N/A,FALSE,"MFT96";#N/A,#N/A,FALSE,"CTrecon"}</definedName>
    <definedName name="T4.9j_1_1_1_2" localSheetId="0" hidden="1">{#N/A,#N/A,FALSE,"TMCOMP96";#N/A,#N/A,FALSE,"MAT96";#N/A,#N/A,FALSE,"FANDA96";#N/A,#N/A,FALSE,"INTRAN96";#N/A,#N/A,FALSE,"NAA9697";#N/A,#N/A,FALSE,"ECWEBB";#N/A,#N/A,FALSE,"MFT96";#N/A,#N/A,FALSE,"CTrecon"}</definedName>
    <definedName name="T4.9j_1_1_1_2" hidden="1">{#N/A,#N/A,FALSE,"TMCOMP96";#N/A,#N/A,FALSE,"MAT96";#N/A,#N/A,FALSE,"FANDA96";#N/A,#N/A,FALSE,"INTRAN96";#N/A,#N/A,FALSE,"NAA9697";#N/A,#N/A,FALSE,"ECWEBB";#N/A,#N/A,FALSE,"MFT96";#N/A,#N/A,FALSE,"CTrecon"}</definedName>
    <definedName name="T4.9j_1_1_1_3" localSheetId="0" hidden="1">{#N/A,#N/A,FALSE,"TMCOMP96";#N/A,#N/A,FALSE,"MAT96";#N/A,#N/A,FALSE,"FANDA96";#N/A,#N/A,FALSE,"INTRAN96";#N/A,#N/A,FALSE,"NAA9697";#N/A,#N/A,FALSE,"ECWEBB";#N/A,#N/A,FALSE,"MFT96";#N/A,#N/A,FALSE,"CTrecon"}</definedName>
    <definedName name="T4.9j_1_1_1_3" hidden="1">{#N/A,#N/A,FALSE,"TMCOMP96";#N/A,#N/A,FALSE,"MAT96";#N/A,#N/A,FALSE,"FANDA96";#N/A,#N/A,FALSE,"INTRAN96";#N/A,#N/A,FALSE,"NAA9697";#N/A,#N/A,FALSE,"ECWEBB";#N/A,#N/A,FALSE,"MFT96";#N/A,#N/A,FALSE,"CTrecon"}</definedName>
    <definedName name="T4.9j_1_1_1_4" localSheetId="0" hidden="1">{#N/A,#N/A,FALSE,"TMCOMP96";#N/A,#N/A,FALSE,"MAT96";#N/A,#N/A,FALSE,"FANDA96";#N/A,#N/A,FALSE,"INTRAN96";#N/A,#N/A,FALSE,"NAA9697";#N/A,#N/A,FALSE,"ECWEBB";#N/A,#N/A,FALSE,"MFT96";#N/A,#N/A,FALSE,"CTrecon"}</definedName>
    <definedName name="T4.9j_1_1_1_4" hidden="1">{#N/A,#N/A,FALSE,"TMCOMP96";#N/A,#N/A,FALSE,"MAT96";#N/A,#N/A,FALSE,"FANDA96";#N/A,#N/A,FALSE,"INTRAN96";#N/A,#N/A,FALSE,"NAA9697";#N/A,#N/A,FALSE,"ECWEBB";#N/A,#N/A,FALSE,"MFT96";#N/A,#N/A,FALSE,"CTrecon"}</definedName>
    <definedName name="T4.9j_1_1_1_5" localSheetId="0" hidden="1">{#N/A,#N/A,FALSE,"TMCOMP96";#N/A,#N/A,FALSE,"MAT96";#N/A,#N/A,FALSE,"FANDA96";#N/A,#N/A,FALSE,"INTRAN96";#N/A,#N/A,FALSE,"NAA9697";#N/A,#N/A,FALSE,"ECWEBB";#N/A,#N/A,FALSE,"MFT96";#N/A,#N/A,FALSE,"CTrecon"}</definedName>
    <definedName name="T4.9j_1_1_1_5" hidden="1">{#N/A,#N/A,FALSE,"TMCOMP96";#N/A,#N/A,FALSE,"MAT96";#N/A,#N/A,FALSE,"FANDA96";#N/A,#N/A,FALSE,"INTRAN96";#N/A,#N/A,FALSE,"NAA9697";#N/A,#N/A,FALSE,"ECWEBB";#N/A,#N/A,FALSE,"MFT96";#N/A,#N/A,FALSE,"CTrecon"}</definedName>
    <definedName name="T4.9j_1_1_2" localSheetId="0" hidden="1">{#N/A,#N/A,FALSE,"TMCOMP96";#N/A,#N/A,FALSE,"MAT96";#N/A,#N/A,FALSE,"FANDA96";#N/A,#N/A,FALSE,"INTRAN96";#N/A,#N/A,FALSE,"NAA9697";#N/A,#N/A,FALSE,"ECWEBB";#N/A,#N/A,FALSE,"MFT96";#N/A,#N/A,FALSE,"CTrecon"}</definedName>
    <definedName name="T4.9j_1_1_2" hidden="1">{#N/A,#N/A,FALSE,"TMCOMP96";#N/A,#N/A,FALSE,"MAT96";#N/A,#N/A,FALSE,"FANDA96";#N/A,#N/A,FALSE,"INTRAN96";#N/A,#N/A,FALSE,"NAA9697";#N/A,#N/A,FALSE,"ECWEBB";#N/A,#N/A,FALSE,"MFT96";#N/A,#N/A,FALSE,"CTrecon"}</definedName>
    <definedName name="T4.9j_1_1_3" localSheetId="0" hidden="1">{#N/A,#N/A,FALSE,"TMCOMP96";#N/A,#N/A,FALSE,"MAT96";#N/A,#N/A,FALSE,"FANDA96";#N/A,#N/A,FALSE,"INTRAN96";#N/A,#N/A,FALSE,"NAA9697";#N/A,#N/A,FALSE,"ECWEBB";#N/A,#N/A,FALSE,"MFT96";#N/A,#N/A,FALSE,"CTrecon"}</definedName>
    <definedName name="T4.9j_1_1_3" hidden="1">{#N/A,#N/A,FALSE,"TMCOMP96";#N/A,#N/A,FALSE,"MAT96";#N/A,#N/A,FALSE,"FANDA96";#N/A,#N/A,FALSE,"INTRAN96";#N/A,#N/A,FALSE,"NAA9697";#N/A,#N/A,FALSE,"ECWEBB";#N/A,#N/A,FALSE,"MFT96";#N/A,#N/A,FALSE,"CTrecon"}</definedName>
    <definedName name="T4.9j_1_1_4" localSheetId="0" hidden="1">{#N/A,#N/A,FALSE,"TMCOMP96";#N/A,#N/A,FALSE,"MAT96";#N/A,#N/A,FALSE,"FANDA96";#N/A,#N/A,FALSE,"INTRAN96";#N/A,#N/A,FALSE,"NAA9697";#N/A,#N/A,FALSE,"ECWEBB";#N/A,#N/A,FALSE,"MFT96";#N/A,#N/A,FALSE,"CTrecon"}</definedName>
    <definedName name="T4.9j_1_1_4" hidden="1">{#N/A,#N/A,FALSE,"TMCOMP96";#N/A,#N/A,FALSE,"MAT96";#N/A,#N/A,FALSE,"FANDA96";#N/A,#N/A,FALSE,"INTRAN96";#N/A,#N/A,FALSE,"NAA9697";#N/A,#N/A,FALSE,"ECWEBB";#N/A,#N/A,FALSE,"MFT96";#N/A,#N/A,FALSE,"CTrecon"}</definedName>
    <definedName name="T4.9j_1_1_5" localSheetId="0" hidden="1">{#N/A,#N/A,FALSE,"TMCOMP96";#N/A,#N/A,FALSE,"MAT96";#N/A,#N/A,FALSE,"FANDA96";#N/A,#N/A,FALSE,"INTRAN96";#N/A,#N/A,FALSE,"NAA9697";#N/A,#N/A,FALSE,"ECWEBB";#N/A,#N/A,FALSE,"MFT96";#N/A,#N/A,FALSE,"CTrecon"}</definedName>
    <definedName name="T4.9j_1_1_5" hidden="1">{#N/A,#N/A,FALSE,"TMCOMP96";#N/A,#N/A,FALSE,"MAT96";#N/A,#N/A,FALSE,"FANDA96";#N/A,#N/A,FALSE,"INTRAN96";#N/A,#N/A,FALSE,"NAA9697";#N/A,#N/A,FALSE,"ECWEBB";#N/A,#N/A,FALSE,"MFT96";#N/A,#N/A,FALSE,"CTrecon"}</definedName>
    <definedName name="T4.9j_1_2" localSheetId="0" hidden="1">{#N/A,#N/A,FALSE,"TMCOMP96";#N/A,#N/A,FALSE,"MAT96";#N/A,#N/A,FALSE,"FANDA96";#N/A,#N/A,FALSE,"INTRAN96";#N/A,#N/A,FALSE,"NAA9697";#N/A,#N/A,FALSE,"ECWEBB";#N/A,#N/A,FALSE,"MFT96";#N/A,#N/A,FALSE,"CTrecon"}</definedName>
    <definedName name="T4.9j_1_2" localSheetId="4" hidden="1">{#N/A,#N/A,FALSE,"TMCOMP96";#N/A,#N/A,FALSE,"MAT96";#N/A,#N/A,FALSE,"FANDA96";#N/A,#N/A,FALSE,"INTRAN96";#N/A,#N/A,FALSE,"NAA9697";#N/A,#N/A,FALSE,"ECWEBB";#N/A,#N/A,FALSE,"MFT96";#N/A,#N/A,FALSE,"CTrecon"}</definedName>
    <definedName name="T4.9j_1_2" hidden="1">{#N/A,#N/A,FALSE,"TMCOMP96";#N/A,#N/A,FALSE,"MAT96";#N/A,#N/A,FALSE,"FANDA96";#N/A,#N/A,FALSE,"INTRAN96";#N/A,#N/A,FALSE,"NAA9697";#N/A,#N/A,FALSE,"ECWEBB";#N/A,#N/A,FALSE,"MFT96";#N/A,#N/A,FALSE,"CTrecon"}</definedName>
    <definedName name="T4.9j_1_2_1" localSheetId="0" hidden="1">{#N/A,#N/A,FALSE,"TMCOMP96";#N/A,#N/A,FALSE,"MAT96";#N/A,#N/A,FALSE,"FANDA96";#N/A,#N/A,FALSE,"INTRAN96";#N/A,#N/A,FALSE,"NAA9697";#N/A,#N/A,FALSE,"ECWEBB";#N/A,#N/A,FALSE,"MFT96";#N/A,#N/A,FALSE,"CTrecon"}</definedName>
    <definedName name="T4.9j_1_2_1" localSheetId="4" hidden="1">{#N/A,#N/A,FALSE,"TMCOMP96";#N/A,#N/A,FALSE,"MAT96";#N/A,#N/A,FALSE,"FANDA96";#N/A,#N/A,FALSE,"INTRAN96";#N/A,#N/A,FALSE,"NAA9697";#N/A,#N/A,FALSE,"ECWEBB";#N/A,#N/A,FALSE,"MFT96";#N/A,#N/A,FALSE,"CTrecon"}</definedName>
    <definedName name="T4.9j_1_2_1" hidden="1">{#N/A,#N/A,FALSE,"TMCOMP96";#N/A,#N/A,FALSE,"MAT96";#N/A,#N/A,FALSE,"FANDA96";#N/A,#N/A,FALSE,"INTRAN96";#N/A,#N/A,FALSE,"NAA9697";#N/A,#N/A,FALSE,"ECWEBB";#N/A,#N/A,FALSE,"MFT96";#N/A,#N/A,FALSE,"CTrecon"}</definedName>
    <definedName name="T4.9j_1_2_1_1" localSheetId="0" hidden="1">{#N/A,#N/A,FALSE,"TMCOMP96";#N/A,#N/A,FALSE,"MAT96";#N/A,#N/A,FALSE,"FANDA96";#N/A,#N/A,FALSE,"INTRAN96";#N/A,#N/A,FALSE,"NAA9697";#N/A,#N/A,FALSE,"ECWEBB";#N/A,#N/A,FALSE,"MFT96";#N/A,#N/A,FALSE,"CTrecon"}</definedName>
    <definedName name="T4.9j_1_2_1_1" hidden="1">{#N/A,#N/A,FALSE,"TMCOMP96";#N/A,#N/A,FALSE,"MAT96";#N/A,#N/A,FALSE,"FANDA96";#N/A,#N/A,FALSE,"INTRAN96";#N/A,#N/A,FALSE,"NAA9697";#N/A,#N/A,FALSE,"ECWEBB";#N/A,#N/A,FALSE,"MFT96";#N/A,#N/A,FALSE,"CTrecon"}</definedName>
    <definedName name="T4.9j_1_2_1_1_1" hidden="1">{#N/A,#N/A,FALSE,"TMCOMP96";#N/A,#N/A,FALSE,"MAT96";#N/A,#N/A,FALSE,"FANDA96";#N/A,#N/A,FALSE,"INTRAN96";#N/A,#N/A,FALSE,"NAA9697";#N/A,#N/A,FALSE,"ECWEBB";#N/A,#N/A,FALSE,"MFT96";#N/A,#N/A,FALSE,"CTrecon"}</definedName>
    <definedName name="T4.9j_1_2_1_1_2" hidden="1">{#N/A,#N/A,FALSE,"TMCOMP96";#N/A,#N/A,FALSE,"MAT96";#N/A,#N/A,FALSE,"FANDA96";#N/A,#N/A,FALSE,"INTRAN96";#N/A,#N/A,FALSE,"NAA9697";#N/A,#N/A,FALSE,"ECWEBB";#N/A,#N/A,FALSE,"MFT96";#N/A,#N/A,FALSE,"CTrecon"}</definedName>
    <definedName name="T4.9j_1_2_1_2" localSheetId="0" hidden="1">{#N/A,#N/A,FALSE,"TMCOMP96";#N/A,#N/A,FALSE,"MAT96";#N/A,#N/A,FALSE,"FANDA96";#N/A,#N/A,FALSE,"INTRAN96";#N/A,#N/A,FALSE,"NAA9697";#N/A,#N/A,FALSE,"ECWEBB";#N/A,#N/A,FALSE,"MFT96";#N/A,#N/A,FALSE,"CTrecon"}</definedName>
    <definedName name="T4.9j_1_2_1_2" hidden="1">{#N/A,#N/A,FALSE,"TMCOMP96";#N/A,#N/A,FALSE,"MAT96";#N/A,#N/A,FALSE,"FANDA96";#N/A,#N/A,FALSE,"INTRAN96";#N/A,#N/A,FALSE,"NAA9697";#N/A,#N/A,FALSE,"ECWEBB";#N/A,#N/A,FALSE,"MFT96";#N/A,#N/A,FALSE,"CTrecon"}</definedName>
    <definedName name="T4.9j_1_2_1_3" localSheetId="0" hidden="1">{#N/A,#N/A,FALSE,"TMCOMP96";#N/A,#N/A,FALSE,"MAT96";#N/A,#N/A,FALSE,"FANDA96";#N/A,#N/A,FALSE,"INTRAN96";#N/A,#N/A,FALSE,"NAA9697";#N/A,#N/A,FALSE,"ECWEBB";#N/A,#N/A,FALSE,"MFT96";#N/A,#N/A,FALSE,"CTrecon"}</definedName>
    <definedName name="T4.9j_1_2_1_3" hidden="1">{#N/A,#N/A,FALSE,"TMCOMP96";#N/A,#N/A,FALSE,"MAT96";#N/A,#N/A,FALSE,"FANDA96";#N/A,#N/A,FALSE,"INTRAN96";#N/A,#N/A,FALSE,"NAA9697";#N/A,#N/A,FALSE,"ECWEBB";#N/A,#N/A,FALSE,"MFT96";#N/A,#N/A,FALSE,"CTrecon"}</definedName>
    <definedName name="T4.9j_1_2_1_4" localSheetId="0" hidden="1">{#N/A,#N/A,FALSE,"TMCOMP96";#N/A,#N/A,FALSE,"MAT96";#N/A,#N/A,FALSE,"FANDA96";#N/A,#N/A,FALSE,"INTRAN96";#N/A,#N/A,FALSE,"NAA9697";#N/A,#N/A,FALSE,"ECWEBB";#N/A,#N/A,FALSE,"MFT96";#N/A,#N/A,FALSE,"CTrecon"}</definedName>
    <definedName name="T4.9j_1_2_1_4" hidden="1">{#N/A,#N/A,FALSE,"TMCOMP96";#N/A,#N/A,FALSE,"MAT96";#N/A,#N/A,FALSE,"FANDA96";#N/A,#N/A,FALSE,"INTRAN96";#N/A,#N/A,FALSE,"NAA9697";#N/A,#N/A,FALSE,"ECWEBB";#N/A,#N/A,FALSE,"MFT96";#N/A,#N/A,FALSE,"CTrecon"}</definedName>
    <definedName name="T4.9j_1_2_1_5" localSheetId="0" hidden="1">{#N/A,#N/A,FALSE,"TMCOMP96";#N/A,#N/A,FALSE,"MAT96";#N/A,#N/A,FALSE,"FANDA96";#N/A,#N/A,FALSE,"INTRAN96";#N/A,#N/A,FALSE,"NAA9697";#N/A,#N/A,FALSE,"ECWEBB";#N/A,#N/A,FALSE,"MFT96";#N/A,#N/A,FALSE,"CTrecon"}</definedName>
    <definedName name="T4.9j_1_2_1_5" hidden="1">{#N/A,#N/A,FALSE,"TMCOMP96";#N/A,#N/A,FALSE,"MAT96";#N/A,#N/A,FALSE,"FANDA96";#N/A,#N/A,FALSE,"INTRAN96";#N/A,#N/A,FALSE,"NAA9697";#N/A,#N/A,FALSE,"ECWEBB";#N/A,#N/A,FALSE,"MFT96";#N/A,#N/A,FALSE,"CTrecon"}</definedName>
    <definedName name="T4.9j_1_2_2" localSheetId="0" hidden="1">{#N/A,#N/A,FALSE,"TMCOMP96";#N/A,#N/A,FALSE,"MAT96";#N/A,#N/A,FALSE,"FANDA96";#N/A,#N/A,FALSE,"INTRAN96";#N/A,#N/A,FALSE,"NAA9697";#N/A,#N/A,FALSE,"ECWEBB";#N/A,#N/A,FALSE,"MFT96";#N/A,#N/A,FALSE,"CTrecon"}</definedName>
    <definedName name="T4.9j_1_2_2" hidden="1">{#N/A,#N/A,FALSE,"TMCOMP96";#N/A,#N/A,FALSE,"MAT96";#N/A,#N/A,FALSE,"FANDA96";#N/A,#N/A,FALSE,"INTRAN96";#N/A,#N/A,FALSE,"NAA9697";#N/A,#N/A,FALSE,"ECWEBB";#N/A,#N/A,FALSE,"MFT96";#N/A,#N/A,FALSE,"CTrecon"}</definedName>
    <definedName name="T4.9j_1_2_3" localSheetId="0" hidden="1">{#N/A,#N/A,FALSE,"TMCOMP96";#N/A,#N/A,FALSE,"MAT96";#N/A,#N/A,FALSE,"FANDA96";#N/A,#N/A,FALSE,"INTRAN96";#N/A,#N/A,FALSE,"NAA9697";#N/A,#N/A,FALSE,"ECWEBB";#N/A,#N/A,FALSE,"MFT96";#N/A,#N/A,FALSE,"CTrecon"}</definedName>
    <definedName name="T4.9j_1_2_3" hidden="1">{#N/A,#N/A,FALSE,"TMCOMP96";#N/A,#N/A,FALSE,"MAT96";#N/A,#N/A,FALSE,"FANDA96";#N/A,#N/A,FALSE,"INTRAN96";#N/A,#N/A,FALSE,"NAA9697";#N/A,#N/A,FALSE,"ECWEBB";#N/A,#N/A,FALSE,"MFT96";#N/A,#N/A,FALSE,"CTrecon"}</definedName>
    <definedName name="T4.9j_1_2_4" localSheetId="0" hidden="1">{#N/A,#N/A,FALSE,"TMCOMP96";#N/A,#N/A,FALSE,"MAT96";#N/A,#N/A,FALSE,"FANDA96";#N/A,#N/A,FALSE,"INTRAN96";#N/A,#N/A,FALSE,"NAA9697";#N/A,#N/A,FALSE,"ECWEBB";#N/A,#N/A,FALSE,"MFT96";#N/A,#N/A,FALSE,"CTrecon"}</definedName>
    <definedName name="T4.9j_1_2_4" hidden="1">{#N/A,#N/A,FALSE,"TMCOMP96";#N/A,#N/A,FALSE,"MAT96";#N/A,#N/A,FALSE,"FANDA96";#N/A,#N/A,FALSE,"INTRAN96";#N/A,#N/A,FALSE,"NAA9697";#N/A,#N/A,FALSE,"ECWEBB";#N/A,#N/A,FALSE,"MFT96";#N/A,#N/A,FALSE,"CTrecon"}</definedName>
    <definedName name="T4.9j_1_2_5" localSheetId="0" hidden="1">{#N/A,#N/A,FALSE,"TMCOMP96";#N/A,#N/A,FALSE,"MAT96";#N/A,#N/A,FALSE,"FANDA96";#N/A,#N/A,FALSE,"INTRAN96";#N/A,#N/A,FALSE,"NAA9697";#N/A,#N/A,FALSE,"ECWEBB";#N/A,#N/A,FALSE,"MFT96";#N/A,#N/A,FALSE,"CTrecon"}</definedName>
    <definedName name="T4.9j_1_2_5" hidden="1">{#N/A,#N/A,FALSE,"TMCOMP96";#N/A,#N/A,FALSE,"MAT96";#N/A,#N/A,FALSE,"FANDA96";#N/A,#N/A,FALSE,"INTRAN96";#N/A,#N/A,FALSE,"NAA9697";#N/A,#N/A,FALSE,"ECWEBB";#N/A,#N/A,FALSE,"MFT96";#N/A,#N/A,FALSE,"CTrecon"}</definedName>
    <definedName name="T4.9j_1_3" localSheetId="0" hidden="1">{#N/A,#N/A,FALSE,"TMCOMP96";#N/A,#N/A,FALSE,"MAT96";#N/A,#N/A,FALSE,"FANDA96";#N/A,#N/A,FALSE,"INTRAN96";#N/A,#N/A,FALSE,"NAA9697";#N/A,#N/A,FALSE,"ECWEBB";#N/A,#N/A,FALSE,"MFT96";#N/A,#N/A,FALSE,"CTrecon"}</definedName>
    <definedName name="T4.9j_1_3" localSheetId="4" hidden="1">{#N/A,#N/A,FALSE,"TMCOMP96";#N/A,#N/A,FALSE,"MAT96";#N/A,#N/A,FALSE,"FANDA96";#N/A,#N/A,FALSE,"INTRAN96";#N/A,#N/A,FALSE,"NAA9697";#N/A,#N/A,FALSE,"ECWEBB";#N/A,#N/A,FALSE,"MFT96";#N/A,#N/A,FALSE,"CTrecon"}</definedName>
    <definedName name="T4.9j_1_3" hidden="1">{#N/A,#N/A,FALSE,"TMCOMP96";#N/A,#N/A,FALSE,"MAT96";#N/A,#N/A,FALSE,"FANDA96";#N/A,#N/A,FALSE,"INTRAN96";#N/A,#N/A,FALSE,"NAA9697";#N/A,#N/A,FALSE,"ECWEBB";#N/A,#N/A,FALSE,"MFT96";#N/A,#N/A,FALSE,"CTrecon"}</definedName>
    <definedName name="T4.9j_1_3_1" localSheetId="0" hidden="1">{#N/A,#N/A,FALSE,"TMCOMP96";#N/A,#N/A,FALSE,"MAT96";#N/A,#N/A,FALSE,"FANDA96";#N/A,#N/A,FALSE,"INTRAN96";#N/A,#N/A,FALSE,"NAA9697";#N/A,#N/A,FALSE,"ECWEBB";#N/A,#N/A,FALSE,"MFT96";#N/A,#N/A,FALSE,"CTrecon"}</definedName>
    <definedName name="T4.9j_1_3_1" localSheetId="4" hidden="1">{#N/A,#N/A,FALSE,"TMCOMP96";#N/A,#N/A,FALSE,"MAT96";#N/A,#N/A,FALSE,"FANDA96";#N/A,#N/A,FALSE,"INTRAN96";#N/A,#N/A,FALSE,"NAA9697";#N/A,#N/A,FALSE,"ECWEBB";#N/A,#N/A,FALSE,"MFT96";#N/A,#N/A,FALSE,"CTrecon"}</definedName>
    <definedName name="T4.9j_1_3_1" hidden="1">{#N/A,#N/A,FALSE,"TMCOMP96";#N/A,#N/A,FALSE,"MAT96";#N/A,#N/A,FALSE,"FANDA96";#N/A,#N/A,FALSE,"INTRAN96";#N/A,#N/A,FALSE,"NAA9697";#N/A,#N/A,FALSE,"ECWEBB";#N/A,#N/A,FALSE,"MFT96";#N/A,#N/A,FALSE,"CTrecon"}</definedName>
    <definedName name="T4.9j_1_3_1_1" localSheetId="0" hidden="1">{#N/A,#N/A,FALSE,"TMCOMP96";#N/A,#N/A,FALSE,"MAT96";#N/A,#N/A,FALSE,"FANDA96";#N/A,#N/A,FALSE,"INTRAN96";#N/A,#N/A,FALSE,"NAA9697";#N/A,#N/A,FALSE,"ECWEBB";#N/A,#N/A,FALSE,"MFT96";#N/A,#N/A,FALSE,"CTrecon"}</definedName>
    <definedName name="T4.9j_1_3_1_1" hidden="1">{#N/A,#N/A,FALSE,"TMCOMP96";#N/A,#N/A,FALSE,"MAT96";#N/A,#N/A,FALSE,"FANDA96";#N/A,#N/A,FALSE,"INTRAN96";#N/A,#N/A,FALSE,"NAA9697";#N/A,#N/A,FALSE,"ECWEBB";#N/A,#N/A,FALSE,"MFT96";#N/A,#N/A,FALSE,"CTrecon"}</definedName>
    <definedName name="T4.9j_1_3_1_1_1" hidden="1">{#N/A,#N/A,FALSE,"TMCOMP96";#N/A,#N/A,FALSE,"MAT96";#N/A,#N/A,FALSE,"FANDA96";#N/A,#N/A,FALSE,"INTRAN96";#N/A,#N/A,FALSE,"NAA9697";#N/A,#N/A,FALSE,"ECWEBB";#N/A,#N/A,FALSE,"MFT96";#N/A,#N/A,FALSE,"CTrecon"}</definedName>
    <definedName name="T4.9j_1_3_1_1_2" hidden="1">{#N/A,#N/A,FALSE,"TMCOMP96";#N/A,#N/A,FALSE,"MAT96";#N/A,#N/A,FALSE,"FANDA96";#N/A,#N/A,FALSE,"INTRAN96";#N/A,#N/A,FALSE,"NAA9697";#N/A,#N/A,FALSE,"ECWEBB";#N/A,#N/A,FALSE,"MFT96";#N/A,#N/A,FALSE,"CTrecon"}</definedName>
    <definedName name="T4.9j_1_3_1_2" localSheetId="0" hidden="1">{#N/A,#N/A,FALSE,"TMCOMP96";#N/A,#N/A,FALSE,"MAT96";#N/A,#N/A,FALSE,"FANDA96";#N/A,#N/A,FALSE,"INTRAN96";#N/A,#N/A,FALSE,"NAA9697";#N/A,#N/A,FALSE,"ECWEBB";#N/A,#N/A,FALSE,"MFT96";#N/A,#N/A,FALSE,"CTrecon"}</definedName>
    <definedName name="T4.9j_1_3_1_2" hidden="1">{#N/A,#N/A,FALSE,"TMCOMP96";#N/A,#N/A,FALSE,"MAT96";#N/A,#N/A,FALSE,"FANDA96";#N/A,#N/A,FALSE,"INTRAN96";#N/A,#N/A,FALSE,"NAA9697";#N/A,#N/A,FALSE,"ECWEBB";#N/A,#N/A,FALSE,"MFT96";#N/A,#N/A,FALSE,"CTrecon"}</definedName>
    <definedName name="T4.9j_1_3_1_3" localSheetId="0" hidden="1">{#N/A,#N/A,FALSE,"TMCOMP96";#N/A,#N/A,FALSE,"MAT96";#N/A,#N/A,FALSE,"FANDA96";#N/A,#N/A,FALSE,"INTRAN96";#N/A,#N/A,FALSE,"NAA9697";#N/A,#N/A,FALSE,"ECWEBB";#N/A,#N/A,FALSE,"MFT96";#N/A,#N/A,FALSE,"CTrecon"}</definedName>
    <definedName name="T4.9j_1_3_1_3" hidden="1">{#N/A,#N/A,FALSE,"TMCOMP96";#N/A,#N/A,FALSE,"MAT96";#N/A,#N/A,FALSE,"FANDA96";#N/A,#N/A,FALSE,"INTRAN96";#N/A,#N/A,FALSE,"NAA9697";#N/A,#N/A,FALSE,"ECWEBB";#N/A,#N/A,FALSE,"MFT96";#N/A,#N/A,FALSE,"CTrecon"}</definedName>
    <definedName name="T4.9j_1_3_1_4" localSheetId="0" hidden="1">{#N/A,#N/A,FALSE,"TMCOMP96";#N/A,#N/A,FALSE,"MAT96";#N/A,#N/A,FALSE,"FANDA96";#N/A,#N/A,FALSE,"INTRAN96";#N/A,#N/A,FALSE,"NAA9697";#N/A,#N/A,FALSE,"ECWEBB";#N/A,#N/A,FALSE,"MFT96";#N/A,#N/A,FALSE,"CTrecon"}</definedName>
    <definedName name="T4.9j_1_3_1_4" hidden="1">{#N/A,#N/A,FALSE,"TMCOMP96";#N/A,#N/A,FALSE,"MAT96";#N/A,#N/A,FALSE,"FANDA96";#N/A,#N/A,FALSE,"INTRAN96";#N/A,#N/A,FALSE,"NAA9697";#N/A,#N/A,FALSE,"ECWEBB";#N/A,#N/A,FALSE,"MFT96";#N/A,#N/A,FALSE,"CTrecon"}</definedName>
    <definedName name="T4.9j_1_3_1_5" localSheetId="0" hidden="1">{#N/A,#N/A,FALSE,"TMCOMP96";#N/A,#N/A,FALSE,"MAT96";#N/A,#N/A,FALSE,"FANDA96";#N/A,#N/A,FALSE,"INTRAN96";#N/A,#N/A,FALSE,"NAA9697";#N/A,#N/A,FALSE,"ECWEBB";#N/A,#N/A,FALSE,"MFT96";#N/A,#N/A,FALSE,"CTrecon"}</definedName>
    <definedName name="T4.9j_1_3_1_5" hidden="1">{#N/A,#N/A,FALSE,"TMCOMP96";#N/A,#N/A,FALSE,"MAT96";#N/A,#N/A,FALSE,"FANDA96";#N/A,#N/A,FALSE,"INTRAN96";#N/A,#N/A,FALSE,"NAA9697";#N/A,#N/A,FALSE,"ECWEBB";#N/A,#N/A,FALSE,"MFT96";#N/A,#N/A,FALSE,"CTrecon"}</definedName>
    <definedName name="T4.9j_1_3_2" localSheetId="0" hidden="1">{#N/A,#N/A,FALSE,"TMCOMP96";#N/A,#N/A,FALSE,"MAT96";#N/A,#N/A,FALSE,"FANDA96";#N/A,#N/A,FALSE,"INTRAN96";#N/A,#N/A,FALSE,"NAA9697";#N/A,#N/A,FALSE,"ECWEBB";#N/A,#N/A,FALSE,"MFT96";#N/A,#N/A,FALSE,"CTrecon"}</definedName>
    <definedName name="T4.9j_1_3_2" hidden="1">{#N/A,#N/A,FALSE,"TMCOMP96";#N/A,#N/A,FALSE,"MAT96";#N/A,#N/A,FALSE,"FANDA96";#N/A,#N/A,FALSE,"INTRAN96";#N/A,#N/A,FALSE,"NAA9697";#N/A,#N/A,FALSE,"ECWEBB";#N/A,#N/A,FALSE,"MFT96";#N/A,#N/A,FALSE,"CTrecon"}</definedName>
    <definedName name="T4.9j_1_3_3" localSheetId="0" hidden="1">{#N/A,#N/A,FALSE,"TMCOMP96";#N/A,#N/A,FALSE,"MAT96";#N/A,#N/A,FALSE,"FANDA96";#N/A,#N/A,FALSE,"INTRAN96";#N/A,#N/A,FALSE,"NAA9697";#N/A,#N/A,FALSE,"ECWEBB";#N/A,#N/A,FALSE,"MFT96";#N/A,#N/A,FALSE,"CTrecon"}</definedName>
    <definedName name="T4.9j_1_3_3" hidden="1">{#N/A,#N/A,FALSE,"TMCOMP96";#N/A,#N/A,FALSE,"MAT96";#N/A,#N/A,FALSE,"FANDA96";#N/A,#N/A,FALSE,"INTRAN96";#N/A,#N/A,FALSE,"NAA9697";#N/A,#N/A,FALSE,"ECWEBB";#N/A,#N/A,FALSE,"MFT96";#N/A,#N/A,FALSE,"CTrecon"}</definedName>
    <definedName name="T4.9j_1_3_4" localSheetId="0" hidden="1">{#N/A,#N/A,FALSE,"TMCOMP96";#N/A,#N/A,FALSE,"MAT96";#N/A,#N/A,FALSE,"FANDA96";#N/A,#N/A,FALSE,"INTRAN96";#N/A,#N/A,FALSE,"NAA9697";#N/A,#N/A,FALSE,"ECWEBB";#N/A,#N/A,FALSE,"MFT96";#N/A,#N/A,FALSE,"CTrecon"}</definedName>
    <definedName name="T4.9j_1_3_4" hidden="1">{#N/A,#N/A,FALSE,"TMCOMP96";#N/A,#N/A,FALSE,"MAT96";#N/A,#N/A,FALSE,"FANDA96";#N/A,#N/A,FALSE,"INTRAN96";#N/A,#N/A,FALSE,"NAA9697";#N/A,#N/A,FALSE,"ECWEBB";#N/A,#N/A,FALSE,"MFT96";#N/A,#N/A,FALSE,"CTrecon"}</definedName>
    <definedName name="T4.9j_1_3_5" localSheetId="0" hidden="1">{#N/A,#N/A,FALSE,"TMCOMP96";#N/A,#N/A,FALSE,"MAT96";#N/A,#N/A,FALSE,"FANDA96";#N/A,#N/A,FALSE,"INTRAN96";#N/A,#N/A,FALSE,"NAA9697";#N/A,#N/A,FALSE,"ECWEBB";#N/A,#N/A,FALSE,"MFT96";#N/A,#N/A,FALSE,"CTrecon"}</definedName>
    <definedName name="T4.9j_1_3_5" hidden="1">{#N/A,#N/A,FALSE,"TMCOMP96";#N/A,#N/A,FALSE,"MAT96";#N/A,#N/A,FALSE,"FANDA96";#N/A,#N/A,FALSE,"INTRAN96";#N/A,#N/A,FALSE,"NAA9697";#N/A,#N/A,FALSE,"ECWEBB";#N/A,#N/A,FALSE,"MFT96";#N/A,#N/A,FALSE,"CTrecon"}</definedName>
    <definedName name="T4.9j_1_4" localSheetId="0" hidden="1">{#N/A,#N/A,FALSE,"TMCOMP96";#N/A,#N/A,FALSE,"MAT96";#N/A,#N/A,FALSE,"FANDA96";#N/A,#N/A,FALSE,"INTRAN96";#N/A,#N/A,FALSE,"NAA9697";#N/A,#N/A,FALSE,"ECWEBB";#N/A,#N/A,FALSE,"MFT96";#N/A,#N/A,FALSE,"CTrecon"}</definedName>
    <definedName name="T4.9j_1_4" localSheetId="4" hidden="1">{#N/A,#N/A,FALSE,"TMCOMP96";#N/A,#N/A,FALSE,"MAT96";#N/A,#N/A,FALSE,"FANDA96";#N/A,#N/A,FALSE,"INTRAN96";#N/A,#N/A,FALSE,"NAA9697";#N/A,#N/A,FALSE,"ECWEBB";#N/A,#N/A,FALSE,"MFT96";#N/A,#N/A,FALSE,"CTrecon"}</definedName>
    <definedName name="T4.9j_1_4" hidden="1">{#N/A,#N/A,FALSE,"TMCOMP96";#N/A,#N/A,FALSE,"MAT96";#N/A,#N/A,FALSE,"FANDA96";#N/A,#N/A,FALSE,"INTRAN96";#N/A,#N/A,FALSE,"NAA9697";#N/A,#N/A,FALSE,"ECWEBB";#N/A,#N/A,FALSE,"MFT96";#N/A,#N/A,FALSE,"CTrecon"}</definedName>
    <definedName name="T4.9j_1_4_1" localSheetId="0" hidden="1">{#N/A,#N/A,FALSE,"TMCOMP96";#N/A,#N/A,FALSE,"MAT96";#N/A,#N/A,FALSE,"FANDA96";#N/A,#N/A,FALSE,"INTRAN96";#N/A,#N/A,FALSE,"NAA9697";#N/A,#N/A,FALSE,"ECWEBB";#N/A,#N/A,FALSE,"MFT96";#N/A,#N/A,FALSE,"CTrecon"}</definedName>
    <definedName name="T4.9j_1_4_1" localSheetId="4" hidden="1">{#N/A,#N/A,FALSE,"TMCOMP96";#N/A,#N/A,FALSE,"MAT96";#N/A,#N/A,FALSE,"FANDA96";#N/A,#N/A,FALSE,"INTRAN96";#N/A,#N/A,FALSE,"NAA9697";#N/A,#N/A,FALSE,"ECWEBB";#N/A,#N/A,FALSE,"MFT96";#N/A,#N/A,FALSE,"CTrecon"}</definedName>
    <definedName name="T4.9j_1_4_1" hidden="1">{#N/A,#N/A,FALSE,"TMCOMP96";#N/A,#N/A,FALSE,"MAT96";#N/A,#N/A,FALSE,"FANDA96";#N/A,#N/A,FALSE,"INTRAN96";#N/A,#N/A,FALSE,"NAA9697";#N/A,#N/A,FALSE,"ECWEBB";#N/A,#N/A,FALSE,"MFT96";#N/A,#N/A,FALSE,"CTrecon"}</definedName>
    <definedName name="T4.9j_1_4_1_1" localSheetId="0" hidden="1">{#N/A,#N/A,FALSE,"TMCOMP96";#N/A,#N/A,FALSE,"MAT96";#N/A,#N/A,FALSE,"FANDA96";#N/A,#N/A,FALSE,"INTRAN96";#N/A,#N/A,FALSE,"NAA9697";#N/A,#N/A,FALSE,"ECWEBB";#N/A,#N/A,FALSE,"MFT96";#N/A,#N/A,FALSE,"CTrecon"}</definedName>
    <definedName name="T4.9j_1_4_1_1" hidden="1">{#N/A,#N/A,FALSE,"TMCOMP96";#N/A,#N/A,FALSE,"MAT96";#N/A,#N/A,FALSE,"FANDA96";#N/A,#N/A,FALSE,"INTRAN96";#N/A,#N/A,FALSE,"NAA9697";#N/A,#N/A,FALSE,"ECWEBB";#N/A,#N/A,FALSE,"MFT96";#N/A,#N/A,FALSE,"CTrecon"}</definedName>
    <definedName name="T4.9j_1_4_1_2" localSheetId="0" hidden="1">{#N/A,#N/A,FALSE,"TMCOMP96";#N/A,#N/A,FALSE,"MAT96";#N/A,#N/A,FALSE,"FANDA96";#N/A,#N/A,FALSE,"INTRAN96";#N/A,#N/A,FALSE,"NAA9697";#N/A,#N/A,FALSE,"ECWEBB";#N/A,#N/A,FALSE,"MFT96";#N/A,#N/A,FALSE,"CTrecon"}</definedName>
    <definedName name="T4.9j_1_4_1_2" hidden="1">{#N/A,#N/A,FALSE,"TMCOMP96";#N/A,#N/A,FALSE,"MAT96";#N/A,#N/A,FALSE,"FANDA96";#N/A,#N/A,FALSE,"INTRAN96";#N/A,#N/A,FALSE,"NAA9697";#N/A,#N/A,FALSE,"ECWEBB";#N/A,#N/A,FALSE,"MFT96";#N/A,#N/A,FALSE,"CTrecon"}</definedName>
    <definedName name="T4.9j_1_4_1_3" localSheetId="0" hidden="1">{#N/A,#N/A,FALSE,"TMCOMP96";#N/A,#N/A,FALSE,"MAT96";#N/A,#N/A,FALSE,"FANDA96";#N/A,#N/A,FALSE,"INTRAN96";#N/A,#N/A,FALSE,"NAA9697";#N/A,#N/A,FALSE,"ECWEBB";#N/A,#N/A,FALSE,"MFT96";#N/A,#N/A,FALSE,"CTrecon"}</definedName>
    <definedName name="T4.9j_1_4_1_3" hidden="1">{#N/A,#N/A,FALSE,"TMCOMP96";#N/A,#N/A,FALSE,"MAT96";#N/A,#N/A,FALSE,"FANDA96";#N/A,#N/A,FALSE,"INTRAN96";#N/A,#N/A,FALSE,"NAA9697";#N/A,#N/A,FALSE,"ECWEBB";#N/A,#N/A,FALSE,"MFT96";#N/A,#N/A,FALSE,"CTrecon"}</definedName>
    <definedName name="T4.9j_1_4_1_4" localSheetId="0" hidden="1">{#N/A,#N/A,FALSE,"TMCOMP96";#N/A,#N/A,FALSE,"MAT96";#N/A,#N/A,FALSE,"FANDA96";#N/A,#N/A,FALSE,"INTRAN96";#N/A,#N/A,FALSE,"NAA9697";#N/A,#N/A,FALSE,"ECWEBB";#N/A,#N/A,FALSE,"MFT96";#N/A,#N/A,FALSE,"CTrecon"}</definedName>
    <definedName name="T4.9j_1_4_1_4" hidden="1">{#N/A,#N/A,FALSE,"TMCOMP96";#N/A,#N/A,FALSE,"MAT96";#N/A,#N/A,FALSE,"FANDA96";#N/A,#N/A,FALSE,"INTRAN96";#N/A,#N/A,FALSE,"NAA9697";#N/A,#N/A,FALSE,"ECWEBB";#N/A,#N/A,FALSE,"MFT96";#N/A,#N/A,FALSE,"CTrecon"}</definedName>
    <definedName name="T4.9j_1_4_1_5" hidden="1">{#N/A,#N/A,FALSE,"TMCOMP96";#N/A,#N/A,FALSE,"MAT96";#N/A,#N/A,FALSE,"FANDA96";#N/A,#N/A,FALSE,"INTRAN96";#N/A,#N/A,FALSE,"NAA9697";#N/A,#N/A,FALSE,"ECWEBB";#N/A,#N/A,FALSE,"MFT96";#N/A,#N/A,FALSE,"CTrecon"}</definedName>
    <definedName name="T4.9j_1_4_2" localSheetId="0" hidden="1">{#N/A,#N/A,FALSE,"TMCOMP96";#N/A,#N/A,FALSE,"MAT96";#N/A,#N/A,FALSE,"FANDA96";#N/A,#N/A,FALSE,"INTRAN96";#N/A,#N/A,FALSE,"NAA9697";#N/A,#N/A,FALSE,"ECWEBB";#N/A,#N/A,FALSE,"MFT96";#N/A,#N/A,FALSE,"CTrecon"}</definedName>
    <definedName name="T4.9j_1_4_2" hidden="1">{#N/A,#N/A,FALSE,"TMCOMP96";#N/A,#N/A,FALSE,"MAT96";#N/A,#N/A,FALSE,"FANDA96";#N/A,#N/A,FALSE,"INTRAN96";#N/A,#N/A,FALSE,"NAA9697";#N/A,#N/A,FALSE,"ECWEBB";#N/A,#N/A,FALSE,"MFT96";#N/A,#N/A,FALSE,"CTrecon"}</definedName>
    <definedName name="T4.9j_1_4_3" localSheetId="0" hidden="1">{#N/A,#N/A,FALSE,"TMCOMP96";#N/A,#N/A,FALSE,"MAT96";#N/A,#N/A,FALSE,"FANDA96";#N/A,#N/A,FALSE,"INTRAN96";#N/A,#N/A,FALSE,"NAA9697";#N/A,#N/A,FALSE,"ECWEBB";#N/A,#N/A,FALSE,"MFT96";#N/A,#N/A,FALSE,"CTrecon"}</definedName>
    <definedName name="T4.9j_1_4_3" hidden="1">{#N/A,#N/A,FALSE,"TMCOMP96";#N/A,#N/A,FALSE,"MAT96";#N/A,#N/A,FALSE,"FANDA96";#N/A,#N/A,FALSE,"INTRAN96";#N/A,#N/A,FALSE,"NAA9697";#N/A,#N/A,FALSE,"ECWEBB";#N/A,#N/A,FALSE,"MFT96";#N/A,#N/A,FALSE,"CTrecon"}</definedName>
    <definedName name="T4.9j_1_4_4" localSheetId="0" hidden="1">{#N/A,#N/A,FALSE,"TMCOMP96";#N/A,#N/A,FALSE,"MAT96";#N/A,#N/A,FALSE,"FANDA96";#N/A,#N/A,FALSE,"INTRAN96";#N/A,#N/A,FALSE,"NAA9697";#N/A,#N/A,FALSE,"ECWEBB";#N/A,#N/A,FALSE,"MFT96";#N/A,#N/A,FALSE,"CTrecon"}</definedName>
    <definedName name="T4.9j_1_4_4" hidden="1">{#N/A,#N/A,FALSE,"TMCOMP96";#N/A,#N/A,FALSE,"MAT96";#N/A,#N/A,FALSE,"FANDA96";#N/A,#N/A,FALSE,"INTRAN96";#N/A,#N/A,FALSE,"NAA9697";#N/A,#N/A,FALSE,"ECWEBB";#N/A,#N/A,FALSE,"MFT96";#N/A,#N/A,FALSE,"CTrecon"}</definedName>
    <definedName name="T4.9j_1_4_5" localSheetId="0" hidden="1">{#N/A,#N/A,FALSE,"TMCOMP96";#N/A,#N/A,FALSE,"MAT96";#N/A,#N/A,FALSE,"FANDA96";#N/A,#N/A,FALSE,"INTRAN96";#N/A,#N/A,FALSE,"NAA9697";#N/A,#N/A,FALSE,"ECWEBB";#N/A,#N/A,FALSE,"MFT96";#N/A,#N/A,FALSE,"CTrecon"}</definedName>
    <definedName name="T4.9j_1_4_5" hidden="1">{#N/A,#N/A,FALSE,"TMCOMP96";#N/A,#N/A,FALSE,"MAT96";#N/A,#N/A,FALSE,"FANDA96";#N/A,#N/A,FALSE,"INTRAN96";#N/A,#N/A,FALSE,"NAA9697";#N/A,#N/A,FALSE,"ECWEBB";#N/A,#N/A,FALSE,"MFT96";#N/A,#N/A,FALSE,"CTrecon"}</definedName>
    <definedName name="T4.9j_1_5" localSheetId="0" hidden="1">{#N/A,#N/A,FALSE,"TMCOMP96";#N/A,#N/A,FALSE,"MAT96";#N/A,#N/A,FALSE,"FANDA96";#N/A,#N/A,FALSE,"INTRAN96";#N/A,#N/A,FALSE,"NAA9697";#N/A,#N/A,FALSE,"ECWEBB";#N/A,#N/A,FALSE,"MFT96";#N/A,#N/A,FALSE,"CTrecon"}</definedName>
    <definedName name="T4.9j_1_5" localSheetId="4" hidden="1">{#N/A,#N/A,FALSE,"TMCOMP96";#N/A,#N/A,FALSE,"MAT96";#N/A,#N/A,FALSE,"FANDA96";#N/A,#N/A,FALSE,"INTRAN96";#N/A,#N/A,FALSE,"NAA9697";#N/A,#N/A,FALSE,"ECWEBB";#N/A,#N/A,FALSE,"MFT96";#N/A,#N/A,FALSE,"CTrecon"}</definedName>
    <definedName name="T4.9j_1_5" hidden="1">{#N/A,#N/A,FALSE,"TMCOMP96";#N/A,#N/A,FALSE,"MAT96";#N/A,#N/A,FALSE,"FANDA96";#N/A,#N/A,FALSE,"INTRAN96";#N/A,#N/A,FALSE,"NAA9697";#N/A,#N/A,FALSE,"ECWEBB";#N/A,#N/A,FALSE,"MFT96";#N/A,#N/A,FALSE,"CTrecon"}</definedName>
    <definedName name="T4.9j_1_5_1" localSheetId="0" hidden="1">{#N/A,#N/A,FALSE,"TMCOMP96";#N/A,#N/A,FALSE,"MAT96";#N/A,#N/A,FALSE,"FANDA96";#N/A,#N/A,FALSE,"INTRAN96";#N/A,#N/A,FALSE,"NAA9697";#N/A,#N/A,FALSE,"ECWEBB";#N/A,#N/A,FALSE,"MFT96";#N/A,#N/A,FALSE,"CTrecon"}</definedName>
    <definedName name="T4.9j_1_5_1" hidden="1">{#N/A,#N/A,FALSE,"TMCOMP96";#N/A,#N/A,FALSE,"MAT96";#N/A,#N/A,FALSE,"FANDA96";#N/A,#N/A,FALSE,"INTRAN96";#N/A,#N/A,FALSE,"NAA9697";#N/A,#N/A,FALSE,"ECWEBB";#N/A,#N/A,FALSE,"MFT96";#N/A,#N/A,FALSE,"CTrecon"}</definedName>
    <definedName name="T4.9j_1_5_2" localSheetId="0" hidden="1">{#N/A,#N/A,FALSE,"TMCOMP96";#N/A,#N/A,FALSE,"MAT96";#N/A,#N/A,FALSE,"FANDA96";#N/A,#N/A,FALSE,"INTRAN96";#N/A,#N/A,FALSE,"NAA9697";#N/A,#N/A,FALSE,"ECWEBB";#N/A,#N/A,FALSE,"MFT96";#N/A,#N/A,FALSE,"CTrecon"}</definedName>
    <definedName name="T4.9j_1_5_2" hidden="1">{#N/A,#N/A,FALSE,"TMCOMP96";#N/A,#N/A,FALSE,"MAT96";#N/A,#N/A,FALSE,"FANDA96";#N/A,#N/A,FALSE,"INTRAN96";#N/A,#N/A,FALSE,"NAA9697";#N/A,#N/A,FALSE,"ECWEBB";#N/A,#N/A,FALSE,"MFT96";#N/A,#N/A,FALSE,"CTrecon"}</definedName>
    <definedName name="T4.9j_1_5_3" localSheetId="0" hidden="1">{#N/A,#N/A,FALSE,"TMCOMP96";#N/A,#N/A,FALSE,"MAT96";#N/A,#N/A,FALSE,"FANDA96";#N/A,#N/A,FALSE,"INTRAN96";#N/A,#N/A,FALSE,"NAA9697";#N/A,#N/A,FALSE,"ECWEBB";#N/A,#N/A,FALSE,"MFT96";#N/A,#N/A,FALSE,"CTrecon"}</definedName>
    <definedName name="T4.9j_1_5_3" hidden="1">{#N/A,#N/A,FALSE,"TMCOMP96";#N/A,#N/A,FALSE,"MAT96";#N/A,#N/A,FALSE,"FANDA96";#N/A,#N/A,FALSE,"INTRAN96";#N/A,#N/A,FALSE,"NAA9697";#N/A,#N/A,FALSE,"ECWEBB";#N/A,#N/A,FALSE,"MFT96";#N/A,#N/A,FALSE,"CTrecon"}</definedName>
    <definedName name="T4.9j_1_5_4" localSheetId="0" hidden="1">{#N/A,#N/A,FALSE,"TMCOMP96";#N/A,#N/A,FALSE,"MAT96";#N/A,#N/A,FALSE,"FANDA96";#N/A,#N/A,FALSE,"INTRAN96";#N/A,#N/A,FALSE,"NAA9697";#N/A,#N/A,FALSE,"ECWEBB";#N/A,#N/A,FALSE,"MFT96";#N/A,#N/A,FALSE,"CTrecon"}</definedName>
    <definedName name="T4.9j_1_5_4" hidden="1">{#N/A,#N/A,FALSE,"TMCOMP96";#N/A,#N/A,FALSE,"MAT96";#N/A,#N/A,FALSE,"FANDA96";#N/A,#N/A,FALSE,"INTRAN96";#N/A,#N/A,FALSE,"NAA9697";#N/A,#N/A,FALSE,"ECWEBB";#N/A,#N/A,FALSE,"MFT96";#N/A,#N/A,FALSE,"CTrecon"}</definedName>
    <definedName name="T4.9j_1_5_5" hidden="1">{#N/A,#N/A,FALSE,"TMCOMP96";#N/A,#N/A,FALSE,"MAT96";#N/A,#N/A,FALSE,"FANDA96";#N/A,#N/A,FALSE,"INTRAN96";#N/A,#N/A,FALSE,"NAA9697";#N/A,#N/A,FALSE,"ECWEBB";#N/A,#N/A,FALSE,"MFT96";#N/A,#N/A,FALSE,"CTrecon"}</definedName>
    <definedName name="T4.9j_2" localSheetId="0" hidden="1">{#N/A,#N/A,FALSE,"TMCOMP96";#N/A,#N/A,FALSE,"MAT96";#N/A,#N/A,FALSE,"FANDA96";#N/A,#N/A,FALSE,"INTRAN96";#N/A,#N/A,FALSE,"NAA9697";#N/A,#N/A,FALSE,"ECWEBB";#N/A,#N/A,FALSE,"MFT96";#N/A,#N/A,FALSE,"CTrecon"}</definedName>
    <definedName name="T4.9j_2" localSheetId="4" hidden="1">{#N/A,#N/A,FALSE,"TMCOMP96";#N/A,#N/A,FALSE,"MAT96";#N/A,#N/A,FALSE,"FANDA96";#N/A,#N/A,FALSE,"INTRAN96";#N/A,#N/A,FALSE,"NAA9697";#N/A,#N/A,FALSE,"ECWEBB";#N/A,#N/A,FALSE,"MFT96";#N/A,#N/A,FALSE,"CTrecon"}</definedName>
    <definedName name="T4.9j_2" localSheetId="3" hidden="1">{#N/A,#N/A,FALSE,"TMCOMP96";#N/A,#N/A,FALSE,"MAT96";#N/A,#N/A,FALSE,"FANDA96";#N/A,#N/A,FALSE,"INTRAN96";#N/A,#N/A,FALSE,"NAA9697";#N/A,#N/A,FALSE,"ECWEBB";#N/A,#N/A,FALSE,"MFT96";#N/A,#N/A,FALSE,"CTrecon"}</definedName>
    <definedName name="T4.9j_2" hidden="1">{#N/A,#N/A,FALSE,"TMCOMP96";#N/A,#N/A,FALSE,"MAT96";#N/A,#N/A,FALSE,"FANDA96";#N/A,#N/A,FALSE,"INTRAN96";#N/A,#N/A,FALSE,"NAA9697";#N/A,#N/A,FALSE,"ECWEBB";#N/A,#N/A,FALSE,"MFT96";#N/A,#N/A,FALSE,"CTrecon"}</definedName>
    <definedName name="T4.9j_2_1" localSheetId="0" hidden="1">{#N/A,#N/A,FALSE,"TMCOMP96";#N/A,#N/A,FALSE,"MAT96";#N/A,#N/A,FALSE,"FANDA96";#N/A,#N/A,FALSE,"INTRAN96";#N/A,#N/A,FALSE,"NAA9697";#N/A,#N/A,FALSE,"ECWEBB";#N/A,#N/A,FALSE,"MFT96";#N/A,#N/A,FALSE,"CTrecon"}</definedName>
    <definedName name="T4.9j_2_1" localSheetId="4" hidden="1">{#N/A,#N/A,FALSE,"TMCOMP96";#N/A,#N/A,FALSE,"MAT96";#N/A,#N/A,FALSE,"FANDA96";#N/A,#N/A,FALSE,"INTRAN96";#N/A,#N/A,FALSE,"NAA9697";#N/A,#N/A,FALSE,"ECWEBB";#N/A,#N/A,FALSE,"MFT96";#N/A,#N/A,FALSE,"CTrecon"}</definedName>
    <definedName name="T4.9j_2_1" hidden="1">{#N/A,#N/A,FALSE,"TMCOMP96";#N/A,#N/A,FALSE,"MAT96";#N/A,#N/A,FALSE,"FANDA96";#N/A,#N/A,FALSE,"INTRAN96";#N/A,#N/A,FALSE,"NAA9697";#N/A,#N/A,FALSE,"ECWEBB";#N/A,#N/A,FALSE,"MFT96";#N/A,#N/A,FALSE,"CTrecon"}</definedName>
    <definedName name="T4.9j_2_1_1" localSheetId="0" hidden="1">{#N/A,#N/A,FALSE,"TMCOMP96";#N/A,#N/A,FALSE,"MAT96";#N/A,#N/A,FALSE,"FANDA96";#N/A,#N/A,FALSE,"INTRAN96";#N/A,#N/A,FALSE,"NAA9697";#N/A,#N/A,FALSE,"ECWEBB";#N/A,#N/A,FALSE,"MFT96";#N/A,#N/A,FALSE,"CTrecon"}</definedName>
    <definedName name="T4.9j_2_1_1" hidden="1">{#N/A,#N/A,FALSE,"TMCOMP96";#N/A,#N/A,FALSE,"MAT96";#N/A,#N/A,FALSE,"FANDA96";#N/A,#N/A,FALSE,"INTRAN96";#N/A,#N/A,FALSE,"NAA9697";#N/A,#N/A,FALSE,"ECWEBB";#N/A,#N/A,FALSE,"MFT96";#N/A,#N/A,FALSE,"CTrecon"}</definedName>
    <definedName name="T4.9j_2_1_1_1" hidden="1">{#N/A,#N/A,FALSE,"TMCOMP96";#N/A,#N/A,FALSE,"MAT96";#N/A,#N/A,FALSE,"FANDA96";#N/A,#N/A,FALSE,"INTRAN96";#N/A,#N/A,FALSE,"NAA9697";#N/A,#N/A,FALSE,"ECWEBB";#N/A,#N/A,FALSE,"MFT96";#N/A,#N/A,FALSE,"CTrecon"}</definedName>
    <definedName name="T4.9j_2_1_1_2" hidden="1">{#N/A,#N/A,FALSE,"TMCOMP96";#N/A,#N/A,FALSE,"MAT96";#N/A,#N/A,FALSE,"FANDA96";#N/A,#N/A,FALSE,"INTRAN96";#N/A,#N/A,FALSE,"NAA9697";#N/A,#N/A,FALSE,"ECWEBB";#N/A,#N/A,FALSE,"MFT96";#N/A,#N/A,FALSE,"CTrecon"}</definedName>
    <definedName name="T4.9j_2_1_2" localSheetId="0" hidden="1">{#N/A,#N/A,FALSE,"TMCOMP96";#N/A,#N/A,FALSE,"MAT96";#N/A,#N/A,FALSE,"FANDA96";#N/A,#N/A,FALSE,"INTRAN96";#N/A,#N/A,FALSE,"NAA9697";#N/A,#N/A,FALSE,"ECWEBB";#N/A,#N/A,FALSE,"MFT96";#N/A,#N/A,FALSE,"CTrecon"}</definedName>
    <definedName name="T4.9j_2_1_2" hidden="1">{#N/A,#N/A,FALSE,"TMCOMP96";#N/A,#N/A,FALSE,"MAT96";#N/A,#N/A,FALSE,"FANDA96";#N/A,#N/A,FALSE,"INTRAN96";#N/A,#N/A,FALSE,"NAA9697";#N/A,#N/A,FALSE,"ECWEBB";#N/A,#N/A,FALSE,"MFT96";#N/A,#N/A,FALSE,"CTrecon"}</definedName>
    <definedName name="T4.9j_2_1_3" localSheetId="0" hidden="1">{#N/A,#N/A,FALSE,"TMCOMP96";#N/A,#N/A,FALSE,"MAT96";#N/A,#N/A,FALSE,"FANDA96";#N/A,#N/A,FALSE,"INTRAN96";#N/A,#N/A,FALSE,"NAA9697";#N/A,#N/A,FALSE,"ECWEBB";#N/A,#N/A,FALSE,"MFT96";#N/A,#N/A,FALSE,"CTrecon"}</definedName>
    <definedName name="T4.9j_2_1_3" hidden="1">{#N/A,#N/A,FALSE,"TMCOMP96";#N/A,#N/A,FALSE,"MAT96";#N/A,#N/A,FALSE,"FANDA96";#N/A,#N/A,FALSE,"INTRAN96";#N/A,#N/A,FALSE,"NAA9697";#N/A,#N/A,FALSE,"ECWEBB";#N/A,#N/A,FALSE,"MFT96";#N/A,#N/A,FALSE,"CTrecon"}</definedName>
    <definedName name="T4.9j_2_1_4" localSheetId="0" hidden="1">{#N/A,#N/A,FALSE,"TMCOMP96";#N/A,#N/A,FALSE,"MAT96";#N/A,#N/A,FALSE,"FANDA96";#N/A,#N/A,FALSE,"INTRAN96";#N/A,#N/A,FALSE,"NAA9697";#N/A,#N/A,FALSE,"ECWEBB";#N/A,#N/A,FALSE,"MFT96";#N/A,#N/A,FALSE,"CTrecon"}</definedName>
    <definedName name="T4.9j_2_1_4" hidden="1">{#N/A,#N/A,FALSE,"TMCOMP96";#N/A,#N/A,FALSE,"MAT96";#N/A,#N/A,FALSE,"FANDA96";#N/A,#N/A,FALSE,"INTRAN96";#N/A,#N/A,FALSE,"NAA9697";#N/A,#N/A,FALSE,"ECWEBB";#N/A,#N/A,FALSE,"MFT96";#N/A,#N/A,FALSE,"CTrecon"}</definedName>
    <definedName name="T4.9j_2_1_5" localSheetId="0" hidden="1">{#N/A,#N/A,FALSE,"TMCOMP96";#N/A,#N/A,FALSE,"MAT96";#N/A,#N/A,FALSE,"FANDA96";#N/A,#N/A,FALSE,"INTRAN96";#N/A,#N/A,FALSE,"NAA9697";#N/A,#N/A,FALSE,"ECWEBB";#N/A,#N/A,FALSE,"MFT96";#N/A,#N/A,FALSE,"CTrecon"}</definedName>
    <definedName name="T4.9j_2_1_5" hidden="1">{#N/A,#N/A,FALSE,"TMCOMP96";#N/A,#N/A,FALSE,"MAT96";#N/A,#N/A,FALSE,"FANDA96";#N/A,#N/A,FALSE,"INTRAN96";#N/A,#N/A,FALSE,"NAA9697";#N/A,#N/A,FALSE,"ECWEBB";#N/A,#N/A,FALSE,"MFT96";#N/A,#N/A,FALSE,"CTrecon"}</definedName>
    <definedName name="T4.9j_2_2" localSheetId="0" hidden="1">{#N/A,#N/A,FALSE,"TMCOMP96";#N/A,#N/A,FALSE,"MAT96";#N/A,#N/A,FALSE,"FANDA96";#N/A,#N/A,FALSE,"INTRAN96";#N/A,#N/A,FALSE,"NAA9697";#N/A,#N/A,FALSE,"ECWEBB";#N/A,#N/A,FALSE,"MFT96";#N/A,#N/A,FALSE,"CTrecon"}</definedName>
    <definedName name="T4.9j_2_2" hidden="1">{#N/A,#N/A,FALSE,"TMCOMP96";#N/A,#N/A,FALSE,"MAT96";#N/A,#N/A,FALSE,"FANDA96";#N/A,#N/A,FALSE,"INTRAN96";#N/A,#N/A,FALSE,"NAA9697";#N/A,#N/A,FALSE,"ECWEBB";#N/A,#N/A,FALSE,"MFT96";#N/A,#N/A,FALSE,"CTrecon"}</definedName>
    <definedName name="T4.9j_2_3" localSheetId="0" hidden="1">{#N/A,#N/A,FALSE,"TMCOMP96";#N/A,#N/A,FALSE,"MAT96";#N/A,#N/A,FALSE,"FANDA96";#N/A,#N/A,FALSE,"INTRAN96";#N/A,#N/A,FALSE,"NAA9697";#N/A,#N/A,FALSE,"ECWEBB";#N/A,#N/A,FALSE,"MFT96";#N/A,#N/A,FALSE,"CTrecon"}</definedName>
    <definedName name="T4.9j_2_3" hidden="1">{#N/A,#N/A,FALSE,"TMCOMP96";#N/A,#N/A,FALSE,"MAT96";#N/A,#N/A,FALSE,"FANDA96";#N/A,#N/A,FALSE,"INTRAN96";#N/A,#N/A,FALSE,"NAA9697";#N/A,#N/A,FALSE,"ECWEBB";#N/A,#N/A,FALSE,"MFT96";#N/A,#N/A,FALSE,"CTrecon"}</definedName>
    <definedName name="T4.9j_2_4" localSheetId="0" hidden="1">{#N/A,#N/A,FALSE,"TMCOMP96";#N/A,#N/A,FALSE,"MAT96";#N/A,#N/A,FALSE,"FANDA96";#N/A,#N/A,FALSE,"INTRAN96";#N/A,#N/A,FALSE,"NAA9697";#N/A,#N/A,FALSE,"ECWEBB";#N/A,#N/A,FALSE,"MFT96";#N/A,#N/A,FALSE,"CTrecon"}</definedName>
    <definedName name="T4.9j_2_4" hidden="1">{#N/A,#N/A,FALSE,"TMCOMP96";#N/A,#N/A,FALSE,"MAT96";#N/A,#N/A,FALSE,"FANDA96";#N/A,#N/A,FALSE,"INTRAN96";#N/A,#N/A,FALSE,"NAA9697";#N/A,#N/A,FALSE,"ECWEBB";#N/A,#N/A,FALSE,"MFT96";#N/A,#N/A,FALSE,"CTrecon"}</definedName>
    <definedName name="T4.9j_2_5" localSheetId="0" hidden="1">{#N/A,#N/A,FALSE,"TMCOMP96";#N/A,#N/A,FALSE,"MAT96";#N/A,#N/A,FALSE,"FANDA96";#N/A,#N/A,FALSE,"INTRAN96";#N/A,#N/A,FALSE,"NAA9697";#N/A,#N/A,FALSE,"ECWEBB";#N/A,#N/A,FALSE,"MFT96";#N/A,#N/A,FALSE,"CTrecon"}</definedName>
    <definedName name="T4.9j_2_5" hidden="1">{#N/A,#N/A,FALSE,"TMCOMP96";#N/A,#N/A,FALSE,"MAT96";#N/A,#N/A,FALSE,"FANDA96";#N/A,#N/A,FALSE,"INTRAN96";#N/A,#N/A,FALSE,"NAA9697";#N/A,#N/A,FALSE,"ECWEBB";#N/A,#N/A,FALSE,"MFT96";#N/A,#N/A,FALSE,"CTrecon"}</definedName>
    <definedName name="T4.9j_3" localSheetId="0" hidden="1">{#N/A,#N/A,FALSE,"TMCOMP96";#N/A,#N/A,FALSE,"MAT96";#N/A,#N/A,FALSE,"FANDA96";#N/A,#N/A,FALSE,"INTRAN96";#N/A,#N/A,FALSE,"NAA9697";#N/A,#N/A,FALSE,"ECWEBB";#N/A,#N/A,FALSE,"MFT96";#N/A,#N/A,FALSE,"CTrecon"}</definedName>
    <definedName name="T4.9j_3" localSheetId="4" hidden="1">{#N/A,#N/A,FALSE,"TMCOMP96";#N/A,#N/A,FALSE,"MAT96";#N/A,#N/A,FALSE,"FANDA96";#N/A,#N/A,FALSE,"INTRAN96";#N/A,#N/A,FALSE,"NAA9697";#N/A,#N/A,FALSE,"ECWEBB";#N/A,#N/A,FALSE,"MFT96";#N/A,#N/A,FALSE,"CTrecon"}</definedName>
    <definedName name="T4.9j_3" hidden="1">{#N/A,#N/A,FALSE,"TMCOMP96";#N/A,#N/A,FALSE,"MAT96";#N/A,#N/A,FALSE,"FANDA96";#N/A,#N/A,FALSE,"INTRAN96";#N/A,#N/A,FALSE,"NAA9697";#N/A,#N/A,FALSE,"ECWEBB";#N/A,#N/A,FALSE,"MFT96";#N/A,#N/A,FALSE,"CTrecon"}</definedName>
    <definedName name="T4.9j_3_1" localSheetId="0" hidden="1">{#N/A,#N/A,FALSE,"TMCOMP96";#N/A,#N/A,FALSE,"MAT96";#N/A,#N/A,FALSE,"FANDA96";#N/A,#N/A,FALSE,"INTRAN96";#N/A,#N/A,FALSE,"NAA9697";#N/A,#N/A,FALSE,"ECWEBB";#N/A,#N/A,FALSE,"MFT96";#N/A,#N/A,FALSE,"CTrecon"}</definedName>
    <definedName name="T4.9j_3_1" localSheetId="4" hidden="1">{#N/A,#N/A,FALSE,"TMCOMP96";#N/A,#N/A,FALSE,"MAT96";#N/A,#N/A,FALSE,"FANDA96";#N/A,#N/A,FALSE,"INTRAN96";#N/A,#N/A,FALSE,"NAA9697";#N/A,#N/A,FALSE,"ECWEBB";#N/A,#N/A,FALSE,"MFT96";#N/A,#N/A,FALSE,"CTrecon"}</definedName>
    <definedName name="T4.9j_3_1" hidden="1">{#N/A,#N/A,FALSE,"TMCOMP96";#N/A,#N/A,FALSE,"MAT96";#N/A,#N/A,FALSE,"FANDA96";#N/A,#N/A,FALSE,"INTRAN96";#N/A,#N/A,FALSE,"NAA9697";#N/A,#N/A,FALSE,"ECWEBB";#N/A,#N/A,FALSE,"MFT96";#N/A,#N/A,FALSE,"CTrecon"}</definedName>
    <definedName name="T4.9j_3_1_1" localSheetId="0" hidden="1">{#N/A,#N/A,FALSE,"TMCOMP96";#N/A,#N/A,FALSE,"MAT96";#N/A,#N/A,FALSE,"FANDA96";#N/A,#N/A,FALSE,"INTRAN96";#N/A,#N/A,FALSE,"NAA9697";#N/A,#N/A,FALSE,"ECWEBB";#N/A,#N/A,FALSE,"MFT96";#N/A,#N/A,FALSE,"CTrecon"}</definedName>
    <definedName name="T4.9j_3_1_1" hidden="1">{#N/A,#N/A,FALSE,"TMCOMP96";#N/A,#N/A,FALSE,"MAT96";#N/A,#N/A,FALSE,"FANDA96";#N/A,#N/A,FALSE,"INTRAN96";#N/A,#N/A,FALSE,"NAA9697";#N/A,#N/A,FALSE,"ECWEBB";#N/A,#N/A,FALSE,"MFT96";#N/A,#N/A,FALSE,"CTrecon"}</definedName>
    <definedName name="T4.9j_3_1_1_1" hidden="1">{#N/A,#N/A,FALSE,"TMCOMP96";#N/A,#N/A,FALSE,"MAT96";#N/A,#N/A,FALSE,"FANDA96";#N/A,#N/A,FALSE,"INTRAN96";#N/A,#N/A,FALSE,"NAA9697";#N/A,#N/A,FALSE,"ECWEBB";#N/A,#N/A,FALSE,"MFT96";#N/A,#N/A,FALSE,"CTrecon"}</definedName>
    <definedName name="T4.9j_3_1_1_2" hidden="1">{#N/A,#N/A,FALSE,"TMCOMP96";#N/A,#N/A,FALSE,"MAT96";#N/A,#N/A,FALSE,"FANDA96";#N/A,#N/A,FALSE,"INTRAN96";#N/A,#N/A,FALSE,"NAA9697";#N/A,#N/A,FALSE,"ECWEBB";#N/A,#N/A,FALSE,"MFT96";#N/A,#N/A,FALSE,"CTrecon"}</definedName>
    <definedName name="T4.9j_3_1_2" localSheetId="0" hidden="1">{#N/A,#N/A,FALSE,"TMCOMP96";#N/A,#N/A,FALSE,"MAT96";#N/A,#N/A,FALSE,"FANDA96";#N/A,#N/A,FALSE,"INTRAN96";#N/A,#N/A,FALSE,"NAA9697";#N/A,#N/A,FALSE,"ECWEBB";#N/A,#N/A,FALSE,"MFT96";#N/A,#N/A,FALSE,"CTrecon"}</definedName>
    <definedName name="T4.9j_3_1_2" hidden="1">{#N/A,#N/A,FALSE,"TMCOMP96";#N/A,#N/A,FALSE,"MAT96";#N/A,#N/A,FALSE,"FANDA96";#N/A,#N/A,FALSE,"INTRAN96";#N/A,#N/A,FALSE,"NAA9697";#N/A,#N/A,FALSE,"ECWEBB";#N/A,#N/A,FALSE,"MFT96";#N/A,#N/A,FALSE,"CTrecon"}</definedName>
    <definedName name="T4.9j_3_1_3" localSheetId="0" hidden="1">{#N/A,#N/A,FALSE,"TMCOMP96";#N/A,#N/A,FALSE,"MAT96";#N/A,#N/A,FALSE,"FANDA96";#N/A,#N/A,FALSE,"INTRAN96";#N/A,#N/A,FALSE,"NAA9697";#N/A,#N/A,FALSE,"ECWEBB";#N/A,#N/A,FALSE,"MFT96";#N/A,#N/A,FALSE,"CTrecon"}</definedName>
    <definedName name="T4.9j_3_1_3" hidden="1">{#N/A,#N/A,FALSE,"TMCOMP96";#N/A,#N/A,FALSE,"MAT96";#N/A,#N/A,FALSE,"FANDA96";#N/A,#N/A,FALSE,"INTRAN96";#N/A,#N/A,FALSE,"NAA9697";#N/A,#N/A,FALSE,"ECWEBB";#N/A,#N/A,FALSE,"MFT96";#N/A,#N/A,FALSE,"CTrecon"}</definedName>
    <definedName name="T4.9j_3_1_4" localSheetId="0" hidden="1">{#N/A,#N/A,FALSE,"TMCOMP96";#N/A,#N/A,FALSE,"MAT96";#N/A,#N/A,FALSE,"FANDA96";#N/A,#N/A,FALSE,"INTRAN96";#N/A,#N/A,FALSE,"NAA9697";#N/A,#N/A,FALSE,"ECWEBB";#N/A,#N/A,FALSE,"MFT96";#N/A,#N/A,FALSE,"CTrecon"}</definedName>
    <definedName name="T4.9j_3_1_4" hidden="1">{#N/A,#N/A,FALSE,"TMCOMP96";#N/A,#N/A,FALSE,"MAT96";#N/A,#N/A,FALSE,"FANDA96";#N/A,#N/A,FALSE,"INTRAN96";#N/A,#N/A,FALSE,"NAA9697";#N/A,#N/A,FALSE,"ECWEBB";#N/A,#N/A,FALSE,"MFT96";#N/A,#N/A,FALSE,"CTrecon"}</definedName>
    <definedName name="T4.9j_3_1_5" localSheetId="0" hidden="1">{#N/A,#N/A,FALSE,"TMCOMP96";#N/A,#N/A,FALSE,"MAT96";#N/A,#N/A,FALSE,"FANDA96";#N/A,#N/A,FALSE,"INTRAN96";#N/A,#N/A,FALSE,"NAA9697";#N/A,#N/A,FALSE,"ECWEBB";#N/A,#N/A,FALSE,"MFT96";#N/A,#N/A,FALSE,"CTrecon"}</definedName>
    <definedName name="T4.9j_3_1_5" hidden="1">{#N/A,#N/A,FALSE,"TMCOMP96";#N/A,#N/A,FALSE,"MAT96";#N/A,#N/A,FALSE,"FANDA96";#N/A,#N/A,FALSE,"INTRAN96";#N/A,#N/A,FALSE,"NAA9697";#N/A,#N/A,FALSE,"ECWEBB";#N/A,#N/A,FALSE,"MFT96";#N/A,#N/A,FALSE,"CTrecon"}</definedName>
    <definedName name="T4.9j_3_2" localSheetId="0" hidden="1">{#N/A,#N/A,FALSE,"TMCOMP96";#N/A,#N/A,FALSE,"MAT96";#N/A,#N/A,FALSE,"FANDA96";#N/A,#N/A,FALSE,"INTRAN96";#N/A,#N/A,FALSE,"NAA9697";#N/A,#N/A,FALSE,"ECWEBB";#N/A,#N/A,FALSE,"MFT96";#N/A,#N/A,FALSE,"CTrecon"}</definedName>
    <definedName name="T4.9j_3_2" hidden="1">{#N/A,#N/A,FALSE,"TMCOMP96";#N/A,#N/A,FALSE,"MAT96";#N/A,#N/A,FALSE,"FANDA96";#N/A,#N/A,FALSE,"INTRAN96";#N/A,#N/A,FALSE,"NAA9697";#N/A,#N/A,FALSE,"ECWEBB";#N/A,#N/A,FALSE,"MFT96";#N/A,#N/A,FALSE,"CTrecon"}</definedName>
    <definedName name="T4.9j_3_3" localSheetId="0" hidden="1">{#N/A,#N/A,FALSE,"TMCOMP96";#N/A,#N/A,FALSE,"MAT96";#N/A,#N/A,FALSE,"FANDA96";#N/A,#N/A,FALSE,"INTRAN96";#N/A,#N/A,FALSE,"NAA9697";#N/A,#N/A,FALSE,"ECWEBB";#N/A,#N/A,FALSE,"MFT96";#N/A,#N/A,FALSE,"CTrecon"}</definedName>
    <definedName name="T4.9j_3_3" hidden="1">{#N/A,#N/A,FALSE,"TMCOMP96";#N/A,#N/A,FALSE,"MAT96";#N/A,#N/A,FALSE,"FANDA96";#N/A,#N/A,FALSE,"INTRAN96";#N/A,#N/A,FALSE,"NAA9697";#N/A,#N/A,FALSE,"ECWEBB";#N/A,#N/A,FALSE,"MFT96";#N/A,#N/A,FALSE,"CTrecon"}</definedName>
    <definedName name="T4.9j_3_4" localSheetId="0" hidden="1">{#N/A,#N/A,FALSE,"TMCOMP96";#N/A,#N/A,FALSE,"MAT96";#N/A,#N/A,FALSE,"FANDA96";#N/A,#N/A,FALSE,"INTRAN96";#N/A,#N/A,FALSE,"NAA9697";#N/A,#N/A,FALSE,"ECWEBB";#N/A,#N/A,FALSE,"MFT96";#N/A,#N/A,FALSE,"CTrecon"}</definedName>
    <definedName name="T4.9j_3_4" hidden="1">{#N/A,#N/A,FALSE,"TMCOMP96";#N/A,#N/A,FALSE,"MAT96";#N/A,#N/A,FALSE,"FANDA96";#N/A,#N/A,FALSE,"INTRAN96";#N/A,#N/A,FALSE,"NAA9697";#N/A,#N/A,FALSE,"ECWEBB";#N/A,#N/A,FALSE,"MFT96";#N/A,#N/A,FALSE,"CTrecon"}</definedName>
    <definedName name="T4.9j_3_5" localSheetId="0" hidden="1">{#N/A,#N/A,FALSE,"TMCOMP96";#N/A,#N/A,FALSE,"MAT96";#N/A,#N/A,FALSE,"FANDA96";#N/A,#N/A,FALSE,"INTRAN96";#N/A,#N/A,FALSE,"NAA9697";#N/A,#N/A,FALSE,"ECWEBB";#N/A,#N/A,FALSE,"MFT96";#N/A,#N/A,FALSE,"CTrecon"}</definedName>
    <definedName name="T4.9j_3_5" hidden="1">{#N/A,#N/A,FALSE,"TMCOMP96";#N/A,#N/A,FALSE,"MAT96";#N/A,#N/A,FALSE,"FANDA96";#N/A,#N/A,FALSE,"INTRAN96";#N/A,#N/A,FALSE,"NAA9697";#N/A,#N/A,FALSE,"ECWEBB";#N/A,#N/A,FALSE,"MFT96";#N/A,#N/A,FALSE,"CTrecon"}</definedName>
    <definedName name="T4.9j_4" localSheetId="0" hidden="1">{#N/A,#N/A,FALSE,"TMCOMP96";#N/A,#N/A,FALSE,"MAT96";#N/A,#N/A,FALSE,"FANDA96";#N/A,#N/A,FALSE,"INTRAN96";#N/A,#N/A,FALSE,"NAA9697";#N/A,#N/A,FALSE,"ECWEBB";#N/A,#N/A,FALSE,"MFT96";#N/A,#N/A,FALSE,"CTrecon"}</definedName>
    <definedName name="T4.9j_4" localSheetId="4" hidden="1">{#N/A,#N/A,FALSE,"TMCOMP96";#N/A,#N/A,FALSE,"MAT96";#N/A,#N/A,FALSE,"FANDA96";#N/A,#N/A,FALSE,"INTRAN96";#N/A,#N/A,FALSE,"NAA9697";#N/A,#N/A,FALSE,"ECWEBB";#N/A,#N/A,FALSE,"MFT96";#N/A,#N/A,FALSE,"CTrecon"}</definedName>
    <definedName name="T4.9j_4" hidden="1">{#N/A,#N/A,FALSE,"TMCOMP96";#N/A,#N/A,FALSE,"MAT96";#N/A,#N/A,FALSE,"FANDA96";#N/A,#N/A,FALSE,"INTRAN96";#N/A,#N/A,FALSE,"NAA9697";#N/A,#N/A,FALSE,"ECWEBB";#N/A,#N/A,FALSE,"MFT96";#N/A,#N/A,FALSE,"CTrecon"}</definedName>
    <definedName name="T4.9j_4_1" localSheetId="0" hidden="1">{#N/A,#N/A,FALSE,"TMCOMP96";#N/A,#N/A,FALSE,"MAT96";#N/A,#N/A,FALSE,"FANDA96";#N/A,#N/A,FALSE,"INTRAN96";#N/A,#N/A,FALSE,"NAA9697";#N/A,#N/A,FALSE,"ECWEBB";#N/A,#N/A,FALSE,"MFT96";#N/A,#N/A,FALSE,"CTrecon"}</definedName>
    <definedName name="T4.9j_4_1" localSheetId="4" hidden="1">{#N/A,#N/A,FALSE,"TMCOMP96";#N/A,#N/A,FALSE,"MAT96";#N/A,#N/A,FALSE,"FANDA96";#N/A,#N/A,FALSE,"INTRAN96";#N/A,#N/A,FALSE,"NAA9697";#N/A,#N/A,FALSE,"ECWEBB";#N/A,#N/A,FALSE,"MFT96";#N/A,#N/A,FALSE,"CTrecon"}</definedName>
    <definedName name="T4.9j_4_1" hidden="1">{#N/A,#N/A,FALSE,"TMCOMP96";#N/A,#N/A,FALSE,"MAT96";#N/A,#N/A,FALSE,"FANDA96";#N/A,#N/A,FALSE,"INTRAN96";#N/A,#N/A,FALSE,"NAA9697";#N/A,#N/A,FALSE,"ECWEBB";#N/A,#N/A,FALSE,"MFT96";#N/A,#N/A,FALSE,"CTrecon"}</definedName>
    <definedName name="T4.9j_4_1_1" localSheetId="0" hidden="1">{#N/A,#N/A,FALSE,"TMCOMP96";#N/A,#N/A,FALSE,"MAT96";#N/A,#N/A,FALSE,"FANDA96";#N/A,#N/A,FALSE,"INTRAN96";#N/A,#N/A,FALSE,"NAA9697";#N/A,#N/A,FALSE,"ECWEBB";#N/A,#N/A,FALSE,"MFT96";#N/A,#N/A,FALSE,"CTrecon"}</definedName>
    <definedName name="T4.9j_4_1_1" hidden="1">{#N/A,#N/A,FALSE,"TMCOMP96";#N/A,#N/A,FALSE,"MAT96";#N/A,#N/A,FALSE,"FANDA96";#N/A,#N/A,FALSE,"INTRAN96";#N/A,#N/A,FALSE,"NAA9697";#N/A,#N/A,FALSE,"ECWEBB";#N/A,#N/A,FALSE,"MFT96";#N/A,#N/A,FALSE,"CTrecon"}</definedName>
    <definedName name="T4.9j_4_1_1_1" hidden="1">{#N/A,#N/A,FALSE,"TMCOMP96";#N/A,#N/A,FALSE,"MAT96";#N/A,#N/A,FALSE,"FANDA96";#N/A,#N/A,FALSE,"INTRAN96";#N/A,#N/A,FALSE,"NAA9697";#N/A,#N/A,FALSE,"ECWEBB";#N/A,#N/A,FALSE,"MFT96";#N/A,#N/A,FALSE,"CTrecon"}</definedName>
    <definedName name="T4.9j_4_1_1_2" hidden="1">{#N/A,#N/A,FALSE,"TMCOMP96";#N/A,#N/A,FALSE,"MAT96";#N/A,#N/A,FALSE,"FANDA96";#N/A,#N/A,FALSE,"INTRAN96";#N/A,#N/A,FALSE,"NAA9697";#N/A,#N/A,FALSE,"ECWEBB";#N/A,#N/A,FALSE,"MFT96";#N/A,#N/A,FALSE,"CTrecon"}</definedName>
    <definedName name="T4.9j_4_1_2" localSheetId="0" hidden="1">{#N/A,#N/A,FALSE,"TMCOMP96";#N/A,#N/A,FALSE,"MAT96";#N/A,#N/A,FALSE,"FANDA96";#N/A,#N/A,FALSE,"INTRAN96";#N/A,#N/A,FALSE,"NAA9697";#N/A,#N/A,FALSE,"ECWEBB";#N/A,#N/A,FALSE,"MFT96";#N/A,#N/A,FALSE,"CTrecon"}</definedName>
    <definedName name="T4.9j_4_1_2" hidden="1">{#N/A,#N/A,FALSE,"TMCOMP96";#N/A,#N/A,FALSE,"MAT96";#N/A,#N/A,FALSE,"FANDA96";#N/A,#N/A,FALSE,"INTRAN96";#N/A,#N/A,FALSE,"NAA9697";#N/A,#N/A,FALSE,"ECWEBB";#N/A,#N/A,FALSE,"MFT96";#N/A,#N/A,FALSE,"CTrecon"}</definedName>
    <definedName name="T4.9j_4_1_3" localSheetId="0" hidden="1">{#N/A,#N/A,FALSE,"TMCOMP96";#N/A,#N/A,FALSE,"MAT96";#N/A,#N/A,FALSE,"FANDA96";#N/A,#N/A,FALSE,"INTRAN96";#N/A,#N/A,FALSE,"NAA9697";#N/A,#N/A,FALSE,"ECWEBB";#N/A,#N/A,FALSE,"MFT96";#N/A,#N/A,FALSE,"CTrecon"}</definedName>
    <definedName name="T4.9j_4_1_3" hidden="1">{#N/A,#N/A,FALSE,"TMCOMP96";#N/A,#N/A,FALSE,"MAT96";#N/A,#N/A,FALSE,"FANDA96";#N/A,#N/A,FALSE,"INTRAN96";#N/A,#N/A,FALSE,"NAA9697";#N/A,#N/A,FALSE,"ECWEBB";#N/A,#N/A,FALSE,"MFT96";#N/A,#N/A,FALSE,"CTrecon"}</definedName>
    <definedName name="T4.9j_4_1_4" localSheetId="0" hidden="1">{#N/A,#N/A,FALSE,"TMCOMP96";#N/A,#N/A,FALSE,"MAT96";#N/A,#N/A,FALSE,"FANDA96";#N/A,#N/A,FALSE,"INTRAN96";#N/A,#N/A,FALSE,"NAA9697";#N/A,#N/A,FALSE,"ECWEBB";#N/A,#N/A,FALSE,"MFT96";#N/A,#N/A,FALSE,"CTrecon"}</definedName>
    <definedName name="T4.9j_4_1_4" hidden="1">{#N/A,#N/A,FALSE,"TMCOMP96";#N/A,#N/A,FALSE,"MAT96";#N/A,#N/A,FALSE,"FANDA96";#N/A,#N/A,FALSE,"INTRAN96";#N/A,#N/A,FALSE,"NAA9697";#N/A,#N/A,FALSE,"ECWEBB";#N/A,#N/A,FALSE,"MFT96";#N/A,#N/A,FALSE,"CTrecon"}</definedName>
    <definedName name="T4.9j_4_1_5" localSheetId="0" hidden="1">{#N/A,#N/A,FALSE,"TMCOMP96";#N/A,#N/A,FALSE,"MAT96";#N/A,#N/A,FALSE,"FANDA96";#N/A,#N/A,FALSE,"INTRAN96";#N/A,#N/A,FALSE,"NAA9697";#N/A,#N/A,FALSE,"ECWEBB";#N/A,#N/A,FALSE,"MFT96";#N/A,#N/A,FALSE,"CTrecon"}</definedName>
    <definedName name="T4.9j_4_1_5" hidden="1">{#N/A,#N/A,FALSE,"TMCOMP96";#N/A,#N/A,FALSE,"MAT96";#N/A,#N/A,FALSE,"FANDA96";#N/A,#N/A,FALSE,"INTRAN96";#N/A,#N/A,FALSE,"NAA9697";#N/A,#N/A,FALSE,"ECWEBB";#N/A,#N/A,FALSE,"MFT96";#N/A,#N/A,FALSE,"CTrecon"}</definedName>
    <definedName name="T4.9j_4_2" localSheetId="0" hidden="1">{#N/A,#N/A,FALSE,"TMCOMP96";#N/A,#N/A,FALSE,"MAT96";#N/A,#N/A,FALSE,"FANDA96";#N/A,#N/A,FALSE,"INTRAN96";#N/A,#N/A,FALSE,"NAA9697";#N/A,#N/A,FALSE,"ECWEBB";#N/A,#N/A,FALSE,"MFT96";#N/A,#N/A,FALSE,"CTrecon"}</definedName>
    <definedName name="T4.9j_4_2" hidden="1">{#N/A,#N/A,FALSE,"TMCOMP96";#N/A,#N/A,FALSE,"MAT96";#N/A,#N/A,FALSE,"FANDA96";#N/A,#N/A,FALSE,"INTRAN96";#N/A,#N/A,FALSE,"NAA9697";#N/A,#N/A,FALSE,"ECWEBB";#N/A,#N/A,FALSE,"MFT96";#N/A,#N/A,FALSE,"CTrecon"}</definedName>
    <definedName name="T4.9j_4_3" localSheetId="0" hidden="1">{#N/A,#N/A,FALSE,"TMCOMP96";#N/A,#N/A,FALSE,"MAT96";#N/A,#N/A,FALSE,"FANDA96";#N/A,#N/A,FALSE,"INTRAN96";#N/A,#N/A,FALSE,"NAA9697";#N/A,#N/A,FALSE,"ECWEBB";#N/A,#N/A,FALSE,"MFT96";#N/A,#N/A,FALSE,"CTrecon"}</definedName>
    <definedName name="T4.9j_4_3" hidden="1">{#N/A,#N/A,FALSE,"TMCOMP96";#N/A,#N/A,FALSE,"MAT96";#N/A,#N/A,FALSE,"FANDA96";#N/A,#N/A,FALSE,"INTRAN96";#N/A,#N/A,FALSE,"NAA9697";#N/A,#N/A,FALSE,"ECWEBB";#N/A,#N/A,FALSE,"MFT96";#N/A,#N/A,FALSE,"CTrecon"}</definedName>
    <definedName name="T4.9j_4_4" localSheetId="0" hidden="1">{#N/A,#N/A,FALSE,"TMCOMP96";#N/A,#N/A,FALSE,"MAT96";#N/A,#N/A,FALSE,"FANDA96";#N/A,#N/A,FALSE,"INTRAN96";#N/A,#N/A,FALSE,"NAA9697";#N/A,#N/A,FALSE,"ECWEBB";#N/A,#N/A,FALSE,"MFT96";#N/A,#N/A,FALSE,"CTrecon"}</definedName>
    <definedName name="T4.9j_4_4" hidden="1">{#N/A,#N/A,FALSE,"TMCOMP96";#N/A,#N/A,FALSE,"MAT96";#N/A,#N/A,FALSE,"FANDA96";#N/A,#N/A,FALSE,"INTRAN96";#N/A,#N/A,FALSE,"NAA9697";#N/A,#N/A,FALSE,"ECWEBB";#N/A,#N/A,FALSE,"MFT96";#N/A,#N/A,FALSE,"CTrecon"}</definedName>
    <definedName name="T4.9j_4_5" localSheetId="0" hidden="1">{#N/A,#N/A,FALSE,"TMCOMP96";#N/A,#N/A,FALSE,"MAT96";#N/A,#N/A,FALSE,"FANDA96";#N/A,#N/A,FALSE,"INTRAN96";#N/A,#N/A,FALSE,"NAA9697";#N/A,#N/A,FALSE,"ECWEBB";#N/A,#N/A,FALSE,"MFT96";#N/A,#N/A,FALSE,"CTrecon"}</definedName>
    <definedName name="T4.9j_4_5" hidden="1">{#N/A,#N/A,FALSE,"TMCOMP96";#N/A,#N/A,FALSE,"MAT96";#N/A,#N/A,FALSE,"FANDA96";#N/A,#N/A,FALSE,"INTRAN96";#N/A,#N/A,FALSE,"NAA9697";#N/A,#N/A,FALSE,"ECWEBB";#N/A,#N/A,FALSE,"MFT96";#N/A,#N/A,FALSE,"CTrecon"}</definedName>
    <definedName name="T4.9j_5" localSheetId="0" hidden="1">{#N/A,#N/A,FALSE,"TMCOMP96";#N/A,#N/A,FALSE,"MAT96";#N/A,#N/A,FALSE,"FANDA96";#N/A,#N/A,FALSE,"INTRAN96";#N/A,#N/A,FALSE,"NAA9697";#N/A,#N/A,FALSE,"ECWEBB";#N/A,#N/A,FALSE,"MFT96";#N/A,#N/A,FALSE,"CTrecon"}</definedName>
    <definedName name="T4.9j_5" localSheetId="4" hidden="1">{#N/A,#N/A,FALSE,"TMCOMP96";#N/A,#N/A,FALSE,"MAT96";#N/A,#N/A,FALSE,"FANDA96";#N/A,#N/A,FALSE,"INTRAN96";#N/A,#N/A,FALSE,"NAA9697";#N/A,#N/A,FALSE,"ECWEBB";#N/A,#N/A,FALSE,"MFT96";#N/A,#N/A,FALSE,"CTrecon"}</definedName>
    <definedName name="T4.9j_5" hidden="1">{#N/A,#N/A,FALSE,"TMCOMP96";#N/A,#N/A,FALSE,"MAT96";#N/A,#N/A,FALSE,"FANDA96";#N/A,#N/A,FALSE,"INTRAN96";#N/A,#N/A,FALSE,"NAA9697";#N/A,#N/A,FALSE,"ECWEBB";#N/A,#N/A,FALSE,"MFT96";#N/A,#N/A,FALSE,"CTrecon"}</definedName>
    <definedName name="T4.9j_5_1" localSheetId="0" hidden="1">{#N/A,#N/A,FALSE,"TMCOMP96";#N/A,#N/A,FALSE,"MAT96";#N/A,#N/A,FALSE,"FANDA96";#N/A,#N/A,FALSE,"INTRAN96";#N/A,#N/A,FALSE,"NAA9697";#N/A,#N/A,FALSE,"ECWEBB";#N/A,#N/A,FALSE,"MFT96";#N/A,#N/A,FALSE,"CTrecon"}</definedName>
    <definedName name="T4.9j_5_1" localSheetId="4" hidden="1">{#N/A,#N/A,FALSE,"TMCOMP96";#N/A,#N/A,FALSE,"MAT96";#N/A,#N/A,FALSE,"FANDA96";#N/A,#N/A,FALSE,"INTRAN96";#N/A,#N/A,FALSE,"NAA9697";#N/A,#N/A,FALSE,"ECWEBB";#N/A,#N/A,FALSE,"MFT96";#N/A,#N/A,FALSE,"CTrecon"}</definedName>
    <definedName name="T4.9j_5_1" hidden="1">{#N/A,#N/A,FALSE,"TMCOMP96";#N/A,#N/A,FALSE,"MAT96";#N/A,#N/A,FALSE,"FANDA96";#N/A,#N/A,FALSE,"INTRAN96";#N/A,#N/A,FALSE,"NAA9697";#N/A,#N/A,FALSE,"ECWEBB";#N/A,#N/A,FALSE,"MFT96";#N/A,#N/A,FALSE,"CTrecon"}</definedName>
    <definedName name="T4.9j_5_1_1" localSheetId="0" hidden="1">{#N/A,#N/A,FALSE,"TMCOMP96";#N/A,#N/A,FALSE,"MAT96";#N/A,#N/A,FALSE,"FANDA96";#N/A,#N/A,FALSE,"INTRAN96";#N/A,#N/A,FALSE,"NAA9697";#N/A,#N/A,FALSE,"ECWEBB";#N/A,#N/A,FALSE,"MFT96";#N/A,#N/A,FALSE,"CTrecon"}</definedName>
    <definedName name="T4.9j_5_1_1" hidden="1">{#N/A,#N/A,FALSE,"TMCOMP96";#N/A,#N/A,FALSE,"MAT96";#N/A,#N/A,FALSE,"FANDA96";#N/A,#N/A,FALSE,"INTRAN96";#N/A,#N/A,FALSE,"NAA9697";#N/A,#N/A,FALSE,"ECWEBB";#N/A,#N/A,FALSE,"MFT96";#N/A,#N/A,FALSE,"CTrecon"}</definedName>
    <definedName name="T4.9j_5_1_1_1" hidden="1">{#N/A,#N/A,FALSE,"TMCOMP96";#N/A,#N/A,FALSE,"MAT96";#N/A,#N/A,FALSE,"FANDA96";#N/A,#N/A,FALSE,"INTRAN96";#N/A,#N/A,FALSE,"NAA9697";#N/A,#N/A,FALSE,"ECWEBB";#N/A,#N/A,FALSE,"MFT96";#N/A,#N/A,FALSE,"CTrecon"}</definedName>
    <definedName name="T4.9j_5_1_1_2" hidden="1">{#N/A,#N/A,FALSE,"TMCOMP96";#N/A,#N/A,FALSE,"MAT96";#N/A,#N/A,FALSE,"FANDA96";#N/A,#N/A,FALSE,"INTRAN96";#N/A,#N/A,FALSE,"NAA9697";#N/A,#N/A,FALSE,"ECWEBB";#N/A,#N/A,FALSE,"MFT96";#N/A,#N/A,FALSE,"CTrecon"}</definedName>
    <definedName name="T4.9j_5_1_2" localSheetId="0" hidden="1">{#N/A,#N/A,FALSE,"TMCOMP96";#N/A,#N/A,FALSE,"MAT96";#N/A,#N/A,FALSE,"FANDA96";#N/A,#N/A,FALSE,"INTRAN96";#N/A,#N/A,FALSE,"NAA9697";#N/A,#N/A,FALSE,"ECWEBB";#N/A,#N/A,FALSE,"MFT96";#N/A,#N/A,FALSE,"CTrecon"}</definedName>
    <definedName name="T4.9j_5_1_2" hidden="1">{#N/A,#N/A,FALSE,"TMCOMP96";#N/A,#N/A,FALSE,"MAT96";#N/A,#N/A,FALSE,"FANDA96";#N/A,#N/A,FALSE,"INTRAN96";#N/A,#N/A,FALSE,"NAA9697";#N/A,#N/A,FALSE,"ECWEBB";#N/A,#N/A,FALSE,"MFT96";#N/A,#N/A,FALSE,"CTrecon"}</definedName>
    <definedName name="T4.9j_5_1_3" localSheetId="0" hidden="1">{#N/A,#N/A,FALSE,"TMCOMP96";#N/A,#N/A,FALSE,"MAT96";#N/A,#N/A,FALSE,"FANDA96";#N/A,#N/A,FALSE,"INTRAN96";#N/A,#N/A,FALSE,"NAA9697";#N/A,#N/A,FALSE,"ECWEBB";#N/A,#N/A,FALSE,"MFT96";#N/A,#N/A,FALSE,"CTrecon"}</definedName>
    <definedName name="T4.9j_5_1_3" hidden="1">{#N/A,#N/A,FALSE,"TMCOMP96";#N/A,#N/A,FALSE,"MAT96";#N/A,#N/A,FALSE,"FANDA96";#N/A,#N/A,FALSE,"INTRAN96";#N/A,#N/A,FALSE,"NAA9697";#N/A,#N/A,FALSE,"ECWEBB";#N/A,#N/A,FALSE,"MFT96";#N/A,#N/A,FALSE,"CTrecon"}</definedName>
    <definedName name="T4.9j_5_1_4" localSheetId="0" hidden="1">{#N/A,#N/A,FALSE,"TMCOMP96";#N/A,#N/A,FALSE,"MAT96";#N/A,#N/A,FALSE,"FANDA96";#N/A,#N/A,FALSE,"INTRAN96";#N/A,#N/A,FALSE,"NAA9697";#N/A,#N/A,FALSE,"ECWEBB";#N/A,#N/A,FALSE,"MFT96";#N/A,#N/A,FALSE,"CTrecon"}</definedName>
    <definedName name="T4.9j_5_1_4" hidden="1">{#N/A,#N/A,FALSE,"TMCOMP96";#N/A,#N/A,FALSE,"MAT96";#N/A,#N/A,FALSE,"FANDA96";#N/A,#N/A,FALSE,"INTRAN96";#N/A,#N/A,FALSE,"NAA9697";#N/A,#N/A,FALSE,"ECWEBB";#N/A,#N/A,FALSE,"MFT96";#N/A,#N/A,FALSE,"CTrecon"}</definedName>
    <definedName name="T4.9j_5_1_5" localSheetId="0" hidden="1">{#N/A,#N/A,FALSE,"TMCOMP96";#N/A,#N/A,FALSE,"MAT96";#N/A,#N/A,FALSE,"FANDA96";#N/A,#N/A,FALSE,"INTRAN96";#N/A,#N/A,FALSE,"NAA9697";#N/A,#N/A,FALSE,"ECWEBB";#N/A,#N/A,FALSE,"MFT96";#N/A,#N/A,FALSE,"CTrecon"}</definedName>
    <definedName name="T4.9j_5_1_5" hidden="1">{#N/A,#N/A,FALSE,"TMCOMP96";#N/A,#N/A,FALSE,"MAT96";#N/A,#N/A,FALSE,"FANDA96";#N/A,#N/A,FALSE,"INTRAN96";#N/A,#N/A,FALSE,"NAA9697";#N/A,#N/A,FALSE,"ECWEBB";#N/A,#N/A,FALSE,"MFT96";#N/A,#N/A,FALSE,"CTrecon"}</definedName>
    <definedName name="T4.9j_5_2" localSheetId="0" hidden="1">{#N/A,#N/A,FALSE,"TMCOMP96";#N/A,#N/A,FALSE,"MAT96";#N/A,#N/A,FALSE,"FANDA96";#N/A,#N/A,FALSE,"INTRAN96";#N/A,#N/A,FALSE,"NAA9697";#N/A,#N/A,FALSE,"ECWEBB";#N/A,#N/A,FALSE,"MFT96";#N/A,#N/A,FALSE,"CTrecon"}</definedName>
    <definedName name="T4.9j_5_2" hidden="1">{#N/A,#N/A,FALSE,"TMCOMP96";#N/A,#N/A,FALSE,"MAT96";#N/A,#N/A,FALSE,"FANDA96";#N/A,#N/A,FALSE,"INTRAN96";#N/A,#N/A,FALSE,"NAA9697";#N/A,#N/A,FALSE,"ECWEBB";#N/A,#N/A,FALSE,"MFT96";#N/A,#N/A,FALSE,"CTrecon"}</definedName>
    <definedName name="T4.9j_5_3" localSheetId="0" hidden="1">{#N/A,#N/A,FALSE,"TMCOMP96";#N/A,#N/A,FALSE,"MAT96";#N/A,#N/A,FALSE,"FANDA96";#N/A,#N/A,FALSE,"INTRAN96";#N/A,#N/A,FALSE,"NAA9697";#N/A,#N/A,FALSE,"ECWEBB";#N/A,#N/A,FALSE,"MFT96";#N/A,#N/A,FALSE,"CTrecon"}</definedName>
    <definedName name="T4.9j_5_3" hidden="1">{#N/A,#N/A,FALSE,"TMCOMP96";#N/A,#N/A,FALSE,"MAT96";#N/A,#N/A,FALSE,"FANDA96";#N/A,#N/A,FALSE,"INTRAN96";#N/A,#N/A,FALSE,"NAA9697";#N/A,#N/A,FALSE,"ECWEBB";#N/A,#N/A,FALSE,"MFT96";#N/A,#N/A,FALSE,"CTrecon"}</definedName>
    <definedName name="T4.9j_5_4" localSheetId="0" hidden="1">{#N/A,#N/A,FALSE,"TMCOMP96";#N/A,#N/A,FALSE,"MAT96";#N/A,#N/A,FALSE,"FANDA96";#N/A,#N/A,FALSE,"INTRAN96";#N/A,#N/A,FALSE,"NAA9697";#N/A,#N/A,FALSE,"ECWEBB";#N/A,#N/A,FALSE,"MFT96";#N/A,#N/A,FALSE,"CTrecon"}</definedName>
    <definedName name="T4.9j_5_4" hidden="1">{#N/A,#N/A,FALSE,"TMCOMP96";#N/A,#N/A,FALSE,"MAT96";#N/A,#N/A,FALSE,"FANDA96";#N/A,#N/A,FALSE,"INTRAN96";#N/A,#N/A,FALSE,"NAA9697";#N/A,#N/A,FALSE,"ECWEBB";#N/A,#N/A,FALSE,"MFT96";#N/A,#N/A,FALSE,"CTrecon"}</definedName>
    <definedName name="T4.9j_5_5" localSheetId="0" hidden="1">{#N/A,#N/A,FALSE,"TMCOMP96";#N/A,#N/A,FALSE,"MAT96";#N/A,#N/A,FALSE,"FANDA96";#N/A,#N/A,FALSE,"INTRAN96";#N/A,#N/A,FALSE,"NAA9697";#N/A,#N/A,FALSE,"ECWEBB";#N/A,#N/A,FALSE,"MFT96";#N/A,#N/A,FALSE,"CTrecon"}</definedName>
    <definedName name="T4.9j_5_5" hidden="1">{#N/A,#N/A,FALSE,"TMCOMP96";#N/A,#N/A,FALSE,"MAT96";#N/A,#N/A,FALSE,"FANDA96";#N/A,#N/A,FALSE,"INTRAN96";#N/A,#N/A,FALSE,"NAA9697";#N/A,#N/A,FALSE,"ECWEBB";#N/A,#N/A,FALSE,"MFT96";#N/A,#N/A,FALSE,"CTrecon"}</definedName>
    <definedName name="temp"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 localSheetId="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localSheetId="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rggh" localSheetId="0"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localSheetId="4" hidden="1">{#N/A,#N/A,FALSE,"TMCOMP96";#N/A,#N/A,FALSE,"MAT96";#N/A,#N/A,FALSE,"FANDA96";#N/A,#N/A,FALSE,"INTRAN96";#N/A,#N/A,FALSE,"NAA9697";#N/A,#N/A,FALSE,"ECWEBB";#N/A,#N/A,FALSE,"MFT96";#N/A,#N/A,FALSE,"CTrecon"}</definedName>
    <definedName name="trggh_1" localSheetId="3" hidden="1">{#N/A,#N/A,FALSE,"TMCOMP96";#N/A,#N/A,FALSE,"MAT96";#N/A,#N/A,FALSE,"FANDA96";#N/A,#N/A,FALSE,"INTRAN96";#N/A,#N/A,FALSE,"NAA9697";#N/A,#N/A,FALSE,"ECWEBB";#N/A,#N/A,FALSE,"MFT96";#N/A,#N/A,FALSE,"CTrecon"}</definedName>
    <definedName name="trggh_1_1" localSheetId="0" hidden="1">{#N/A,#N/A,FALSE,"TMCOMP96";#N/A,#N/A,FALSE,"MAT96";#N/A,#N/A,FALSE,"FANDA96";#N/A,#N/A,FALSE,"INTRAN96";#N/A,#N/A,FALSE,"NAA9697";#N/A,#N/A,FALSE,"ECWEBB";#N/A,#N/A,FALSE,"MFT96";#N/A,#N/A,FALSE,"CTrecon"}</definedName>
    <definedName name="trggh_1_1" localSheetId="4" hidden="1">{#N/A,#N/A,FALSE,"TMCOMP96";#N/A,#N/A,FALSE,"MAT96";#N/A,#N/A,FALSE,"FANDA96";#N/A,#N/A,FALSE,"INTRAN96";#N/A,#N/A,FALSE,"NAA9697";#N/A,#N/A,FALSE,"ECWEBB";#N/A,#N/A,FALSE,"MFT96";#N/A,#N/A,FALSE,"CTrecon"}</definedName>
    <definedName name="trggh_1_1" localSheetId="3" hidden="1">{#N/A,#N/A,FALSE,"TMCOMP96";#N/A,#N/A,FALSE,"MAT96";#N/A,#N/A,FALSE,"FANDA96";#N/A,#N/A,FALSE,"INTRAN96";#N/A,#N/A,FALSE,"NAA9697";#N/A,#N/A,FALSE,"ECWEBB";#N/A,#N/A,FALSE,"MFT96";#N/A,#N/A,FALSE,"CTrecon"}</definedName>
    <definedName name="trggh_1_1" hidden="1">{#N/A,#N/A,FALSE,"TMCOMP96";#N/A,#N/A,FALSE,"MAT96";#N/A,#N/A,FALSE,"FANDA96";#N/A,#N/A,FALSE,"INTRAN96";#N/A,#N/A,FALSE,"NAA9697";#N/A,#N/A,FALSE,"ECWEBB";#N/A,#N/A,FALSE,"MFT96";#N/A,#N/A,FALSE,"CTrecon"}</definedName>
    <definedName name="trggh_1_1_1" localSheetId="0" hidden="1">{#N/A,#N/A,FALSE,"TMCOMP96";#N/A,#N/A,FALSE,"MAT96";#N/A,#N/A,FALSE,"FANDA96";#N/A,#N/A,FALSE,"INTRAN96";#N/A,#N/A,FALSE,"NAA9697";#N/A,#N/A,FALSE,"ECWEBB";#N/A,#N/A,FALSE,"MFT96";#N/A,#N/A,FALSE,"CTrecon"}</definedName>
    <definedName name="trggh_1_1_1" localSheetId="4" hidden="1">{#N/A,#N/A,FALSE,"TMCOMP96";#N/A,#N/A,FALSE,"MAT96";#N/A,#N/A,FALSE,"FANDA96";#N/A,#N/A,FALSE,"INTRAN96";#N/A,#N/A,FALSE,"NAA9697";#N/A,#N/A,FALSE,"ECWEBB";#N/A,#N/A,FALSE,"MFT96";#N/A,#N/A,FALSE,"CTrecon"}</definedName>
    <definedName name="trggh_1_1_1" hidden="1">{#N/A,#N/A,FALSE,"TMCOMP96";#N/A,#N/A,FALSE,"MAT96";#N/A,#N/A,FALSE,"FANDA96";#N/A,#N/A,FALSE,"INTRAN96";#N/A,#N/A,FALSE,"NAA9697";#N/A,#N/A,FALSE,"ECWEBB";#N/A,#N/A,FALSE,"MFT96";#N/A,#N/A,FALSE,"CTrecon"}</definedName>
    <definedName name="trggh_1_1_1_1" localSheetId="0" hidden="1">{#N/A,#N/A,FALSE,"TMCOMP96";#N/A,#N/A,FALSE,"MAT96";#N/A,#N/A,FALSE,"FANDA96";#N/A,#N/A,FALSE,"INTRAN96";#N/A,#N/A,FALSE,"NAA9697";#N/A,#N/A,FALSE,"ECWEBB";#N/A,#N/A,FALSE,"MFT96";#N/A,#N/A,FALSE,"CTrecon"}</definedName>
    <definedName name="trggh_1_1_1_1" hidden="1">{#N/A,#N/A,FALSE,"TMCOMP96";#N/A,#N/A,FALSE,"MAT96";#N/A,#N/A,FALSE,"FANDA96";#N/A,#N/A,FALSE,"INTRAN96";#N/A,#N/A,FALSE,"NAA9697";#N/A,#N/A,FALSE,"ECWEBB";#N/A,#N/A,FALSE,"MFT96";#N/A,#N/A,FALSE,"CTrecon"}</definedName>
    <definedName name="trggh_1_1_1_1_1" hidden="1">{#N/A,#N/A,FALSE,"TMCOMP96";#N/A,#N/A,FALSE,"MAT96";#N/A,#N/A,FALSE,"FANDA96";#N/A,#N/A,FALSE,"INTRAN96";#N/A,#N/A,FALSE,"NAA9697";#N/A,#N/A,FALSE,"ECWEBB";#N/A,#N/A,FALSE,"MFT96";#N/A,#N/A,FALSE,"CTrecon"}</definedName>
    <definedName name="trggh_1_1_1_1_2" hidden="1">{#N/A,#N/A,FALSE,"TMCOMP96";#N/A,#N/A,FALSE,"MAT96";#N/A,#N/A,FALSE,"FANDA96";#N/A,#N/A,FALSE,"INTRAN96";#N/A,#N/A,FALSE,"NAA9697";#N/A,#N/A,FALSE,"ECWEBB";#N/A,#N/A,FALSE,"MFT96";#N/A,#N/A,FALSE,"CTrecon"}</definedName>
    <definedName name="trggh_1_1_1_2" localSheetId="0" hidden="1">{#N/A,#N/A,FALSE,"TMCOMP96";#N/A,#N/A,FALSE,"MAT96";#N/A,#N/A,FALSE,"FANDA96";#N/A,#N/A,FALSE,"INTRAN96";#N/A,#N/A,FALSE,"NAA9697";#N/A,#N/A,FALSE,"ECWEBB";#N/A,#N/A,FALSE,"MFT96";#N/A,#N/A,FALSE,"CTrecon"}</definedName>
    <definedName name="trggh_1_1_1_2" hidden="1">{#N/A,#N/A,FALSE,"TMCOMP96";#N/A,#N/A,FALSE,"MAT96";#N/A,#N/A,FALSE,"FANDA96";#N/A,#N/A,FALSE,"INTRAN96";#N/A,#N/A,FALSE,"NAA9697";#N/A,#N/A,FALSE,"ECWEBB";#N/A,#N/A,FALSE,"MFT96";#N/A,#N/A,FALSE,"CTrecon"}</definedName>
    <definedName name="trggh_1_1_1_3" localSheetId="0" hidden="1">{#N/A,#N/A,FALSE,"TMCOMP96";#N/A,#N/A,FALSE,"MAT96";#N/A,#N/A,FALSE,"FANDA96";#N/A,#N/A,FALSE,"INTRAN96";#N/A,#N/A,FALSE,"NAA9697";#N/A,#N/A,FALSE,"ECWEBB";#N/A,#N/A,FALSE,"MFT96";#N/A,#N/A,FALSE,"CTrecon"}</definedName>
    <definedName name="trggh_1_1_1_3" hidden="1">{#N/A,#N/A,FALSE,"TMCOMP96";#N/A,#N/A,FALSE,"MAT96";#N/A,#N/A,FALSE,"FANDA96";#N/A,#N/A,FALSE,"INTRAN96";#N/A,#N/A,FALSE,"NAA9697";#N/A,#N/A,FALSE,"ECWEBB";#N/A,#N/A,FALSE,"MFT96";#N/A,#N/A,FALSE,"CTrecon"}</definedName>
    <definedName name="trggh_1_1_1_4" localSheetId="0" hidden="1">{#N/A,#N/A,FALSE,"TMCOMP96";#N/A,#N/A,FALSE,"MAT96";#N/A,#N/A,FALSE,"FANDA96";#N/A,#N/A,FALSE,"INTRAN96";#N/A,#N/A,FALSE,"NAA9697";#N/A,#N/A,FALSE,"ECWEBB";#N/A,#N/A,FALSE,"MFT96";#N/A,#N/A,FALSE,"CTrecon"}</definedName>
    <definedName name="trggh_1_1_1_4" hidden="1">{#N/A,#N/A,FALSE,"TMCOMP96";#N/A,#N/A,FALSE,"MAT96";#N/A,#N/A,FALSE,"FANDA96";#N/A,#N/A,FALSE,"INTRAN96";#N/A,#N/A,FALSE,"NAA9697";#N/A,#N/A,FALSE,"ECWEBB";#N/A,#N/A,FALSE,"MFT96";#N/A,#N/A,FALSE,"CTrecon"}</definedName>
    <definedName name="trggh_1_1_1_5" localSheetId="0" hidden="1">{#N/A,#N/A,FALSE,"TMCOMP96";#N/A,#N/A,FALSE,"MAT96";#N/A,#N/A,FALSE,"FANDA96";#N/A,#N/A,FALSE,"INTRAN96";#N/A,#N/A,FALSE,"NAA9697";#N/A,#N/A,FALSE,"ECWEBB";#N/A,#N/A,FALSE,"MFT96";#N/A,#N/A,FALSE,"CTrecon"}</definedName>
    <definedName name="trggh_1_1_1_5" hidden="1">{#N/A,#N/A,FALSE,"TMCOMP96";#N/A,#N/A,FALSE,"MAT96";#N/A,#N/A,FALSE,"FANDA96";#N/A,#N/A,FALSE,"INTRAN96";#N/A,#N/A,FALSE,"NAA9697";#N/A,#N/A,FALSE,"ECWEBB";#N/A,#N/A,FALSE,"MFT96";#N/A,#N/A,FALSE,"CTrecon"}</definedName>
    <definedName name="trggh_1_1_2" localSheetId="0" hidden="1">{#N/A,#N/A,FALSE,"TMCOMP96";#N/A,#N/A,FALSE,"MAT96";#N/A,#N/A,FALSE,"FANDA96";#N/A,#N/A,FALSE,"INTRAN96";#N/A,#N/A,FALSE,"NAA9697";#N/A,#N/A,FALSE,"ECWEBB";#N/A,#N/A,FALSE,"MFT96";#N/A,#N/A,FALSE,"CTrecon"}</definedName>
    <definedName name="trggh_1_1_2" hidden="1">{#N/A,#N/A,FALSE,"TMCOMP96";#N/A,#N/A,FALSE,"MAT96";#N/A,#N/A,FALSE,"FANDA96";#N/A,#N/A,FALSE,"INTRAN96";#N/A,#N/A,FALSE,"NAA9697";#N/A,#N/A,FALSE,"ECWEBB";#N/A,#N/A,FALSE,"MFT96";#N/A,#N/A,FALSE,"CTrecon"}</definedName>
    <definedName name="trggh_1_1_3" localSheetId="0" hidden="1">{#N/A,#N/A,FALSE,"TMCOMP96";#N/A,#N/A,FALSE,"MAT96";#N/A,#N/A,FALSE,"FANDA96";#N/A,#N/A,FALSE,"INTRAN96";#N/A,#N/A,FALSE,"NAA9697";#N/A,#N/A,FALSE,"ECWEBB";#N/A,#N/A,FALSE,"MFT96";#N/A,#N/A,FALSE,"CTrecon"}</definedName>
    <definedName name="trggh_1_1_3" hidden="1">{#N/A,#N/A,FALSE,"TMCOMP96";#N/A,#N/A,FALSE,"MAT96";#N/A,#N/A,FALSE,"FANDA96";#N/A,#N/A,FALSE,"INTRAN96";#N/A,#N/A,FALSE,"NAA9697";#N/A,#N/A,FALSE,"ECWEBB";#N/A,#N/A,FALSE,"MFT96";#N/A,#N/A,FALSE,"CTrecon"}</definedName>
    <definedName name="trggh_1_1_4" localSheetId="0" hidden="1">{#N/A,#N/A,FALSE,"TMCOMP96";#N/A,#N/A,FALSE,"MAT96";#N/A,#N/A,FALSE,"FANDA96";#N/A,#N/A,FALSE,"INTRAN96";#N/A,#N/A,FALSE,"NAA9697";#N/A,#N/A,FALSE,"ECWEBB";#N/A,#N/A,FALSE,"MFT96";#N/A,#N/A,FALSE,"CTrecon"}</definedName>
    <definedName name="trggh_1_1_4" hidden="1">{#N/A,#N/A,FALSE,"TMCOMP96";#N/A,#N/A,FALSE,"MAT96";#N/A,#N/A,FALSE,"FANDA96";#N/A,#N/A,FALSE,"INTRAN96";#N/A,#N/A,FALSE,"NAA9697";#N/A,#N/A,FALSE,"ECWEBB";#N/A,#N/A,FALSE,"MFT96";#N/A,#N/A,FALSE,"CTrecon"}</definedName>
    <definedName name="trggh_1_1_5" localSheetId="0" hidden="1">{#N/A,#N/A,FALSE,"TMCOMP96";#N/A,#N/A,FALSE,"MAT96";#N/A,#N/A,FALSE,"FANDA96";#N/A,#N/A,FALSE,"INTRAN96";#N/A,#N/A,FALSE,"NAA9697";#N/A,#N/A,FALSE,"ECWEBB";#N/A,#N/A,FALSE,"MFT96";#N/A,#N/A,FALSE,"CTrecon"}</definedName>
    <definedName name="trggh_1_1_5" hidden="1">{#N/A,#N/A,FALSE,"TMCOMP96";#N/A,#N/A,FALSE,"MAT96";#N/A,#N/A,FALSE,"FANDA96";#N/A,#N/A,FALSE,"INTRAN96";#N/A,#N/A,FALSE,"NAA9697";#N/A,#N/A,FALSE,"ECWEBB";#N/A,#N/A,FALSE,"MFT96";#N/A,#N/A,FALSE,"CTrecon"}</definedName>
    <definedName name="trggh_1_2" localSheetId="0" hidden="1">{#N/A,#N/A,FALSE,"TMCOMP96";#N/A,#N/A,FALSE,"MAT96";#N/A,#N/A,FALSE,"FANDA96";#N/A,#N/A,FALSE,"INTRAN96";#N/A,#N/A,FALSE,"NAA9697";#N/A,#N/A,FALSE,"ECWEBB";#N/A,#N/A,FALSE,"MFT96";#N/A,#N/A,FALSE,"CTrecon"}</definedName>
    <definedName name="trggh_1_2" localSheetId="4" hidden="1">{#N/A,#N/A,FALSE,"TMCOMP96";#N/A,#N/A,FALSE,"MAT96";#N/A,#N/A,FALSE,"FANDA96";#N/A,#N/A,FALSE,"INTRAN96";#N/A,#N/A,FALSE,"NAA9697";#N/A,#N/A,FALSE,"ECWEBB";#N/A,#N/A,FALSE,"MFT96";#N/A,#N/A,FALSE,"CTrecon"}</definedName>
    <definedName name="trggh_1_2" hidden="1">{#N/A,#N/A,FALSE,"TMCOMP96";#N/A,#N/A,FALSE,"MAT96";#N/A,#N/A,FALSE,"FANDA96";#N/A,#N/A,FALSE,"INTRAN96";#N/A,#N/A,FALSE,"NAA9697";#N/A,#N/A,FALSE,"ECWEBB";#N/A,#N/A,FALSE,"MFT96";#N/A,#N/A,FALSE,"CTrecon"}</definedName>
    <definedName name="trggh_1_2_1" localSheetId="0" hidden="1">{#N/A,#N/A,FALSE,"TMCOMP96";#N/A,#N/A,FALSE,"MAT96";#N/A,#N/A,FALSE,"FANDA96";#N/A,#N/A,FALSE,"INTRAN96";#N/A,#N/A,FALSE,"NAA9697";#N/A,#N/A,FALSE,"ECWEBB";#N/A,#N/A,FALSE,"MFT96";#N/A,#N/A,FALSE,"CTrecon"}</definedName>
    <definedName name="trggh_1_2_1" localSheetId="4" hidden="1">{#N/A,#N/A,FALSE,"TMCOMP96";#N/A,#N/A,FALSE,"MAT96";#N/A,#N/A,FALSE,"FANDA96";#N/A,#N/A,FALSE,"INTRAN96";#N/A,#N/A,FALSE,"NAA9697";#N/A,#N/A,FALSE,"ECWEBB";#N/A,#N/A,FALSE,"MFT96";#N/A,#N/A,FALSE,"CTrecon"}</definedName>
    <definedName name="trggh_1_2_1" hidden="1">{#N/A,#N/A,FALSE,"TMCOMP96";#N/A,#N/A,FALSE,"MAT96";#N/A,#N/A,FALSE,"FANDA96";#N/A,#N/A,FALSE,"INTRAN96";#N/A,#N/A,FALSE,"NAA9697";#N/A,#N/A,FALSE,"ECWEBB";#N/A,#N/A,FALSE,"MFT96";#N/A,#N/A,FALSE,"CTrecon"}</definedName>
    <definedName name="trggh_1_2_1_1" localSheetId="0" hidden="1">{#N/A,#N/A,FALSE,"TMCOMP96";#N/A,#N/A,FALSE,"MAT96";#N/A,#N/A,FALSE,"FANDA96";#N/A,#N/A,FALSE,"INTRAN96";#N/A,#N/A,FALSE,"NAA9697";#N/A,#N/A,FALSE,"ECWEBB";#N/A,#N/A,FALSE,"MFT96";#N/A,#N/A,FALSE,"CTrecon"}</definedName>
    <definedName name="trggh_1_2_1_1" hidden="1">{#N/A,#N/A,FALSE,"TMCOMP96";#N/A,#N/A,FALSE,"MAT96";#N/A,#N/A,FALSE,"FANDA96";#N/A,#N/A,FALSE,"INTRAN96";#N/A,#N/A,FALSE,"NAA9697";#N/A,#N/A,FALSE,"ECWEBB";#N/A,#N/A,FALSE,"MFT96";#N/A,#N/A,FALSE,"CTrecon"}</definedName>
    <definedName name="trggh_1_2_1_1_1" hidden="1">{#N/A,#N/A,FALSE,"TMCOMP96";#N/A,#N/A,FALSE,"MAT96";#N/A,#N/A,FALSE,"FANDA96";#N/A,#N/A,FALSE,"INTRAN96";#N/A,#N/A,FALSE,"NAA9697";#N/A,#N/A,FALSE,"ECWEBB";#N/A,#N/A,FALSE,"MFT96";#N/A,#N/A,FALSE,"CTrecon"}</definedName>
    <definedName name="trggh_1_2_1_1_2" hidden="1">{#N/A,#N/A,FALSE,"TMCOMP96";#N/A,#N/A,FALSE,"MAT96";#N/A,#N/A,FALSE,"FANDA96";#N/A,#N/A,FALSE,"INTRAN96";#N/A,#N/A,FALSE,"NAA9697";#N/A,#N/A,FALSE,"ECWEBB";#N/A,#N/A,FALSE,"MFT96";#N/A,#N/A,FALSE,"CTrecon"}</definedName>
    <definedName name="trggh_1_2_1_2" localSheetId="0" hidden="1">{#N/A,#N/A,FALSE,"TMCOMP96";#N/A,#N/A,FALSE,"MAT96";#N/A,#N/A,FALSE,"FANDA96";#N/A,#N/A,FALSE,"INTRAN96";#N/A,#N/A,FALSE,"NAA9697";#N/A,#N/A,FALSE,"ECWEBB";#N/A,#N/A,FALSE,"MFT96";#N/A,#N/A,FALSE,"CTrecon"}</definedName>
    <definedName name="trggh_1_2_1_2" hidden="1">{#N/A,#N/A,FALSE,"TMCOMP96";#N/A,#N/A,FALSE,"MAT96";#N/A,#N/A,FALSE,"FANDA96";#N/A,#N/A,FALSE,"INTRAN96";#N/A,#N/A,FALSE,"NAA9697";#N/A,#N/A,FALSE,"ECWEBB";#N/A,#N/A,FALSE,"MFT96";#N/A,#N/A,FALSE,"CTrecon"}</definedName>
    <definedName name="trggh_1_2_1_3" localSheetId="0" hidden="1">{#N/A,#N/A,FALSE,"TMCOMP96";#N/A,#N/A,FALSE,"MAT96";#N/A,#N/A,FALSE,"FANDA96";#N/A,#N/A,FALSE,"INTRAN96";#N/A,#N/A,FALSE,"NAA9697";#N/A,#N/A,FALSE,"ECWEBB";#N/A,#N/A,FALSE,"MFT96";#N/A,#N/A,FALSE,"CTrecon"}</definedName>
    <definedName name="trggh_1_2_1_3" hidden="1">{#N/A,#N/A,FALSE,"TMCOMP96";#N/A,#N/A,FALSE,"MAT96";#N/A,#N/A,FALSE,"FANDA96";#N/A,#N/A,FALSE,"INTRAN96";#N/A,#N/A,FALSE,"NAA9697";#N/A,#N/A,FALSE,"ECWEBB";#N/A,#N/A,FALSE,"MFT96";#N/A,#N/A,FALSE,"CTrecon"}</definedName>
    <definedName name="trggh_1_2_1_4" localSheetId="0" hidden="1">{#N/A,#N/A,FALSE,"TMCOMP96";#N/A,#N/A,FALSE,"MAT96";#N/A,#N/A,FALSE,"FANDA96";#N/A,#N/A,FALSE,"INTRAN96";#N/A,#N/A,FALSE,"NAA9697";#N/A,#N/A,FALSE,"ECWEBB";#N/A,#N/A,FALSE,"MFT96";#N/A,#N/A,FALSE,"CTrecon"}</definedName>
    <definedName name="trggh_1_2_1_4" hidden="1">{#N/A,#N/A,FALSE,"TMCOMP96";#N/A,#N/A,FALSE,"MAT96";#N/A,#N/A,FALSE,"FANDA96";#N/A,#N/A,FALSE,"INTRAN96";#N/A,#N/A,FALSE,"NAA9697";#N/A,#N/A,FALSE,"ECWEBB";#N/A,#N/A,FALSE,"MFT96";#N/A,#N/A,FALSE,"CTrecon"}</definedName>
    <definedName name="trggh_1_2_1_5" localSheetId="0" hidden="1">{#N/A,#N/A,FALSE,"TMCOMP96";#N/A,#N/A,FALSE,"MAT96";#N/A,#N/A,FALSE,"FANDA96";#N/A,#N/A,FALSE,"INTRAN96";#N/A,#N/A,FALSE,"NAA9697";#N/A,#N/A,FALSE,"ECWEBB";#N/A,#N/A,FALSE,"MFT96";#N/A,#N/A,FALSE,"CTrecon"}</definedName>
    <definedName name="trggh_1_2_1_5" hidden="1">{#N/A,#N/A,FALSE,"TMCOMP96";#N/A,#N/A,FALSE,"MAT96";#N/A,#N/A,FALSE,"FANDA96";#N/A,#N/A,FALSE,"INTRAN96";#N/A,#N/A,FALSE,"NAA9697";#N/A,#N/A,FALSE,"ECWEBB";#N/A,#N/A,FALSE,"MFT96";#N/A,#N/A,FALSE,"CTrecon"}</definedName>
    <definedName name="trggh_1_2_2" localSheetId="0" hidden="1">{#N/A,#N/A,FALSE,"TMCOMP96";#N/A,#N/A,FALSE,"MAT96";#N/A,#N/A,FALSE,"FANDA96";#N/A,#N/A,FALSE,"INTRAN96";#N/A,#N/A,FALSE,"NAA9697";#N/A,#N/A,FALSE,"ECWEBB";#N/A,#N/A,FALSE,"MFT96";#N/A,#N/A,FALSE,"CTrecon"}</definedName>
    <definedName name="trggh_1_2_2" hidden="1">{#N/A,#N/A,FALSE,"TMCOMP96";#N/A,#N/A,FALSE,"MAT96";#N/A,#N/A,FALSE,"FANDA96";#N/A,#N/A,FALSE,"INTRAN96";#N/A,#N/A,FALSE,"NAA9697";#N/A,#N/A,FALSE,"ECWEBB";#N/A,#N/A,FALSE,"MFT96";#N/A,#N/A,FALSE,"CTrecon"}</definedName>
    <definedName name="trggh_1_2_3" localSheetId="0" hidden="1">{#N/A,#N/A,FALSE,"TMCOMP96";#N/A,#N/A,FALSE,"MAT96";#N/A,#N/A,FALSE,"FANDA96";#N/A,#N/A,FALSE,"INTRAN96";#N/A,#N/A,FALSE,"NAA9697";#N/A,#N/A,FALSE,"ECWEBB";#N/A,#N/A,FALSE,"MFT96";#N/A,#N/A,FALSE,"CTrecon"}</definedName>
    <definedName name="trggh_1_2_3" hidden="1">{#N/A,#N/A,FALSE,"TMCOMP96";#N/A,#N/A,FALSE,"MAT96";#N/A,#N/A,FALSE,"FANDA96";#N/A,#N/A,FALSE,"INTRAN96";#N/A,#N/A,FALSE,"NAA9697";#N/A,#N/A,FALSE,"ECWEBB";#N/A,#N/A,FALSE,"MFT96";#N/A,#N/A,FALSE,"CTrecon"}</definedName>
    <definedName name="trggh_1_2_4" localSheetId="0" hidden="1">{#N/A,#N/A,FALSE,"TMCOMP96";#N/A,#N/A,FALSE,"MAT96";#N/A,#N/A,FALSE,"FANDA96";#N/A,#N/A,FALSE,"INTRAN96";#N/A,#N/A,FALSE,"NAA9697";#N/A,#N/A,FALSE,"ECWEBB";#N/A,#N/A,FALSE,"MFT96";#N/A,#N/A,FALSE,"CTrecon"}</definedName>
    <definedName name="trggh_1_2_4" hidden="1">{#N/A,#N/A,FALSE,"TMCOMP96";#N/A,#N/A,FALSE,"MAT96";#N/A,#N/A,FALSE,"FANDA96";#N/A,#N/A,FALSE,"INTRAN96";#N/A,#N/A,FALSE,"NAA9697";#N/A,#N/A,FALSE,"ECWEBB";#N/A,#N/A,FALSE,"MFT96";#N/A,#N/A,FALSE,"CTrecon"}</definedName>
    <definedName name="trggh_1_2_5" localSheetId="0" hidden="1">{#N/A,#N/A,FALSE,"TMCOMP96";#N/A,#N/A,FALSE,"MAT96";#N/A,#N/A,FALSE,"FANDA96";#N/A,#N/A,FALSE,"INTRAN96";#N/A,#N/A,FALSE,"NAA9697";#N/A,#N/A,FALSE,"ECWEBB";#N/A,#N/A,FALSE,"MFT96";#N/A,#N/A,FALSE,"CTrecon"}</definedName>
    <definedName name="trggh_1_2_5" hidden="1">{#N/A,#N/A,FALSE,"TMCOMP96";#N/A,#N/A,FALSE,"MAT96";#N/A,#N/A,FALSE,"FANDA96";#N/A,#N/A,FALSE,"INTRAN96";#N/A,#N/A,FALSE,"NAA9697";#N/A,#N/A,FALSE,"ECWEBB";#N/A,#N/A,FALSE,"MFT96";#N/A,#N/A,FALSE,"CTrecon"}</definedName>
    <definedName name="trggh_1_3" localSheetId="0" hidden="1">{#N/A,#N/A,FALSE,"TMCOMP96";#N/A,#N/A,FALSE,"MAT96";#N/A,#N/A,FALSE,"FANDA96";#N/A,#N/A,FALSE,"INTRAN96";#N/A,#N/A,FALSE,"NAA9697";#N/A,#N/A,FALSE,"ECWEBB";#N/A,#N/A,FALSE,"MFT96";#N/A,#N/A,FALSE,"CTrecon"}</definedName>
    <definedName name="trggh_1_3" localSheetId="4" hidden="1">{#N/A,#N/A,FALSE,"TMCOMP96";#N/A,#N/A,FALSE,"MAT96";#N/A,#N/A,FALSE,"FANDA96";#N/A,#N/A,FALSE,"INTRAN96";#N/A,#N/A,FALSE,"NAA9697";#N/A,#N/A,FALSE,"ECWEBB";#N/A,#N/A,FALSE,"MFT96";#N/A,#N/A,FALSE,"CTrecon"}</definedName>
    <definedName name="trggh_1_3" hidden="1">{#N/A,#N/A,FALSE,"TMCOMP96";#N/A,#N/A,FALSE,"MAT96";#N/A,#N/A,FALSE,"FANDA96";#N/A,#N/A,FALSE,"INTRAN96";#N/A,#N/A,FALSE,"NAA9697";#N/A,#N/A,FALSE,"ECWEBB";#N/A,#N/A,FALSE,"MFT96";#N/A,#N/A,FALSE,"CTrecon"}</definedName>
    <definedName name="trggh_1_3_1" localSheetId="0" hidden="1">{#N/A,#N/A,FALSE,"TMCOMP96";#N/A,#N/A,FALSE,"MAT96";#N/A,#N/A,FALSE,"FANDA96";#N/A,#N/A,FALSE,"INTRAN96";#N/A,#N/A,FALSE,"NAA9697";#N/A,#N/A,FALSE,"ECWEBB";#N/A,#N/A,FALSE,"MFT96";#N/A,#N/A,FALSE,"CTrecon"}</definedName>
    <definedName name="trggh_1_3_1" localSheetId="4" hidden="1">{#N/A,#N/A,FALSE,"TMCOMP96";#N/A,#N/A,FALSE,"MAT96";#N/A,#N/A,FALSE,"FANDA96";#N/A,#N/A,FALSE,"INTRAN96";#N/A,#N/A,FALSE,"NAA9697";#N/A,#N/A,FALSE,"ECWEBB";#N/A,#N/A,FALSE,"MFT96";#N/A,#N/A,FALSE,"CTrecon"}</definedName>
    <definedName name="trggh_1_3_1" hidden="1">{#N/A,#N/A,FALSE,"TMCOMP96";#N/A,#N/A,FALSE,"MAT96";#N/A,#N/A,FALSE,"FANDA96";#N/A,#N/A,FALSE,"INTRAN96";#N/A,#N/A,FALSE,"NAA9697";#N/A,#N/A,FALSE,"ECWEBB";#N/A,#N/A,FALSE,"MFT96";#N/A,#N/A,FALSE,"CTrecon"}</definedName>
    <definedName name="trggh_1_3_1_1" localSheetId="0" hidden="1">{#N/A,#N/A,FALSE,"TMCOMP96";#N/A,#N/A,FALSE,"MAT96";#N/A,#N/A,FALSE,"FANDA96";#N/A,#N/A,FALSE,"INTRAN96";#N/A,#N/A,FALSE,"NAA9697";#N/A,#N/A,FALSE,"ECWEBB";#N/A,#N/A,FALSE,"MFT96";#N/A,#N/A,FALSE,"CTrecon"}</definedName>
    <definedName name="trggh_1_3_1_1" hidden="1">{#N/A,#N/A,FALSE,"TMCOMP96";#N/A,#N/A,FALSE,"MAT96";#N/A,#N/A,FALSE,"FANDA96";#N/A,#N/A,FALSE,"INTRAN96";#N/A,#N/A,FALSE,"NAA9697";#N/A,#N/A,FALSE,"ECWEBB";#N/A,#N/A,FALSE,"MFT96";#N/A,#N/A,FALSE,"CTrecon"}</definedName>
    <definedName name="trggh_1_3_1_1_1" hidden="1">{#N/A,#N/A,FALSE,"TMCOMP96";#N/A,#N/A,FALSE,"MAT96";#N/A,#N/A,FALSE,"FANDA96";#N/A,#N/A,FALSE,"INTRAN96";#N/A,#N/A,FALSE,"NAA9697";#N/A,#N/A,FALSE,"ECWEBB";#N/A,#N/A,FALSE,"MFT96";#N/A,#N/A,FALSE,"CTrecon"}</definedName>
    <definedName name="trggh_1_3_1_1_2" hidden="1">{#N/A,#N/A,FALSE,"TMCOMP96";#N/A,#N/A,FALSE,"MAT96";#N/A,#N/A,FALSE,"FANDA96";#N/A,#N/A,FALSE,"INTRAN96";#N/A,#N/A,FALSE,"NAA9697";#N/A,#N/A,FALSE,"ECWEBB";#N/A,#N/A,FALSE,"MFT96";#N/A,#N/A,FALSE,"CTrecon"}</definedName>
    <definedName name="trggh_1_3_1_2" localSheetId="0" hidden="1">{#N/A,#N/A,FALSE,"TMCOMP96";#N/A,#N/A,FALSE,"MAT96";#N/A,#N/A,FALSE,"FANDA96";#N/A,#N/A,FALSE,"INTRAN96";#N/A,#N/A,FALSE,"NAA9697";#N/A,#N/A,FALSE,"ECWEBB";#N/A,#N/A,FALSE,"MFT96";#N/A,#N/A,FALSE,"CTrecon"}</definedName>
    <definedName name="trggh_1_3_1_2" hidden="1">{#N/A,#N/A,FALSE,"TMCOMP96";#N/A,#N/A,FALSE,"MAT96";#N/A,#N/A,FALSE,"FANDA96";#N/A,#N/A,FALSE,"INTRAN96";#N/A,#N/A,FALSE,"NAA9697";#N/A,#N/A,FALSE,"ECWEBB";#N/A,#N/A,FALSE,"MFT96";#N/A,#N/A,FALSE,"CTrecon"}</definedName>
    <definedName name="trggh_1_3_1_3" localSheetId="0" hidden="1">{#N/A,#N/A,FALSE,"TMCOMP96";#N/A,#N/A,FALSE,"MAT96";#N/A,#N/A,FALSE,"FANDA96";#N/A,#N/A,FALSE,"INTRAN96";#N/A,#N/A,FALSE,"NAA9697";#N/A,#N/A,FALSE,"ECWEBB";#N/A,#N/A,FALSE,"MFT96";#N/A,#N/A,FALSE,"CTrecon"}</definedName>
    <definedName name="trggh_1_3_1_3" hidden="1">{#N/A,#N/A,FALSE,"TMCOMP96";#N/A,#N/A,FALSE,"MAT96";#N/A,#N/A,FALSE,"FANDA96";#N/A,#N/A,FALSE,"INTRAN96";#N/A,#N/A,FALSE,"NAA9697";#N/A,#N/A,FALSE,"ECWEBB";#N/A,#N/A,FALSE,"MFT96";#N/A,#N/A,FALSE,"CTrecon"}</definedName>
    <definedName name="trggh_1_3_1_4" localSheetId="0" hidden="1">{#N/A,#N/A,FALSE,"TMCOMP96";#N/A,#N/A,FALSE,"MAT96";#N/A,#N/A,FALSE,"FANDA96";#N/A,#N/A,FALSE,"INTRAN96";#N/A,#N/A,FALSE,"NAA9697";#N/A,#N/A,FALSE,"ECWEBB";#N/A,#N/A,FALSE,"MFT96";#N/A,#N/A,FALSE,"CTrecon"}</definedName>
    <definedName name="trggh_1_3_1_4" hidden="1">{#N/A,#N/A,FALSE,"TMCOMP96";#N/A,#N/A,FALSE,"MAT96";#N/A,#N/A,FALSE,"FANDA96";#N/A,#N/A,FALSE,"INTRAN96";#N/A,#N/A,FALSE,"NAA9697";#N/A,#N/A,FALSE,"ECWEBB";#N/A,#N/A,FALSE,"MFT96";#N/A,#N/A,FALSE,"CTrecon"}</definedName>
    <definedName name="trggh_1_3_1_5" localSheetId="0" hidden="1">{#N/A,#N/A,FALSE,"TMCOMP96";#N/A,#N/A,FALSE,"MAT96";#N/A,#N/A,FALSE,"FANDA96";#N/A,#N/A,FALSE,"INTRAN96";#N/A,#N/A,FALSE,"NAA9697";#N/A,#N/A,FALSE,"ECWEBB";#N/A,#N/A,FALSE,"MFT96";#N/A,#N/A,FALSE,"CTrecon"}</definedName>
    <definedName name="trggh_1_3_1_5" hidden="1">{#N/A,#N/A,FALSE,"TMCOMP96";#N/A,#N/A,FALSE,"MAT96";#N/A,#N/A,FALSE,"FANDA96";#N/A,#N/A,FALSE,"INTRAN96";#N/A,#N/A,FALSE,"NAA9697";#N/A,#N/A,FALSE,"ECWEBB";#N/A,#N/A,FALSE,"MFT96";#N/A,#N/A,FALSE,"CTrecon"}</definedName>
    <definedName name="trggh_1_3_2" localSheetId="0" hidden="1">{#N/A,#N/A,FALSE,"TMCOMP96";#N/A,#N/A,FALSE,"MAT96";#N/A,#N/A,FALSE,"FANDA96";#N/A,#N/A,FALSE,"INTRAN96";#N/A,#N/A,FALSE,"NAA9697";#N/A,#N/A,FALSE,"ECWEBB";#N/A,#N/A,FALSE,"MFT96";#N/A,#N/A,FALSE,"CTrecon"}</definedName>
    <definedName name="trggh_1_3_2" hidden="1">{#N/A,#N/A,FALSE,"TMCOMP96";#N/A,#N/A,FALSE,"MAT96";#N/A,#N/A,FALSE,"FANDA96";#N/A,#N/A,FALSE,"INTRAN96";#N/A,#N/A,FALSE,"NAA9697";#N/A,#N/A,FALSE,"ECWEBB";#N/A,#N/A,FALSE,"MFT96";#N/A,#N/A,FALSE,"CTrecon"}</definedName>
    <definedName name="trggh_1_3_3" localSheetId="0" hidden="1">{#N/A,#N/A,FALSE,"TMCOMP96";#N/A,#N/A,FALSE,"MAT96";#N/A,#N/A,FALSE,"FANDA96";#N/A,#N/A,FALSE,"INTRAN96";#N/A,#N/A,FALSE,"NAA9697";#N/A,#N/A,FALSE,"ECWEBB";#N/A,#N/A,FALSE,"MFT96";#N/A,#N/A,FALSE,"CTrecon"}</definedName>
    <definedName name="trggh_1_3_3" hidden="1">{#N/A,#N/A,FALSE,"TMCOMP96";#N/A,#N/A,FALSE,"MAT96";#N/A,#N/A,FALSE,"FANDA96";#N/A,#N/A,FALSE,"INTRAN96";#N/A,#N/A,FALSE,"NAA9697";#N/A,#N/A,FALSE,"ECWEBB";#N/A,#N/A,FALSE,"MFT96";#N/A,#N/A,FALSE,"CTrecon"}</definedName>
    <definedName name="trggh_1_3_4" localSheetId="0" hidden="1">{#N/A,#N/A,FALSE,"TMCOMP96";#N/A,#N/A,FALSE,"MAT96";#N/A,#N/A,FALSE,"FANDA96";#N/A,#N/A,FALSE,"INTRAN96";#N/A,#N/A,FALSE,"NAA9697";#N/A,#N/A,FALSE,"ECWEBB";#N/A,#N/A,FALSE,"MFT96";#N/A,#N/A,FALSE,"CTrecon"}</definedName>
    <definedName name="trggh_1_3_4" hidden="1">{#N/A,#N/A,FALSE,"TMCOMP96";#N/A,#N/A,FALSE,"MAT96";#N/A,#N/A,FALSE,"FANDA96";#N/A,#N/A,FALSE,"INTRAN96";#N/A,#N/A,FALSE,"NAA9697";#N/A,#N/A,FALSE,"ECWEBB";#N/A,#N/A,FALSE,"MFT96";#N/A,#N/A,FALSE,"CTrecon"}</definedName>
    <definedName name="trggh_1_3_5" localSheetId="0" hidden="1">{#N/A,#N/A,FALSE,"TMCOMP96";#N/A,#N/A,FALSE,"MAT96";#N/A,#N/A,FALSE,"FANDA96";#N/A,#N/A,FALSE,"INTRAN96";#N/A,#N/A,FALSE,"NAA9697";#N/A,#N/A,FALSE,"ECWEBB";#N/A,#N/A,FALSE,"MFT96";#N/A,#N/A,FALSE,"CTrecon"}</definedName>
    <definedName name="trggh_1_3_5" hidden="1">{#N/A,#N/A,FALSE,"TMCOMP96";#N/A,#N/A,FALSE,"MAT96";#N/A,#N/A,FALSE,"FANDA96";#N/A,#N/A,FALSE,"INTRAN96";#N/A,#N/A,FALSE,"NAA9697";#N/A,#N/A,FALSE,"ECWEBB";#N/A,#N/A,FALSE,"MFT96";#N/A,#N/A,FALSE,"CTrecon"}</definedName>
    <definedName name="trggh_1_4" localSheetId="0" hidden="1">{#N/A,#N/A,FALSE,"TMCOMP96";#N/A,#N/A,FALSE,"MAT96";#N/A,#N/A,FALSE,"FANDA96";#N/A,#N/A,FALSE,"INTRAN96";#N/A,#N/A,FALSE,"NAA9697";#N/A,#N/A,FALSE,"ECWEBB";#N/A,#N/A,FALSE,"MFT96";#N/A,#N/A,FALSE,"CTrecon"}</definedName>
    <definedName name="trggh_1_4" localSheetId="4" hidden="1">{#N/A,#N/A,FALSE,"TMCOMP96";#N/A,#N/A,FALSE,"MAT96";#N/A,#N/A,FALSE,"FANDA96";#N/A,#N/A,FALSE,"INTRAN96";#N/A,#N/A,FALSE,"NAA9697";#N/A,#N/A,FALSE,"ECWEBB";#N/A,#N/A,FALSE,"MFT96";#N/A,#N/A,FALSE,"CTrecon"}</definedName>
    <definedName name="trggh_1_4" hidden="1">{#N/A,#N/A,FALSE,"TMCOMP96";#N/A,#N/A,FALSE,"MAT96";#N/A,#N/A,FALSE,"FANDA96";#N/A,#N/A,FALSE,"INTRAN96";#N/A,#N/A,FALSE,"NAA9697";#N/A,#N/A,FALSE,"ECWEBB";#N/A,#N/A,FALSE,"MFT96";#N/A,#N/A,FALSE,"CTrecon"}</definedName>
    <definedName name="trggh_1_4_1" localSheetId="0" hidden="1">{#N/A,#N/A,FALSE,"TMCOMP96";#N/A,#N/A,FALSE,"MAT96";#N/A,#N/A,FALSE,"FANDA96";#N/A,#N/A,FALSE,"INTRAN96";#N/A,#N/A,FALSE,"NAA9697";#N/A,#N/A,FALSE,"ECWEBB";#N/A,#N/A,FALSE,"MFT96";#N/A,#N/A,FALSE,"CTrecon"}</definedName>
    <definedName name="trggh_1_4_1" localSheetId="4" hidden="1">{#N/A,#N/A,FALSE,"TMCOMP96";#N/A,#N/A,FALSE,"MAT96";#N/A,#N/A,FALSE,"FANDA96";#N/A,#N/A,FALSE,"INTRAN96";#N/A,#N/A,FALSE,"NAA9697";#N/A,#N/A,FALSE,"ECWEBB";#N/A,#N/A,FALSE,"MFT96";#N/A,#N/A,FALSE,"CTrecon"}</definedName>
    <definedName name="trggh_1_4_1" hidden="1">{#N/A,#N/A,FALSE,"TMCOMP96";#N/A,#N/A,FALSE,"MAT96";#N/A,#N/A,FALSE,"FANDA96";#N/A,#N/A,FALSE,"INTRAN96";#N/A,#N/A,FALSE,"NAA9697";#N/A,#N/A,FALSE,"ECWEBB";#N/A,#N/A,FALSE,"MFT96";#N/A,#N/A,FALSE,"CTrecon"}</definedName>
    <definedName name="trggh_1_4_1_1" localSheetId="0" hidden="1">{#N/A,#N/A,FALSE,"TMCOMP96";#N/A,#N/A,FALSE,"MAT96";#N/A,#N/A,FALSE,"FANDA96";#N/A,#N/A,FALSE,"INTRAN96";#N/A,#N/A,FALSE,"NAA9697";#N/A,#N/A,FALSE,"ECWEBB";#N/A,#N/A,FALSE,"MFT96";#N/A,#N/A,FALSE,"CTrecon"}</definedName>
    <definedName name="trggh_1_4_1_1" hidden="1">{#N/A,#N/A,FALSE,"TMCOMP96";#N/A,#N/A,FALSE,"MAT96";#N/A,#N/A,FALSE,"FANDA96";#N/A,#N/A,FALSE,"INTRAN96";#N/A,#N/A,FALSE,"NAA9697";#N/A,#N/A,FALSE,"ECWEBB";#N/A,#N/A,FALSE,"MFT96";#N/A,#N/A,FALSE,"CTrecon"}</definedName>
    <definedName name="trggh_1_4_1_2" localSheetId="0" hidden="1">{#N/A,#N/A,FALSE,"TMCOMP96";#N/A,#N/A,FALSE,"MAT96";#N/A,#N/A,FALSE,"FANDA96";#N/A,#N/A,FALSE,"INTRAN96";#N/A,#N/A,FALSE,"NAA9697";#N/A,#N/A,FALSE,"ECWEBB";#N/A,#N/A,FALSE,"MFT96";#N/A,#N/A,FALSE,"CTrecon"}</definedName>
    <definedName name="trggh_1_4_1_2" hidden="1">{#N/A,#N/A,FALSE,"TMCOMP96";#N/A,#N/A,FALSE,"MAT96";#N/A,#N/A,FALSE,"FANDA96";#N/A,#N/A,FALSE,"INTRAN96";#N/A,#N/A,FALSE,"NAA9697";#N/A,#N/A,FALSE,"ECWEBB";#N/A,#N/A,FALSE,"MFT96";#N/A,#N/A,FALSE,"CTrecon"}</definedName>
    <definedName name="trggh_1_4_1_3" localSheetId="0" hidden="1">{#N/A,#N/A,FALSE,"TMCOMP96";#N/A,#N/A,FALSE,"MAT96";#N/A,#N/A,FALSE,"FANDA96";#N/A,#N/A,FALSE,"INTRAN96";#N/A,#N/A,FALSE,"NAA9697";#N/A,#N/A,FALSE,"ECWEBB";#N/A,#N/A,FALSE,"MFT96";#N/A,#N/A,FALSE,"CTrecon"}</definedName>
    <definedName name="trggh_1_4_1_3" hidden="1">{#N/A,#N/A,FALSE,"TMCOMP96";#N/A,#N/A,FALSE,"MAT96";#N/A,#N/A,FALSE,"FANDA96";#N/A,#N/A,FALSE,"INTRAN96";#N/A,#N/A,FALSE,"NAA9697";#N/A,#N/A,FALSE,"ECWEBB";#N/A,#N/A,FALSE,"MFT96";#N/A,#N/A,FALSE,"CTrecon"}</definedName>
    <definedName name="trggh_1_4_1_4" localSheetId="0" hidden="1">{#N/A,#N/A,FALSE,"TMCOMP96";#N/A,#N/A,FALSE,"MAT96";#N/A,#N/A,FALSE,"FANDA96";#N/A,#N/A,FALSE,"INTRAN96";#N/A,#N/A,FALSE,"NAA9697";#N/A,#N/A,FALSE,"ECWEBB";#N/A,#N/A,FALSE,"MFT96";#N/A,#N/A,FALSE,"CTrecon"}</definedName>
    <definedName name="trggh_1_4_1_4" hidden="1">{#N/A,#N/A,FALSE,"TMCOMP96";#N/A,#N/A,FALSE,"MAT96";#N/A,#N/A,FALSE,"FANDA96";#N/A,#N/A,FALSE,"INTRAN96";#N/A,#N/A,FALSE,"NAA9697";#N/A,#N/A,FALSE,"ECWEBB";#N/A,#N/A,FALSE,"MFT96";#N/A,#N/A,FALSE,"CTrecon"}</definedName>
    <definedName name="trggh_1_4_1_5" hidden="1">{#N/A,#N/A,FALSE,"TMCOMP96";#N/A,#N/A,FALSE,"MAT96";#N/A,#N/A,FALSE,"FANDA96";#N/A,#N/A,FALSE,"INTRAN96";#N/A,#N/A,FALSE,"NAA9697";#N/A,#N/A,FALSE,"ECWEBB";#N/A,#N/A,FALSE,"MFT96";#N/A,#N/A,FALSE,"CTrecon"}</definedName>
    <definedName name="trggh_1_4_2" localSheetId="0" hidden="1">{#N/A,#N/A,FALSE,"TMCOMP96";#N/A,#N/A,FALSE,"MAT96";#N/A,#N/A,FALSE,"FANDA96";#N/A,#N/A,FALSE,"INTRAN96";#N/A,#N/A,FALSE,"NAA9697";#N/A,#N/A,FALSE,"ECWEBB";#N/A,#N/A,FALSE,"MFT96";#N/A,#N/A,FALSE,"CTrecon"}</definedName>
    <definedName name="trggh_1_4_2" hidden="1">{#N/A,#N/A,FALSE,"TMCOMP96";#N/A,#N/A,FALSE,"MAT96";#N/A,#N/A,FALSE,"FANDA96";#N/A,#N/A,FALSE,"INTRAN96";#N/A,#N/A,FALSE,"NAA9697";#N/A,#N/A,FALSE,"ECWEBB";#N/A,#N/A,FALSE,"MFT96";#N/A,#N/A,FALSE,"CTrecon"}</definedName>
    <definedName name="trggh_1_4_3" localSheetId="0" hidden="1">{#N/A,#N/A,FALSE,"TMCOMP96";#N/A,#N/A,FALSE,"MAT96";#N/A,#N/A,FALSE,"FANDA96";#N/A,#N/A,FALSE,"INTRAN96";#N/A,#N/A,FALSE,"NAA9697";#N/A,#N/A,FALSE,"ECWEBB";#N/A,#N/A,FALSE,"MFT96";#N/A,#N/A,FALSE,"CTrecon"}</definedName>
    <definedName name="trggh_1_4_3" hidden="1">{#N/A,#N/A,FALSE,"TMCOMP96";#N/A,#N/A,FALSE,"MAT96";#N/A,#N/A,FALSE,"FANDA96";#N/A,#N/A,FALSE,"INTRAN96";#N/A,#N/A,FALSE,"NAA9697";#N/A,#N/A,FALSE,"ECWEBB";#N/A,#N/A,FALSE,"MFT96";#N/A,#N/A,FALSE,"CTrecon"}</definedName>
    <definedName name="trggh_1_4_4" localSheetId="0" hidden="1">{#N/A,#N/A,FALSE,"TMCOMP96";#N/A,#N/A,FALSE,"MAT96";#N/A,#N/A,FALSE,"FANDA96";#N/A,#N/A,FALSE,"INTRAN96";#N/A,#N/A,FALSE,"NAA9697";#N/A,#N/A,FALSE,"ECWEBB";#N/A,#N/A,FALSE,"MFT96";#N/A,#N/A,FALSE,"CTrecon"}</definedName>
    <definedName name="trggh_1_4_4" hidden="1">{#N/A,#N/A,FALSE,"TMCOMP96";#N/A,#N/A,FALSE,"MAT96";#N/A,#N/A,FALSE,"FANDA96";#N/A,#N/A,FALSE,"INTRAN96";#N/A,#N/A,FALSE,"NAA9697";#N/A,#N/A,FALSE,"ECWEBB";#N/A,#N/A,FALSE,"MFT96";#N/A,#N/A,FALSE,"CTrecon"}</definedName>
    <definedName name="trggh_1_4_5" localSheetId="0" hidden="1">{#N/A,#N/A,FALSE,"TMCOMP96";#N/A,#N/A,FALSE,"MAT96";#N/A,#N/A,FALSE,"FANDA96";#N/A,#N/A,FALSE,"INTRAN96";#N/A,#N/A,FALSE,"NAA9697";#N/A,#N/A,FALSE,"ECWEBB";#N/A,#N/A,FALSE,"MFT96";#N/A,#N/A,FALSE,"CTrecon"}</definedName>
    <definedName name="trggh_1_4_5" hidden="1">{#N/A,#N/A,FALSE,"TMCOMP96";#N/A,#N/A,FALSE,"MAT96";#N/A,#N/A,FALSE,"FANDA96";#N/A,#N/A,FALSE,"INTRAN96";#N/A,#N/A,FALSE,"NAA9697";#N/A,#N/A,FALSE,"ECWEBB";#N/A,#N/A,FALSE,"MFT96";#N/A,#N/A,FALSE,"CTrecon"}</definedName>
    <definedName name="trggh_1_5" localSheetId="0" hidden="1">{#N/A,#N/A,FALSE,"TMCOMP96";#N/A,#N/A,FALSE,"MAT96";#N/A,#N/A,FALSE,"FANDA96";#N/A,#N/A,FALSE,"INTRAN96";#N/A,#N/A,FALSE,"NAA9697";#N/A,#N/A,FALSE,"ECWEBB";#N/A,#N/A,FALSE,"MFT96";#N/A,#N/A,FALSE,"CTrecon"}</definedName>
    <definedName name="trggh_1_5" localSheetId="4" hidden="1">{#N/A,#N/A,FALSE,"TMCOMP96";#N/A,#N/A,FALSE,"MAT96";#N/A,#N/A,FALSE,"FANDA96";#N/A,#N/A,FALSE,"INTRAN96";#N/A,#N/A,FALSE,"NAA9697";#N/A,#N/A,FALSE,"ECWEBB";#N/A,#N/A,FALSE,"MFT96";#N/A,#N/A,FALSE,"CTrecon"}</definedName>
    <definedName name="trggh_1_5" hidden="1">{#N/A,#N/A,FALSE,"TMCOMP96";#N/A,#N/A,FALSE,"MAT96";#N/A,#N/A,FALSE,"FANDA96";#N/A,#N/A,FALSE,"INTRAN96";#N/A,#N/A,FALSE,"NAA9697";#N/A,#N/A,FALSE,"ECWEBB";#N/A,#N/A,FALSE,"MFT96";#N/A,#N/A,FALSE,"CTrecon"}</definedName>
    <definedName name="trggh_1_5_1" localSheetId="0" hidden="1">{#N/A,#N/A,FALSE,"TMCOMP96";#N/A,#N/A,FALSE,"MAT96";#N/A,#N/A,FALSE,"FANDA96";#N/A,#N/A,FALSE,"INTRAN96";#N/A,#N/A,FALSE,"NAA9697";#N/A,#N/A,FALSE,"ECWEBB";#N/A,#N/A,FALSE,"MFT96";#N/A,#N/A,FALSE,"CTrecon"}</definedName>
    <definedName name="trggh_1_5_1" hidden="1">{#N/A,#N/A,FALSE,"TMCOMP96";#N/A,#N/A,FALSE,"MAT96";#N/A,#N/A,FALSE,"FANDA96";#N/A,#N/A,FALSE,"INTRAN96";#N/A,#N/A,FALSE,"NAA9697";#N/A,#N/A,FALSE,"ECWEBB";#N/A,#N/A,FALSE,"MFT96";#N/A,#N/A,FALSE,"CTrecon"}</definedName>
    <definedName name="trggh_1_5_2" localSheetId="0" hidden="1">{#N/A,#N/A,FALSE,"TMCOMP96";#N/A,#N/A,FALSE,"MAT96";#N/A,#N/A,FALSE,"FANDA96";#N/A,#N/A,FALSE,"INTRAN96";#N/A,#N/A,FALSE,"NAA9697";#N/A,#N/A,FALSE,"ECWEBB";#N/A,#N/A,FALSE,"MFT96";#N/A,#N/A,FALSE,"CTrecon"}</definedName>
    <definedName name="trggh_1_5_2" hidden="1">{#N/A,#N/A,FALSE,"TMCOMP96";#N/A,#N/A,FALSE,"MAT96";#N/A,#N/A,FALSE,"FANDA96";#N/A,#N/A,FALSE,"INTRAN96";#N/A,#N/A,FALSE,"NAA9697";#N/A,#N/A,FALSE,"ECWEBB";#N/A,#N/A,FALSE,"MFT96";#N/A,#N/A,FALSE,"CTrecon"}</definedName>
    <definedName name="trggh_1_5_3" localSheetId="0" hidden="1">{#N/A,#N/A,FALSE,"TMCOMP96";#N/A,#N/A,FALSE,"MAT96";#N/A,#N/A,FALSE,"FANDA96";#N/A,#N/A,FALSE,"INTRAN96";#N/A,#N/A,FALSE,"NAA9697";#N/A,#N/A,FALSE,"ECWEBB";#N/A,#N/A,FALSE,"MFT96";#N/A,#N/A,FALSE,"CTrecon"}</definedName>
    <definedName name="trggh_1_5_3" hidden="1">{#N/A,#N/A,FALSE,"TMCOMP96";#N/A,#N/A,FALSE,"MAT96";#N/A,#N/A,FALSE,"FANDA96";#N/A,#N/A,FALSE,"INTRAN96";#N/A,#N/A,FALSE,"NAA9697";#N/A,#N/A,FALSE,"ECWEBB";#N/A,#N/A,FALSE,"MFT96";#N/A,#N/A,FALSE,"CTrecon"}</definedName>
    <definedName name="trggh_1_5_4" localSheetId="0" hidden="1">{#N/A,#N/A,FALSE,"TMCOMP96";#N/A,#N/A,FALSE,"MAT96";#N/A,#N/A,FALSE,"FANDA96";#N/A,#N/A,FALSE,"INTRAN96";#N/A,#N/A,FALSE,"NAA9697";#N/A,#N/A,FALSE,"ECWEBB";#N/A,#N/A,FALSE,"MFT96";#N/A,#N/A,FALSE,"CTrecon"}</definedName>
    <definedName name="trggh_1_5_4" hidden="1">{#N/A,#N/A,FALSE,"TMCOMP96";#N/A,#N/A,FALSE,"MAT96";#N/A,#N/A,FALSE,"FANDA96";#N/A,#N/A,FALSE,"INTRAN96";#N/A,#N/A,FALSE,"NAA9697";#N/A,#N/A,FALSE,"ECWEBB";#N/A,#N/A,FALSE,"MFT96";#N/A,#N/A,FALSE,"CTrecon"}</definedName>
    <definedName name="trggh_1_5_5" hidden="1">{#N/A,#N/A,FALSE,"TMCOMP96";#N/A,#N/A,FALSE,"MAT96";#N/A,#N/A,FALSE,"FANDA96";#N/A,#N/A,FALSE,"INTRAN96";#N/A,#N/A,FALSE,"NAA9697";#N/A,#N/A,FALSE,"ECWEBB";#N/A,#N/A,FALSE,"MFT96";#N/A,#N/A,FALSE,"CTrecon"}</definedName>
    <definedName name="trggh_2" localSheetId="0" hidden="1">{#N/A,#N/A,FALSE,"TMCOMP96";#N/A,#N/A,FALSE,"MAT96";#N/A,#N/A,FALSE,"FANDA96";#N/A,#N/A,FALSE,"INTRAN96";#N/A,#N/A,FALSE,"NAA9697";#N/A,#N/A,FALSE,"ECWEBB";#N/A,#N/A,FALSE,"MFT96";#N/A,#N/A,FALSE,"CTrecon"}</definedName>
    <definedName name="trggh_2" localSheetId="4" hidden="1">{#N/A,#N/A,FALSE,"TMCOMP96";#N/A,#N/A,FALSE,"MAT96";#N/A,#N/A,FALSE,"FANDA96";#N/A,#N/A,FALSE,"INTRAN96";#N/A,#N/A,FALSE,"NAA9697";#N/A,#N/A,FALSE,"ECWEBB";#N/A,#N/A,FALSE,"MFT96";#N/A,#N/A,FALSE,"CTrecon"}</definedName>
    <definedName name="trggh_2" localSheetId="3"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rggh_2_1" localSheetId="0" hidden="1">{#N/A,#N/A,FALSE,"TMCOMP96";#N/A,#N/A,FALSE,"MAT96";#N/A,#N/A,FALSE,"FANDA96";#N/A,#N/A,FALSE,"INTRAN96";#N/A,#N/A,FALSE,"NAA9697";#N/A,#N/A,FALSE,"ECWEBB";#N/A,#N/A,FALSE,"MFT96";#N/A,#N/A,FALSE,"CTrecon"}</definedName>
    <definedName name="trggh_2_1" localSheetId="4" hidden="1">{#N/A,#N/A,FALSE,"TMCOMP96";#N/A,#N/A,FALSE,"MAT96";#N/A,#N/A,FALSE,"FANDA96";#N/A,#N/A,FALSE,"INTRAN96";#N/A,#N/A,FALSE,"NAA9697";#N/A,#N/A,FALSE,"ECWEBB";#N/A,#N/A,FALSE,"MFT96";#N/A,#N/A,FALSE,"CTrecon"}</definedName>
    <definedName name="trggh_2_1" hidden="1">{#N/A,#N/A,FALSE,"TMCOMP96";#N/A,#N/A,FALSE,"MAT96";#N/A,#N/A,FALSE,"FANDA96";#N/A,#N/A,FALSE,"INTRAN96";#N/A,#N/A,FALSE,"NAA9697";#N/A,#N/A,FALSE,"ECWEBB";#N/A,#N/A,FALSE,"MFT96";#N/A,#N/A,FALSE,"CTrecon"}</definedName>
    <definedName name="trggh_2_1_1" localSheetId="0" hidden="1">{#N/A,#N/A,FALSE,"TMCOMP96";#N/A,#N/A,FALSE,"MAT96";#N/A,#N/A,FALSE,"FANDA96";#N/A,#N/A,FALSE,"INTRAN96";#N/A,#N/A,FALSE,"NAA9697";#N/A,#N/A,FALSE,"ECWEBB";#N/A,#N/A,FALSE,"MFT96";#N/A,#N/A,FALSE,"CTrecon"}</definedName>
    <definedName name="trggh_2_1_1" hidden="1">{#N/A,#N/A,FALSE,"TMCOMP96";#N/A,#N/A,FALSE,"MAT96";#N/A,#N/A,FALSE,"FANDA96";#N/A,#N/A,FALSE,"INTRAN96";#N/A,#N/A,FALSE,"NAA9697";#N/A,#N/A,FALSE,"ECWEBB";#N/A,#N/A,FALSE,"MFT96";#N/A,#N/A,FALSE,"CTrecon"}</definedName>
    <definedName name="trggh_2_1_1_1" hidden="1">{#N/A,#N/A,FALSE,"TMCOMP96";#N/A,#N/A,FALSE,"MAT96";#N/A,#N/A,FALSE,"FANDA96";#N/A,#N/A,FALSE,"INTRAN96";#N/A,#N/A,FALSE,"NAA9697";#N/A,#N/A,FALSE,"ECWEBB";#N/A,#N/A,FALSE,"MFT96";#N/A,#N/A,FALSE,"CTrecon"}</definedName>
    <definedName name="trggh_2_1_1_2" hidden="1">{#N/A,#N/A,FALSE,"TMCOMP96";#N/A,#N/A,FALSE,"MAT96";#N/A,#N/A,FALSE,"FANDA96";#N/A,#N/A,FALSE,"INTRAN96";#N/A,#N/A,FALSE,"NAA9697";#N/A,#N/A,FALSE,"ECWEBB";#N/A,#N/A,FALSE,"MFT96";#N/A,#N/A,FALSE,"CTrecon"}</definedName>
    <definedName name="trggh_2_1_2" localSheetId="0" hidden="1">{#N/A,#N/A,FALSE,"TMCOMP96";#N/A,#N/A,FALSE,"MAT96";#N/A,#N/A,FALSE,"FANDA96";#N/A,#N/A,FALSE,"INTRAN96";#N/A,#N/A,FALSE,"NAA9697";#N/A,#N/A,FALSE,"ECWEBB";#N/A,#N/A,FALSE,"MFT96";#N/A,#N/A,FALSE,"CTrecon"}</definedName>
    <definedName name="trggh_2_1_2" hidden="1">{#N/A,#N/A,FALSE,"TMCOMP96";#N/A,#N/A,FALSE,"MAT96";#N/A,#N/A,FALSE,"FANDA96";#N/A,#N/A,FALSE,"INTRAN96";#N/A,#N/A,FALSE,"NAA9697";#N/A,#N/A,FALSE,"ECWEBB";#N/A,#N/A,FALSE,"MFT96";#N/A,#N/A,FALSE,"CTrecon"}</definedName>
    <definedName name="trggh_2_1_3" localSheetId="0" hidden="1">{#N/A,#N/A,FALSE,"TMCOMP96";#N/A,#N/A,FALSE,"MAT96";#N/A,#N/A,FALSE,"FANDA96";#N/A,#N/A,FALSE,"INTRAN96";#N/A,#N/A,FALSE,"NAA9697";#N/A,#N/A,FALSE,"ECWEBB";#N/A,#N/A,FALSE,"MFT96";#N/A,#N/A,FALSE,"CTrecon"}</definedName>
    <definedName name="trggh_2_1_3" hidden="1">{#N/A,#N/A,FALSE,"TMCOMP96";#N/A,#N/A,FALSE,"MAT96";#N/A,#N/A,FALSE,"FANDA96";#N/A,#N/A,FALSE,"INTRAN96";#N/A,#N/A,FALSE,"NAA9697";#N/A,#N/A,FALSE,"ECWEBB";#N/A,#N/A,FALSE,"MFT96";#N/A,#N/A,FALSE,"CTrecon"}</definedName>
    <definedName name="trggh_2_1_4" localSheetId="0" hidden="1">{#N/A,#N/A,FALSE,"TMCOMP96";#N/A,#N/A,FALSE,"MAT96";#N/A,#N/A,FALSE,"FANDA96";#N/A,#N/A,FALSE,"INTRAN96";#N/A,#N/A,FALSE,"NAA9697";#N/A,#N/A,FALSE,"ECWEBB";#N/A,#N/A,FALSE,"MFT96";#N/A,#N/A,FALSE,"CTrecon"}</definedName>
    <definedName name="trggh_2_1_4" hidden="1">{#N/A,#N/A,FALSE,"TMCOMP96";#N/A,#N/A,FALSE,"MAT96";#N/A,#N/A,FALSE,"FANDA96";#N/A,#N/A,FALSE,"INTRAN96";#N/A,#N/A,FALSE,"NAA9697";#N/A,#N/A,FALSE,"ECWEBB";#N/A,#N/A,FALSE,"MFT96";#N/A,#N/A,FALSE,"CTrecon"}</definedName>
    <definedName name="trggh_2_1_5" localSheetId="0" hidden="1">{#N/A,#N/A,FALSE,"TMCOMP96";#N/A,#N/A,FALSE,"MAT96";#N/A,#N/A,FALSE,"FANDA96";#N/A,#N/A,FALSE,"INTRAN96";#N/A,#N/A,FALSE,"NAA9697";#N/A,#N/A,FALSE,"ECWEBB";#N/A,#N/A,FALSE,"MFT96";#N/A,#N/A,FALSE,"CTrecon"}</definedName>
    <definedName name="trggh_2_1_5" hidden="1">{#N/A,#N/A,FALSE,"TMCOMP96";#N/A,#N/A,FALSE,"MAT96";#N/A,#N/A,FALSE,"FANDA96";#N/A,#N/A,FALSE,"INTRAN96";#N/A,#N/A,FALSE,"NAA9697";#N/A,#N/A,FALSE,"ECWEBB";#N/A,#N/A,FALSE,"MFT96";#N/A,#N/A,FALSE,"CTrecon"}</definedName>
    <definedName name="trggh_2_2" localSheetId="0" hidden="1">{#N/A,#N/A,FALSE,"TMCOMP96";#N/A,#N/A,FALSE,"MAT96";#N/A,#N/A,FALSE,"FANDA96";#N/A,#N/A,FALSE,"INTRAN96";#N/A,#N/A,FALSE,"NAA9697";#N/A,#N/A,FALSE,"ECWEBB";#N/A,#N/A,FALSE,"MFT96";#N/A,#N/A,FALSE,"CTrecon"}</definedName>
    <definedName name="trggh_2_2" hidden="1">{#N/A,#N/A,FALSE,"TMCOMP96";#N/A,#N/A,FALSE,"MAT96";#N/A,#N/A,FALSE,"FANDA96";#N/A,#N/A,FALSE,"INTRAN96";#N/A,#N/A,FALSE,"NAA9697";#N/A,#N/A,FALSE,"ECWEBB";#N/A,#N/A,FALSE,"MFT96";#N/A,#N/A,FALSE,"CTrecon"}</definedName>
    <definedName name="trggh_2_3" localSheetId="0" hidden="1">{#N/A,#N/A,FALSE,"TMCOMP96";#N/A,#N/A,FALSE,"MAT96";#N/A,#N/A,FALSE,"FANDA96";#N/A,#N/A,FALSE,"INTRAN96";#N/A,#N/A,FALSE,"NAA9697";#N/A,#N/A,FALSE,"ECWEBB";#N/A,#N/A,FALSE,"MFT96";#N/A,#N/A,FALSE,"CTrecon"}</definedName>
    <definedName name="trggh_2_3" hidden="1">{#N/A,#N/A,FALSE,"TMCOMP96";#N/A,#N/A,FALSE,"MAT96";#N/A,#N/A,FALSE,"FANDA96";#N/A,#N/A,FALSE,"INTRAN96";#N/A,#N/A,FALSE,"NAA9697";#N/A,#N/A,FALSE,"ECWEBB";#N/A,#N/A,FALSE,"MFT96";#N/A,#N/A,FALSE,"CTrecon"}</definedName>
    <definedName name="trggh_2_4" localSheetId="0" hidden="1">{#N/A,#N/A,FALSE,"TMCOMP96";#N/A,#N/A,FALSE,"MAT96";#N/A,#N/A,FALSE,"FANDA96";#N/A,#N/A,FALSE,"INTRAN96";#N/A,#N/A,FALSE,"NAA9697";#N/A,#N/A,FALSE,"ECWEBB";#N/A,#N/A,FALSE,"MFT96";#N/A,#N/A,FALSE,"CTrecon"}</definedName>
    <definedName name="trggh_2_4" hidden="1">{#N/A,#N/A,FALSE,"TMCOMP96";#N/A,#N/A,FALSE,"MAT96";#N/A,#N/A,FALSE,"FANDA96";#N/A,#N/A,FALSE,"INTRAN96";#N/A,#N/A,FALSE,"NAA9697";#N/A,#N/A,FALSE,"ECWEBB";#N/A,#N/A,FALSE,"MFT96";#N/A,#N/A,FALSE,"CTrecon"}</definedName>
    <definedName name="trggh_2_5" localSheetId="0" hidden="1">{#N/A,#N/A,FALSE,"TMCOMP96";#N/A,#N/A,FALSE,"MAT96";#N/A,#N/A,FALSE,"FANDA96";#N/A,#N/A,FALSE,"INTRAN96";#N/A,#N/A,FALSE,"NAA9697";#N/A,#N/A,FALSE,"ECWEBB";#N/A,#N/A,FALSE,"MFT96";#N/A,#N/A,FALSE,"CTrecon"}</definedName>
    <definedName name="trggh_2_5" hidden="1">{#N/A,#N/A,FALSE,"TMCOMP96";#N/A,#N/A,FALSE,"MAT96";#N/A,#N/A,FALSE,"FANDA96";#N/A,#N/A,FALSE,"INTRAN96";#N/A,#N/A,FALSE,"NAA9697";#N/A,#N/A,FALSE,"ECWEBB";#N/A,#N/A,FALSE,"MFT96";#N/A,#N/A,FALSE,"CTrecon"}</definedName>
    <definedName name="trggh_3" localSheetId="0" hidden="1">{#N/A,#N/A,FALSE,"TMCOMP96";#N/A,#N/A,FALSE,"MAT96";#N/A,#N/A,FALSE,"FANDA96";#N/A,#N/A,FALSE,"INTRAN96";#N/A,#N/A,FALSE,"NAA9697";#N/A,#N/A,FALSE,"ECWEBB";#N/A,#N/A,FALSE,"MFT96";#N/A,#N/A,FALSE,"CTrecon"}</definedName>
    <definedName name="trggh_3" localSheetId="4" hidden="1">{#N/A,#N/A,FALSE,"TMCOMP96";#N/A,#N/A,FALSE,"MAT96";#N/A,#N/A,FALSE,"FANDA96";#N/A,#N/A,FALSE,"INTRAN96";#N/A,#N/A,FALSE,"NAA9697";#N/A,#N/A,FALSE,"ECWEBB";#N/A,#N/A,FALSE,"MFT96";#N/A,#N/A,FALSE,"CTrecon"}</definedName>
    <definedName name="trggh_3" hidden="1">{#N/A,#N/A,FALSE,"TMCOMP96";#N/A,#N/A,FALSE,"MAT96";#N/A,#N/A,FALSE,"FANDA96";#N/A,#N/A,FALSE,"INTRAN96";#N/A,#N/A,FALSE,"NAA9697";#N/A,#N/A,FALSE,"ECWEBB";#N/A,#N/A,FALSE,"MFT96";#N/A,#N/A,FALSE,"CTrecon"}</definedName>
    <definedName name="trggh_3_1" localSheetId="0" hidden="1">{#N/A,#N/A,FALSE,"TMCOMP96";#N/A,#N/A,FALSE,"MAT96";#N/A,#N/A,FALSE,"FANDA96";#N/A,#N/A,FALSE,"INTRAN96";#N/A,#N/A,FALSE,"NAA9697";#N/A,#N/A,FALSE,"ECWEBB";#N/A,#N/A,FALSE,"MFT96";#N/A,#N/A,FALSE,"CTrecon"}</definedName>
    <definedName name="trggh_3_1" localSheetId="4" hidden="1">{#N/A,#N/A,FALSE,"TMCOMP96";#N/A,#N/A,FALSE,"MAT96";#N/A,#N/A,FALSE,"FANDA96";#N/A,#N/A,FALSE,"INTRAN96";#N/A,#N/A,FALSE,"NAA9697";#N/A,#N/A,FALSE,"ECWEBB";#N/A,#N/A,FALSE,"MFT96";#N/A,#N/A,FALSE,"CTrecon"}</definedName>
    <definedName name="trggh_3_1" hidden="1">{#N/A,#N/A,FALSE,"TMCOMP96";#N/A,#N/A,FALSE,"MAT96";#N/A,#N/A,FALSE,"FANDA96";#N/A,#N/A,FALSE,"INTRAN96";#N/A,#N/A,FALSE,"NAA9697";#N/A,#N/A,FALSE,"ECWEBB";#N/A,#N/A,FALSE,"MFT96";#N/A,#N/A,FALSE,"CTrecon"}</definedName>
    <definedName name="trggh_3_1_1" localSheetId="0" hidden="1">{#N/A,#N/A,FALSE,"TMCOMP96";#N/A,#N/A,FALSE,"MAT96";#N/A,#N/A,FALSE,"FANDA96";#N/A,#N/A,FALSE,"INTRAN96";#N/A,#N/A,FALSE,"NAA9697";#N/A,#N/A,FALSE,"ECWEBB";#N/A,#N/A,FALSE,"MFT96";#N/A,#N/A,FALSE,"CTrecon"}</definedName>
    <definedName name="trggh_3_1_1" hidden="1">{#N/A,#N/A,FALSE,"TMCOMP96";#N/A,#N/A,FALSE,"MAT96";#N/A,#N/A,FALSE,"FANDA96";#N/A,#N/A,FALSE,"INTRAN96";#N/A,#N/A,FALSE,"NAA9697";#N/A,#N/A,FALSE,"ECWEBB";#N/A,#N/A,FALSE,"MFT96";#N/A,#N/A,FALSE,"CTrecon"}</definedName>
    <definedName name="trggh_3_1_1_1" hidden="1">{#N/A,#N/A,FALSE,"TMCOMP96";#N/A,#N/A,FALSE,"MAT96";#N/A,#N/A,FALSE,"FANDA96";#N/A,#N/A,FALSE,"INTRAN96";#N/A,#N/A,FALSE,"NAA9697";#N/A,#N/A,FALSE,"ECWEBB";#N/A,#N/A,FALSE,"MFT96";#N/A,#N/A,FALSE,"CTrecon"}</definedName>
    <definedName name="trggh_3_1_1_2" hidden="1">{#N/A,#N/A,FALSE,"TMCOMP96";#N/A,#N/A,FALSE,"MAT96";#N/A,#N/A,FALSE,"FANDA96";#N/A,#N/A,FALSE,"INTRAN96";#N/A,#N/A,FALSE,"NAA9697";#N/A,#N/A,FALSE,"ECWEBB";#N/A,#N/A,FALSE,"MFT96";#N/A,#N/A,FALSE,"CTrecon"}</definedName>
    <definedName name="trggh_3_1_2" localSheetId="0" hidden="1">{#N/A,#N/A,FALSE,"TMCOMP96";#N/A,#N/A,FALSE,"MAT96";#N/A,#N/A,FALSE,"FANDA96";#N/A,#N/A,FALSE,"INTRAN96";#N/A,#N/A,FALSE,"NAA9697";#N/A,#N/A,FALSE,"ECWEBB";#N/A,#N/A,FALSE,"MFT96";#N/A,#N/A,FALSE,"CTrecon"}</definedName>
    <definedName name="trggh_3_1_2" hidden="1">{#N/A,#N/A,FALSE,"TMCOMP96";#N/A,#N/A,FALSE,"MAT96";#N/A,#N/A,FALSE,"FANDA96";#N/A,#N/A,FALSE,"INTRAN96";#N/A,#N/A,FALSE,"NAA9697";#N/A,#N/A,FALSE,"ECWEBB";#N/A,#N/A,FALSE,"MFT96";#N/A,#N/A,FALSE,"CTrecon"}</definedName>
    <definedName name="trggh_3_1_3" localSheetId="0" hidden="1">{#N/A,#N/A,FALSE,"TMCOMP96";#N/A,#N/A,FALSE,"MAT96";#N/A,#N/A,FALSE,"FANDA96";#N/A,#N/A,FALSE,"INTRAN96";#N/A,#N/A,FALSE,"NAA9697";#N/A,#N/A,FALSE,"ECWEBB";#N/A,#N/A,FALSE,"MFT96";#N/A,#N/A,FALSE,"CTrecon"}</definedName>
    <definedName name="trggh_3_1_3" hidden="1">{#N/A,#N/A,FALSE,"TMCOMP96";#N/A,#N/A,FALSE,"MAT96";#N/A,#N/A,FALSE,"FANDA96";#N/A,#N/A,FALSE,"INTRAN96";#N/A,#N/A,FALSE,"NAA9697";#N/A,#N/A,FALSE,"ECWEBB";#N/A,#N/A,FALSE,"MFT96";#N/A,#N/A,FALSE,"CTrecon"}</definedName>
    <definedName name="trggh_3_1_4" localSheetId="0" hidden="1">{#N/A,#N/A,FALSE,"TMCOMP96";#N/A,#N/A,FALSE,"MAT96";#N/A,#N/A,FALSE,"FANDA96";#N/A,#N/A,FALSE,"INTRAN96";#N/A,#N/A,FALSE,"NAA9697";#N/A,#N/A,FALSE,"ECWEBB";#N/A,#N/A,FALSE,"MFT96";#N/A,#N/A,FALSE,"CTrecon"}</definedName>
    <definedName name="trggh_3_1_4" hidden="1">{#N/A,#N/A,FALSE,"TMCOMP96";#N/A,#N/A,FALSE,"MAT96";#N/A,#N/A,FALSE,"FANDA96";#N/A,#N/A,FALSE,"INTRAN96";#N/A,#N/A,FALSE,"NAA9697";#N/A,#N/A,FALSE,"ECWEBB";#N/A,#N/A,FALSE,"MFT96";#N/A,#N/A,FALSE,"CTrecon"}</definedName>
    <definedName name="trggh_3_1_5" localSheetId="0" hidden="1">{#N/A,#N/A,FALSE,"TMCOMP96";#N/A,#N/A,FALSE,"MAT96";#N/A,#N/A,FALSE,"FANDA96";#N/A,#N/A,FALSE,"INTRAN96";#N/A,#N/A,FALSE,"NAA9697";#N/A,#N/A,FALSE,"ECWEBB";#N/A,#N/A,FALSE,"MFT96";#N/A,#N/A,FALSE,"CTrecon"}</definedName>
    <definedName name="trggh_3_1_5" hidden="1">{#N/A,#N/A,FALSE,"TMCOMP96";#N/A,#N/A,FALSE,"MAT96";#N/A,#N/A,FALSE,"FANDA96";#N/A,#N/A,FALSE,"INTRAN96";#N/A,#N/A,FALSE,"NAA9697";#N/A,#N/A,FALSE,"ECWEBB";#N/A,#N/A,FALSE,"MFT96";#N/A,#N/A,FALSE,"CTrecon"}</definedName>
    <definedName name="trggh_3_2" localSheetId="0" hidden="1">{#N/A,#N/A,FALSE,"TMCOMP96";#N/A,#N/A,FALSE,"MAT96";#N/A,#N/A,FALSE,"FANDA96";#N/A,#N/A,FALSE,"INTRAN96";#N/A,#N/A,FALSE,"NAA9697";#N/A,#N/A,FALSE,"ECWEBB";#N/A,#N/A,FALSE,"MFT96";#N/A,#N/A,FALSE,"CTrecon"}</definedName>
    <definedName name="trggh_3_2" hidden="1">{#N/A,#N/A,FALSE,"TMCOMP96";#N/A,#N/A,FALSE,"MAT96";#N/A,#N/A,FALSE,"FANDA96";#N/A,#N/A,FALSE,"INTRAN96";#N/A,#N/A,FALSE,"NAA9697";#N/A,#N/A,FALSE,"ECWEBB";#N/A,#N/A,FALSE,"MFT96";#N/A,#N/A,FALSE,"CTrecon"}</definedName>
    <definedName name="trggh_3_3" localSheetId="0" hidden="1">{#N/A,#N/A,FALSE,"TMCOMP96";#N/A,#N/A,FALSE,"MAT96";#N/A,#N/A,FALSE,"FANDA96";#N/A,#N/A,FALSE,"INTRAN96";#N/A,#N/A,FALSE,"NAA9697";#N/A,#N/A,FALSE,"ECWEBB";#N/A,#N/A,FALSE,"MFT96";#N/A,#N/A,FALSE,"CTrecon"}</definedName>
    <definedName name="trggh_3_3" hidden="1">{#N/A,#N/A,FALSE,"TMCOMP96";#N/A,#N/A,FALSE,"MAT96";#N/A,#N/A,FALSE,"FANDA96";#N/A,#N/A,FALSE,"INTRAN96";#N/A,#N/A,FALSE,"NAA9697";#N/A,#N/A,FALSE,"ECWEBB";#N/A,#N/A,FALSE,"MFT96";#N/A,#N/A,FALSE,"CTrecon"}</definedName>
    <definedName name="trggh_3_4" localSheetId="0" hidden="1">{#N/A,#N/A,FALSE,"TMCOMP96";#N/A,#N/A,FALSE,"MAT96";#N/A,#N/A,FALSE,"FANDA96";#N/A,#N/A,FALSE,"INTRAN96";#N/A,#N/A,FALSE,"NAA9697";#N/A,#N/A,FALSE,"ECWEBB";#N/A,#N/A,FALSE,"MFT96";#N/A,#N/A,FALSE,"CTrecon"}</definedName>
    <definedName name="trggh_3_4" hidden="1">{#N/A,#N/A,FALSE,"TMCOMP96";#N/A,#N/A,FALSE,"MAT96";#N/A,#N/A,FALSE,"FANDA96";#N/A,#N/A,FALSE,"INTRAN96";#N/A,#N/A,FALSE,"NAA9697";#N/A,#N/A,FALSE,"ECWEBB";#N/A,#N/A,FALSE,"MFT96";#N/A,#N/A,FALSE,"CTrecon"}</definedName>
    <definedName name="trggh_3_5" localSheetId="0" hidden="1">{#N/A,#N/A,FALSE,"TMCOMP96";#N/A,#N/A,FALSE,"MAT96";#N/A,#N/A,FALSE,"FANDA96";#N/A,#N/A,FALSE,"INTRAN96";#N/A,#N/A,FALSE,"NAA9697";#N/A,#N/A,FALSE,"ECWEBB";#N/A,#N/A,FALSE,"MFT96";#N/A,#N/A,FALSE,"CTrecon"}</definedName>
    <definedName name="trggh_3_5" hidden="1">{#N/A,#N/A,FALSE,"TMCOMP96";#N/A,#N/A,FALSE,"MAT96";#N/A,#N/A,FALSE,"FANDA96";#N/A,#N/A,FALSE,"INTRAN96";#N/A,#N/A,FALSE,"NAA9697";#N/A,#N/A,FALSE,"ECWEBB";#N/A,#N/A,FALSE,"MFT96";#N/A,#N/A,FALSE,"CTrecon"}</definedName>
    <definedName name="trggh_4" localSheetId="0" hidden="1">{#N/A,#N/A,FALSE,"TMCOMP96";#N/A,#N/A,FALSE,"MAT96";#N/A,#N/A,FALSE,"FANDA96";#N/A,#N/A,FALSE,"INTRAN96";#N/A,#N/A,FALSE,"NAA9697";#N/A,#N/A,FALSE,"ECWEBB";#N/A,#N/A,FALSE,"MFT96";#N/A,#N/A,FALSE,"CTrecon"}</definedName>
    <definedName name="trggh_4" localSheetId="4" hidden="1">{#N/A,#N/A,FALSE,"TMCOMP96";#N/A,#N/A,FALSE,"MAT96";#N/A,#N/A,FALSE,"FANDA96";#N/A,#N/A,FALSE,"INTRAN96";#N/A,#N/A,FALSE,"NAA9697";#N/A,#N/A,FALSE,"ECWEBB";#N/A,#N/A,FALSE,"MFT96";#N/A,#N/A,FALSE,"CTrecon"}</definedName>
    <definedName name="trggh_4" hidden="1">{#N/A,#N/A,FALSE,"TMCOMP96";#N/A,#N/A,FALSE,"MAT96";#N/A,#N/A,FALSE,"FANDA96";#N/A,#N/A,FALSE,"INTRAN96";#N/A,#N/A,FALSE,"NAA9697";#N/A,#N/A,FALSE,"ECWEBB";#N/A,#N/A,FALSE,"MFT96";#N/A,#N/A,FALSE,"CTrecon"}</definedName>
    <definedName name="trggh_4_1" localSheetId="0" hidden="1">{#N/A,#N/A,FALSE,"TMCOMP96";#N/A,#N/A,FALSE,"MAT96";#N/A,#N/A,FALSE,"FANDA96";#N/A,#N/A,FALSE,"INTRAN96";#N/A,#N/A,FALSE,"NAA9697";#N/A,#N/A,FALSE,"ECWEBB";#N/A,#N/A,FALSE,"MFT96";#N/A,#N/A,FALSE,"CTrecon"}</definedName>
    <definedName name="trggh_4_1" localSheetId="4" hidden="1">{#N/A,#N/A,FALSE,"TMCOMP96";#N/A,#N/A,FALSE,"MAT96";#N/A,#N/A,FALSE,"FANDA96";#N/A,#N/A,FALSE,"INTRAN96";#N/A,#N/A,FALSE,"NAA9697";#N/A,#N/A,FALSE,"ECWEBB";#N/A,#N/A,FALSE,"MFT96";#N/A,#N/A,FALSE,"CTrecon"}</definedName>
    <definedName name="trggh_4_1" hidden="1">{#N/A,#N/A,FALSE,"TMCOMP96";#N/A,#N/A,FALSE,"MAT96";#N/A,#N/A,FALSE,"FANDA96";#N/A,#N/A,FALSE,"INTRAN96";#N/A,#N/A,FALSE,"NAA9697";#N/A,#N/A,FALSE,"ECWEBB";#N/A,#N/A,FALSE,"MFT96";#N/A,#N/A,FALSE,"CTrecon"}</definedName>
    <definedName name="trggh_4_1_1" localSheetId="0" hidden="1">{#N/A,#N/A,FALSE,"TMCOMP96";#N/A,#N/A,FALSE,"MAT96";#N/A,#N/A,FALSE,"FANDA96";#N/A,#N/A,FALSE,"INTRAN96";#N/A,#N/A,FALSE,"NAA9697";#N/A,#N/A,FALSE,"ECWEBB";#N/A,#N/A,FALSE,"MFT96";#N/A,#N/A,FALSE,"CTrecon"}</definedName>
    <definedName name="trggh_4_1_1" hidden="1">{#N/A,#N/A,FALSE,"TMCOMP96";#N/A,#N/A,FALSE,"MAT96";#N/A,#N/A,FALSE,"FANDA96";#N/A,#N/A,FALSE,"INTRAN96";#N/A,#N/A,FALSE,"NAA9697";#N/A,#N/A,FALSE,"ECWEBB";#N/A,#N/A,FALSE,"MFT96";#N/A,#N/A,FALSE,"CTrecon"}</definedName>
    <definedName name="trggh_4_1_1_1" hidden="1">{#N/A,#N/A,FALSE,"TMCOMP96";#N/A,#N/A,FALSE,"MAT96";#N/A,#N/A,FALSE,"FANDA96";#N/A,#N/A,FALSE,"INTRAN96";#N/A,#N/A,FALSE,"NAA9697";#N/A,#N/A,FALSE,"ECWEBB";#N/A,#N/A,FALSE,"MFT96";#N/A,#N/A,FALSE,"CTrecon"}</definedName>
    <definedName name="trggh_4_1_1_2" hidden="1">{#N/A,#N/A,FALSE,"TMCOMP96";#N/A,#N/A,FALSE,"MAT96";#N/A,#N/A,FALSE,"FANDA96";#N/A,#N/A,FALSE,"INTRAN96";#N/A,#N/A,FALSE,"NAA9697";#N/A,#N/A,FALSE,"ECWEBB";#N/A,#N/A,FALSE,"MFT96";#N/A,#N/A,FALSE,"CTrecon"}</definedName>
    <definedName name="trggh_4_1_2" localSheetId="0" hidden="1">{#N/A,#N/A,FALSE,"TMCOMP96";#N/A,#N/A,FALSE,"MAT96";#N/A,#N/A,FALSE,"FANDA96";#N/A,#N/A,FALSE,"INTRAN96";#N/A,#N/A,FALSE,"NAA9697";#N/A,#N/A,FALSE,"ECWEBB";#N/A,#N/A,FALSE,"MFT96";#N/A,#N/A,FALSE,"CTrecon"}</definedName>
    <definedName name="trggh_4_1_2" hidden="1">{#N/A,#N/A,FALSE,"TMCOMP96";#N/A,#N/A,FALSE,"MAT96";#N/A,#N/A,FALSE,"FANDA96";#N/A,#N/A,FALSE,"INTRAN96";#N/A,#N/A,FALSE,"NAA9697";#N/A,#N/A,FALSE,"ECWEBB";#N/A,#N/A,FALSE,"MFT96";#N/A,#N/A,FALSE,"CTrecon"}</definedName>
    <definedName name="trggh_4_1_3" localSheetId="0" hidden="1">{#N/A,#N/A,FALSE,"TMCOMP96";#N/A,#N/A,FALSE,"MAT96";#N/A,#N/A,FALSE,"FANDA96";#N/A,#N/A,FALSE,"INTRAN96";#N/A,#N/A,FALSE,"NAA9697";#N/A,#N/A,FALSE,"ECWEBB";#N/A,#N/A,FALSE,"MFT96";#N/A,#N/A,FALSE,"CTrecon"}</definedName>
    <definedName name="trggh_4_1_3" hidden="1">{#N/A,#N/A,FALSE,"TMCOMP96";#N/A,#N/A,FALSE,"MAT96";#N/A,#N/A,FALSE,"FANDA96";#N/A,#N/A,FALSE,"INTRAN96";#N/A,#N/A,FALSE,"NAA9697";#N/A,#N/A,FALSE,"ECWEBB";#N/A,#N/A,FALSE,"MFT96";#N/A,#N/A,FALSE,"CTrecon"}</definedName>
    <definedName name="trggh_4_1_4" localSheetId="0" hidden="1">{#N/A,#N/A,FALSE,"TMCOMP96";#N/A,#N/A,FALSE,"MAT96";#N/A,#N/A,FALSE,"FANDA96";#N/A,#N/A,FALSE,"INTRAN96";#N/A,#N/A,FALSE,"NAA9697";#N/A,#N/A,FALSE,"ECWEBB";#N/A,#N/A,FALSE,"MFT96";#N/A,#N/A,FALSE,"CTrecon"}</definedName>
    <definedName name="trggh_4_1_4" hidden="1">{#N/A,#N/A,FALSE,"TMCOMP96";#N/A,#N/A,FALSE,"MAT96";#N/A,#N/A,FALSE,"FANDA96";#N/A,#N/A,FALSE,"INTRAN96";#N/A,#N/A,FALSE,"NAA9697";#N/A,#N/A,FALSE,"ECWEBB";#N/A,#N/A,FALSE,"MFT96";#N/A,#N/A,FALSE,"CTrecon"}</definedName>
    <definedName name="trggh_4_1_5" localSheetId="0" hidden="1">{#N/A,#N/A,FALSE,"TMCOMP96";#N/A,#N/A,FALSE,"MAT96";#N/A,#N/A,FALSE,"FANDA96";#N/A,#N/A,FALSE,"INTRAN96";#N/A,#N/A,FALSE,"NAA9697";#N/A,#N/A,FALSE,"ECWEBB";#N/A,#N/A,FALSE,"MFT96";#N/A,#N/A,FALSE,"CTrecon"}</definedName>
    <definedName name="trggh_4_1_5" hidden="1">{#N/A,#N/A,FALSE,"TMCOMP96";#N/A,#N/A,FALSE,"MAT96";#N/A,#N/A,FALSE,"FANDA96";#N/A,#N/A,FALSE,"INTRAN96";#N/A,#N/A,FALSE,"NAA9697";#N/A,#N/A,FALSE,"ECWEBB";#N/A,#N/A,FALSE,"MFT96";#N/A,#N/A,FALSE,"CTrecon"}</definedName>
    <definedName name="trggh_4_2" localSheetId="0" hidden="1">{#N/A,#N/A,FALSE,"TMCOMP96";#N/A,#N/A,FALSE,"MAT96";#N/A,#N/A,FALSE,"FANDA96";#N/A,#N/A,FALSE,"INTRAN96";#N/A,#N/A,FALSE,"NAA9697";#N/A,#N/A,FALSE,"ECWEBB";#N/A,#N/A,FALSE,"MFT96";#N/A,#N/A,FALSE,"CTrecon"}</definedName>
    <definedName name="trggh_4_2" hidden="1">{#N/A,#N/A,FALSE,"TMCOMP96";#N/A,#N/A,FALSE,"MAT96";#N/A,#N/A,FALSE,"FANDA96";#N/A,#N/A,FALSE,"INTRAN96";#N/A,#N/A,FALSE,"NAA9697";#N/A,#N/A,FALSE,"ECWEBB";#N/A,#N/A,FALSE,"MFT96";#N/A,#N/A,FALSE,"CTrecon"}</definedName>
    <definedName name="trggh_4_3" localSheetId="0" hidden="1">{#N/A,#N/A,FALSE,"TMCOMP96";#N/A,#N/A,FALSE,"MAT96";#N/A,#N/A,FALSE,"FANDA96";#N/A,#N/A,FALSE,"INTRAN96";#N/A,#N/A,FALSE,"NAA9697";#N/A,#N/A,FALSE,"ECWEBB";#N/A,#N/A,FALSE,"MFT96";#N/A,#N/A,FALSE,"CTrecon"}</definedName>
    <definedName name="trggh_4_3" hidden="1">{#N/A,#N/A,FALSE,"TMCOMP96";#N/A,#N/A,FALSE,"MAT96";#N/A,#N/A,FALSE,"FANDA96";#N/A,#N/A,FALSE,"INTRAN96";#N/A,#N/A,FALSE,"NAA9697";#N/A,#N/A,FALSE,"ECWEBB";#N/A,#N/A,FALSE,"MFT96";#N/A,#N/A,FALSE,"CTrecon"}</definedName>
    <definedName name="trggh_4_4" localSheetId="0" hidden="1">{#N/A,#N/A,FALSE,"TMCOMP96";#N/A,#N/A,FALSE,"MAT96";#N/A,#N/A,FALSE,"FANDA96";#N/A,#N/A,FALSE,"INTRAN96";#N/A,#N/A,FALSE,"NAA9697";#N/A,#N/A,FALSE,"ECWEBB";#N/A,#N/A,FALSE,"MFT96";#N/A,#N/A,FALSE,"CTrecon"}</definedName>
    <definedName name="trggh_4_4" hidden="1">{#N/A,#N/A,FALSE,"TMCOMP96";#N/A,#N/A,FALSE,"MAT96";#N/A,#N/A,FALSE,"FANDA96";#N/A,#N/A,FALSE,"INTRAN96";#N/A,#N/A,FALSE,"NAA9697";#N/A,#N/A,FALSE,"ECWEBB";#N/A,#N/A,FALSE,"MFT96";#N/A,#N/A,FALSE,"CTrecon"}</definedName>
    <definedName name="trggh_4_5" localSheetId="0" hidden="1">{#N/A,#N/A,FALSE,"TMCOMP96";#N/A,#N/A,FALSE,"MAT96";#N/A,#N/A,FALSE,"FANDA96";#N/A,#N/A,FALSE,"INTRAN96";#N/A,#N/A,FALSE,"NAA9697";#N/A,#N/A,FALSE,"ECWEBB";#N/A,#N/A,FALSE,"MFT96";#N/A,#N/A,FALSE,"CTrecon"}</definedName>
    <definedName name="trggh_4_5" hidden="1">{#N/A,#N/A,FALSE,"TMCOMP96";#N/A,#N/A,FALSE,"MAT96";#N/A,#N/A,FALSE,"FANDA96";#N/A,#N/A,FALSE,"INTRAN96";#N/A,#N/A,FALSE,"NAA9697";#N/A,#N/A,FALSE,"ECWEBB";#N/A,#N/A,FALSE,"MFT96";#N/A,#N/A,FALSE,"CTrecon"}</definedName>
    <definedName name="trggh_5" localSheetId="0" hidden="1">{#N/A,#N/A,FALSE,"TMCOMP96";#N/A,#N/A,FALSE,"MAT96";#N/A,#N/A,FALSE,"FANDA96";#N/A,#N/A,FALSE,"INTRAN96";#N/A,#N/A,FALSE,"NAA9697";#N/A,#N/A,FALSE,"ECWEBB";#N/A,#N/A,FALSE,"MFT96";#N/A,#N/A,FALSE,"CTrecon"}</definedName>
    <definedName name="trggh_5" localSheetId="4" hidden="1">{#N/A,#N/A,FALSE,"TMCOMP96";#N/A,#N/A,FALSE,"MAT96";#N/A,#N/A,FALSE,"FANDA96";#N/A,#N/A,FALSE,"INTRAN96";#N/A,#N/A,FALSE,"NAA9697";#N/A,#N/A,FALSE,"ECWEBB";#N/A,#N/A,FALSE,"MFT96";#N/A,#N/A,FALSE,"CTrecon"}</definedName>
    <definedName name="trggh_5" hidden="1">{#N/A,#N/A,FALSE,"TMCOMP96";#N/A,#N/A,FALSE,"MAT96";#N/A,#N/A,FALSE,"FANDA96";#N/A,#N/A,FALSE,"INTRAN96";#N/A,#N/A,FALSE,"NAA9697";#N/A,#N/A,FALSE,"ECWEBB";#N/A,#N/A,FALSE,"MFT96";#N/A,#N/A,FALSE,"CTrecon"}</definedName>
    <definedName name="trggh_5_1" localSheetId="0" hidden="1">{#N/A,#N/A,FALSE,"TMCOMP96";#N/A,#N/A,FALSE,"MAT96";#N/A,#N/A,FALSE,"FANDA96";#N/A,#N/A,FALSE,"INTRAN96";#N/A,#N/A,FALSE,"NAA9697";#N/A,#N/A,FALSE,"ECWEBB";#N/A,#N/A,FALSE,"MFT96";#N/A,#N/A,FALSE,"CTrecon"}</definedName>
    <definedName name="trggh_5_1" localSheetId="4" hidden="1">{#N/A,#N/A,FALSE,"TMCOMP96";#N/A,#N/A,FALSE,"MAT96";#N/A,#N/A,FALSE,"FANDA96";#N/A,#N/A,FALSE,"INTRAN96";#N/A,#N/A,FALSE,"NAA9697";#N/A,#N/A,FALSE,"ECWEBB";#N/A,#N/A,FALSE,"MFT96";#N/A,#N/A,FALSE,"CTrecon"}</definedName>
    <definedName name="trggh_5_1" hidden="1">{#N/A,#N/A,FALSE,"TMCOMP96";#N/A,#N/A,FALSE,"MAT96";#N/A,#N/A,FALSE,"FANDA96";#N/A,#N/A,FALSE,"INTRAN96";#N/A,#N/A,FALSE,"NAA9697";#N/A,#N/A,FALSE,"ECWEBB";#N/A,#N/A,FALSE,"MFT96";#N/A,#N/A,FALSE,"CTrecon"}</definedName>
    <definedName name="trggh_5_1_1" localSheetId="0" hidden="1">{#N/A,#N/A,FALSE,"TMCOMP96";#N/A,#N/A,FALSE,"MAT96";#N/A,#N/A,FALSE,"FANDA96";#N/A,#N/A,FALSE,"INTRAN96";#N/A,#N/A,FALSE,"NAA9697";#N/A,#N/A,FALSE,"ECWEBB";#N/A,#N/A,FALSE,"MFT96";#N/A,#N/A,FALSE,"CTrecon"}</definedName>
    <definedName name="trggh_5_1_1" hidden="1">{#N/A,#N/A,FALSE,"TMCOMP96";#N/A,#N/A,FALSE,"MAT96";#N/A,#N/A,FALSE,"FANDA96";#N/A,#N/A,FALSE,"INTRAN96";#N/A,#N/A,FALSE,"NAA9697";#N/A,#N/A,FALSE,"ECWEBB";#N/A,#N/A,FALSE,"MFT96";#N/A,#N/A,FALSE,"CTrecon"}</definedName>
    <definedName name="trggh_5_1_1_1" hidden="1">{#N/A,#N/A,FALSE,"TMCOMP96";#N/A,#N/A,FALSE,"MAT96";#N/A,#N/A,FALSE,"FANDA96";#N/A,#N/A,FALSE,"INTRAN96";#N/A,#N/A,FALSE,"NAA9697";#N/A,#N/A,FALSE,"ECWEBB";#N/A,#N/A,FALSE,"MFT96";#N/A,#N/A,FALSE,"CTrecon"}</definedName>
    <definedName name="trggh_5_1_1_2" hidden="1">{#N/A,#N/A,FALSE,"TMCOMP96";#N/A,#N/A,FALSE,"MAT96";#N/A,#N/A,FALSE,"FANDA96";#N/A,#N/A,FALSE,"INTRAN96";#N/A,#N/A,FALSE,"NAA9697";#N/A,#N/A,FALSE,"ECWEBB";#N/A,#N/A,FALSE,"MFT96";#N/A,#N/A,FALSE,"CTrecon"}</definedName>
    <definedName name="trggh_5_1_2" localSheetId="0" hidden="1">{#N/A,#N/A,FALSE,"TMCOMP96";#N/A,#N/A,FALSE,"MAT96";#N/A,#N/A,FALSE,"FANDA96";#N/A,#N/A,FALSE,"INTRAN96";#N/A,#N/A,FALSE,"NAA9697";#N/A,#N/A,FALSE,"ECWEBB";#N/A,#N/A,FALSE,"MFT96";#N/A,#N/A,FALSE,"CTrecon"}</definedName>
    <definedName name="trggh_5_1_2" hidden="1">{#N/A,#N/A,FALSE,"TMCOMP96";#N/A,#N/A,FALSE,"MAT96";#N/A,#N/A,FALSE,"FANDA96";#N/A,#N/A,FALSE,"INTRAN96";#N/A,#N/A,FALSE,"NAA9697";#N/A,#N/A,FALSE,"ECWEBB";#N/A,#N/A,FALSE,"MFT96";#N/A,#N/A,FALSE,"CTrecon"}</definedName>
    <definedName name="trggh_5_1_3" localSheetId="0" hidden="1">{#N/A,#N/A,FALSE,"TMCOMP96";#N/A,#N/A,FALSE,"MAT96";#N/A,#N/A,FALSE,"FANDA96";#N/A,#N/A,FALSE,"INTRAN96";#N/A,#N/A,FALSE,"NAA9697";#N/A,#N/A,FALSE,"ECWEBB";#N/A,#N/A,FALSE,"MFT96";#N/A,#N/A,FALSE,"CTrecon"}</definedName>
    <definedName name="trggh_5_1_3" hidden="1">{#N/A,#N/A,FALSE,"TMCOMP96";#N/A,#N/A,FALSE,"MAT96";#N/A,#N/A,FALSE,"FANDA96";#N/A,#N/A,FALSE,"INTRAN96";#N/A,#N/A,FALSE,"NAA9697";#N/A,#N/A,FALSE,"ECWEBB";#N/A,#N/A,FALSE,"MFT96";#N/A,#N/A,FALSE,"CTrecon"}</definedName>
    <definedName name="trggh_5_1_4" localSheetId="0" hidden="1">{#N/A,#N/A,FALSE,"TMCOMP96";#N/A,#N/A,FALSE,"MAT96";#N/A,#N/A,FALSE,"FANDA96";#N/A,#N/A,FALSE,"INTRAN96";#N/A,#N/A,FALSE,"NAA9697";#N/A,#N/A,FALSE,"ECWEBB";#N/A,#N/A,FALSE,"MFT96";#N/A,#N/A,FALSE,"CTrecon"}</definedName>
    <definedName name="trggh_5_1_4" hidden="1">{#N/A,#N/A,FALSE,"TMCOMP96";#N/A,#N/A,FALSE,"MAT96";#N/A,#N/A,FALSE,"FANDA96";#N/A,#N/A,FALSE,"INTRAN96";#N/A,#N/A,FALSE,"NAA9697";#N/A,#N/A,FALSE,"ECWEBB";#N/A,#N/A,FALSE,"MFT96";#N/A,#N/A,FALSE,"CTrecon"}</definedName>
    <definedName name="trggh_5_1_5" localSheetId="0" hidden="1">{#N/A,#N/A,FALSE,"TMCOMP96";#N/A,#N/A,FALSE,"MAT96";#N/A,#N/A,FALSE,"FANDA96";#N/A,#N/A,FALSE,"INTRAN96";#N/A,#N/A,FALSE,"NAA9697";#N/A,#N/A,FALSE,"ECWEBB";#N/A,#N/A,FALSE,"MFT96";#N/A,#N/A,FALSE,"CTrecon"}</definedName>
    <definedName name="trggh_5_1_5" hidden="1">{#N/A,#N/A,FALSE,"TMCOMP96";#N/A,#N/A,FALSE,"MAT96";#N/A,#N/A,FALSE,"FANDA96";#N/A,#N/A,FALSE,"INTRAN96";#N/A,#N/A,FALSE,"NAA9697";#N/A,#N/A,FALSE,"ECWEBB";#N/A,#N/A,FALSE,"MFT96";#N/A,#N/A,FALSE,"CTrecon"}</definedName>
    <definedName name="trggh_5_2" localSheetId="0" hidden="1">{#N/A,#N/A,FALSE,"TMCOMP96";#N/A,#N/A,FALSE,"MAT96";#N/A,#N/A,FALSE,"FANDA96";#N/A,#N/A,FALSE,"INTRAN96";#N/A,#N/A,FALSE,"NAA9697";#N/A,#N/A,FALSE,"ECWEBB";#N/A,#N/A,FALSE,"MFT96";#N/A,#N/A,FALSE,"CTrecon"}</definedName>
    <definedName name="trggh_5_2" hidden="1">{#N/A,#N/A,FALSE,"TMCOMP96";#N/A,#N/A,FALSE,"MAT96";#N/A,#N/A,FALSE,"FANDA96";#N/A,#N/A,FALSE,"INTRAN96";#N/A,#N/A,FALSE,"NAA9697";#N/A,#N/A,FALSE,"ECWEBB";#N/A,#N/A,FALSE,"MFT96";#N/A,#N/A,FALSE,"CTrecon"}</definedName>
    <definedName name="trggh_5_3" localSheetId="0" hidden="1">{#N/A,#N/A,FALSE,"TMCOMP96";#N/A,#N/A,FALSE,"MAT96";#N/A,#N/A,FALSE,"FANDA96";#N/A,#N/A,FALSE,"INTRAN96";#N/A,#N/A,FALSE,"NAA9697";#N/A,#N/A,FALSE,"ECWEBB";#N/A,#N/A,FALSE,"MFT96";#N/A,#N/A,FALSE,"CTrecon"}</definedName>
    <definedName name="trggh_5_3" hidden="1">{#N/A,#N/A,FALSE,"TMCOMP96";#N/A,#N/A,FALSE,"MAT96";#N/A,#N/A,FALSE,"FANDA96";#N/A,#N/A,FALSE,"INTRAN96";#N/A,#N/A,FALSE,"NAA9697";#N/A,#N/A,FALSE,"ECWEBB";#N/A,#N/A,FALSE,"MFT96";#N/A,#N/A,FALSE,"CTrecon"}</definedName>
    <definedName name="trggh_5_4" localSheetId="0" hidden="1">{#N/A,#N/A,FALSE,"TMCOMP96";#N/A,#N/A,FALSE,"MAT96";#N/A,#N/A,FALSE,"FANDA96";#N/A,#N/A,FALSE,"INTRAN96";#N/A,#N/A,FALSE,"NAA9697";#N/A,#N/A,FALSE,"ECWEBB";#N/A,#N/A,FALSE,"MFT96";#N/A,#N/A,FALSE,"CTrecon"}</definedName>
    <definedName name="trggh_5_4" hidden="1">{#N/A,#N/A,FALSE,"TMCOMP96";#N/A,#N/A,FALSE,"MAT96";#N/A,#N/A,FALSE,"FANDA96";#N/A,#N/A,FALSE,"INTRAN96";#N/A,#N/A,FALSE,"NAA9697";#N/A,#N/A,FALSE,"ECWEBB";#N/A,#N/A,FALSE,"MFT96";#N/A,#N/A,FALSE,"CTrecon"}</definedName>
    <definedName name="trggh_5_5" localSheetId="0" hidden="1">{#N/A,#N/A,FALSE,"TMCOMP96";#N/A,#N/A,FALSE,"MAT96";#N/A,#N/A,FALSE,"FANDA96";#N/A,#N/A,FALSE,"INTRAN96";#N/A,#N/A,FALSE,"NAA9697";#N/A,#N/A,FALSE,"ECWEBB";#N/A,#N/A,FALSE,"MFT96";#N/A,#N/A,FALSE,"CTrecon"}</definedName>
    <definedName name="trggh_5_5" hidden="1">{#N/A,#N/A,FALSE,"TMCOMP96";#N/A,#N/A,FALSE,"MAT96";#N/A,#N/A,FALSE,"FANDA96";#N/A,#N/A,FALSE,"INTRAN96";#N/A,#N/A,FALSE,"NAA9697";#N/A,#N/A,FALSE,"ECWEBB";#N/A,#N/A,FALSE,"MFT96";#N/A,#N/A,FALSE,"CTrecon"}</definedName>
    <definedName name="Unused" hidden="1">'[12]SUMMARY TABLE'!$S$23:$S$46</definedName>
    <definedName name="Unused4" hidden="1">'[12]SUMMARY TABLE'!$T$23:$T$46</definedName>
    <definedName name="Unused5" hidden="1">'[12]SUMMARY TABLE'!$P$23:$P$46</definedName>
    <definedName name="Unused7" hidden="1">'[12]SUMMARY TABLE'!$P$23:$P$46</definedName>
    <definedName name="Unussed12" localSheetId="4"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'[12]SUMMARY TABLE'!$S$23:$S$46</definedName>
    <definedName name="Unusued24" localSheetId="4" hidden="1">#REF!</definedName>
    <definedName name="Unusued24" hidden="1">#REF!</definedName>
    <definedName name="Unusued3" hidden="1">'[12]SUMMARY TABLE'!$T$23:$T$46</definedName>
    <definedName name="Unusued5" hidden="1">'[12]SUMMARY TABLE'!$Q$6:$Q$49</definedName>
    <definedName name="Unusued8" localSheetId="4"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at_The"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 localSheetId="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Dint96." localSheetId="4" hidden="1">{"Debt interest",#N/A,FALSE,"DINT96"}</definedName>
    <definedName name="wrn.Dint96." hidden="1">{"Debt interest",#N/A,FALSE,"DINT96"}</definedName>
    <definedName name="wrn.MoD._.Submission._.1997."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 localSheetId="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localSheetId="4"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National._.Debt." localSheetId="4" hidden="1">{"Debt interest",#N/A,FALSE,"DINT 2000"}</definedName>
    <definedName name="wrn.National._.Debt." hidden="1">{"Debt interest",#N/A,FALSE,"DINT 2000"}</definedName>
    <definedName name="wrn.table1." localSheetId="0" hidden="1">{#N/A,#N/A,FALSE,"CGBR95C"}</definedName>
    <definedName name="wrn.table1." localSheetId="4" hidden="1">{#N/A,#N/A,FALSE,"CGBR95C"}</definedName>
    <definedName name="wrn.table1." localSheetId="3" hidden="1">{#N/A,#N/A,FALSE,"CGBR95C"}</definedName>
    <definedName name="wrn.table1._1" localSheetId="0" hidden="1">{#N/A,#N/A,FALSE,"CGBR95C"}</definedName>
    <definedName name="wrn.table1._1" localSheetId="4" hidden="1">{#N/A,#N/A,FALSE,"CGBR95C"}</definedName>
    <definedName name="wrn.table1._1" localSheetId="3" hidden="1">{#N/A,#N/A,FALSE,"CGBR95C"}</definedName>
    <definedName name="wrn.table1._1_1" localSheetId="0" hidden="1">{#N/A,#N/A,FALSE,"CGBR95C"}</definedName>
    <definedName name="wrn.table1._1_1" localSheetId="4" hidden="1">{#N/A,#N/A,FALSE,"CGBR95C"}</definedName>
    <definedName name="wrn.table1._1_1" hidden="1">{#N/A,#N/A,FALSE,"CGBR95C"}</definedName>
    <definedName name="wrn.table1._1_1_1" localSheetId="0" hidden="1">{#N/A,#N/A,FALSE,"CGBR95C"}</definedName>
    <definedName name="wrn.table1._1_1_1" localSheetId="4" hidden="1">{#N/A,#N/A,FALSE,"CGBR95C"}</definedName>
    <definedName name="wrn.table1._1_1_1" hidden="1">{#N/A,#N/A,FALSE,"CGBR95C"}</definedName>
    <definedName name="wrn.table1._1_1_1_1" localSheetId="0" hidden="1">{#N/A,#N/A,FALSE,"CGBR95C"}</definedName>
    <definedName name="wrn.table1._1_1_1_1" hidden="1">{#N/A,#N/A,FALSE,"CGBR95C"}</definedName>
    <definedName name="wrn.table1._1_1_1_1_1" hidden="1">{#N/A,#N/A,FALSE,"CGBR95C"}</definedName>
    <definedName name="wrn.table1._1_1_1_1_2" hidden="1">{#N/A,#N/A,FALSE,"CGBR95C"}</definedName>
    <definedName name="wrn.table1._1_1_1_2" localSheetId="0" hidden="1">{#N/A,#N/A,FALSE,"CGBR95C"}</definedName>
    <definedName name="wrn.table1._1_1_1_2" hidden="1">{#N/A,#N/A,FALSE,"CGBR95C"}</definedName>
    <definedName name="wrn.table1._1_1_1_3" localSheetId="0" hidden="1">{#N/A,#N/A,FALSE,"CGBR95C"}</definedName>
    <definedName name="wrn.table1._1_1_1_3" hidden="1">{#N/A,#N/A,FALSE,"CGBR95C"}</definedName>
    <definedName name="wrn.table1._1_1_1_4" localSheetId="0" hidden="1">{#N/A,#N/A,FALSE,"CGBR95C"}</definedName>
    <definedName name="wrn.table1._1_1_1_4" hidden="1">{#N/A,#N/A,FALSE,"CGBR95C"}</definedName>
    <definedName name="wrn.table1._1_1_1_5" localSheetId="0" hidden="1">{#N/A,#N/A,FALSE,"CGBR95C"}</definedName>
    <definedName name="wrn.table1._1_1_1_5" hidden="1">{#N/A,#N/A,FALSE,"CGBR95C"}</definedName>
    <definedName name="wrn.table1._1_1_2" localSheetId="0" hidden="1">{#N/A,#N/A,FALSE,"CGBR95C"}</definedName>
    <definedName name="wrn.table1._1_1_2" hidden="1">{#N/A,#N/A,FALSE,"CGBR95C"}</definedName>
    <definedName name="wrn.table1._1_1_3" localSheetId="0" hidden="1">{#N/A,#N/A,FALSE,"CGBR95C"}</definedName>
    <definedName name="wrn.table1._1_1_3" hidden="1">{#N/A,#N/A,FALSE,"CGBR95C"}</definedName>
    <definedName name="wrn.table1._1_1_4" localSheetId="0" hidden="1">{#N/A,#N/A,FALSE,"CGBR95C"}</definedName>
    <definedName name="wrn.table1._1_1_4" hidden="1">{#N/A,#N/A,FALSE,"CGBR95C"}</definedName>
    <definedName name="wrn.table1._1_1_5" localSheetId="0" hidden="1">{#N/A,#N/A,FALSE,"CGBR95C"}</definedName>
    <definedName name="wrn.table1._1_1_5" hidden="1">{#N/A,#N/A,FALSE,"CGBR95C"}</definedName>
    <definedName name="wrn.table1._1_2" localSheetId="0" hidden="1">{#N/A,#N/A,FALSE,"CGBR95C"}</definedName>
    <definedName name="wrn.table1._1_2" localSheetId="4" hidden="1">{#N/A,#N/A,FALSE,"CGBR95C"}</definedName>
    <definedName name="wrn.table1._1_2" hidden="1">{#N/A,#N/A,FALSE,"CGBR95C"}</definedName>
    <definedName name="wrn.table1._1_2_1" localSheetId="0" hidden="1">{#N/A,#N/A,FALSE,"CGBR95C"}</definedName>
    <definedName name="wrn.table1._1_2_1" localSheetId="4" hidden="1">{#N/A,#N/A,FALSE,"CGBR95C"}</definedName>
    <definedName name="wrn.table1._1_2_1" hidden="1">{#N/A,#N/A,FALSE,"CGBR95C"}</definedName>
    <definedName name="wrn.table1._1_2_1_1" localSheetId="0" hidden="1">{#N/A,#N/A,FALSE,"CGBR95C"}</definedName>
    <definedName name="wrn.table1._1_2_1_1" hidden="1">{#N/A,#N/A,FALSE,"CGBR95C"}</definedName>
    <definedName name="wrn.table1._1_2_1_1_1" hidden="1">{#N/A,#N/A,FALSE,"CGBR95C"}</definedName>
    <definedName name="wrn.table1._1_2_1_1_2" hidden="1">{#N/A,#N/A,FALSE,"CGBR95C"}</definedName>
    <definedName name="wrn.table1._1_2_1_2" localSheetId="0" hidden="1">{#N/A,#N/A,FALSE,"CGBR95C"}</definedName>
    <definedName name="wrn.table1._1_2_1_2" hidden="1">{#N/A,#N/A,FALSE,"CGBR95C"}</definedName>
    <definedName name="wrn.table1._1_2_1_3" localSheetId="0" hidden="1">{#N/A,#N/A,FALSE,"CGBR95C"}</definedName>
    <definedName name="wrn.table1._1_2_1_3" hidden="1">{#N/A,#N/A,FALSE,"CGBR95C"}</definedName>
    <definedName name="wrn.table1._1_2_1_4" localSheetId="0" hidden="1">{#N/A,#N/A,FALSE,"CGBR95C"}</definedName>
    <definedName name="wrn.table1._1_2_1_4" hidden="1">{#N/A,#N/A,FALSE,"CGBR95C"}</definedName>
    <definedName name="wrn.table1._1_2_1_5" localSheetId="0" hidden="1">{#N/A,#N/A,FALSE,"CGBR95C"}</definedName>
    <definedName name="wrn.table1._1_2_1_5" hidden="1">{#N/A,#N/A,FALSE,"CGBR95C"}</definedName>
    <definedName name="wrn.table1._1_2_2" localSheetId="0" hidden="1">{#N/A,#N/A,FALSE,"CGBR95C"}</definedName>
    <definedName name="wrn.table1._1_2_2" hidden="1">{#N/A,#N/A,FALSE,"CGBR95C"}</definedName>
    <definedName name="wrn.table1._1_2_3" localSheetId="0" hidden="1">{#N/A,#N/A,FALSE,"CGBR95C"}</definedName>
    <definedName name="wrn.table1._1_2_3" hidden="1">{#N/A,#N/A,FALSE,"CGBR95C"}</definedName>
    <definedName name="wrn.table1._1_2_4" localSheetId="0" hidden="1">{#N/A,#N/A,FALSE,"CGBR95C"}</definedName>
    <definedName name="wrn.table1._1_2_4" hidden="1">{#N/A,#N/A,FALSE,"CGBR95C"}</definedName>
    <definedName name="wrn.table1._1_2_5" localSheetId="0" hidden="1">{#N/A,#N/A,FALSE,"CGBR95C"}</definedName>
    <definedName name="wrn.table1._1_2_5" hidden="1">{#N/A,#N/A,FALSE,"CGBR95C"}</definedName>
    <definedName name="wrn.table1._1_3" localSheetId="0" hidden="1">{#N/A,#N/A,FALSE,"CGBR95C"}</definedName>
    <definedName name="wrn.table1._1_3" localSheetId="4" hidden="1">{#N/A,#N/A,FALSE,"CGBR95C"}</definedName>
    <definedName name="wrn.table1._1_3" hidden="1">{#N/A,#N/A,FALSE,"CGBR95C"}</definedName>
    <definedName name="wrn.table1._1_3_1" localSheetId="0" hidden="1">{#N/A,#N/A,FALSE,"CGBR95C"}</definedName>
    <definedName name="wrn.table1._1_3_1" localSheetId="4" hidden="1">{#N/A,#N/A,FALSE,"CGBR95C"}</definedName>
    <definedName name="wrn.table1._1_3_1" hidden="1">{#N/A,#N/A,FALSE,"CGBR95C"}</definedName>
    <definedName name="wrn.table1._1_3_1_1" localSheetId="0" hidden="1">{#N/A,#N/A,FALSE,"CGBR95C"}</definedName>
    <definedName name="wrn.table1._1_3_1_1" hidden="1">{#N/A,#N/A,FALSE,"CGBR95C"}</definedName>
    <definedName name="wrn.table1._1_3_1_1_1" hidden="1">{#N/A,#N/A,FALSE,"CGBR95C"}</definedName>
    <definedName name="wrn.table1._1_3_1_1_2" hidden="1">{#N/A,#N/A,FALSE,"CGBR95C"}</definedName>
    <definedName name="wrn.table1._1_3_1_2" localSheetId="0" hidden="1">{#N/A,#N/A,FALSE,"CGBR95C"}</definedName>
    <definedName name="wrn.table1._1_3_1_2" hidden="1">{#N/A,#N/A,FALSE,"CGBR95C"}</definedName>
    <definedName name="wrn.table1._1_3_1_3" localSheetId="0" hidden="1">{#N/A,#N/A,FALSE,"CGBR95C"}</definedName>
    <definedName name="wrn.table1._1_3_1_3" hidden="1">{#N/A,#N/A,FALSE,"CGBR95C"}</definedName>
    <definedName name="wrn.table1._1_3_1_4" localSheetId="0" hidden="1">{#N/A,#N/A,FALSE,"CGBR95C"}</definedName>
    <definedName name="wrn.table1._1_3_1_4" hidden="1">{#N/A,#N/A,FALSE,"CGBR95C"}</definedName>
    <definedName name="wrn.table1._1_3_1_5" localSheetId="0" hidden="1">{#N/A,#N/A,FALSE,"CGBR95C"}</definedName>
    <definedName name="wrn.table1._1_3_1_5" hidden="1">{#N/A,#N/A,FALSE,"CGBR95C"}</definedName>
    <definedName name="wrn.table1._1_3_2" localSheetId="0" hidden="1">{#N/A,#N/A,FALSE,"CGBR95C"}</definedName>
    <definedName name="wrn.table1._1_3_2" hidden="1">{#N/A,#N/A,FALSE,"CGBR95C"}</definedName>
    <definedName name="wrn.table1._1_3_3" localSheetId="0" hidden="1">{#N/A,#N/A,FALSE,"CGBR95C"}</definedName>
    <definedName name="wrn.table1._1_3_3" hidden="1">{#N/A,#N/A,FALSE,"CGBR95C"}</definedName>
    <definedName name="wrn.table1._1_3_4" localSheetId="0" hidden="1">{#N/A,#N/A,FALSE,"CGBR95C"}</definedName>
    <definedName name="wrn.table1._1_3_4" hidden="1">{#N/A,#N/A,FALSE,"CGBR95C"}</definedName>
    <definedName name="wrn.table1._1_3_5" localSheetId="0" hidden="1">{#N/A,#N/A,FALSE,"CGBR95C"}</definedName>
    <definedName name="wrn.table1._1_3_5" hidden="1">{#N/A,#N/A,FALSE,"CGBR95C"}</definedName>
    <definedName name="wrn.table1._1_4" localSheetId="0" hidden="1">{#N/A,#N/A,FALSE,"CGBR95C"}</definedName>
    <definedName name="wrn.table1._1_4" localSheetId="4" hidden="1">{#N/A,#N/A,FALSE,"CGBR95C"}</definedName>
    <definedName name="wrn.table1._1_4" hidden="1">{#N/A,#N/A,FALSE,"CGBR95C"}</definedName>
    <definedName name="wrn.table1._1_4_1" localSheetId="0" hidden="1">{#N/A,#N/A,FALSE,"CGBR95C"}</definedName>
    <definedName name="wrn.table1._1_4_1" localSheetId="4" hidden="1">{#N/A,#N/A,FALSE,"CGBR95C"}</definedName>
    <definedName name="wrn.table1._1_4_1" hidden="1">{#N/A,#N/A,FALSE,"CGBR95C"}</definedName>
    <definedName name="wrn.table1._1_4_1_1" localSheetId="0" hidden="1">{#N/A,#N/A,FALSE,"CGBR95C"}</definedName>
    <definedName name="wrn.table1._1_4_1_1" hidden="1">{#N/A,#N/A,FALSE,"CGBR95C"}</definedName>
    <definedName name="wrn.table1._1_4_1_2" localSheetId="0" hidden="1">{#N/A,#N/A,FALSE,"CGBR95C"}</definedName>
    <definedName name="wrn.table1._1_4_1_2" hidden="1">{#N/A,#N/A,FALSE,"CGBR95C"}</definedName>
    <definedName name="wrn.table1._1_4_1_3" localSheetId="0" hidden="1">{#N/A,#N/A,FALSE,"CGBR95C"}</definedName>
    <definedName name="wrn.table1._1_4_1_3" hidden="1">{#N/A,#N/A,FALSE,"CGBR95C"}</definedName>
    <definedName name="wrn.table1._1_4_1_4" localSheetId="0" hidden="1">{#N/A,#N/A,FALSE,"CGBR95C"}</definedName>
    <definedName name="wrn.table1._1_4_1_4" hidden="1">{#N/A,#N/A,FALSE,"CGBR95C"}</definedName>
    <definedName name="wrn.table1._1_4_1_5" hidden="1">{#N/A,#N/A,FALSE,"CGBR95C"}</definedName>
    <definedName name="wrn.table1._1_4_2" localSheetId="0" hidden="1">{#N/A,#N/A,FALSE,"CGBR95C"}</definedName>
    <definedName name="wrn.table1._1_4_2" hidden="1">{#N/A,#N/A,FALSE,"CGBR95C"}</definedName>
    <definedName name="wrn.table1._1_4_3" localSheetId="0" hidden="1">{#N/A,#N/A,FALSE,"CGBR95C"}</definedName>
    <definedName name="wrn.table1._1_4_3" hidden="1">{#N/A,#N/A,FALSE,"CGBR95C"}</definedName>
    <definedName name="wrn.table1._1_4_4" localSheetId="0" hidden="1">{#N/A,#N/A,FALSE,"CGBR95C"}</definedName>
    <definedName name="wrn.table1._1_4_4" hidden="1">{#N/A,#N/A,FALSE,"CGBR95C"}</definedName>
    <definedName name="wrn.table1._1_4_5" localSheetId="0" hidden="1">{#N/A,#N/A,FALSE,"CGBR95C"}</definedName>
    <definedName name="wrn.table1._1_4_5" hidden="1">{#N/A,#N/A,FALSE,"CGBR95C"}</definedName>
    <definedName name="wrn.table1._1_5" localSheetId="0" hidden="1">{#N/A,#N/A,FALSE,"CGBR95C"}</definedName>
    <definedName name="wrn.table1._1_5" localSheetId="4" hidden="1">{#N/A,#N/A,FALSE,"CGBR95C"}</definedName>
    <definedName name="wrn.table1._1_5" hidden="1">{#N/A,#N/A,FALSE,"CGBR95C"}</definedName>
    <definedName name="wrn.table1._1_5_1" localSheetId="0" hidden="1">{#N/A,#N/A,FALSE,"CGBR95C"}</definedName>
    <definedName name="wrn.table1._1_5_1" hidden="1">{#N/A,#N/A,FALSE,"CGBR95C"}</definedName>
    <definedName name="wrn.table1._1_5_2" localSheetId="0" hidden="1">{#N/A,#N/A,FALSE,"CGBR95C"}</definedName>
    <definedName name="wrn.table1._1_5_2" hidden="1">{#N/A,#N/A,FALSE,"CGBR95C"}</definedName>
    <definedName name="wrn.table1._1_5_3" localSheetId="0" hidden="1">{#N/A,#N/A,FALSE,"CGBR95C"}</definedName>
    <definedName name="wrn.table1._1_5_3" hidden="1">{#N/A,#N/A,FALSE,"CGBR95C"}</definedName>
    <definedName name="wrn.table1._1_5_4" localSheetId="0" hidden="1">{#N/A,#N/A,FALSE,"CGBR95C"}</definedName>
    <definedName name="wrn.table1._1_5_4" hidden="1">{#N/A,#N/A,FALSE,"CGBR95C"}</definedName>
    <definedName name="wrn.table1._1_5_5" hidden="1">{#N/A,#N/A,FALSE,"CGBR95C"}</definedName>
    <definedName name="wrn.table1._2" localSheetId="0" hidden="1">{#N/A,#N/A,FALSE,"CGBR95C"}</definedName>
    <definedName name="wrn.table1._2" localSheetId="4" hidden="1">{#N/A,#N/A,FALSE,"CGBR95C"}</definedName>
    <definedName name="wrn.table1._2" localSheetId="3" hidden="1">{#N/A,#N/A,FALSE,"CGBR95C"}</definedName>
    <definedName name="wrn.table1._2" hidden="1">{#N/A,#N/A,FALSE,"CGBR95C"}</definedName>
    <definedName name="wrn.table1._2_1" localSheetId="0" hidden="1">{#N/A,#N/A,FALSE,"CGBR95C"}</definedName>
    <definedName name="wrn.table1._2_1" localSheetId="4" hidden="1">{#N/A,#N/A,FALSE,"CGBR95C"}</definedName>
    <definedName name="wrn.table1._2_1" hidden="1">{#N/A,#N/A,FALSE,"CGBR95C"}</definedName>
    <definedName name="wrn.table1._2_1_1" localSheetId="0" hidden="1">{#N/A,#N/A,FALSE,"CGBR95C"}</definedName>
    <definedName name="wrn.table1._2_1_1" hidden="1">{#N/A,#N/A,FALSE,"CGBR95C"}</definedName>
    <definedName name="wrn.table1._2_1_1_1" hidden="1">{#N/A,#N/A,FALSE,"CGBR95C"}</definedName>
    <definedName name="wrn.table1._2_1_1_2" hidden="1">{#N/A,#N/A,FALSE,"CGBR95C"}</definedName>
    <definedName name="wrn.table1._2_1_2" localSheetId="0" hidden="1">{#N/A,#N/A,FALSE,"CGBR95C"}</definedName>
    <definedName name="wrn.table1._2_1_2" hidden="1">{#N/A,#N/A,FALSE,"CGBR95C"}</definedName>
    <definedName name="wrn.table1._2_1_3" localSheetId="0" hidden="1">{#N/A,#N/A,FALSE,"CGBR95C"}</definedName>
    <definedName name="wrn.table1._2_1_3" hidden="1">{#N/A,#N/A,FALSE,"CGBR95C"}</definedName>
    <definedName name="wrn.table1._2_1_4" localSheetId="0" hidden="1">{#N/A,#N/A,FALSE,"CGBR95C"}</definedName>
    <definedName name="wrn.table1._2_1_4" hidden="1">{#N/A,#N/A,FALSE,"CGBR95C"}</definedName>
    <definedName name="wrn.table1._2_1_5" localSheetId="0" hidden="1">{#N/A,#N/A,FALSE,"CGBR95C"}</definedName>
    <definedName name="wrn.table1._2_1_5" hidden="1">{#N/A,#N/A,FALSE,"CGBR95C"}</definedName>
    <definedName name="wrn.table1._2_2" localSheetId="0" hidden="1">{#N/A,#N/A,FALSE,"CGBR95C"}</definedName>
    <definedName name="wrn.table1._2_2" hidden="1">{#N/A,#N/A,FALSE,"CGBR95C"}</definedName>
    <definedName name="wrn.table1._2_3" localSheetId="0" hidden="1">{#N/A,#N/A,FALSE,"CGBR95C"}</definedName>
    <definedName name="wrn.table1._2_3" hidden="1">{#N/A,#N/A,FALSE,"CGBR95C"}</definedName>
    <definedName name="wrn.table1._2_4" localSheetId="0" hidden="1">{#N/A,#N/A,FALSE,"CGBR95C"}</definedName>
    <definedName name="wrn.table1._2_4" hidden="1">{#N/A,#N/A,FALSE,"CGBR95C"}</definedName>
    <definedName name="wrn.table1._2_5" localSheetId="0" hidden="1">{#N/A,#N/A,FALSE,"CGBR95C"}</definedName>
    <definedName name="wrn.table1._2_5" hidden="1">{#N/A,#N/A,FALSE,"CGBR95C"}</definedName>
    <definedName name="wrn.table1._3" localSheetId="0" hidden="1">{#N/A,#N/A,FALSE,"CGBR95C"}</definedName>
    <definedName name="wrn.table1._3" localSheetId="4" hidden="1">{#N/A,#N/A,FALSE,"CGBR95C"}</definedName>
    <definedName name="wrn.table1._3" hidden="1">{#N/A,#N/A,FALSE,"CGBR95C"}</definedName>
    <definedName name="wrn.table1._3_1" localSheetId="0" hidden="1">{#N/A,#N/A,FALSE,"CGBR95C"}</definedName>
    <definedName name="wrn.table1._3_1" localSheetId="4" hidden="1">{#N/A,#N/A,FALSE,"CGBR95C"}</definedName>
    <definedName name="wrn.table1._3_1" hidden="1">{#N/A,#N/A,FALSE,"CGBR95C"}</definedName>
    <definedName name="wrn.table1._3_1_1" localSheetId="0" hidden="1">{#N/A,#N/A,FALSE,"CGBR95C"}</definedName>
    <definedName name="wrn.table1._3_1_1" hidden="1">{#N/A,#N/A,FALSE,"CGBR95C"}</definedName>
    <definedName name="wrn.table1._3_1_1_1" hidden="1">{#N/A,#N/A,FALSE,"CGBR95C"}</definedName>
    <definedName name="wrn.table1._3_1_1_2" hidden="1">{#N/A,#N/A,FALSE,"CGBR95C"}</definedName>
    <definedName name="wrn.table1._3_1_2" localSheetId="0" hidden="1">{#N/A,#N/A,FALSE,"CGBR95C"}</definedName>
    <definedName name="wrn.table1._3_1_2" hidden="1">{#N/A,#N/A,FALSE,"CGBR95C"}</definedName>
    <definedName name="wrn.table1._3_1_3" localSheetId="0" hidden="1">{#N/A,#N/A,FALSE,"CGBR95C"}</definedName>
    <definedName name="wrn.table1._3_1_3" hidden="1">{#N/A,#N/A,FALSE,"CGBR95C"}</definedName>
    <definedName name="wrn.table1._3_1_4" localSheetId="0" hidden="1">{#N/A,#N/A,FALSE,"CGBR95C"}</definedName>
    <definedName name="wrn.table1._3_1_4" hidden="1">{#N/A,#N/A,FALSE,"CGBR95C"}</definedName>
    <definedName name="wrn.table1._3_1_5" localSheetId="0" hidden="1">{#N/A,#N/A,FALSE,"CGBR95C"}</definedName>
    <definedName name="wrn.table1._3_1_5" hidden="1">{#N/A,#N/A,FALSE,"CGBR95C"}</definedName>
    <definedName name="wrn.table1._3_2" localSheetId="0" hidden="1">{#N/A,#N/A,FALSE,"CGBR95C"}</definedName>
    <definedName name="wrn.table1._3_2" hidden="1">{#N/A,#N/A,FALSE,"CGBR95C"}</definedName>
    <definedName name="wrn.table1._3_3" localSheetId="0" hidden="1">{#N/A,#N/A,FALSE,"CGBR95C"}</definedName>
    <definedName name="wrn.table1._3_3" hidden="1">{#N/A,#N/A,FALSE,"CGBR95C"}</definedName>
    <definedName name="wrn.table1._3_4" localSheetId="0" hidden="1">{#N/A,#N/A,FALSE,"CGBR95C"}</definedName>
    <definedName name="wrn.table1._3_4" hidden="1">{#N/A,#N/A,FALSE,"CGBR95C"}</definedName>
    <definedName name="wrn.table1._3_5" localSheetId="0" hidden="1">{#N/A,#N/A,FALSE,"CGBR95C"}</definedName>
    <definedName name="wrn.table1._3_5" hidden="1">{#N/A,#N/A,FALSE,"CGBR95C"}</definedName>
    <definedName name="wrn.table1._4" localSheetId="0" hidden="1">{#N/A,#N/A,FALSE,"CGBR95C"}</definedName>
    <definedName name="wrn.table1._4" localSheetId="4" hidden="1">{#N/A,#N/A,FALSE,"CGBR95C"}</definedName>
    <definedName name="wrn.table1._4" hidden="1">{#N/A,#N/A,FALSE,"CGBR95C"}</definedName>
    <definedName name="wrn.table1._4_1" localSheetId="0" hidden="1">{#N/A,#N/A,FALSE,"CGBR95C"}</definedName>
    <definedName name="wrn.table1._4_1" localSheetId="4" hidden="1">{#N/A,#N/A,FALSE,"CGBR95C"}</definedName>
    <definedName name="wrn.table1._4_1" hidden="1">{#N/A,#N/A,FALSE,"CGBR95C"}</definedName>
    <definedName name="wrn.table1._4_1_1" localSheetId="0" hidden="1">{#N/A,#N/A,FALSE,"CGBR95C"}</definedName>
    <definedName name="wrn.table1._4_1_1" hidden="1">{#N/A,#N/A,FALSE,"CGBR95C"}</definedName>
    <definedName name="wrn.table1._4_1_1_1" hidden="1">{#N/A,#N/A,FALSE,"CGBR95C"}</definedName>
    <definedName name="wrn.table1._4_1_1_2" hidden="1">{#N/A,#N/A,FALSE,"CGBR95C"}</definedName>
    <definedName name="wrn.table1._4_1_2" localSheetId="0" hidden="1">{#N/A,#N/A,FALSE,"CGBR95C"}</definedName>
    <definedName name="wrn.table1._4_1_2" hidden="1">{#N/A,#N/A,FALSE,"CGBR95C"}</definedName>
    <definedName name="wrn.table1._4_1_3" localSheetId="0" hidden="1">{#N/A,#N/A,FALSE,"CGBR95C"}</definedName>
    <definedName name="wrn.table1._4_1_3" hidden="1">{#N/A,#N/A,FALSE,"CGBR95C"}</definedName>
    <definedName name="wrn.table1._4_1_4" localSheetId="0" hidden="1">{#N/A,#N/A,FALSE,"CGBR95C"}</definedName>
    <definedName name="wrn.table1._4_1_4" hidden="1">{#N/A,#N/A,FALSE,"CGBR95C"}</definedName>
    <definedName name="wrn.table1._4_1_5" localSheetId="0" hidden="1">{#N/A,#N/A,FALSE,"CGBR95C"}</definedName>
    <definedName name="wrn.table1._4_1_5" hidden="1">{#N/A,#N/A,FALSE,"CGBR95C"}</definedName>
    <definedName name="wrn.table1._4_2" localSheetId="0" hidden="1">{#N/A,#N/A,FALSE,"CGBR95C"}</definedName>
    <definedName name="wrn.table1._4_2" hidden="1">{#N/A,#N/A,FALSE,"CGBR95C"}</definedName>
    <definedName name="wrn.table1._4_3" localSheetId="0" hidden="1">{#N/A,#N/A,FALSE,"CGBR95C"}</definedName>
    <definedName name="wrn.table1._4_3" hidden="1">{#N/A,#N/A,FALSE,"CGBR95C"}</definedName>
    <definedName name="wrn.table1._4_4" localSheetId="0" hidden="1">{#N/A,#N/A,FALSE,"CGBR95C"}</definedName>
    <definedName name="wrn.table1._4_4" hidden="1">{#N/A,#N/A,FALSE,"CGBR95C"}</definedName>
    <definedName name="wrn.table1._4_5" localSheetId="0" hidden="1">{#N/A,#N/A,FALSE,"CGBR95C"}</definedName>
    <definedName name="wrn.table1._4_5" hidden="1">{#N/A,#N/A,FALSE,"CGBR95C"}</definedName>
    <definedName name="wrn.table1._5" localSheetId="0" hidden="1">{#N/A,#N/A,FALSE,"CGBR95C"}</definedName>
    <definedName name="wrn.table1._5" localSheetId="4" hidden="1">{#N/A,#N/A,FALSE,"CGBR95C"}</definedName>
    <definedName name="wrn.table1._5" hidden="1">{#N/A,#N/A,FALSE,"CGBR95C"}</definedName>
    <definedName name="wrn.table1._5_1" localSheetId="0" hidden="1">{#N/A,#N/A,FALSE,"CGBR95C"}</definedName>
    <definedName name="wrn.table1._5_1" localSheetId="4" hidden="1">{#N/A,#N/A,FALSE,"CGBR95C"}</definedName>
    <definedName name="wrn.table1._5_1" hidden="1">{#N/A,#N/A,FALSE,"CGBR95C"}</definedName>
    <definedName name="wrn.table1._5_1_1" localSheetId="0" hidden="1">{#N/A,#N/A,FALSE,"CGBR95C"}</definedName>
    <definedName name="wrn.table1._5_1_1" hidden="1">{#N/A,#N/A,FALSE,"CGBR95C"}</definedName>
    <definedName name="wrn.table1._5_1_1_1" hidden="1">{#N/A,#N/A,FALSE,"CGBR95C"}</definedName>
    <definedName name="wrn.table1._5_1_1_2" hidden="1">{#N/A,#N/A,FALSE,"CGBR95C"}</definedName>
    <definedName name="wrn.table1._5_1_2" localSheetId="0" hidden="1">{#N/A,#N/A,FALSE,"CGBR95C"}</definedName>
    <definedName name="wrn.table1._5_1_2" hidden="1">{#N/A,#N/A,FALSE,"CGBR95C"}</definedName>
    <definedName name="wrn.table1._5_1_3" localSheetId="0" hidden="1">{#N/A,#N/A,FALSE,"CGBR95C"}</definedName>
    <definedName name="wrn.table1._5_1_3" hidden="1">{#N/A,#N/A,FALSE,"CGBR95C"}</definedName>
    <definedName name="wrn.table1._5_1_4" localSheetId="0" hidden="1">{#N/A,#N/A,FALSE,"CGBR95C"}</definedName>
    <definedName name="wrn.table1._5_1_4" hidden="1">{#N/A,#N/A,FALSE,"CGBR95C"}</definedName>
    <definedName name="wrn.table1._5_1_5" localSheetId="0" hidden="1">{#N/A,#N/A,FALSE,"CGBR95C"}</definedName>
    <definedName name="wrn.table1._5_1_5" hidden="1">{#N/A,#N/A,FALSE,"CGBR95C"}</definedName>
    <definedName name="wrn.table1._5_2" localSheetId="0" hidden="1">{#N/A,#N/A,FALSE,"CGBR95C"}</definedName>
    <definedName name="wrn.table1._5_2" hidden="1">{#N/A,#N/A,FALSE,"CGBR95C"}</definedName>
    <definedName name="wrn.table1._5_3" localSheetId="0" hidden="1">{#N/A,#N/A,FALSE,"CGBR95C"}</definedName>
    <definedName name="wrn.table1._5_3" hidden="1">{#N/A,#N/A,FALSE,"CGBR95C"}</definedName>
    <definedName name="wrn.table1._5_4" localSheetId="0" hidden="1">{#N/A,#N/A,FALSE,"CGBR95C"}</definedName>
    <definedName name="wrn.table1._5_4" hidden="1">{#N/A,#N/A,FALSE,"CGBR95C"}</definedName>
    <definedName name="wrn.table1._5_5" localSheetId="0" hidden="1">{#N/A,#N/A,FALSE,"CGBR95C"}</definedName>
    <definedName name="wrn.table1._5_5" hidden="1">{#N/A,#N/A,FALSE,"CGBR95C"}</definedName>
    <definedName name="wrn.table2." localSheetId="0" hidden="1">{#N/A,#N/A,FALSE,"CGBR95C"}</definedName>
    <definedName name="wrn.table2." localSheetId="4" hidden="1">{#N/A,#N/A,FALSE,"CGBR95C"}</definedName>
    <definedName name="wrn.table2." localSheetId="3" hidden="1">{#N/A,#N/A,FALSE,"CGBR95C"}</definedName>
    <definedName name="wrn.table2._1" localSheetId="0" hidden="1">{#N/A,#N/A,FALSE,"CGBR95C"}</definedName>
    <definedName name="wrn.table2._1" localSheetId="4" hidden="1">{#N/A,#N/A,FALSE,"CGBR95C"}</definedName>
    <definedName name="wrn.table2._1" localSheetId="3" hidden="1">{#N/A,#N/A,FALSE,"CGBR95C"}</definedName>
    <definedName name="wrn.table2._1_1" localSheetId="0" hidden="1">{#N/A,#N/A,FALSE,"CGBR95C"}</definedName>
    <definedName name="wrn.table2._1_1" localSheetId="4" hidden="1">{#N/A,#N/A,FALSE,"CGBR95C"}</definedName>
    <definedName name="wrn.table2._1_1" hidden="1">{#N/A,#N/A,FALSE,"CGBR95C"}</definedName>
    <definedName name="wrn.table2._1_1_1" localSheetId="0" hidden="1">{#N/A,#N/A,FALSE,"CGBR95C"}</definedName>
    <definedName name="wrn.table2._1_1_1" localSheetId="4" hidden="1">{#N/A,#N/A,FALSE,"CGBR95C"}</definedName>
    <definedName name="wrn.table2._1_1_1" hidden="1">{#N/A,#N/A,FALSE,"CGBR95C"}</definedName>
    <definedName name="wrn.table2._1_1_1_1" localSheetId="0" hidden="1">{#N/A,#N/A,FALSE,"CGBR95C"}</definedName>
    <definedName name="wrn.table2._1_1_1_1" hidden="1">{#N/A,#N/A,FALSE,"CGBR95C"}</definedName>
    <definedName name="wrn.table2._1_1_1_1_1" hidden="1">{#N/A,#N/A,FALSE,"CGBR95C"}</definedName>
    <definedName name="wrn.table2._1_1_1_1_2" hidden="1">{#N/A,#N/A,FALSE,"CGBR95C"}</definedName>
    <definedName name="wrn.table2._1_1_1_2" localSheetId="0" hidden="1">{#N/A,#N/A,FALSE,"CGBR95C"}</definedName>
    <definedName name="wrn.table2._1_1_1_2" hidden="1">{#N/A,#N/A,FALSE,"CGBR95C"}</definedName>
    <definedName name="wrn.table2._1_1_1_3" localSheetId="0" hidden="1">{#N/A,#N/A,FALSE,"CGBR95C"}</definedName>
    <definedName name="wrn.table2._1_1_1_3" hidden="1">{#N/A,#N/A,FALSE,"CGBR95C"}</definedName>
    <definedName name="wrn.table2._1_1_1_4" localSheetId="0" hidden="1">{#N/A,#N/A,FALSE,"CGBR95C"}</definedName>
    <definedName name="wrn.table2._1_1_1_4" hidden="1">{#N/A,#N/A,FALSE,"CGBR95C"}</definedName>
    <definedName name="wrn.table2._1_1_1_5" localSheetId="0" hidden="1">{#N/A,#N/A,FALSE,"CGBR95C"}</definedName>
    <definedName name="wrn.table2._1_1_1_5" hidden="1">{#N/A,#N/A,FALSE,"CGBR95C"}</definedName>
    <definedName name="wrn.table2._1_1_2" localSheetId="0" hidden="1">{#N/A,#N/A,FALSE,"CGBR95C"}</definedName>
    <definedName name="wrn.table2._1_1_2" hidden="1">{#N/A,#N/A,FALSE,"CGBR95C"}</definedName>
    <definedName name="wrn.table2._1_1_3" localSheetId="0" hidden="1">{#N/A,#N/A,FALSE,"CGBR95C"}</definedName>
    <definedName name="wrn.table2._1_1_3" hidden="1">{#N/A,#N/A,FALSE,"CGBR95C"}</definedName>
    <definedName name="wrn.table2._1_1_4" localSheetId="0" hidden="1">{#N/A,#N/A,FALSE,"CGBR95C"}</definedName>
    <definedName name="wrn.table2._1_1_4" hidden="1">{#N/A,#N/A,FALSE,"CGBR95C"}</definedName>
    <definedName name="wrn.table2._1_1_5" localSheetId="0" hidden="1">{#N/A,#N/A,FALSE,"CGBR95C"}</definedName>
    <definedName name="wrn.table2._1_1_5" hidden="1">{#N/A,#N/A,FALSE,"CGBR95C"}</definedName>
    <definedName name="wrn.table2._1_2" localSheetId="0" hidden="1">{#N/A,#N/A,FALSE,"CGBR95C"}</definedName>
    <definedName name="wrn.table2._1_2" localSheetId="4" hidden="1">{#N/A,#N/A,FALSE,"CGBR95C"}</definedName>
    <definedName name="wrn.table2._1_2" hidden="1">{#N/A,#N/A,FALSE,"CGBR95C"}</definedName>
    <definedName name="wrn.table2._1_2_1" localSheetId="0" hidden="1">{#N/A,#N/A,FALSE,"CGBR95C"}</definedName>
    <definedName name="wrn.table2._1_2_1" localSheetId="4" hidden="1">{#N/A,#N/A,FALSE,"CGBR95C"}</definedName>
    <definedName name="wrn.table2._1_2_1" hidden="1">{#N/A,#N/A,FALSE,"CGBR95C"}</definedName>
    <definedName name="wrn.table2._1_2_1_1" localSheetId="0" hidden="1">{#N/A,#N/A,FALSE,"CGBR95C"}</definedName>
    <definedName name="wrn.table2._1_2_1_1" hidden="1">{#N/A,#N/A,FALSE,"CGBR95C"}</definedName>
    <definedName name="wrn.table2._1_2_1_1_1" hidden="1">{#N/A,#N/A,FALSE,"CGBR95C"}</definedName>
    <definedName name="wrn.table2._1_2_1_1_2" hidden="1">{#N/A,#N/A,FALSE,"CGBR95C"}</definedName>
    <definedName name="wrn.table2._1_2_1_2" localSheetId="0" hidden="1">{#N/A,#N/A,FALSE,"CGBR95C"}</definedName>
    <definedName name="wrn.table2._1_2_1_2" hidden="1">{#N/A,#N/A,FALSE,"CGBR95C"}</definedName>
    <definedName name="wrn.table2._1_2_1_3" localSheetId="0" hidden="1">{#N/A,#N/A,FALSE,"CGBR95C"}</definedName>
    <definedName name="wrn.table2._1_2_1_3" hidden="1">{#N/A,#N/A,FALSE,"CGBR95C"}</definedName>
    <definedName name="wrn.table2._1_2_1_4" localSheetId="0" hidden="1">{#N/A,#N/A,FALSE,"CGBR95C"}</definedName>
    <definedName name="wrn.table2._1_2_1_4" hidden="1">{#N/A,#N/A,FALSE,"CGBR95C"}</definedName>
    <definedName name="wrn.table2._1_2_1_5" localSheetId="0" hidden="1">{#N/A,#N/A,FALSE,"CGBR95C"}</definedName>
    <definedName name="wrn.table2._1_2_1_5" hidden="1">{#N/A,#N/A,FALSE,"CGBR95C"}</definedName>
    <definedName name="wrn.table2._1_2_2" localSheetId="0" hidden="1">{#N/A,#N/A,FALSE,"CGBR95C"}</definedName>
    <definedName name="wrn.table2._1_2_2" hidden="1">{#N/A,#N/A,FALSE,"CGBR95C"}</definedName>
    <definedName name="wrn.table2._1_2_3" localSheetId="0" hidden="1">{#N/A,#N/A,FALSE,"CGBR95C"}</definedName>
    <definedName name="wrn.table2._1_2_3" hidden="1">{#N/A,#N/A,FALSE,"CGBR95C"}</definedName>
    <definedName name="wrn.table2._1_2_4" localSheetId="0" hidden="1">{#N/A,#N/A,FALSE,"CGBR95C"}</definedName>
    <definedName name="wrn.table2._1_2_4" hidden="1">{#N/A,#N/A,FALSE,"CGBR95C"}</definedName>
    <definedName name="wrn.table2._1_2_5" localSheetId="0" hidden="1">{#N/A,#N/A,FALSE,"CGBR95C"}</definedName>
    <definedName name="wrn.table2._1_2_5" hidden="1">{#N/A,#N/A,FALSE,"CGBR95C"}</definedName>
    <definedName name="wrn.table2._1_3" localSheetId="0" hidden="1">{#N/A,#N/A,FALSE,"CGBR95C"}</definedName>
    <definedName name="wrn.table2._1_3" localSheetId="4" hidden="1">{#N/A,#N/A,FALSE,"CGBR95C"}</definedName>
    <definedName name="wrn.table2._1_3" hidden="1">{#N/A,#N/A,FALSE,"CGBR95C"}</definedName>
    <definedName name="wrn.table2._1_3_1" localSheetId="0" hidden="1">{#N/A,#N/A,FALSE,"CGBR95C"}</definedName>
    <definedName name="wrn.table2._1_3_1" localSheetId="4" hidden="1">{#N/A,#N/A,FALSE,"CGBR95C"}</definedName>
    <definedName name="wrn.table2._1_3_1" hidden="1">{#N/A,#N/A,FALSE,"CGBR95C"}</definedName>
    <definedName name="wrn.table2._1_3_1_1" localSheetId="0" hidden="1">{#N/A,#N/A,FALSE,"CGBR95C"}</definedName>
    <definedName name="wrn.table2._1_3_1_1" hidden="1">{#N/A,#N/A,FALSE,"CGBR95C"}</definedName>
    <definedName name="wrn.table2._1_3_1_1_1" hidden="1">{#N/A,#N/A,FALSE,"CGBR95C"}</definedName>
    <definedName name="wrn.table2._1_3_1_1_2" hidden="1">{#N/A,#N/A,FALSE,"CGBR95C"}</definedName>
    <definedName name="wrn.table2._1_3_1_2" localSheetId="0" hidden="1">{#N/A,#N/A,FALSE,"CGBR95C"}</definedName>
    <definedName name="wrn.table2._1_3_1_2" hidden="1">{#N/A,#N/A,FALSE,"CGBR95C"}</definedName>
    <definedName name="wrn.table2._1_3_1_3" localSheetId="0" hidden="1">{#N/A,#N/A,FALSE,"CGBR95C"}</definedName>
    <definedName name="wrn.table2._1_3_1_3" hidden="1">{#N/A,#N/A,FALSE,"CGBR95C"}</definedName>
    <definedName name="wrn.table2._1_3_1_4" localSheetId="0" hidden="1">{#N/A,#N/A,FALSE,"CGBR95C"}</definedName>
    <definedName name="wrn.table2._1_3_1_4" hidden="1">{#N/A,#N/A,FALSE,"CGBR95C"}</definedName>
    <definedName name="wrn.table2._1_3_1_5" localSheetId="0" hidden="1">{#N/A,#N/A,FALSE,"CGBR95C"}</definedName>
    <definedName name="wrn.table2._1_3_1_5" hidden="1">{#N/A,#N/A,FALSE,"CGBR95C"}</definedName>
    <definedName name="wrn.table2._1_3_2" localSheetId="0" hidden="1">{#N/A,#N/A,FALSE,"CGBR95C"}</definedName>
    <definedName name="wrn.table2._1_3_2" hidden="1">{#N/A,#N/A,FALSE,"CGBR95C"}</definedName>
    <definedName name="wrn.table2._1_3_3" localSheetId="0" hidden="1">{#N/A,#N/A,FALSE,"CGBR95C"}</definedName>
    <definedName name="wrn.table2._1_3_3" hidden="1">{#N/A,#N/A,FALSE,"CGBR95C"}</definedName>
    <definedName name="wrn.table2._1_3_4" localSheetId="0" hidden="1">{#N/A,#N/A,FALSE,"CGBR95C"}</definedName>
    <definedName name="wrn.table2._1_3_4" hidden="1">{#N/A,#N/A,FALSE,"CGBR95C"}</definedName>
    <definedName name="wrn.table2._1_3_5" localSheetId="0" hidden="1">{#N/A,#N/A,FALSE,"CGBR95C"}</definedName>
    <definedName name="wrn.table2._1_3_5" hidden="1">{#N/A,#N/A,FALSE,"CGBR95C"}</definedName>
    <definedName name="wrn.table2._1_4" localSheetId="0" hidden="1">{#N/A,#N/A,FALSE,"CGBR95C"}</definedName>
    <definedName name="wrn.table2._1_4" localSheetId="4" hidden="1">{#N/A,#N/A,FALSE,"CGBR95C"}</definedName>
    <definedName name="wrn.table2._1_4" hidden="1">{#N/A,#N/A,FALSE,"CGBR95C"}</definedName>
    <definedName name="wrn.table2._1_4_1" localSheetId="0" hidden="1">{#N/A,#N/A,FALSE,"CGBR95C"}</definedName>
    <definedName name="wrn.table2._1_4_1" localSheetId="4" hidden="1">{#N/A,#N/A,FALSE,"CGBR95C"}</definedName>
    <definedName name="wrn.table2._1_4_1" hidden="1">{#N/A,#N/A,FALSE,"CGBR95C"}</definedName>
    <definedName name="wrn.table2._1_4_1_1" localSheetId="0" hidden="1">{#N/A,#N/A,FALSE,"CGBR95C"}</definedName>
    <definedName name="wrn.table2._1_4_1_1" hidden="1">{#N/A,#N/A,FALSE,"CGBR95C"}</definedName>
    <definedName name="wrn.table2._1_4_1_2" localSheetId="0" hidden="1">{#N/A,#N/A,FALSE,"CGBR95C"}</definedName>
    <definedName name="wrn.table2._1_4_1_2" hidden="1">{#N/A,#N/A,FALSE,"CGBR95C"}</definedName>
    <definedName name="wrn.table2._1_4_1_3" localSheetId="0" hidden="1">{#N/A,#N/A,FALSE,"CGBR95C"}</definedName>
    <definedName name="wrn.table2._1_4_1_3" hidden="1">{#N/A,#N/A,FALSE,"CGBR95C"}</definedName>
    <definedName name="wrn.table2._1_4_1_4" localSheetId="0" hidden="1">{#N/A,#N/A,FALSE,"CGBR95C"}</definedName>
    <definedName name="wrn.table2._1_4_1_4" hidden="1">{#N/A,#N/A,FALSE,"CGBR95C"}</definedName>
    <definedName name="wrn.table2._1_4_1_5" hidden="1">{#N/A,#N/A,FALSE,"CGBR95C"}</definedName>
    <definedName name="wrn.table2._1_4_2" localSheetId="0" hidden="1">{#N/A,#N/A,FALSE,"CGBR95C"}</definedName>
    <definedName name="wrn.table2._1_4_2" hidden="1">{#N/A,#N/A,FALSE,"CGBR95C"}</definedName>
    <definedName name="wrn.table2._1_4_3" localSheetId="0" hidden="1">{#N/A,#N/A,FALSE,"CGBR95C"}</definedName>
    <definedName name="wrn.table2._1_4_3" hidden="1">{#N/A,#N/A,FALSE,"CGBR95C"}</definedName>
    <definedName name="wrn.table2._1_4_4" localSheetId="0" hidden="1">{#N/A,#N/A,FALSE,"CGBR95C"}</definedName>
    <definedName name="wrn.table2._1_4_4" hidden="1">{#N/A,#N/A,FALSE,"CGBR95C"}</definedName>
    <definedName name="wrn.table2._1_4_5" localSheetId="0" hidden="1">{#N/A,#N/A,FALSE,"CGBR95C"}</definedName>
    <definedName name="wrn.table2._1_4_5" hidden="1">{#N/A,#N/A,FALSE,"CGBR95C"}</definedName>
    <definedName name="wrn.table2._1_5" localSheetId="0" hidden="1">{#N/A,#N/A,FALSE,"CGBR95C"}</definedName>
    <definedName name="wrn.table2._1_5" localSheetId="4" hidden="1">{#N/A,#N/A,FALSE,"CGBR95C"}</definedName>
    <definedName name="wrn.table2._1_5" hidden="1">{#N/A,#N/A,FALSE,"CGBR95C"}</definedName>
    <definedName name="wrn.table2._1_5_1" localSheetId="0" hidden="1">{#N/A,#N/A,FALSE,"CGBR95C"}</definedName>
    <definedName name="wrn.table2._1_5_1" hidden="1">{#N/A,#N/A,FALSE,"CGBR95C"}</definedName>
    <definedName name="wrn.table2._1_5_2" localSheetId="0" hidden="1">{#N/A,#N/A,FALSE,"CGBR95C"}</definedName>
    <definedName name="wrn.table2._1_5_2" hidden="1">{#N/A,#N/A,FALSE,"CGBR95C"}</definedName>
    <definedName name="wrn.table2._1_5_3" localSheetId="0" hidden="1">{#N/A,#N/A,FALSE,"CGBR95C"}</definedName>
    <definedName name="wrn.table2._1_5_3" hidden="1">{#N/A,#N/A,FALSE,"CGBR95C"}</definedName>
    <definedName name="wrn.table2._1_5_4" localSheetId="0" hidden="1">{#N/A,#N/A,FALSE,"CGBR95C"}</definedName>
    <definedName name="wrn.table2._1_5_4" hidden="1">{#N/A,#N/A,FALSE,"CGBR95C"}</definedName>
    <definedName name="wrn.table2._1_5_5" hidden="1">{#N/A,#N/A,FALSE,"CGBR95C"}</definedName>
    <definedName name="wrn.table2._2" localSheetId="0" hidden="1">{#N/A,#N/A,FALSE,"CGBR95C"}</definedName>
    <definedName name="wrn.table2._2" localSheetId="4" hidden="1">{#N/A,#N/A,FALSE,"CGBR95C"}</definedName>
    <definedName name="wrn.table2._2" localSheetId="3" hidden="1">{#N/A,#N/A,FALSE,"CGBR95C"}</definedName>
    <definedName name="wrn.table2._2" hidden="1">{#N/A,#N/A,FALSE,"CGBR95C"}</definedName>
    <definedName name="wrn.table2._2_1" localSheetId="0" hidden="1">{#N/A,#N/A,FALSE,"CGBR95C"}</definedName>
    <definedName name="wrn.table2._2_1" localSheetId="4" hidden="1">{#N/A,#N/A,FALSE,"CGBR95C"}</definedName>
    <definedName name="wrn.table2._2_1" hidden="1">{#N/A,#N/A,FALSE,"CGBR95C"}</definedName>
    <definedName name="wrn.table2._2_1_1" localSheetId="0" hidden="1">{#N/A,#N/A,FALSE,"CGBR95C"}</definedName>
    <definedName name="wrn.table2._2_1_1" hidden="1">{#N/A,#N/A,FALSE,"CGBR95C"}</definedName>
    <definedName name="wrn.table2._2_1_1_1" hidden="1">{#N/A,#N/A,FALSE,"CGBR95C"}</definedName>
    <definedName name="wrn.table2._2_1_1_2" hidden="1">{#N/A,#N/A,FALSE,"CGBR95C"}</definedName>
    <definedName name="wrn.table2._2_1_2" localSheetId="0" hidden="1">{#N/A,#N/A,FALSE,"CGBR95C"}</definedName>
    <definedName name="wrn.table2._2_1_2" hidden="1">{#N/A,#N/A,FALSE,"CGBR95C"}</definedName>
    <definedName name="wrn.table2._2_1_3" localSheetId="0" hidden="1">{#N/A,#N/A,FALSE,"CGBR95C"}</definedName>
    <definedName name="wrn.table2._2_1_3" hidden="1">{#N/A,#N/A,FALSE,"CGBR95C"}</definedName>
    <definedName name="wrn.table2._2_1_4" localSheetId="0" hidden="1">{#N/A,#N/A,FALSE,"CGBR95C"}</definedName>
    <definedName name="wrn.table2._2_1_4" hidden="1">{#N/A,#N/A,FALSE,"CGBR95C"}</definedName>
    <definedName name="wrn.table2._2_1_5" localSheetId="0" hidden="1">{#N/A,#N/A,FALSE,"CGBR95C"}</definedName>
    <definedName name="wrn.table2._2_1_5" hidden="1">{#N/A,#N/A,FALSE,"CGBR95C"}</definedName>
    <definedName name="wrn.table2._2_2" localSheetId="0" hidden="1">{#N/A,#N/A,FALSE,"CGBR95C"}</definedName>
    <definedName name="wrn.table2._2_2" hidden="1">{#N/A,#N/A,FALSE,"CGBR95C"}</definedName>
    <definedName name="wrn.table2._2_3" localSheetId="0" hidden="1">{#N/A,#N/A,FALSE,"CGBR95C"}</definedName>
    <definedName name="wrn.table2._2_3" hidden="1">{#N/A,#N/A,FALSE,"CGBR95C"}</definedName>
    <definedName name="wrn.table2._2_4" localSheetId="0" hidden="1">{#N/A,#N/A,FALSE,"CGBR95C"}</definedName>
    <definedName name="wrn.table2._2_4" hidden="1">{#N/A,#N/A,FALSE,"CGBR95C"}</definedName>
    <definedName name="wrn.table2._2_5" localSheetId="0" hidden="1">{#N/A,#N/A,FALSE,"CGBR95C"}</definedName>
    <definedName name="wrn.table2._2_5" hidden="1">{#N/A,#N/A,FALSE,"CGBR95C"}</definedName>
    <definedName name="wrn.table2._3" localSheetId="0" hidden="1">{#N/A,#N/A,FALSE,"CGBR95C"}</definedName>
    <definedName name="wrn.table2._3" localSheetId="4" hidden="1">{#N/A,#N/A,FALSE,"CGBR95C"}</definedName>
    <definedName name="wrn.table2._3" hidden="1">{#N/A,#N/A,FALSE,"CGBR95C"}</definedName>
    <definedName name="wrn.table2._3_1" localSheetId="0" hidden="1">{#N/A,#N/A,FALSE,"CGBR95C"}</definedName>
    <definedName name="wrn.table2._3_1" localSheetId="4" hidden="1">{#N/A,#N/A,FALSE,"CGBR95C"}</definedName>
    <definedName name="wrn.table2._3_1" hidden="1">{#N/A,#N/A,FALSE,"CGBR95C"}</definedName>
    <definedName name="wrn.table2._3_1_1" localSheetId="0" hidden="1">{#N/A,#N/A,FALSE,"CGBR95C"}</definedName>
    <definedName name="wrn.table2._3_1_1" hidden="1">{#N/A,#N/A,FALSE,"CGBR95C"}</definedName>
    <definedName name="wrn.table2._3_1_1_1" hidden="1">{#N/A,#N/A,FALSE,"CGBR95C"}</definedName>
    <definedName name="wrn.table2._3_1_1_2" hidden="1">{#N/A,#N/A,FALSE,"CGBR95C"}</definedName>
    <definedName name="wrn.table2._3_1_2" localSheetId="0" hidden="1">{#N/A,#N/A,FALSE,"CGBR95C"}</definedName>
    <definedName name="wrn.table2._3_1_2" hidden="1">{#N/A,#N/A,FALSE,"CGBR95C"}</definedName>
    <definedName name="wrn.table2._3_1_3" localSheetId="0" hidden="1">{#N/A,#N/A,FALSE,"CGBR95C"}</definedName>
    <definedName name="wrn.table2._3_1_3" hidden="1">{#N/A,#N/A,FALSE,"CGBR95C"}</definedName>
    <definedName name="wrn.table2._3_1_4" localSheetId="0" hidden="1">{#N/A,#N/A,FALSE,"CGBR95C"}</definedName>
    <definedName name="wrn.table2._3_1_4" hidden="1">{#N/A,#N/A,FALSE,"CGBR95C"}</definedName>
    <definedName name="wrn.table2._3_1_5" localSheetId="0" hidden="1">{#N/A,#N/A,FALSE,"CGBR95C"}</definedName>
    <definedName name="wrn.table2._3_1_5" hidden="1">{#N/A,#N/A,FALSE,"CGBR95C"}</definedName>
    <definedName name="wrn.table2._3_2" localSheetId="0" hidden="1">{#N/A,#N/A,FALSE,"CGBR95C"}</definedName>
    <definedName name="wrn.table2._3_2" hidden="1">{#N/A,#N/A,FALSE,"CGBR95C"}</definedName>
    <definedName name="wrn.table2._3_3" localSheetId="0" hidden="1">{#N/A,#N/A,FALSE,"CGBR95C"}</definedName>
    <definedName name="wrn.table2._3_3" hidden="1">{#N/A,#N/A,FALSE,"CGBR95C"}</definedName>
    <definedName name="wrn.table2._3_4" localSheetId="0" hidden="1">{#N/A,#N/A,FALSE,"CGBR95C"}</definedName>
    <definedName name="wrn.table2._3_4" hidden="1">{#N/A,#N/A,FALSE,"CGBR95C"}</definedName>
    <definedName name="wrn.table2._3_5" localSheetId="0" hidden="1">{#N/A,#N/A,FALSE,"CGBR95C"}</definedName>
    <definedName name="wrn.table2._3_5" hidden="1">{#N/A,#N/A,FALSE,"CGBR95C"}</definedName>
    <definedName name="wrn.table2._4" localSheetId="0" hidden="1">{#N/A,#N/A,FALSE,"CGBR95C"}</definedName>
    <definedName name="wrn.table2._4" localSheetId="4" hidden="1">{#N/A,#N/A,FALSE,"CGBR95C"}</definedName>
    <definedName name="wrn.table2._4" hidden="1">{#N/A,#N/A,FALSE,"CGBR95C"}</definedName>
    <definedName name="wrn.table2._4_1" localSheetId="0" hidden="1">{#N/A,#N/A,FALSE,"CGBR95C"}</definedName>
    <definedName name="wrn.table2._4_1" localSheetId="4" hidden="1">{#N/A,#N/A,FALSE,"CGBR95C"}</definedName>
    <definedName name="wrn.table2._4_1" hidden="1">{#N/A,#N/A,FALSE,"CGBR95C"}</definedName>
    <definedName name="wrn.table2._4_1_1" localSheetId="0" hidden="1">{#N/A,#N/A,FALSE,"CGBR95C"}</definedName>
    <definedName name="wrn.table2._4_1_1" hidden="1">{#N/A,#N/A,FALSE,"CGBR95C"}</definedName>
    <definedName name="wrn.table2._4_1_1_1" hidden="1">{#N/A,#N/A,FALSE,"CGBR95C"}</definedName>
    <definedName name="wrn.table2._4_1_1_2" hidden="1">{#N/A,#N/A,FALSE,"CGBR95C"}</definedName>
    <definedName name="wrn.table2._4_1_2" localSheetId="0" hidden="1">{#N/A,#N/A,FALSE,"CGBR95C"}</definedName>
    <definedName name="wrn.table2._4_1_2" hidden="1">{#N/A,#N/A,FALSE,"CGBR95C"}</definedName>
    <definedName name="wrn.table2._4_1_3" localSheetId="0" hidden="1">{#N/A,#N/A,FALSE,"CGBR95C"}</definedName>
    <definedName name="wrn.table2._4_1_3" hidden="1">{#N/A,#N/A,FALSE,"CGBR95C"}</definedName>
    <definedName name="wrn.table2._4_1_4" localSheetId="0" hidden="1">{#N/A,#N/A,FALSE,"CGBR95C"}</definedName>
    <definedName name="wrn.table2._4_1_4" hidden="1">{#N/A,#N/A,FALSE,"CGBR95C"}</definedName>
    <definedName name="wrn.table2._4_1_5" localSheetId="0" hidden="1">{#N/A,#N/A,FALSE,"CGBR95C"}</definedName>
    <definedName name="wrn.table2._4_1_5" hidden="1">{#N/A,#N/A,FALSE,"CGBR95C"}</definedName>
    <definedName name="wrn.table2._4_2" localSheetId="0" hidden="1">{#N/A,#N/A,FALSE,"CGBR95C"}</definedName>
    <definedName name="wrn.table2._4_2" hidden="1">{#N/A,#N/A,FALSE,"CGBR95C"}</definedName>
    <definedName name="wrn.table2._4_3" localSheetId="0" hidden="1">{#N/A,#N/A,FALSE,"CGBR95C"}</definedName>
    <definedName name="wrn.table2._4_3" hidden="1">{#N/A,#N/A,FALSE,"CGBR95C"}</definedName>
    <definedName name="wrn.table2._4_4" localSheetId="0" hidden="1">{#N/A,#N/A,FALSE,"CGBR95C"}</definedName>
    <definedName name="wrn.table2._4_4" hidden="1">{#N/A,#N/A,FALSE,"CGBR95C"}</definedName>
    <definedName name="wrn.table2._4_5" localSheetId="0" hidden="1">{#N/A,#N/A,FALSE,"CGBR95C"}</definedName>
    <definedName name="wrn.table2._4_5" hidden="1">{#N/A,#N/A,FALSE,"CGBR95C"}</definedName>
    <definedName name="wrn.table2._5" localSheetId="0" hidden="1">{#N/A,#N/A,FALSE,"CGBR95C"}</definedName>
    <definedName name="wrn.table2._5" localSheetId="4" hidden="1">{#N/A,#N/A,FALSE,"CGBR95C"}</definedName>
    <definedName name="wrn.table2._5" hidden="1">{#N/A,#N/A,FALSE,"CGBR95C"}</definedName>
    <definedName name="wrn.table2._5_1" localSheetId="0" hidden="1">{#N/A,#N/A,FALSE,"CGBR95C"}</definedName>
    <definedName name="wrn.table2._5_1" localSheetId="4" hidden="1">{#N/A,#N/A,FALSE,"CGBR95C"}</definedName>
    <definedName name="wrn.table2._5_1" hidden="1">{#N/A,#N/A,FALSE,"CGBR95C"}</definedName>
    <definedName name="wrn.table2._5_1_1" localSheetId="0" hidden="1">{#N/A,#N/A,FALSE,"CGBR95C"}</definedName>
    <definedName name="wrn.table2._5_1_1" hidden="1">{#N/A,#N/A,FALSE,"CGBR95C"}</definedName>
    <definedName name="wrn.table2._5_1_1_1" hidden="1">{#N/A,#N/A,FALSE,"CGBR95C"}</definedName>
    <definedName name="wrn.table2._5_1_1_2" hidden="1">{#N/A,#N/A,FALSE,"CGBR95C"}</definedName>
    <definedName name="wrn.table2._5_1_2" localSheetId="0" hidden="1">{#N/A,#N/A,FALSE,"CGBR95C"}</definedName>
    <definedName name="wrn.table2._5_1_2" hidden="1">{#N/A,#N/A,FALSE,"CGBR95C"}</definedName>
    <definedName name="wrn.table2._5_1_3" localSheetId="0" hidden="1">{#N/A,#N/A,FALSE,"CGBR95C"}</definedName>
    <definedName name="wrn.table2._5_1_3" hidden="1">{#N/A,#N/A,FALSE,"CGBR95C"}</definedName>
    <definedName name="wrn.table2._5_1_4" localSheetId="0" hidden="1">{#N/A,#N/A,FALSE,"CGBR95C"}</definedName>
    <definedName name="wrn.table2._5_1_4" hidden="1">{#N/A,#N/A,FALSE,"CGBR95C"}</definedName>
    <definedName name="wrn.table2._5_1_5" localSheetId="0" hidden="1">{#N/A,#N/A,FALSE,"CGBR95C"}</definedName>
    <definedName name="wrn.table2._5_1_5" hidden="1">{#N/A,#N/A,FALSE,"CGBR95C"}</definedName>
    <definedName name="wrn.table2._5_2" localSheetId="0" hidden="1">{#N/A,#N/A,FALSE,"CGBR95C"}</definedName>
    <definedName name="wrn.table2._5_2" hidden="1">{#N/A,#N/A,FALSE,"CGBR95C"}</definedName>
    <definedName name="wrn.table2._5_3" localSheetId="0" hidden="1">{#N/A,#N/A,FALSE,"CGBR95C"}</definedName>
    <definedName name="wrn.table2._5_3" hidden="1">{#N/A,#N/A,FALSE,"CGBR95C"}</definedName>
    <definedName name="wrn.table2._5_4" localSheetId="0" hidden="1">{#N/A,#N/A,FALSE,"CGBR95C"}</definedName>
    <definedName name="wrn.table2._5_4" hidden="1">{#N/A,#N/A,FALSE,"CGBR95C"}</definedName>
    <definedName name="wrn.table2._5_5" localSheetId="0" hidden="1">{#N/A,#N/A,FALSE,"CGBR95C"}</definedName>
    <definedName name="wrn.table2._5_5" hidden="1">{#N/A,#N/A,FALSE,"CGBR95C"}</definedName>
    <definedName name="wrn.tablea." localSheetId="0" hidden="1">{#N/A,#N/A,FALSE,"CGBR95C"}</definedName>
    <definedName name="wrn.tablea." localSheetId="4" hidden="1">{#N/A,#N/A,FALSE,"CGBR95C"}</definedName>
    <definedName name="wrn.tablea." localSheetId="3" hidden="1">{#N/A,#N/A,FALSE,"CGBR95C"}</definedName>
    <definedName name="wrn.tablea._1" localSheetId="0" hidden="1">{#N/A,#N/A,FALSE,"CGBR95C"}</definedName>
    <definedName name="wrn.tablea._1" localSheetId="4" hidden="1">{#N/A,#N/A,FALSE,"CGBR95C"}</definedName>
    <definedName name="wrn.tablea._1" localSheetId="3" hidden="1">{#N/A,#N/A,FALSE,"CGBR95C"}</definedName>
    <definedName name="wrn.tablea._1_1" localSheetId="0" hidden="1">{#N/A,#N/A,FALSE,"CGBR95C"}</definedName>
    <definedName name="wrn.tablea._1_1" localSheetId="4" hidden="1">{#N/A,#N/A,FALSE,"CGBR95C"}</definedName>
    <definedName name="wrn.tablea._1_1" hidden="1">{#N/A,#N/A,FALSE,"CGBR95C"}</definedName>
    <definedName name="wrn.tablea._1_1_1" localSheetId="0" hidden="1">{#N/A,#N/A,FALSE,"CGBR95C"}</definedName>
    <definedName name="wrn.tablea._1_1_1" localSheetId="4" hidden="1">{#N/A,#N/A,FALSE,"CGBR95C"}</definedName>
    <definedName name="wrn.tablea._1_1_1" hidden="1">{#N/A,#N/A,FALSE,"CGBR95C"}</definedName>
    <definedName name="wrn.tablea._1_1_1_1" localSheetId="0" hidden="1">{#N/A,#N/A,FALSE,"CGBR95C"}</definedName>
    <definedName name="wrn.tablea._1_1_1_1" hidden="1">{#N/A,#N/A,FALSE,"CGBR95C"}</definedName>
    <definedName name="wrn.tablea._1_1_1_1_1" hidden="1">{#N/A,#N/A,FALSE,"CGBR95C"}</definedName>
    <definedName name="wrn.tablea._1_1_1_1_2" hidden="1">{#N/A,#N/A,FALSE,"CGBR95C"}</definedName>
    <definedName name="wrn.tablea._1_1_1_2" localSheetId="0" hidden="1">{#N/A,#N/A,FALSE,"CGBR95C"}</definedName>
    <definedName name="wrn.tablea._1_1_1_2" hidden="1">{#N/A,#N/A,FALSE,"CGBR95C"}</definedName>
    <definedName name="wrn.tablea._1_1_1_3" localSheetId="0" hidden="1">{#N/A,#N/A,FALSE,"CGBR95C"}</definedName>
    <definedName name="wrn.tablea._1_1_1_3" hidden="1">{#N/A,#N/A,FALSE,"CGBR95C"}</definedName>
    <definedName name="wrn.tablea._1_1_1_4" localSheetId="0" hidden="1">{#N/A,#N/A,FALSE,"CGBR95C"}</definedName>
    <definedName name="wrn.tablea._1_1_1_4" hidden="1">{#N/A,#N/A,FALSE,"CGBR95C"}</definedName>
    <definedName name="wrn.tablea._1_1_1_5" localSheetId="0" hidden="1">{#N/A,#N/A,FALSE,"CGBR95C"}</definedName>
    <definedName name="wrn.tablea._1_1_1_5" hidden="1">{#N/A,#N/A,FALSE,"CGBR95C"}</definedName>
    <definedName name="wrn.tablea._1_1_2" localSheetId="0" hidden="1">{#N/A,#N/A,FALSE,"CGBR95C"}</definedName>
    <definedName name="wrn.tablea._1_1_2" hidden="1">{#N/A,#N/A,FALSE,"CGBR95C"}</definedName>
    <definedName name="wrn.tablea._1_1_3" localSheetId="0" hidden="1">{#N/A,#N/A,FALSE,"CGBR95C"}</definedName>
    <definedName name="wrn.tablea._1_1_3" hidden="1">{#N/A,#N/A,FALSE,"CGBR95C"}</definedName>
    <definedName name="wrn.tablea._1_1_4" localSheetId="0" hidden="1">{#N/A,#N/A,FALSE,"CGBR95C"}</definedName>
    <definedName name="wrn.tablea._1_1_4" hidden="1">{#N/A,#N/A,FALSE,"CGBR95C"}</definedName>
    <definedName name="wrn.tablea._1_1_5" localSheetId="0" hidden="1">{#N/A,#N/A,FALSE,"CGBR95C"}</definedName>
    <definedName name="wrn.tablea._1_1_5" hidden="1">{#N/A,#N/A,FALSE,"CGBR95C"}</definedName>
    <definedName name="wrn.tablea._1_2" localSheetId="0" hidden="1">{#N/A,#N/A,FALSE,"CGBR95C"}</definedName>
    <definedName name="wrn.tablea._1_2" localSheetId="4" hidden="1">{#N/A,#N/A,FALSE,"CGBR95C"}</definedName>
    <definedName name="wrn.tablea._1_2" hidden="1">{#N/A,#N/A,FALSE,"CGBR95C"}</definedName>
    <definedName name="wrn.tablea._1_2_1" localSheetId="0" hidden="1">{#N/A,#N/A,FALSE,"CGBR95C"}</definedName>
    <definedName name="wrn.tablea._1_2_1" localSheetId="4" hidden="1">{#N/A,#N/A,FALSE,"CGBR95C"}</definedName>
    <definedName name="wrn.tablea._1_2_1" hidden="1">{#N/A,#N/A,FALSE,"CGBR95C"}</definedName>
    <definedName name="wrn.tablea._1_2_1_1" localSheetId="0" hidden="1">{#N/A,#N/A,FALSE,"CGBR95C"}</definedName>
    <definedName name="wrn.tablea._1_2_1_1" hidden="1">{#N/A,#N/A,FALSE,"CGBR95C"}</definedName>
    <definedName name="wrn.tablea._1_2_1_1_1" hidden="1">{#N/A,#N/A,FALSE,"CGBR95C"}</definedName>
    <definedName name="wrn.tablea._1_2_1_1_2" hidden="1">{#N/A,#N/A,FALSE,"CGBR95C"}</definedName>
    <definedName name="wrn.tablea._1_2_1_2" localSheetId="0" hidden="1">{#N/A,#N/A,FALSE,"CGBR95C"}</definedName>
    <definedName name="wrn.tablea._1_2_1_2" hidden="1">{#N/A,#N/A,FALSE,"CGBR95C"}</definedName>
    <definedName name="wrn.tablea._1_2_1_3" localSheetId="0" hidden="1">{#N/A,#N/A,FALSE,"CGBR95C"}</definedName>
    <definedName name="wrn.tablea._1_2_1_3" hidden="1">{#N/A,#N/A,FALSE,"CGBR95C"}</definedName>
    <definedName name="wrn.tablea._1_2_1_4" localSheetId="0" hidden="1">{#N/A,#N/A,FALSE,"CGBR95C"}</definedName>
    <definedName name="wrn.tablea._1_2_1_4" hidden="1">{#N/A,#N/A,FALSE,"CGBR95C"}</definedName>
    <definedName name="wrn.tablea._1_2_1_5" localSheetId="0" hidden="1">{#N/A,#N/A,FALSE,"CGBR95C"}</definedName>
    <definedName name="wrn.tablea._1_2_1_5" hidden="1">{#N/A,#N/A,FALSE,"CGBR95C"}</definedName>
    <definedName name="wrn.tablea._1_2_2" localSheetId="0" hidden="1">{#N/A,#N/A,FALSE,"CGBR95C"}</definedName>
    <definedName name="wrn.tablea._1_2_2" hidden="1">{#N/A,#N/A,FALSE,"CGBR95C"}</definedName>
    <definedName name="wrn.tablea._1_2_3" localSheetId="0" hidden="1">{#N/A,#N/A,FALSE,"CGBR95C"}</definedName>
    <definedName name="wrn.tablea._1_2_3" hidden="1">{#N/A,#N/A,FALSE,"CGBR95C"}</definedName>
    <definedName name="wrn.tablea._1_2_4" localSheetId="0" hidden="1">{#N/A,#N/A,FALSE,"CGBR95C"}</definedName>
    <definedName name="wrn.tablea._1_2_4" hidden="1">{#N/A,#N/A,FALSE,"CGBR95C"}</definedName>
    <definedName name="wrn.tablea._1_2_5" localSheetId="0" hidden="1">{#N/A,#N/A,FALSE,"CGBR95C"}</definedName>
    <definedName name="wrn.tablea._1_2_5" hidden="1">{#N/A,#N/A,FALSE,"CGBR95C"}</definedName>
    <definedName name="wrn.tablea._1_3" localSheetId="0" hidden="1">{#N/A,#N/A,FALSE,"CGBR95C"}</definedName>
    <definedName name="wrn.tablea._1_3" localSheetId="4" hidden="1">{#N/A,#N/A,FALSE,"CGBR95C"}</definedName>
    <definedName name="wrn.tablea._1_3" hidden="1">{#N/A,#N/A,FALSE,"CGBR95C"}</definedName>
    <definedName name="wrn.tablea._1_3_1" localSheetId="0" hidden="1">{#N/A,#N/A,FALSE,"CGBR95C"}</definedName>
    <definedName name="wrn.tablea._1_3_1" localSheetId="4" hidden="1">{#N/A,#N/A,FALSE,"CGBR95C"}</definedName>
    <definedName name="wrn.tablea._1_3_1" hidden="1">{#N/A,#N/A,FALSE,"CGBR95C"}</definedName>
    <definedName name="wrn.tablea._1_3_1_1" localSheetId="0" hidden="1">{#N/A,#N/A,FALSE,"CGBR95C"}</definedName>
    <definedName name="wrn.tablea._1_3_1_1" hidden="1">{#N/A,#N/A,FALSE,"CGBR95C"}</definedName>
    <definedName name="wrn.tablea._1_3_1_1_1" hidden="1">{#N/A,#N/A,FALSE,"CGBR95C"}</definedName>
    <definedName name="wrn.tablea._1_3_1_1_2" hidden="1">{#N/A,#N/A,FALSE,"CGBR95C"}</definedName>
    <definedName name="wrn.tablea._1_3_1_2" localSheetId="0" hidden="1">{#N/A,#N/A,FALSE,"CGBR95C"}</definedName>
    <definedName name="wrn.tablea._1_3_1_2" hidden="1">{#N/A,#N/A,FALSE,"CGBR95C"}</definedName>
    <definedName name="wrn.tablea._1_3_1_3" localSheetId="0" hidden="1">{#N/A,#N/A,FALSE,"CGBR95C"}</definedName>
    <definedName name="wrn.tablea._1_3_1_3" hidden="1">{#N/A,#N/A,FALSE,"CGBR95C"}</definedName>
    <definedName name="wrn.tablea._1_3_1_4" localSheetId="0" hidden="1">{#N/A,#N/A,FALSE,"CGBR95C"}</definedName>
    <definedName name="wrn.tablea._1_3_1_4" hidden="1">{#N/A,#N/A,FALSE,"CGBR95C"}</definedName>
    <definedName name="wrn.tablea._1_3_1_5" localSheetId="0" hidden="1">{#N/A,#N/A,FALSE,"CGBR95C"}</definedName>
    <definedName name="wrn.tablea._1_3_1_5" hidden="1">{#N/A,#N/A,FALSE,"CGBR95C"}</definedName>
    <definedName name="wrn.tablea._1_3_2" localSheetId="0" hidden="1">{#N/A,#N/A,FALSE,"CGBR95C"}</definedName>
    <definedName name="wrn.tablea._1_3_2" hidden="1">{#N/A,#N/A,FALSE,"CGBR95C"}</definedName>
    <definedName name="wrn.tablea._1_3_3" localSheetId="0" hidden="1">{#N/A,#N/A,FALSE,"CGBR95C"}</definedName>
    <definedName name="wrn.tablea._1_3_3" hidden="1">{#N/A,#N/A,FALSE,"CGBR95C"}</definedName>
    <definedName name="wrn.tablea._1_3_4" localSheetId="0" hidden="1">{#N/A,#N/A,FALSE,"CGBR95C"}</definedName>
    <definedName name="wrn.tablea._1_3_4" hidden="1">{#N/A,#N/A,FALSE,"CGBR95C"}</definedName>
    <definedName name="wrn.tablea._1_3_5" localSheetId="0" hidden="1">{#N/A,#N/A,FALSE,"CGBR95C"}</definedName>
    <definedName name="wrn.tablea._1_3_5" hidden="1">{#N/A,#N/A,FALSE,"CGBR95C"}</definedName>
    <definedName name="wrn.tablea._1_4" localSheetId="0" hidden="1">{#N/A,#N/A,FALSE,"CGBR95C"}</definedName>
    <definedName name="wrn.tablea._1_4" localSheetId="4" hidden="1">{#N/A,#N/A,FALSE,"CGBR95C"}</definedName>
    <definedName name="wrn.tablea._1_4" hidden="1">{#N/A,#N/A,FALSE,"CGBR95C"}</definedName>
    <definedName name="wrn.tablea._1_4_1" localSheetId="0" hidden="1">{#N/A,#N/A,FALSE,"CGBR95C"}</definedName>
    <definedName name="wrn.tablea._1_4_1" localSheetId="4" hidden="1">{#N/A,#N/A,FALSE,"CGBR95C"}</definedName>
    <definedName name="wrn.tablea._1_4_1" hidden="1">{#N/A,#N/A,FALSE,"CGBR95C"}</definedName>
    <definedName name="wrn.tablea._1_4_1_1" localSheetId="0" hidden="1">{#N/A,#N/A,FALSE,"CGBR95C"}</definedName>
    <definedName name="wrn.tablea._1_4_1_1" hidden="1">{#N/A,#N/A,FALSE,"CGBR95C"}</definedName>
    <definedName name="wrn.tablea._1_4_1_2" localSheetId="0" hidden="1">{#N/A,#N/A,FALSE,"CGBR95C"}</definedName>
    <definedName name="wrn.tablea._1_4_1_2" hidden="1">{#N/A,#N/A,FALSE,"CGBR95C"}</definedName>
    <definedName name="wrn.tablea._1_4_1_3" localSheetId="0" hidden="1">{#N/A,#N/A,FALSE,"CGBR95C"}</definedName>
    <definedName name="wrn.tablea._1_4_1_3" hidden="1">{#N/A,#N/A,FALSE,"CGBR95C"}</definedName>
    <definedName name="wrn.tablea._1_4_1_4" localSheetId="0" hidden="1">{#N/A,#N/A,FALSE,"CGBR95C"}</definedName>
    <definedName name="wrn.tablea._1_4_1_4" hidden="1">{#N/A,#N/A,FALSE,"CGBR95C"}</definedName>
    <definedName name="wrn.tablea._1_4_1_5" hidden="1">{#N/A,#N/A,FALSE,"CGBR95C"}</definedName>
    <definedName name="wrn.tablea._1_4_2" localSheetId="0" hidden="1">{#N/A,#N/A,FALSE,"CGBR95C"}</definedName>
    <definedName name="wrn.tablea._1_4_2" hidden="1">{#N/A,#N/A,FALSE,"CGBR95C"}</definedName>
    <definedName name="wrn.tablea._1_4_3" localSheetId="0" hidden="1">{#N/A,#N/A,FALSE,"CGBR95C"}</definedName>
    <definedName name="wrn.tablea._1_4_3" hidden="1">{#N/A,#N/A,FALSE,"CGBR95C"}</definedName>
    <definedName name="wrn.tablea._1_4_4" localSheetId="0" hidden="1">{#N/A,#N/A,FALSE,"CGBR95C"}</definedName>
    <definedName name="wrn.tablea._1_4_4" hidden="1">{#N/A,#N/A,FALSE,"CGBR95C"}</definedName>
    <definedName name="wrn.tablea._1_4_5" localSheetId="0" hidden="1">{#N/A,#N/A,FALSE,"CGBR95C"}</definedName>
    <definedName name="wrn.tablea._1_4_5" hidden="1">{#N/A,#N/A,FALSE,"CGBR95C"}</definedName>
    <definedName name="wrn.tablea._1_5" localSheetId="0" hidden="1">{#N/A,#N/A,FALSE,"CGBR95C"}</definedName>
    <definedName name="wrn.tablea._1_5" localSheetId="4" hidden="1">{#N/A,#N/A,FALSE,"CGBR95C"}</definedName>
    <definedName name="wrn.tablea._1_5" hidden="1">{#N/A,#N/A,FALSE,"CGBR95C"}</definedName>
    <definedName name="wrn.tablea._1_5_1" localSheetId="0" hidden="1">{#N/A,#N/A,FALSE,"CGBR95C"}</definedName>
    <definedName name="wrn.tablea._1_5_1" hidden="1">{#N/A,#N/A,FALSE,"CGBR95C"}</definedName>
    <definedName name="wrn.tablea._1_5_2" localSheetId="0" hidden="1">{#N/A,#N/A,FALSE,"CGBR95C"}</definedName>
    <definedName name="wrn.tablea._1_5_2" hidden="1">{#N/A,#N/A,FALSE,"CGBR95C"}</definedName>
    <definedName name="wrn.tablea._1_5_3" localSheetId="0" hidden="1">{#N/A,#N/A,FALSE,"CGBR95C"}</definedName>
    <definedName name="wrn.tablea._1_5_3" hidden="1">{#N/A,#N/A,FALSE,"CGBR95C"}</definedName>
    <definedName name="wrn.tablea._1_5_4" localSheetId="0" hidden="1">{#N/A,#N/A,FALSE,"CGBR95C"}</definedName>
    <definedName name="wrn.tablea._1_5_4" hidden="1">{#N/A,#N/A,FALSE,"CGBR95C"}</definedName>
    <definedName name="wrn.tablea._1_5_5" hidden="1">{#N/A,#N/A,FALSE,"CGBR95C"}</definedName>
    <definedName name="wrn.tablea._2" localSheetId="0" hidden="1">{#N/A,#N/A,FALSE,"CGBR95C"}</definedName>
    <definedName name="wrn.tablea._2" localSheetId="4" hidden="1">{#N/A,#N/A,FALSE,"CGBR95C"}</definedName>
    <definedName name="wrn.tablea._2" localSheetId="3" hidden="1">{#N/A,#N/A,FALSE,"CGBR95C"}</definedName>
    <definedName name="wrn.tablea._2" hidden="1">{#N/A,#N/A,FALSE,"CGBR95C"}</definedName>
    <definedName name="wrn.tablea._2_1" localSheetId="0" hidden="1">{#N/A,#N/A,FALSE,"CGBR95C"}</definedName>
    <definedName name="wrn.tablea._2_1" localSheetId="4" hidden="1">{#N/A,#N/A,FALSE,"CGBR95C"}</definedName>
    <definedName name="wrn.tablea._2_1" hidden="1">{#N/A,#N/A,FALSE,"CGBR95C"}</definedName>
    <definedName name="wrn.tablea._2_1_1" localSheetId="0" hidden="1">{#N/A,#N/A,FALSE,"CGBR95C"}</definedName>
    <definedName name="wrn.tablea._2_1_1" hidden="1">{#N/A,#N/A,FALSE,"CGBR95C"}</definedName>
    <definedName name="wrn.tablea._2_1_1_1" hidden="1">{#N/A,#N/A,FALSE,"CGBR95C"}</definedName>
    <definedName name="wrn.tablea._2_1_1_2" hidden="1">{#N/A,#N/A,FALSE,"CGBR95C"}</definedName>
    <definedName name="wrn.tablea._2_1_2" localSheetId="0" hidden="1">{#N/A,#N/A,FALSE,"CGBR95C"}</definedName>
    <definedName name="wrn.tablea._2_1_2" hidden="1">{#N/A,#N/A,FALSE,"CGBR95C"}</definedName>
    <definedName name="wrn.tablea._2_1_3" localSheetId="0" hidden="1">{#N/A,#N/A,FALSE,"CGBR95C"}</definedName>
    <definedName name="wrn.tablea._2_1_3" hidden="1">{#N/A,#N/A,FALSE,"CGBR95C"}</definedName>
    <definedName name="wrn.tablea._2_1_4" localSheetId="0" hidden="1">{#N/A,#N/A,FALSE,"CGBR95C"}</definedName>
    <definedName name="wrn.tablea._2_1_4" hidden="1">{#N/A,#N/A,FALSE,"CGBR95C"}</definedName>
    <definedName name="wrn.tablea._2_1_5" localSheetId="0" hidden="1">{#N/A,#N/A,FALSE,"CGBR95C"}</definedName>
    <definedName name="wrn.tablea._2_1_5" hidden="1">{#N/A,#N/A,FALSE,"CGBR95C"}</definedName>
    <definedName name="wrn.tablea._2_2" localSheetId="0" hidden="1">{#N/A,#N/A,FALSE,"CGBR95C"}</definedName>
    <definedName name="wrn.tablea._2_2" hidden="1">{#N/A,#N/A,FALSE,"CGBR95C"}</definedName>
    <definedName name="wrn.tablea._2_3" localSheetId="0" hidden="1">{#N/A,#N/A,FALSE,"CGBR95C"}</definedName>
    <definedName name="wrn.tablea._2_3" hidden="1">{#N/A,#N/A,FALSE,"CGBR95C"}</definedName>
    <definedName name="wrn.tablea._2_4" localSheetId="0" hidden="1">{#N/A,#N/A,FALSE,"CGBR95C"}</definedName>
    <definedName name="wrn.tablea._2_4" hidden="1">{#N/A,#N/A,FALSE,"CGBR95C"}</definedName>
    <definedName name="wrn.tablea._2_5" localSheetId="0" hidden="1">{#N/A,#N/A,FALSE,"CGBR95C"}</definedName>
    <definedName name="wrn.tablea._2_5" hidden="1">{#N/A,#N/A,FALSE,"CGBR95C"}</definedName>
    <definedName name="wrn.tablea._3" localSheetId="0" hidden="1">{#N/A,#N/A,FALSE,"CGBR95C"}</definedName>
    <definedName name="wrn.tablea._3" localSheetId="4" hidden="1">{#N/A,#N/A,FALSE,"CGBR95C"}</definedName>
    <definedName name="wrn.tablea._3" hidden="1">{#N/A,#N/A,FALSE,"CGBR95C"}</definedName>
    <definedName name="wrn.tablea._3_1" localSheetId="0" hidden="1">{#N/A,#N/A,FALSE,"CGBR95C"}</definedName>
    <definedName name="wrn.tablea._3_1" localSheetId="4" hidden="1">{#N/A,#N/A,FALSE,"CGBR95C"}</definedName>
    <definedName name="wrn.tablea._3_1" hidden="1">{#N/A,#N/A,FALSE,"CGBR95C"}</definedName>
    <definedName name="wrn.tablea._3_1_1" localSheetId="0" hidden="1">{#N/A,#N/A,FALSE,"CGBR95C"}</definedName>
    <definedName name="wrn.tablea._3_1_1" hidden="1">{#N/A,#N/A,FALSE,"CGBR95C"}</definedName>
    <definedName name="wrn.tablea._3_1_1_1" hidden="1">{#N/A,#N/A,FALSE,"CGBR95C"}</definedName>
    <definedName name="wrn.tablea._3_1_1_2" hidden="1">{#N/A,#N/A,FALSE,"CGBR95C"}</definedName>
    <definedName name="wrn.tablea._3_1_2" localSheetId="0" hidden="1">{#N/A,#N/A,FALSE,"CGBR95C"}</definedName>
    <definedName name="wrn.tablea._3_1_2" hidden="1">{#N/A,#N/A,FALSE,"CGBR95C"}</definedName>
    <definedName name="wrn.tablea._3_1_3" localSheetId="0" hidden="1">{#N/A,#N/A,FALSE,"CGBR95C"}</definedName>
    <definedName name="wrn.tablea._3_1_3" hidden="1">{#N/A,#N/A,FALSE,"CGBR95C"}</definedName>
    <definedName name="wrn.tablea._3_1_4" localSheetId="0" hidden="1">{#N/A,#N/A,FALSE,"CGBR95C"}</definedName>
    <definedName name="wrn.tablea._3_1_4" hidden="1">{#N/A,#N/A,FALSE,"CGBR95C"}</definedName>
    <definedName name="wrn.tablea._3_1_5" localSheetId="0" hidden="1">{#N/A,#N/A,FALSE,"CGBR95C"}</definedName>
    <definedName name="wrn.tablea._3_1_5" hidden="1">{#N/A,#N/A,FALSE,"CGBR95C"}</definedName>
    <definedName name="wrn.tablea._3_2" localSheetId="0" hidden="1">{#N/A,#N/A,FALSE,"CGBR95C"}</definedName>
    <definedName name="wrn.tablea._3_2" hidden="1">{#N/A,#N/A,FALSE,"CGBR95C"}</definedName>
    <definedName name="wrn.tablea._3_3" localSheetId="0" hidden="1">{#N/A,#N/A,FALSE,"CGBR95C"}</definedName>
    <definedName name="wrn.tablea._3_3" hidden="1">{#N/A,#N/A,FALSE,"CGBR95C"}</definedName>
    <definedName name="wrn.tablea._3_4" localSheetId="0" hidden="1">{#N/A,#N/A,FALSE,"CGBR95C"}</definedName>
    <definedName name="wrn.tablea._3_4" hidden="1">{#N/A,#N/A,FALSE,"CGBR95C"}</definedName>
    <definedName name="wrn.tablea._3_5" localSheetId="0" hidden="1">{#N/A,#N/A,FALSE,"CGBR95C"}</definedName>
    <definedName name="wrn.tablea._3_5" hidden="1">{#N/A,#N/A,FALSE,"CGBR95C"}</definedName>
    <definedName name="wrn.tablea._4" localSheetId="0" hidden="1">{#N/A,#N/A,FALSE,"CGBR95C"}</definedName>
    <definedName name="wrn.tablea._4" localSheetId="4" hidden="1">{#N/A,#N/A,FALSE,"CGBR95C"}</definedName>
    <definedName name="wrn.tablea._4" hidden="1">{#N/A,#N/A,FALSE,"CGBR95C"}</definedName>
    <definedName name="wrn.tablea._4_1" localSheetId="0" hidden="1">{#N/A,#N/A,FALSE,"CGBR95C"}</definedName>
    <definedName name="wrn.tablea._4_1" localSheetId="4" hidden="1">{#N/A,#N/A,FALSE,"CGBR95C"}</definedName>
    <definedName name="wrn.tablea._4_1" hidden="1">{#N/A,#N/A,FALSE,"CGBR95C"}</definedName>
    <definedName name="wrn.tablea._4_1_1" localSheetId="0" hidden="1">{#N/A,#N/A,FALSE,"CGBR95C"}</definedName>
    <definedName name="wrn.tablea._4_1_1" hidden="1">{#N/A,#N/A,FALSE,"CGBR95C"}</definedName>
    <definedName name="wrn.tablea._4_1_1_1" hidden="1">{#N/A,#N/A,FALSE,"CGBR95C"}</definedName>
    <definedName name="wrn.tablea._4_1_1_2" hidden="1">{#N/A,#N/A,FALSE,"CGBR95C"}</definedName>
    <definedName name="wrn.tablea._4_1_2" localSheetId="0" hidden="1">{#N/A,#N/A,FALSE,"CGBR95C"}</definedName>
    <definedName name="wrn.tablea._4_1_2" hidden="1">{#N/A,#N/A,FALSE,"CGBR95C"}</definedName>
    <definedName name="wrn.tablea._4_1_3" localSheetId="0" hidden="1">{#N/A,#N/A,FALSE,"CGBR95C"}</definedName>
    <definedName name="wrn.tablea._4_1_3" hidden="1">{#N/A,#N/A,FALSE,"CGBR95C"}</definedName>
    <definedName name="wrn.tablea._4_1_4" localSheetId="0" hidden="1">{#N/A,#N/A,FALSE,"CGBR95C"}</definedName>
    <definedName name="wrn.tablea._4_1_4" hidden="1">{#N/A,#N/A,FALSE,"CGBR95C"}</definedName>
    <definedName name="wrn.tablea._4_1_5" localSheetId="0" hidden="1">{#N/A,#N/A,FALSE,"CGBR95C"}</definedName>
    <definedName name="wrn.tablea._4_1_5" hidden="1">{#N/A,#N/A,FALSE,"CGBR95C"}</definedName>
    <definedName name="wrn.tablea._4_2" localSheetId="0" hidden="1">{#N/A,#N/A,FALSE,"CGBR95C"}</definedName>
    <definedName name="wrn.tablea._4_2" hidden="1">{#N/A,#N/A,FALSE,"CGBR95C"}</definedName>
    <definedName name="wrn.tablea._4_3" localSheetId="0" hidden="1">{#N/A,#N/A,FALSE,"CGBR95C"}</definedName>
    <definedName name="wrn.tablea._4_3" hidden="1">{#N/A,#N/A,FALSE,"CGBR95C"}</definedName>
    <definedName name="wrn.tablea._4_4" localSheetId="0" hidden="1">{#N/A,#N/A,FALSE,"CGBR95C"}</definedName>
    <definedName name="wrn.tablea._4_4" hidden="1">{#N/A,#N/A,FALSE,"CGBR95C"}</definedName>
    <definedName name="wrn.tablea._4_5" localSheetId="0" hidden="1">{#N/A,#N/A,FALSE,"CGBR95C"}</definedName>
    <definedName name="wrn.tablea._4_5" hidden="1">{#N/A,#N/A,FALSE,"CGBR95C"}</definedName>
    <definedName name="wrn.tablea._5" localSheetId="0" hidden="1">{#N/A,#N/A,FALSE,"CGBR95C"}</definedName>
    <definedName name="wrn.tablea._5" localSheetId="4" hidden="1">{#N/A,#N/A,FALSE,"CGBR95C"}</definedName>
    <definedName name="wrn.tablea._5" hidden="1">{#N/A,#N/A,FALSE,"CGBR95C"}</definedName>
    <definedName name="wrn.tablea._5_1" localSheetId="0" hidden="1">{#N/A,#N/A,FALSE,"CGBR95C"}</definedName>
    <definedName name="wrn.tablea._5_1" localSheetId="4" hidden="1">{#N/A,#N/A,FALSE,"CGBR95C"}</definedName>
    <definedName name="wrn.tablea._5_1" hidden="1">{#N/A,#N/A,FALSE,"CGBR95C"}</definedName>
    <definedName name="wrn.tablea._5_1_1" localSheetId="0" hidden="1">{#N/A,#N/A,FALSE,"CGBR95C"}</definedName>
    <definedName name="wrn.tablea._5_1_1" hidden="1">{#N/A,#N/A,FALSE,"CGBR95C"}</definedName>
    <definedName name="wrn.tablea._5_1_1_1" hidden="1">{#N/A,#N/A,FALSE,"CGBR95C"}</definedName>
    <definedName name="wrn.tablea._5_1_1_2" hidden="1">{#N/A,#N/A,FALSE,"CGBR95C"}</definedName>
    <definedName name="wrn.tablea._5_1_2" localSheetId="0" hidden="1">{#N/A,#N/A,FALSE,"CGBR95C"}</definedName>
    <definedName name="wrn.tablea._5_1_2" hidden="1">{#N/A,#N/A,FALSE,"CGBR95C"}</definedName>
    <definedName name="wrn.tablea._5_1_3" localSheetId="0" hidden="1">{#N/A,#N/A,FALSE,"CGBR95C"}</definedName>
    <definedName name="wrn.tablea._5_1_3" hidden="1">{#N/A,#N/A,FALSE,"CGBR95C"}</definedName>
    <definedName name="wrn.tablea._5_1_4" localSheetId="0" hidden="1">{#N/A,#N/A,FALSE,"CGBR95C"}</definedName>
    <definedName name="wrn.tablea._5_1_4" hidden="1">{#N/A,#N/A,FALSE,"CGBR95C"}</definedName>
    <definedName name="wrn.tablea._5_1_5" localSheetId="0" hidden="1">{#N/A,#N/A,FALSE,"CGBR95C"}</definedName>
    <definedName name="wrn.tablea._5_1_5" hidden="1">{#N/A,#N/A,FALSE,"CGBR95C"}</definedName>
    <definedName name="wrn.tablea._5_2" localSheetId="0" hidden="1">{#N/A,#N/A,FALSE,"CGBR95C"}</definedName>
    <definedName name="wrn.tablea._5_2" hidden="1">{#N/A,#N/A,FALSE,"CGBR95C"}</definedName>
    <definedName name="wrn.tablea._5_3" localSheetId="0" hidden="1">{#N/A,#N/A,FALSE,"CGBR95C"}</definedName>
    <definedName name="wrn.tablea._5_3" hidden="1">{#N/A,#N/A,FALSE,"CGBR95C"}</definedName>
    <definedName name="wrn.tablea._5_4" localSheetId="0" hidden="1">{#N/A,#N/A,FALSE,"CGBR95C"}</definedName>
    <definedName name="wrn.tablea._5_4" hidden="1">{#N/A,#N/A,FALSE,"CGBR95C"}</definedName>
    <definedName name="wrn.tablea._5_5" localSheetId="0" hidden="1">{#N/A,#N/A,FALSE,"CGBR95C"}</definedName>
    <definedName name="wrn.tablea._5_5" hidden="1">{#N/A,#N/A,FALSE,"CGBR95C"}</definedName>
    <definedName name="wrn.tableb." localSheetId="0" hidden="1">{#N/A,#N/A,FALSE,"CGBR95C"}</definedName>
    <definedName name="wrn.tableb." localSheetId="4" hidden="1">{#N/A,#N/A,FALSE,"CGBR95C"}</definedName>
    <definedName name="wrn.tableb." localSheetId="3" hidden="1">{#N/A,#N/A,FALSE,"CGBR95C"}</definedName>
    <definedName name="wrn.tableb._1" localSheetId="0" hidden="1">{#N/A,#N/A,FALSE,"CGBR95C"}</definedName>
    <definedName name="wrn.tableb._1" localSheetId="4" hidden="1">{#N/A,#N/A,FALSE,"CGBR95C"}</definedName>
    <definedName name="wrn.tableb._1" localSheetId="3" hidden="1">{#N/A,#N/A,FALSE,"CGBR95C"}</definedName>
    <definedName name="wrn.tableb._1_1" localSheetId="0" hidden="1">{#N/A,#N/A,FALSE,"CGBR95C"}</definedName>
    <definedName name="wrn.tableb._1_1" localSheetId="4" hidden="1">{#N/A,#N/A,FALSE,"CGBR95C"}</definedName>
    <definedName name="wrn.tableb._1_1" hidden="1">{#N/A,#N/A,FALSE,"CGBR95C"}</definedName>
    <definedName name="wrn.tableb._1_1_1" localSheetId="0" hidden="1">{#N/A,#N/A,FALSE,"CGBR95C"}</definedName>
    <definedName name="wrn.tableb._1_1_1" localSheetId="4" hidden="1">{#N/A,#N/A,FALSE,"CGBR95C"}</definedName>
    <definedName name="wrn.tableb._1_1_1" hidden="1">{#N/A,#N/A,FALSE,"CGBR95C"}</definedName>
    <definedName name="wrn.tableb._1_1_1_1" localSheetId="0" hidden="1">{#N/A,#N/A,FALSE,"CGBR95C"}</definedName>
    <definedName name="wrn.tableb._1_1_1_1" hidden="1">{#N/A,#N/A,FALSE,"CGBR95C"}</definedName>
    <definedName name="wrn.tableb._1_1_1_1_1" hidden="1">{#N/A,#N/A,FALSE,"CGBR95C"}</definedName>
    <definedName name="wrn.tableb._1_1_1_1_2" hidden="1">{#N/A,#N/A,FALSE,"CGBR95C"}</definedName>
    <definedName name="wrn.tableb._1_1_1_2" localSheetId="0" hidden="1">{#N/A,#N/A,FALSE,"CGBR95C"}</definedName>
    <definedName name="wrn.tableb._1_1_1_2" hidden="1">{#N/A,#N/A,FALSE,"CGBR95C"}</definedName>
    <definedName name="wrn.tableb._1_1_1_3" localSheetId="0" hidden="1">{#N/A,#N/A,FALSE,"CGBR95C"}</definedName>
    <definedName name="wrn.tableb._1_1_1_3" hidden="1">{#N/A,#N/A,FALSE,"CGBR95C"}</definedName>
    <definedName name="wrn.tableb._1_1_1_4" localSheetId="0" hidden="1">{#N/A,#N/A,FALSE,"CGBR95C"}</definedName>
    <definedName name="wrn.tableb._1_1_1_4" hidden="1">{#N/A,#N/A,FALSE,"CGBR95C"}</definedName>
    <definedName name="wrn.tableb._1_1_1_5" localSheetId="0" hidden="1">{#N/A,#N/A,FALSE,"CGBR95C"}</definedName>
    <definedName name="wrn.tableb._1_1_1_5" hidden="1">{#N/A,#N/A,FALSE,"CGBR95C"}</definedName>
    <definedName name="wrn.tableb._1_1_2" localSheetId="0" hidden="1">{#N/A,#N/A,FALSE,"CGBR95C"}</definedName>
    <definedName name="wrn.tableb._1_1_2" hidden="1">{#N/A,#N/A,FALSE,"CGBR95C"}</definedName>
    <definedName name="wrn.tableb._1_1_3" localSheetId="0" hidden="1">{#N/A,#N/A,FALSE,"CGBR95C"}</definedName>
    <definedName name="wrn.tableb._1_1_3" hidden="1">{#N/A,#N/A,FALSE,"CGBR95C"}</definedName>
    <definedName name="wrn.tableb._1_1_4" localSheetId="0" hidden="1">{#N/A,#N/A,FALSE,"CGBR95C"}</definedName>
    <definedName name="wrn.tableb._1_1_4" hidden="1">{#N/A,#N/A,FALSE,"CGBR95C"}</definedName>
    <definedName name="wrn.tableb._1_1_5" localSheetId="0" hidden="1">{#N/A,#N/A,FALSE,"CGBR95C"}</definedName>
    <definedName name="wrn.tableb._1_1_5" hidden="1">{#N/A,#N/A,FALSE,"CGBR95C"}</definedName>
    <definedName name="wrn.tableb._1_2" localSheetId="0" hidden="1">{#N/A,#N/A,FALSE,"CGBR95C"}</definedName>
    <definedName name="wrn.tableb._1_2" localSheetId="4" hidden="1">{#N/A,#N/A,FALSE,"CGBR95C"}</definedName>
    <definedName name="wrn.tableb._1_2" hidden="1">{#N/A,#N/A,FALSE,"CGBR95C"}</definedName>
    <definedName name="wrn.tableb._1_2_1" localSheetId="0" hidden="1">{#N/A,#N/A,FALSE,"CGBR95C"}</definedName>
    <definedName name="wrn.tableb._1_2_1" localSheetId="4" hidden="1">{#N/A,#N/A,FALSE,"CGBR95C"}</definedName>
    <definedName name="wrn.tableb._1_2_1" hidden="1">{#N/A,#N/A,FALSE,"CGBR95C"}</definedName>
    <definedName name="wrn.tableb._1_2_1_1" localSheetId="0" hidden="1">{#N/A,#N/A,FALSE,"CGBR95C"}</definedName>
    <definedName name="wrn.tableb._1_2_1_1" hidden="1">{#N/A,#N/A,FALSE,"CGBR95C"}</definedName>
    <definedName name="wrn.tableb._1_2_1_1_1" hidden="1">{#N/A,#N/A,FALSE,"CGBR95C"}</definedName>
    <definedName name="wrn.tableb._1_2_1_1_2" hidden="1">{#N/A,#N/A,FALSE,"CGBR95C"}</definedName>
    <definedName name="wrn.tableb._1_2_1_2" localSheetId="0" hidden="1">{#N/A,#N/A,FALSE,"CGBR95C"}</definedName>
    <definedName name="wrn.tableb._1_2_1_2" hidden="1">{#N/A,#N/A,FALSE,"CGBR95C"}</definedName>
    <definedName name="wrn.tableb._1_2_1_3" localSheetId="0" hidden="1">{#N/A,#N/A,FALSE,"CGBR95C"}</definedName>
    <definedName name="wrn.tableb._1_2_1_3" hidden="1">{#N/A,#N/A,FALSE,"CGBR95C"}</definedName>
    <definedName name="wrn.tableb._1_2_1_4" localSheetId="0" hidden="1">{#N/A,#N/A,FALSE,"CGBR95C"}</definedName>
    <definedName name="wrn.tableb._1_2_1_4" hidden="1">{#N/A,#N/A,FALSE,"CGBR95C"}</definedName>
    <definedName name="wrn.tableb._1_2_1_5" localSheetId="0" hidden="1">{#N/A,#N/A,FALSE,"CGBR95C"}</definedName>
    <definedName name="wrn.tableb._1_2_1_5" hidden="1">{#N/A,#N/A,FALSE,"CGBR95C"}</definedName>
    <definedName name="wrn.tableb._1_2_2" localSheetId="0" hidden="1">{#N/A,#N/A,FALSE,"CGBR95C"}</definedName>
    <definedName name="wrn.tableb._1_2_2" hidden="1">{#N/A,#N/A,FALSE,"CGBR95C"}</definedName>
    <definedName name="wrn.tableb._1_2_3" localSheetId="0" hidden="1">{#N/A,#N/A,FALSE,"CGBR95C"}</definedName>
    <definedName name="wrn.tableb._1_2_3" hidden="1">{#N/A,#N/A,FALSE,"CGBR95C"}</definedName>
    <definedName name="wrn.tableb._1_2_4" localSheetId="0" hidden="1">{#N/A,#N/A,FALSE,"CGBR95C"}</definedName>
    <definedName name="wrn.tableb._1_2_4" hidden="1">{#N/A,#N/A,FALSE,"CGBR95C"}</definedName>
    <definedName name="wrn.tableb._1_2_5" localSheetId="0" hidden="1">{#N/A,#N/A,FALSE,"CGBR95C"}</definedName>
    <definedName name="wrn.tableb._1_2_5" hidden="1">{#N/A,#N/A,FALSE,"CGBR95C"}</definedName>
    <definedName name="wrn.tableb._1_3" localSheetId="0" hidden="1">{#N/A,#N/A,FALSE,"CGBR95C"}</definedName>
    <definedName name="wrn.tableb._1_3" localSheetId="4" hidden="1">{#N/A,#N/A,FALSE,"CGBR95C"}</definedName>
    <definedName name="wrn.tableb._1_3" hidden="1">{#N/A,#N/A,FALSE,"CGBR95C"}</definedName>
    <definedName name="wrn.tableb._1_3_1" localSheetId="0" hidden="1">{#N/A,#N/A,FALSE,"CGBR95C"}</definedName>
    <definedName name="wrn.tableb._1_3_1" localSheetId="4" hidden="1">{#N/A,#N/A,FALSE,"CGBR95C"}</definedName>
    <definedName name="wrn.tableb._1_3_1" hidden="1">{#N/A,#N/A,FALSE,"CGBR95C"}</definedName>
    <definedName name="wrn.tableb._1_3_1_1" localSheetId="0" hidden="1">{#N/A,#N/A,FALSE,"CGBR95C"}</definedName>
    <definedName name="wrn.tableb._1_3_1_1" hidden="1">{#N/A,#N/A,FALSE,"CGBR95C"}</definedName>
    <definedName name="wrn.tableb._1_3_1_1_1" hidden="1">{#N/A,#N/A,FALSE,"CGBR95C"}</definedName>
    <definedName name="wrn.tableb._1_3_1_1_2" hidden="1">{#N/A,#N/A,FALSE,"CGBR95C"}</definedName>
    <definedName name="wrn.tableb._1_3_1_2" localSheetId="0" hidden="1">{#N/A,#N/A,FALSE,"CGBR95C"}</definedName>
    <definedName name="wrn.tableb._1_3_1_2" hidden="1">{#N/A,#N/A,FALSE,"CGBR95C"}</definedName>
    <definedName name="wrn.tableb._1_3_1_3" localSheetId="0" hidden="1">{#N/A,#N/A,FALSE,"CGBR95C"}</definedName>
    <definedName name="wrn.tableb._1_3_1_3" hidden="1">{#N/A,#N/A,FALSE,"CGBR95C"}</definedName>
    <definedName name="wrn.tableb._1_3_1_4" localSheetId="0" hidden="1">{#N/A,#N/A,FALSE,"CGBR95C"}</definedName>
    <definedName name="wrn.tableb._1_3_1_4" hidden="1">{#N/A,#N/A,FALSE,"CGBR95C"}</definedName>
    <definedName name="wrn.tableb._1_3_1_5" localSheetId="0" hidden="1">{#N/A,#N/A,FALSE,"CGBR95C"}</definedName>
    <definedName name="wrn.tableb._1_3_1_5" hidden="1">{#N/A,#N/A,FALSE,"CGBR95C"}</definedName>
    <definedName name="wrn.tableb._1_3_2" localSheetId="0" hidden="1">{#N/A,#N/A,FALSE,"CGBR95C"}</definedName>
    <definedName name="wrn.tableb._1_3_2" hidden="1">{#N/A,#N/A,FALSE,"CGBR95C"}</definedName>
    <definedName name="wrn.tableb._1_3_3" localSheetId="0" hidden="1">{#N/A,#N/A,FALSE,"CGBR95C"}</definedName>
    <definedName name="wrn.tableb._1_3_3" hidden="1">{#N/A,#N/A,FALSE,"CGBR95C"}</definedName>
    <definedName name="wrn.tableb._1_3_4" localSheetId="0" hidden="1">{#N/A,#N/A,FALSE,"CGBR95C"}</definedName>
    <definedName name="wrn.tableb._1_3_4" hidden="1">{#N/A,#N/A,FALSE,"CGBR95C"}</definedName>
    <definedName name="wrn.tableb._1_3_5" localSheetId="0" hidden="1">{#N/A,#N/A,FALSE,"CGBR95C"}</definedName>
    <definedName name="wrn.tableb._1_3_5" hidden="1">{#N/A,#N/A,FALSE,"CGBR95C"}</definedName>
    <definedName name="wrn.tableb._1_4" localSheetId="0" hidden="1">{#N/A,#N/A,FALSE,"CGBR95C"}</definedName>
    <definedName name="wrn.tableb._1_4" localSheetId="4" hidden="1">{#N/A,#N/A,FALSE,"CGBR95C"}</definedName>
    <definedName name="wrn.tableb._1_4" hidden="1">{#N/A,#N/A,FALSE,"CGBR95C"}</definedName>
    <definedName name="wrn.tableb._1_4_1" localSheetId="0" hidden="1">{#N/A,#N/A,FALSE,"CGBR95C"}</definedName>
    <definedName name="wrn.tableb._1_4_1" localSheetId="4" hidden="1">{#N/A,#N/A,FALSE,"CGBR95C"}</definedName>
    <definedName name="wrn.tableb._1_4_1" hidden="1">{#N/A,#N/A,FALSE,"CGBR95C"}</definedName>
    <definedName name="wrn.tableb._1_4_1_1" localSheetId="0" hidden="1">{#N/A,#N/A,FALSE,"CGBR95C"}</definedName>
    <definedName name="wrn.tableb._1_4_1_1" hidden="1">{#N/A,#N/A,FALSE,"CGBR95C"}</definedName>
    <definedName name="wrn.tableb._1_4_1_2" localSheetId="0" hidden="1">{#N/A,#N/A,FALSE,"CGBR95C"}</definedName>
    <definedName name="wrn.tableb._1_4_1_2" hidden="1">{#N/A,#N/A,FALSE,"CGBR95C"}</definedName>
    <definedName name="wrn.tableb._1_4_1_3" localSheetId="0" hidden="1">{#N/A,#N/A,FALSE,"CGBR95C"}</definedName>
    <definedName name="wrn.tableb._1_4_1_3" hidden="1">{#N/A,#N/A,FALSE,"CGBR95C"}</definedName>
    <definedName name="wrn.tableb._1_4_1_4" localSheetId="0" hidden="1">{#N/A,#N/A,FALSE,"CGBR95C"}</definedName>
    <definedName name="wrn.tableb._1_4_1_4" hidden="1">{#N/A,#N/A,FALSE,"CGBR95C"}</definedName>
    <definedName name="wrn.tableb._1_4_1_5" hidden="1">{#N/A,#N/A,FALSE,"CGBR95C"}</definedName>
    <definedName name="wrn.tableb._1_4_2" localSheetId="0" hidden="1">{#N/A,#N/A,FALSE,"CGBR95C"}</definedName>
    <definedName name="wrn.tableb._1_4_2" hidden="1">{#N/A,#N/A,FALSE,"CGBR95C"}</definedName>
    <definedName name="wrn.tableb._1_4_3" localSheetId="0" hidden="1">{#N/A,#N/A,FALSE,"CGBR95C"}</definedName>
    <definedName name="wrn.tableb._1_4_3" hidden="1">{#N/A,#N/A,FALSE,"CGBR95C"}</definedName>
    <definedName name="wrn.tableb._1_4_4" localSheetId="0" hidden="1">{#N/A,#N/A,FALSE,"CGBR95C"}</definedName>
    <definedName name="wrn.tableb._1_4_4" hidden="1">{#N/A,#N/A,FALSE,"CGBR95C"}</definedName>
    <definedName name="wrn.tableb._1_4_5" localSheetId="0" hidden="1">{#N/A,#N/A,FALSE,"CGBR95C"}</definedName>
    <definedName name="wrn.tableb._1_4_5" hidden="1">{#N/A,#N/A,FALSE,"CGBR95C"}</definedName>
    <definedName name="wrn.tableb._1_5" localSheetId="0" hidden="1">{#N/A,#N/A,FALSE,"CGBR95C"}</definedName>
    <definedName name="wrn.tableb._1_5" localSheetId="4" hidden="1">{#N/A,#N/A,FALSE,"CGBR95C"}</definedName>
    <definedName name="wrn.tableb._1_5" hidden="1">{#N/A,#N/A,FALSE,"CGBR95C"}</definedName>
    <definedName name="wrn.tableb._1_5_1" localSheetId="0" hidden="1">{#N/A,#N/A,FALSE,"CGBR95C"}</definedName>
    <definedName name="wrn.tableb._1_5_1" hidden="1">{#N/A,#N/A,FALSE,"CGBR95C"}</definedName>
    <definedName name="wrn.tableb._1_5_2" localSheetId="0" hidden="1">{#N/A,#N/A,FALSE,"CGBR95C"}</definedName>
    <definedName name="wrn.tableb._1_5_2" hidden="1">{#N/A,#N/A,FALSE,"CGBR95C"}</definedName>
    <definedName name="wrn.tableb._1_5_3" localSheetId="0" hidden="1">{#N/A,#N/A,FALSE,"CGBR95C"}</definedName>
    <definedName name="wrn.tableb._1_5_3" hidden="1">{#N/A,#N/A,FALSE,"CGBR95C"}</definedName>
    <definedName name="wrn.tableb._1_5_4" localSheetId="0" hidden="1">{#N/A,#N/A,FALSE,"CGBR95C"}</definedName>
    <definedName name="wrn.tableb._1_5_4" hidden="1">{#N/A,#N/A,FALSE,"CGBR95C"}</definedName>
    <definedName name="wrn.tableb._1_5_5" hidden="1">{#N/A,#N/A,FALSE,"CGBR95C"}</definedName>
    <definedName name="wrn.tableb._2" localSheetId="0" hidden="1">{#N/A,#N/A,FALSE,"CGBR95C"}</definedName>
    <definedName name="wrn.tableb._2" localSheetId="4" hidden="1">{#N/A,#N/A,FALSE,"CGBR95C"}</definedName>
    <definedName name="wrn.tableb._2" localSheetId="3" hidden="1">{#N/A,#N/A,FALSE,"CGBR95C"}</definedName>
    <definedName name="wrn.tableb._2" hidden="1">{#N/A,#N/A,FALSE,"CGBR95C"}</definedName>
    <definedName name="wrn.tableb._2_1" localSheetId="0" hidden="1">{#N/A,#N/A,FALSE,"CGBR95C"}</definedName>
    <definedName name="wrn.tableb._2_1" localSheetId="4" hidden="1">{#N/A,#N/A,FALSE,"CGBR95C"}</definedName>
    <definedName name="wrn.tableb._2_1" hidden="1">{#N/A,#N/A,FALSE,"CGBR95C"}</definedName>
    <definedName name="wrn.tableb._2_1_1" localSheetId="0" hidden="1">{#N/A,#N/A,FALSE,"CGBR95C"}</definedName>
    <definedName name="wrn.tableb._2_1_1" hidden="1">{#N/A,#N/A,FALSE,"CGBR95C"}</definedName>
    <definedName name="wrn.tableb._2_1_1_1" hidden="1">{#N/A,#N/A,FALSE,"CGBR95C"}</definedName>
    <definedName name="wrn.tableb._2_1_1_2" hidden="1">{#N/A,#N/A,FALSE,"CGBR95C"}</definedName>
    <definedName name="wrn.tableb._2_1_2" localSheetId="0" hidden="1">{#N/A,#N/A,FALSE,"CGBR95C"}</definedName>
    <definedName name="wrn.tableb._2_1_2" hidden="1">{#N/A,#N/A,FALSE,"CGBR95C"}</definedName>
    <definedName name="wrn.tableb._2_1_3" localSheetId="0" hidden="1">{#N/A,#N/A,FALSE,"CGBR95C"}</definedName>
    <definedName name="wrn.tableb._2_1_3" hidden="1">{#N/A,#N/A,FALSE,"CGBR95C"}</definedName>
    <definedName name="wrn.tableb._2_1_4" localSheetId="0" hidden="1">{#N/A,#N/A,FALSE,"CGBR95C"}</definedName>
    <definedName name="wrn.tableb._2_1_4" hidden="1">{#N/A,#N/A,FALSE,"CGBR95C"}</definedName>
    <definedName name="wrn.tableb._2_1_5" localSheetId="0" hidden="1">{#N/A,#N/A,FALSE,"CGBR95C"}</definedName>
    <definedName name="wrn.tableb._2_1_5" hidden="1">{#N/A,#N/A,FALSE,"CGBR95C"}</definedName>
    <definedName name="wrn.tableb._2_2" localSheetId="0" hidden="1">{#N/A,#N/A,FALSE,"CGBR95C"}</definedName>
    <definedName name="wrn.tableb._2_2" hidden="1">{#N/A,#N/A,FALSE,"CGBR95C"}</definedName>
    <definedName name="wrn.tableb._2_3" localSheetId="0" hidden="1">{#N/A,#N/A,FALSE,"CGBR95C"}</definedName>
    <definedName name="wrn.tableb._2_3" hidden="1">{#N/A,#N/A,FALSE,"CGBR95C"}</definedName>
    <definedName name="wrn.tableb._2_4" localSheetId="0" hidden="1">{#N/A,#N/A,FALSE,"CGBR95C"}</definedName>
    <definedName name="wrn.tableb._2_4" hidden="1">{#N/A,#N/A,FALSE,"CGBR95C"}</definedName>
    <definedName name="wrn.tableb._2_5" localSheetId="0" hidden="1">{#N/A,#N/A,FALSE,"CGBR95C"}</definedName>
    <definedName name="wrn.tableb._2_5" hidden="1">{#N/A,#N/A,FALSE,"CGBR95C"}</definedName>
    <definedName name="wrn.tableb._3" localSheetId="0" hidden="1">{#N/A,#N/A,FALSE,"CGBR95C"}</definedName>
    <definedName name="wrn.tableb._3" localSheetId="4" hidden="1">{#N/A,#N/A,FALSE,"CGBR95C"}</definedName>
    <definedName name="wrn.tableb._3" hidden="1">{#N/A,#N/A,FALSE,"CGBR95C"}</definedName>
    <definedName name="wrn.tableb._3_1" localSheetId="0" hidden="1">{#N/A,#N/A,FALSE,"CGBR95C"}</definedName>
    <definedName name="wrn.tableb._3_1" localSheetId="4" hidden="1">{#N/A,#N/A,FALSE,"CGBR95C"}</definedName>
    <definedName name="wrn.tableb._3_1" hidden="1">{#N/A,#N/A,FALSE,"CGBR95C"}</definedName>
    <definedName name="wrn.tableb._3_1_1" localSheetId="0" hidden="1">{#N/A,#N/A,FALSE,"CGBR95C"}</definedName>
    <definedName name="wrn.tableb._3_1_1" hidden="1">{#N/A,#N/A,FALSE,"CGBR95C"}</definedName>
    <definedName name="wrn.tableb._3_1_1_1" hidden="1">{#N/A,#N/A,FALSE,"CGBR95C"}</definedName>
    <definedName name="wrn.tableb._3_1_1_2" hidden="1">{#N/A,#N/A,FALSE,"CGBR95C"}</definedName>
    <definedName name="wrn.tableb._3_1_2" localSheetId="0" hidden="1">{#N/A,#N/A,FALSE,"CGBR95C"}</definedName>
    <definedName name="wrn.tableb._3_1_2" hidden="1">{#N/A,#N/A,FALSE,"CGBR95C"}</definedName>
    <definedName name="wrn.tableb._3_1_3" localSheetId="0" hidden="1">{#N/A,#N/A,FALSE,"CGBR95C"}</definedName>
    <definedName name="wrn.tableb._3_1_3" hidden="1">{#N/A,#N/A,FALSE,"CGBR95C"}</definedName>
    <definedName name="wrn.tableb._3_1_4" localSheetId="0" hidden="1">{#N/A,#N/A,FALSE,"CGBR95C"}</definedName>
    <definedName name="wrn.tableb._3_1_4" hidden="1">{#N/A,#N/A,FALSE,"CGBR95C"}</definedName>
    <definedName name="wrn.tableb._3_1_5" localSheetId="0" hidden="1">{#N/A,#N/A,FALSE,"CGBR95C"}</definedName>
    <definedName name="wrn.tableb._3_1_5" hidden="1">{#N/A,#N/A,FALSE,"CGBR95C"}</definedName>
    <definedName name="wrn.tableb._3_2" localSheetId="0" hidden="1">{#N/A,#N/A,FALSE,"CGBR95C"}</definedName>
    <definedName name="wrn.tableb._3_2" hidden="1">{#N/A,#N/A,FALSE,"CGBR95C"}</definedName>
    <definedName name="wrn.tableb._3_3" localSheetId="0" hidden="1">{#N/A,#N/A,FALSE,"CGBR95C"}</definedName>
    <definedName name="wrn.tableb._3_3" hidden="1">{#N/A,#N/A,FALSE,"CGBR95C"}</definedName>
    <definedName name="wrn.tableb._3_4" localSheetId="0" hidden="1">{#N/A,#N/A,FALSE,"CGBR95C"}</definedName>
    <definedName name="wrn.tableb._3_4" hidden="1">{#N/A,#N/A,FALSE,"CGBR95C"}</definedName>
    <definedName name="wrn.tableb._3_5" localSheetId="0" hidden="1">{#N/A,#N/A,FALSE,"CGBR95C"}</definedName>
    <definedName name="wrn.tableb._3_5" hidden="1">{#N/A,#N/A,FALSE,"CGBR95C"}</definedName>
    <definedName name="wrn.tableb._4" localSheetId="0" hidden="1">{#N/A,#N/A,FALSE,"CGBR95C"}</definedName>
    <definedName name="wrn.tableb._4" localSheetId="4" hidden="1">{#N/A,#N/A,FALSE,"CGBR95C"}</definedName>
    <definedName name="wrn.tableb._4" hidden="1">{#N/A,#N/A,FALSE,"CGBR95C"}</definedName>
    <definedName name="wrn.tableb._4_1" localSheetId="0" hidden="1">{#N/A,#N/A,FALSE,"CGBR95C"}</definedName>
    <definedName name="wrn.tableb._4_1" localSheetId="4" hidden="1">{#N/A,#N/A,FALSE,"CGBR95C"}</definedName>
    <definedName name="wrn.tableb._4_1" hidden="1">{#N/A,#N/A,FALSE,"CGBR95C"}</definedName>
    <definedName name="wrn.tableb._4_1_1" localSheetId="0" hidden="1">{#N/A,#N/A,FALSE,"CGBR95C"}</definedName>
    <definedName name="wrn.tableb._4_1_1" hidden="1">{#N/A,#N/A,FALSE,"CGBR95C"}</definedName>
    <definedName name="wrn.tableb._4_1_1_1" hidden="1">{#N/A,#N/A,FALSE,"CGBR95C"}</definedName>
    <definedName name="wrn.tableb._4_1_1_2" hidden="1">{#N/A,#N/A,FALSE,"CGBR95C"}</definedName>
    <definedName name="wrn.tableb._4_1_2" localSheetId="0" hidden="1">{#N/A,#N/A,FALSE,"CGBR95C"}</definedName>
    <definedName name="wrn.tableb._4_1_2" hidden="1">{#N/A,#N/A,FALSE,"CGBR95C"}</definedName>
    <definedName name="wrn.tableb._4_1_3" localSheetId="0" hidden="1">{#N/A,#N/A,FALSE,"CGBR95C"}</definedName>
    <definedName name="wrn.tableb._4_1_3" hidden="1">{#N/A,#N/A,FALSE,"CGBR95C"}</definedName>
    <definedName name="wrn.tableb._4_1_4" localSheetId="0" hidden="1">{#N/A,#N/A,FALSE,"CGBR95C"}</definedName>
    <definedName name="wrn.tableb._4_1_4" hidden="1">{#N/A,#N/A,FALSE,"CGBR95C"}</definedName>
    <definedName name="wrn.tableb._4_1_5" localSheetId="0" hidden="1">{#N/A,#N/A,FALSE,"CGBR95C"}</definedName>
    <definedName name="wrn.tableb._4_1_5" hidden="1">{#N/A,#N/A,FALSE,"CGBR95C"}</definedName>
    <definedName name="wrn.tableb._4_2" localSheetId="0" hidden="1">{#N/A,#N/A,FALSE,"CGBR95C"}</definedName>
    <definedName name="wrn.tableb._4_2" hidden="1">{#N/A,#N/A,FALSE,"CGBR95C"}</definedName>
    <definedName name="wrn.tableb._4_3" localSheetId="0" hidden="1">{#N/A,#N/A,FALSE,"CGBR95C"}</definedName>
    <definedName name="wrn.tableb._4_3" hidden="1">{#N/A,#N/A,FALSE,"CGBR95C"}</definedName>
    <definedName name="wrn.tableb._4_4" localSheetId="0" hidden="1">{#N/A,#N/A,FALSE,"CGBR95C"}</definedName>
    <definedName name="wrn.tableb._4_4" hidden="1">{#N/A,#N/A,FALSE,"CGBR95C"}</definedName>
    <definedName name="wrn.tableb._4_5" localSheetId="0" hidden="1">{#N/A,#N/A,FALSE,"CGBR95C"}</definedName>
    <definedName name="wrn.tableb._4_5" hidden="1">{#N/A,#N/A,FALSE,"CGBR95C"}</definedName>
    <definedName name="wrn.tableb._5" localSheetId="0" hidden="1">{#N/A,#N/A,FALSE,"CGBR95C"}</definedName>
    <definedName name="wrn.tableb._5" localSheetId="4" hidden="1">{#N/A,#N/A,FALSE,"CGBR95C"}</definedName>
    <definedName name="wrn.tableb._5" hidden="1">{#N/A,#N/A,FALSE,"CGBR95C"}</definedName>
    <definedName name="wrn.tableb._5_1" localSheetId="0" hidden="1">{#N/A,#N/A,FALSE,"CGBR95C"}</definedName>
    <definedName name="wrn.tableb._5_1" localSheetId="4" hidden="1">{#N/A,#N/A,FALSE,"CGBR95C"}</definedName>
    <definedName name="wrn.tableb._5_1" hidden="1">{#N/A,#N/A,FALSE,"CGBR95C"}</definedName>
    <definedName name="wrn.tableb._5_1_1" localSheetId="0" hidden="1">{#N/A,#N/A,FALSE,"CGBR95C"}</definedName>
    <definedName name="wrn.tableb._5_1_1" hidden="1">{#N/A,#N/A,FALSE,"CGBR95C"}</definedName>
    <definedName name="wrn.tableb._5_1_1_1" hidden="1">{#N/A,#N/A,FALSE,"CGBR95C"}</definedName>
    <definedName name="wrn.tableb._5_1_1_2" hidden="1">{#N/A,#N/A,FALSE,"CGBR95C"}</definedName>
    <definedName name="wrn.tableb._5_1_2" localSheetId="0" hidden="1">{#N/A,#N/A,FALSE,"CGBR95C"}</definedName>
    <definedName name="wrn.tableb._5_1_2" hidden="1">{#N/A,#N/A,FALSE,"CGBR95C"}</definedName>
    <definedName name="wrn.tableb._5_1_3" localSheetId="0" hidden="1">{#N/A,#N/A,FALSE,"CGBR95C"}</definedName>
    <definedName name="wrn.tableb._5_1_3" hidden="1">{#N/A,#N/A,FALSE,"CGBR95C"}</definedName>
    <definedName name="wrn.tableb._5_1_4" localSheetId="0" hidden="1">{#N/A,#N/A,FALSE,"CGBR95C"}</definedName>
    <definedName name="wrn.tableb._5_1_4" hidden="1">{#N/A,#N/A,FALSE,"CGBR95C"}</definedName>
    <definedName name="wrn.tableb._5_1_5" localSheetId="0" hidden="1">{#N/A,#N/A,FALSE,"CGBR95C"}</definedName>
    <definedName name="wrn.tableb._5_1_5" hidden="1">{#N/A,#N/A,FALSE,"CGBR95C"}</definedName>
    <definedName name="wrn.tableb._5_2" localSheetId="0" hidden="1">{#N/A,#N/A,FALSE,"CGBR95C"}</definedName>
    <definedName name="wrn.tableb._5_2" hidden="1">{#N/A,#N/A,FALSE,"CGBR95C"}</definedName>
    <definedName name="wrn.tableb._5_3" localSheetId="0" hidden="1">{#N/A,#N/A,FALSE,"CGBR95C"}</definedName>
    <definedName name="wrn.tableb._5_3" hidden="1">{#N/A,#N/A,FALSE,"CGBR95C"}</definedName>
    <definedName name="wrn.tableb._5_4" localSheetId="0" hidden="1">{#N/A,#N/A,FALSE,"CGBR95C"}</definedName>
    <definedName name="wrn.tableb._5_4" hidden="1">{#N/A,#N/A,FALSE,"CGBR95C"}</definedName>
    <definedName name="wrn.tableb._5_5" localSheetId="0" hidden="1">{#N/A,#N/A,FALSE,"CGBR95C"}</definedName>
    <definedName name="wrn.tableb._5_5" hidden="1">{#N/A,#N/A,FALSE,"CGBR95C"}</definedName>
    <definedName name="wrn.tableq." localSheetId="0" hidden="1">{#N/A,#N/A,FALSE,"CGBR95C"}</definedName>
    <definedName name="wrn.tableq." localSheetId="4" hidden="1">{#N/A,#N/A,FALSE,"CGBR95C"}</definedName>
    <definedName name="wrn.tableq." localSheetId="3" hidden="1">{#N/A,#N/A,FALSE,"CGBR95C"}</definedName>
    <definedName name="wrn.tableq._1" localSheetId="0" hidden="1">{#N/A,#N/A,FALSE,"CGBR95C"}</definedName>
    <definedName name="wrn.tableq._1" localSheetId="4" hidden="1">{#N/A,#N/A,FALSE,"CGBR95C"}</definedName>
    <definedName name="wrn.tableq._1" localSheetId="3" hidden="1">{#N/A,#N/A,FALSE,"CGBR95C"}</definedName>
    <definedName name="wrn.tableq._1_1" localSheetId="0" hidden="1">{#N/A,#N/A,FALSE,"CGBR95C"}</definedName>
    <definedName name="wrn.tableq._1_1" localSheetId="4" hidden="1">{#N/A,#N/A,FALSE,"CGBR95C"}</definedName>
    <definedName name="wrn.tableq._1_1" hidden="1">{#N/A,#N/A,FALSE,"CGBR95C"}</definedName>
    <definedName name="wrn.tableq._1_1_1" localSheetId="0" hidden="1">{#N/A,#N/A,FALSE,"CGBR95C"}</definedName>
    <definedName name="wrn.tableq._1_1_1" localSheetId="4" hidden="1">{#N/A,#N/A,FALSE,"CGBR95C"}</definedName>
    <definedName name="wrn.tableq._1_1_1" hidden="1">{#N/A,#N/A,FALSE,"CGBR95C"}</definedName>
    <definedName name="wrn.tableq._1_1_1_1" localSheetId="0" hidden="1">{#N/A,#N/A,FALSE,"CGBR95C"}</definedName>
    <definedName name="wrn.tableq._1_1_1_1" hidden="1">{#N/A,#N/A,FALSE,"CGBR95C"}</definedName>
    <definedName name="wrn.tableq._1_1_1_1_1" hidden="1">{#N/A,#N/A,FALSE,"CGBR95C"}</definedName>
    <definedName name="wrn.tableq._1_1_1_1_2" hidden="1">{#N/A,#N/A,FALSE,"CGBR95C"}</definedName>
    <definedName name="wrn.tableq._1_1_1_2" localSheetId="0" hidden="1">{#N/A,#N/A,FALSE,"CGBR95C"}</definedName>
    <definedName name="wrn.tableq._1_1_1_2" hidden="1">{#N/A,#N/A,FALSE,"CGBR95C"}</definedName>
    <definedName name="wrn.tableq._1_1_1_3" localSheetId="0" hidden="1">{#N/A,#N/A,FALSE,"CGBR95C"}</definedName>
    <definedName name="wrn.tableq._1_1_1_3" hidden="1">{#N/A,#N/A,FALSE,"CGBR95C"}</definedName>
    <definedName name="wrn.tableq._1_1_1_4" localSheetId="0" hidden="1">{#N/A,#N/A,FALSE,"CGBR95C"}</definedName>
    <definedName name="wrn.tableq._1_1_1_4" hidden="1">{#N/A,#N/A,FALSE,"CGBR95C"}</definedName>
    <definedName name="wrn.tableq._1_1_1_5" localSheetId="0" hidden="1">{#N/A,#N/A,FALSE,"CGBR95C"}</definedName>
    <definedName name="wrn.tableq._1_1_1_5" hidden="1">{#N/A,#N/A,FALSE,"CGBR95C"}</definedName>
    <definedName name="wrn.tableq._1_1_2" localSheetId="0" hidden="1">{#N/A,#N/A,FALSE,"CGBR95C"}</definedName>
    <definedName name="wrn.tableq._1_1_2" hidden="1">{#N/A,#N/A,FALSE,"CGBR95C"}</definedName>
    <definedName name="wrn.tableq._1_1_3" localSheetId="0" hidden="1">{#N/A,#N/A,FALSE,"CGBR95C"}</definedName>
    <definedName name="wrn.tableq._1_1_3" hidden="1">{#N/A,#N/A,FALSE,"CGBR95C"}</definedName>
    <definedName name="wrn.tableq._1_1_4" localSheetId="0" hidden="1">{#N/A,#N/A,FALSE,"CGBR95C"}</definedName>
    <definedName name="wrn.tableq._1_1_4" hidden="1">{#N/A,#N/A,FALSE,"CGBR95C"}</definedName>
    <definedName name="wrn.tableq._1_1_5" localSheetId="0" hidden="1">{#N/A,#N/A,FALSE,"CGBR95C"}</definedName>
    <definedName name="wrn.tableq._1_1_5" hidden="1">{#N/A,#N/A,FALSE,"CGBR95C"}</definedName>
    <definedName name="wrn.tableq._1_2" localSheetId="0" hidden="1">{#N/A,#N/A,FALSE,"CGBR95C"}</definedName>
    <definedName name="wrn.tableq._1_2" localSheetId="4" hidden="1">{#N/A,#N/A,FALSE,"CGBR95C"}</definedName>
    <definedName name="wrn.tableq._1_2" hidden="1">{#N/A,#N/A,FALSE,"CGBR95C"}</definedName>
    <definedName name="wrn.tableq._1_2_1" localSheetId="0" hidden="1">{#N/A,#N/A,FALSE,"CGBR95C"}</definedName>
    <definedName name="wrn.tableq._1_2_1" localSheetId="4" hidden="1">{#N/A,#N/A,FALSE,"CGBR95C"}</definedName>
    <definedName name="wrn.tableq._1_2_1" hidden="1">{#N/A,#N/A,FALSE,"CGBR95C"}</definedName>
    <definedName name="wrn.tableq._1_2_1_1" localSheetId="0" hidden="1">{#N/A,#N/A,FALSE,"CGBR95C"}</definedName>
    <definedName name="wrn.tableq._1_2_1_1" hidden="1">{#N/A,#N/A,FALSE,"CGBR95C"}</definedName>
    <definedName name="wrn.tableq._1_2_1_1_1" hidden="1">{#N/A,#N/A,FALSE,"CGBR95C"}</definedName>
    <definedName name="wrn.tableq._1_2_1_1_2" hidden="1">{#N/A,#N/A,FALSE,"CGBR95C"}</definedName>
    <definedName name="wrn.tableq._1_2_1_2" localSheetId="0" hidden="1">{#N/A,#N/A,FALSE,"CGBR95C"}</definedName>
    <definedName name="wrn.tableq._1_2_1_2" hidden="1">{#N/A,#N/A,FALSE,"CGBR95C"}</definedName>
    <definedName name="wrn.tableq._1_2_1_3" localSheetId="0" hidden="1">{#N/A,#N/A,FALSE,"CGBR95C"}</definedName>
    <definedName name="wrn.tableq._1_2_1_3" hidden="1">{#N/A,#N/A,FALSE,"CGBR95C"}</definedName>
    <definedName name="wrn.tableq._1_2_1_4" localSheetId="0" hidden="1">{#N/A,#N/A,FALSE,"CGBR95C"}</definedName>
    <definedName name="wrn.tableq._1_2_1_4" hidden="1">{#N/A,#N/A,FALSE,"CGBR95C"}</definedName>
    <definedName name="wrn.tableq._1_2_1_5" localSheetId="0" hidden="1">{#N/A,#N/A,FALSE,"CGBR95C"}</definedName>
    <definedName name="wrn.tableq._1_2_1_5" hidden="1">{#N/A,#N/A,FALSE,"CGBR95C"}</definedName>
    <definedName name="wrn.tableq._1_2_2" localSheetId="0" hidden="1">{#N/A,#N/A,FALSE,"CGBR95C"}</definedName>
    <definedName name="wrn.tableq._1_2_2" hidden="1">{#N/A,#N/A,FALSE,"CGBR95C"}</definedName>
    <definedName name="wrn.tableq._1_2_3" localSheetId="0" hidden="1">{#N/A,#N/A,FALSE,"CGBR95C"}</definedName>
    <definedName name="wrn.tableq._1_2_3" hidden="1">{#N/A,#N/A,FALSE,"CGBR95C"}</definedName>
    <definedName name="wrn.tableq._1_2_4" localSheetId="0" hidden="1">{#N/A,#N/A,FALSE,"CGBR95C"}</definedName>
    <definedName name="wrn.tableq._1_2_4" hidden="1">{#N/A,#N/A,FALSE,"CGBR95C"}</definedName>
    <definedName name="wrn.tableq._1_2_5" localSheetId="0" hidden="1">{#N/A,#N/A,FALSE,"CGBR95C"}</definedName>
    <definedName name="wrn.tableq._1_2_5" hidden="1">{#N/A,#N/A,FALSE,"CGBR95C"}</definedName>
    <definedName name="wrn.tableq._1_3" localSheetId="0" hidden="1">{#N/A,#N/A,FALSE,"CGBR95C"}</definedName>
    <definedName name="wrn.tableq._1_3" localSheetId="4" hidden="1">{#N/A,#N/A,FALSE,"CGBR95C"}</definedName>
    <definedName name="wrn.tableq._1_3" hidden="1">{#N/A,#N/A,FALSE,"CGBR95C"}</definedName>
    <definedName name="wrn.tableq._1_3_1" localSheetId="0" hidden="1">{#N/A,#N/A,FALSE,"CGBR95C"}</definedName>
    <definedName name="wrn.tableq._1_3_1" localSheetId="4" hidden="1">{#N/A,#N/A,FALSE,"CGBR95C"}</definedName>
    <definedName name="wrn.tableq._1_3_1" hidden="1">{#N/A,#N/A,FALSE,"CGBR95C"}</definedName>
    <definedName name="wrn.tableq._1_3_1_1" localSheetId="0" hidden="1">{#N/A,#N/A,FALSE,"CGBR95C"}</definedName>
    <definedName name="wrn.tableq._1_3_1_1" hidden="1">{#N/A,#N/A,FALSE,"CGBR95C"}</definedName>
    <definedName name="wrn.tableq._1_3_1_1_1" hidden="1">{#N/A,#N/A,FALSE,"CGBR95C"}</definedName>
    <definedName name="wrn.tableq._1_3_1_1_2" hidden="1">{#N/A,#N/A,FALSE,"CGBR95C"}</definedName>
    <definedName name="wrn.tableq._1_3_1_2" localSheetId="0" hidden="1">{#N/A,#N/A,FALSE,"CGBR95C"}</definedName>
    <definedName name="wrn.tableq._1_3_1_2" hidden="1">{#N/A,#N/A,FALSE,"CGBR95C"}</definedName>
    <definedName name="wrn.tableq._1_3_1_3" localSheetId="0" hidden="1">{#N/A,#N/A,FALSE,"CGBR95C"}</definedName>
    <definedName name="wrn.tableq._1_3_1_3" hidden="1">{#N/A,#N/A,FALSE,"CGBR95C"}</definedName>
    <definedName name="wrn.tableq._1_3_1_4" localSheetId="0" hidden="1">{#N/A,#N/A,FALSE,"CGBR95C"}</definedName>
    <definedName name="wrn.tableq._1_3_1_4" hidden="1">{#N/A,#N/A,FALSE,"CGBR95C"}</definedName>
    <definedName name="wrn.tableq._1_3_1_5" localSheetId="0" hidden="1">{#N/A,#N/A,FALSE,"CGBR95C"}</definedName>
    <definedName name="wrn.tableq._1_3_1_5" hidden="1">{#N/A,#N/A,FALSE,"CGBR95C"}</definedName>
    <definedName name="wrn.tableq._1_3_2" localSheetId="0" hidden="1">{#N/A,#N/A,FALSE,"CGBR95C"}</definedName>
    <definedName name="wrn.tableq._1_3_2" hidden="1">{#N/A,#N/A,FALSE,"CGBR95C"}</definedName>
    <definedName name="wrn.tableq._1_3_3" localSheetId="0" hidden="1">{#N/A,#N/A,FALSE,"CGBR95C"}</definedName>
    <definedName name="wrn.tableq._1_3_3" hidden="1">{#N/A,#N/A,FALSE,"CGBR95C"}</definedName>
    <definedName name="wrn.tableq._1_3_4" localSheetId="0" hidden="1">{#N/A,#N/A,FALSE,"CGBR95C"}</definedName>
    <definedName name="wrn.tableq._1_3_4" hidden="1">{#N/A,#N/A,FALSE,"CGBR95C"}</definedName>
    <definedName name="wrn.tableq._1_3_5" localSheetId="0" hidden="1">{#N/A,#N/A,FALSE,"CGBR95C"}</definedName>
    <definedName name="wrn.tableq._1_3_5" hidden="1">{#N/A,#N/A,FALSE,"CGBR95C"}</definedName>
    <definedName name="wrn.tableq._1_4" localSheetId="0" hidden="1">{#N/A,#N/A,FALSE,"CGBR95C"}</definedName>
    <definedName name="wrn.tableq._1_4" localSheetId="4" hidden="1">{#N/A,#N/A,FALSE,"CGBR95C"}</definedName>
    <definedName name="wrn.tableq._1_4" hidden="1">{#N/A,#N/A,FALSE,"CGBR95C"}</definedName>
    <definedName name="wrn.tableq._1_4_1" localSheetId="0" hidden="1">{#N/A,#N/A,FALSE,"CGBR95C"}</definedName>
    <definedName name="wrn.tableq._1_4_1" localSheetId="4" hidden="1">{#N/A,#N/A,FALSE,"CGBR95C"}</definedName>
    <definedName name="wrn.tableq._1_4_1" hidden="1">{#N/A,#N/A,FALSE,"CGBR95C"}</definedName>
    <definedName name="wrn.tableq._1_4_1_1" localSheetId="0" hidden="1">{#N/A,#N/A,FALSE,"CGBR95C"}</definedName>
    <definedName name="wrn.tableq._1_4_1_1" hidden="1">{#N/A,#N/A,FALSE,"CGBR95C"}</definedName>
    <definedName name="wrn.tableq._1_4_1_2" localSheetId="0" hidden="1">{#N/A,#N/A,FALSE,"CGBR95C"}</definedName>
    <definedName name="wrn.tableq._1_4_1_2" hidden="1">{#N/A,#N/A,FALSE,"CGBR95C"}</definedName>
    <definedName name="wrn.tableq._1_4_1_3" localSheetId="0" hidden="1">{#N/A,#N/A,FALSE,"CGBR95C"}</definedName>
    <definedName name="wrn.tableq._1_4_1_3" hidden="1">{#N/A,#N/A,FALSE,"CGBR95C"}</definedName>
    <definedName name="wrn.tableq._1_4_1_4" localSheetId="0" hidden="1">{#N/A,#N/A,FALSE,"CGBR95C"}</definedName>
    <definedName name="wrn.tableq._1_4_1_4" hidden="1">{#N/A,#N/A,FALSE,"CGBR95C"}</definedName>
    <definedName name="wrn.tableq._1_4_1_5" hidden="1">{#N/A,#N/A,FALSE,"CGBR95C"}</definedName>
    <definedName name="wrn.tableq._1_4_2" localSheetId="0" hidden="1">{#N/A,#N/A,FALSE,"CGBR95C"}</definedName>
    <definedName name="wrn.tableq._1_4_2" hidden="1">{#N/A,#N/A,FALSE,"CGBR95C"}</definedName>
    <definedName name="wrn.tableq._1_4_3" localSheetId="0" hidden="1">{#N/A,#N/A,FALSE,"CGBR95C"}</definedName>
    <definedName name="wrn.tableq._1_4_3" hidden="1">{#N/A,#N/A,FALSE,"CGBR95C"}</definedName>
    <definedName name="wrn.tableq._1_4_4" localSheetId="0" hidden="1">{#N/A,#N/A,FALSE,"CGBR95C"}</definedName>
    <definedName name="wrn.tableq._1_4_4" hidden="1">{#N/A,#N/A,FALSE,"CGBR95C"}</definedName>
    <definedName name="wrn.tableq._1_4_5" localSheetId="0" hidden="1">{#N/A,#N/A,FALSE,"CGBR95C"}</definedName>
    <definedName name="wrn.tableq._1_4_5" hidden="1">{#N/A,#N/A,FALSE,"CGBR95C"}</definedName>
    <definedName name="wrn.tableq._1_5" localSheetId="0" hidden="1">{#N/A,#N/A,FALSE,"CGBR95C"}</definedName>
    <definedName name="wrn.tableq._1_5" localSheetId="4" hidden="1">{#N/A,#N/A,FALSE,"CGBR95C"}</definedName>
    <definedName name="wrn.tableq._1_5" hidden="1">{#N/A,#N/A,FALSE,"CGBR95C"}</definedName>
    <definedName name="wrn.tableq._1_5_1" localSheetId="0" hidden="1">{#N/A,#N/A,FALSE,"CGBR95C"}</definedName>
    <definedName name="wrn.tableq._1_5_1" hidden="1">{#N/A,#N/A,FALSE,"CGBR95C"}</definedName>
    <definedName name="wrn.tableq._1_5_2" localSheetId="0" hidden="1">{#N/A,#N/A,FALSE,"CGBR95C"}</definedName>
    <definedName name="wrn.tableq._1_5_2" hidden="1">{#N/A,#N/A,FALSE,"CGBR95C"}</definedName>
    <definedName name="wrn.tableq._1_5_3" localSheetId="0" hidden="1">{#N/A,#N/A,FALSE,"CGBR95C"}</definedName>
    <definedName name="wrn.tableq._1_5_3" hidden="1">{#N/A,#N/A,FALSE,"CGBR95C"}</definedName>
    <definedName name="wrn.tableq._1_5_4" localSheetId="0" hidden="1">{#N/A,#N/A,FALSE,"CGBR95C"}</definedName>
    <definedName name="wrn.tableq._1_5_4" hidden="1">{#N/A,#N/A,FALSE,"CGBR95C"}</definedName>
    <definedName name="wrn.tableq._1_5_5" hidden="1">{#N/A,#N/A,FALSE,"CGBR95C"}</definedName>
    <definedName name="wrn.tableq._2" localSheetId="0" hidden="1">{#N/A,#N/A,FALSE,"CGBR95C"}</definedName>
    <definedName name="wrn.tableq._2" localSheetId="4" hidden="1">{#N/A,#N/A,FALSE,"CGBR95C"}</definedName>
    <definedName name="wrn.tableq._2" localSheetId="3" hidden="1">{#N/A,#N/A,FALSE,"CGBR95C"}</definedName>
    <definedName name="wrn.tableq._2" hidden="1">{#N/A,#N/A,FALSE,"CGBR95C"}</definedName>
    <definedName name="wrn.tableq._2_1" localSheetId="0" hidden="1">{#N/A,#N/A,FALSE,"CGBR95C"}</definedName>
    <definedName name="wrn.tableq._2_1" localSheetId="4" hidden="1">{#N/A,#N/A,FALSE,"CGBR95C"}</definedName>
    <definedName name="wrn.tableq._2_1" hidden="1">{#N/A,#N/A,FALSE,"CGBR95C"}</definedName>
    <definedName name="wrn.tableq._2_1_1" localSheetId="0" hidden="1">{#N/A,#N/A,FALSE,"CGBR95C"}</definedName>
    <definedName name="wrn.tableq._2_1_1" hidden="1">{#N/A,#N/A,FALSE,"CGBR95C"}</definedName>
    <definedName name="wrn.tableq._2_1_1_1" hidden="1">{#N/A,#N/A,FALSE,"CGBR95C"}</definedName>
    <definedName name="wrn.tableq._2_1_1_2" hidden="1">{#N/A,#N/A,FALSE,"CGBR95C"}</definedName>
    <definedName name="wrn.tableq._2_1_2" localSheetId="0" hidden="1">{#N/A,#N/A,FALSE,"CGBR95C"}</definedName>
    <definedName name="wrn.tableq._2_1_2" hidden="1">{#N/A,#N/A,FALSE,"CGBR95C"}</definedName>
    <definedName name="wrn.tableq._2_1_3" localSheetId="0" hidden="1">{#N/A,#N/A,FALSE,"CGBR95C"}</definedName>
    <definedName name="wrn.tableq._2_1_3" hidden="1">{#N/A,#N/A,FALSE,"CGBR95C"}</definedName>
    <definedName name="wrn.tableq._2_1_4" localSheetId="0" hidden="1">{#N/A,#N/A,FALSE,"CGBR95C"}</definedName>
    <definedName name="wrn.tableq._2_1_4" hidden="1">{#N/A,#N/A,FALSE,"CGBR95C"}</definedName>
    <definedName name="wrn.tableq._2_1_5" localSheetId="0" hidden="1">{#N/A,#N/A,FALSE,"CGBR95C"}</definedName>
    <definedName name="wrn.tableq._2_1_5" hidden="1">{#N/A,#N/A,FALSE,"CGBR95C"}</definedName>
    <definedName name="wrn.tableq._2_2" localSheetId="0" hidden="1">{#N/A,#N/A,FALSE,"CGBR95C"}</definedName>
    <definedName name="wrn.tableq._2_2" hidden="1">{#N/A,#N/A,FALSE,"CGBR95C"}</definedName>
    <definedName name="wrn.tableq._2_3" localSheetId="0" hidden="1">{#N/A,#N/A,FALSE,"CGBR95C"}</definedName>
    <definedName name="wrn.tableq._2_3" hidden="1">{#N/A,#N/A,FALSE,"CGBR95C"}</definedName>
    <definedName name="wrn.tableq._2_4" localSheetId="0" hidden="1">{#N/A,#N/A,FALSE,"CGBR95C"}</definedName>
    <definedName name="wrn.tableq._2_4" hidden="1">{#N/A,#N/A,FALSE,"CGBR95C"}</definedName>
    <definedName name="wrn.tableq._2_5" localSheetId="0" hidden="1">{#N/A,#N/A,FALSE,"CGBR95C"}</definedName>
    <definedName name="wrn.tableq._2_5" hidden="1">{#N/A,#N/A,FALSE,"CGBR95C"}</definedName>
    <definedName name="wrn.tableq._3" localSheetId="0" hidden="1">{#N/A,#N/A,FALSE,"CGBR95C"}</definedName>
    <definedName name="wrn.tableq._3" localSheetId="4" hidden="1">{#N/A,#N/A,FALSE,"CGBR95C"}</definedName>
    <definedName name="wrn.tableq._3" hidden="1">{#N/A,#N/A,FALSE,"CGBR95C"}</definedName>
    <definedName name="wrn.tableq._3_1" localSheetId="0" hidden="1">{#N/A,#N/A,FALSE,"CGBR95C"}</definedName>
    <definedName name="wrn.tableq._3_1" localSheetId="4" hidden="1">{#N/A,#N/A,FALSE,"CGBR95C"}</definedName>
    <definedName name="wrn.tableq._3_1" hidden="1">{#N/A,#N/A,FALSE,"CGBR95C"}</definedName>
    <definedName name="wrn.tableq._3_1_1" localSheetId="0" hidden="1">{#N/A,#N/A,FALSE,"CGBR95C"}</definedName>
    <definedName name="wrn.tableq._3_1_1" hidden="1">{#N/A,#N/A,FALSE,"CGBR95C"}</definedName>
    <definedName name="wrn.tableq._3_1_1_1" hidden="1">{#N/A,#N/A,FALSE,"CGBR95C"}</definedName>
    <definedName name="wrn.tableq._3_1_1_2" hidden="1">{#N/A,#N/A,FALSE,"CGBR95C"}</definedName>
    <definedName name="wrn.tableq._3_1_2" localSheetId="0" hidden="1">{#N/A,#N/A,FALSE,"CGBR95C"}</definedName>
    <definedName name="wrn.tableq._3_1_2" hidden="1">{#N/A,#N/A,FALSE,"CGBR95C"}</definedName>
    <definedName name="wrn.tableq._3_1_3" localSheetId="0" hidden="1">{#N/A,#N/A,FALSE,"CGBR95C"}</definedName>
    <definedName name="wrn.tableq._3_1_3" hidden="1">{#N/A,#N/A,FALSE,"CGBR95C"}</definedName>
    <definedName name="wrn.tableq._3_1_4" localSheetId="0" hidden="1">{#N/A,#N/A,FALSE,"CGBR95C"}</definedName>
    <definedName name="wrn.tableq._3_1_4" hidden="1">{#N/A,#N/A,FALSE,"CGBR95C"}</definedName>
    <definedName name="wrn.tableq._3_1_5" localSheetId="0" hidden="1">{#N/A,#N/A,FALSE,"CGBR95C"}</definedName>
    <definedName name="wrn.tableq._3_1_5" hidden="1">{#N/A,#N/A,FALSE,"CGBR95C"}</definedName>
    <definedName name="wrn.tableq._3_2" localSheetId="0" hidden="1">{#N/A,#N/A,FALSE,"CGBR95C"}</definedName>
    <definedName name="wrn.tableq._3_2" hidden="1">{#N/A,#N/A,FALSE,"CGBR95C"}</definedName>
    <definedName name="wrn.tableq._3_3" localSheetId="0" hidden="1">{#N/A,#N/A,FALSE,"CGBR95C"}</definedName>
    <definedName name="wrn.tableq._3_3" hidden="1">{#N/A,#N/A,FALSE,"CGBR95C"}</definedName>
    <definedName name="wrn.tableq._3_4" localSheetId="0" hidden="1">{#N/A,#N/A,FALSE,"CGBR95C"}</definedName>
    <definedName name="wrn.tableq._3_4" hidden="1">{#N/A,#N/A,FALSE,"CGBR95C"}</definedName>
    <definedName name="wrn.tableq._3_5" localSheetId="0" hidden="1">{#N/A,#N/A,FALSE,"CGBR95C"}</definedName>
    <definedName name="wrn.tableq._3_5" hidden="1">{#N/A,#N/A,FALSE,"CGBR95C"}</definedName>
    <definedName name="wrn.tableq._4" localSheetId="0" hidden="1">{#N/A,#N/A,FALSE,"CGBR95C"}</definedName>
    <definedName name="wrn.tableq._4" localSheetId="4" hidden="1">{#N/A,#N/A,FALSE,"CGBR95C"}</definedName>
    <definedName name="wrn.tableq._4" hidden="1">{#N/A,#N/A,FALSE,"CGBR95C"}</definedName>
    <definedName name="wrn.tableq._4_1" localSheetId="0" hidden="1">{#N/A,#N/A,FALSE,"CGBR95C"}</definedName>
    <definedName name="wrn.tableq._4_1" localSheetId="4" hidden="1">{#N/A,#N/A,FALSE,"CGBR95C"}</definedName>
    <definedName name="wrn.tableq._4_1" hidden="1">{#N/A,#N/A,FALSE,"CGBR95C"}</definedName>
    <definedName name="wrn.tableq._4_1_1" localSheetId="0" hidden="1">{#N/A,#N/A,FALSE,"CGBR95C"}</definedName>
    <definedName name="wrn.tableq._4_1_1" hidden="1">{#N/A,#N/A,FALSE,"CGBR95C"}</definedName>
    <definedName name="wrn.tableq._4_1_1_1" hidden="1">{#N/A,#N/A,FALSE,"CGBR95C"}</definedName>
    <definedName name="wrn.tableq._4_1_1_2" hidden="1">{#N/A,#N/A,FALSE,"CGBR95C"}</definedName>
    <definedName name="wrn.tableq._4_1_2" localSheetId="0" hidden="1">{#N/A,#N/A,FALSE,"CGBR95C"}</definedName>
    <definedName name="wrn.tableq._4_1_2" hidden="1">{#N/A,#N/A,FALSE,"CGBR95C"}</definedName>
    <definedName name="wrn.tableq._4_1_3" localSheetId="0" hidden="1">{#N/A,#N/A,FALSE,"CGBR95C"}</definedName>
    <definedName name="wrn.tableq._4_1_3" hidden="1">{#N/A,#N/A,FALSE,"CGBR95C"}</definedName>
    <definedName name="wrn.tableq._4_1_4" localSheetId="0" hidden="1">{#N/A,#N/A,FALSE,"CGBR95C"}</definedName>
    <definedName name="wrn.tableq._4_1_4" hidden="1">{#N/A,#N/A,FALSE,"CGBR95C"}</definedName>
    <definedName name="wrn.tableq._4_1_5" localSheetId="0" hidden="1">{#N/A,#N/A,FALSE,"CGBR95C"}</definedName>
    <definedName name="wrn.tableq._4_1_5" hidden="1">{#N/A,#N/A,FALSE,"CGBR95C"}</definedName>
    <definedName name="wrn.tableq._4_2" localSheetId="0" hidden="1">{#N/A,#N/A,FALSE,"CGBR95C"}</definedName>
    <definedName name="wrn.tableq._4_2" hidden="1">{#N/A,#N/A,FALSE,"CGBR95C"}</definedName>
    <definedName name="wrn.tableq._4_3" localSheetId="0" hidden="1">{#N/A,#N/A,FALSE,"CGBR95C"}</definedName>
    <definedName name="wrn.tableq._4_3" hidden="1">{#N/A,#N/A,FALSE,"CGBR95C"}</definedName>
    <definedName name="wrn.tableq._4_4" localSheetId="0" hidden="1">{#N/A,#N/A,FALSE,"CGBR95C"}</definedName>
    <definedName name="wrn.tableq._4_4" hidden="1">{#N/A,#N/A,FALSE,"CGBR95C"}</definedName>
    <definedName name="wrn.tableq._4_5" localSheetId="0" hidden="1">{#N/A,#N/A,FALSE,"CGBR95C"}</definedName>
    <definedName name="wrn.tableq._4_5" hidden="1">{#N/A,#N/A,FALSE,"CGBR95C"}</definedName>
    <definedName name="wrn.tableq._5" localSheetId="0" hidden="1">{#N/A,#N/A,FALSE,"CGBR95C"}</definedName>
    <definedName name="wrn.tableq._5" localSheetId="4" hidden="1">{#N/A,#N/A,FALSE,"CGBR95C"}</definedName>
    <definedName name="wrn.tableq._5" hidden="1">{#N/A,#N/A,FALSE,"CGBR95C"}</definedName>
    <definedName name="wrn.tableq._5_1" localSheetId="0" hidden="1">{#N/A,#N/A,FALSE,"CGBR95C"}</definedName>
    <definedName name="wrn.tableq._5_1" localSheetId="4" hidden="1">{#N/A,#N/A,FALSE,"CGBR95C"}</definedName>
    <definedName name="wrn.tableq._5_1" hidden="1">{#N/A,#N/A,FALSE,"CGBR95C"}</definedName>
    <definedName name="wrn.tableq._5_1_1" localSheetId="0" hidden="1">{#N/A,#N/A,FALSE,"CGBR95C"}</definedName>
    <definedName name="wrn.tableq._5_1_1" hidden="1">{#N/A,#N/A,FALSE,"CGBR95C"}</definedName>
    <definedName name="wrn.tableq._5_1_1_1" hidden="1">{#N/A,#N/A,FALSE,"CGBR95C"}</definedName>
    <definedName name="wrn.tableq._5_1_1_2" hidden="1">{#N/A,#N/A,FALSE,"CGBR95C"}</definedName>
    <definedName name="wrn.tableq._5_1_2" localSheetId="0" hidden="1">{#N/A,#N/A,FALSE,"CGBR95C"}</definedName>
    <definedName name="wrn.tableq._5_1_2" hidden="1">{#N/A,#N/A,FALSE,"CGBR95C"}</definedName>
    <definedName name="wrn.tableq._5_1_3" localSheetId="0" hidden="1">{#N/A,#N/A,FALSE,"CGBR95C"}</definedName>
    <definedName name="wrn.tableq._5_1_3" hidden="1">{#N/A,#N/A,FALSE,"CGBR95C"}</definedName>
    <definedName name="wrn.tableq._5_1_4" localSheetId="0" hidden="1">{#N/A,#N/A,FALSE,"CGBR95C"}</definedName>
    <definedName name="wrn.tableq._5_1_4" hidden="1">{#N/A,#N/A,FALSE,"CGBR95C"}</definedName>
    <definedName name="wrn.tableq._5_1_5" localSheetId="0" hidden="1">{#N/A,#N/A,FALSE,"CGBR95C"}</definedName>
    <definedName name="wrn.tableq._5_1_5" hidden="1">{#N/A,#N/A,FALSE,"CGBR95C"}</definedName>
    <definedName name="wrn.tableq._5_2" localSheetId="0" hidden="1">{#N/A,#N/A,FALSE,"CGBR95C"}</definedName>
    <definedName name="wrn.tableq._5_2" hidden="1">{#N/A,#N/A,FALSE,"CGBR95C"}</definedName>
    <definedName name="wrn.tableq._5_3" localSheetId="0" hidden="1">{#N/A,#N/A,FALSE,"CGBR95C"}</definedName>
    <definedName name="wrn.tableq._5_3" hidden="1">{#N/A,#N/A,FALSE,"CGBR95C"}</definedName>
    <definedName name="wrn.tableq._5_4" localSheetId="0" hidden="1">{#N/A,#N/A,FALSE,"CGBR95C"}</definedName>
    <definedName name="wrn.tableq._5_4" hidden="1">{#N/A,#N/A,FALSE,"CGBR95C"}</definedName>
    <definedName name="wrn.tableq._5_5" localSheetId="0" hidden="1">{#N/A,#N/A,FALSE,"CGBR95C"}</definedName>
    <definedName name="wrn.tableq._5_5" hidden="1">{#N/A,#N/A,FALSE,"CGBR95C"}</definedName>
    <definedName name="wrn.TMCOMP." localSheetId="0"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localSheetId="4" hidden="1">{#N/A,#N/A,FALSE,"TMCOMP96";#N/A,#N/A,FALSE,"MAT96";#N/A,#N/A,FALSE,"FANDA96";#N/A,#N/A,FALSE,"INTRAN96";#N/A,#N/A,FALSE,"NAA9697";#N/A,#N/A,FALSE,"ECWEBB";#N/A,#N/A,FALSE,"MFT96";#N/A,#N/A,FALSE,"CTrecon"}</definedName>
    <definedName name="wrn.TMCOMP._1" localSheetId="3" hidden="1">{#N/A,#N/A,FALSE,"TMCOMP96";#N/A,#N/A,FALSE,"MAT96";#N/A,#N/A,FALSE,"FANDA96";#N/A,#N/A,FALSE,"INTRAN96";#N/A,#N/A,FALSE,"NAA9697";#N/A,#N/A,FALSE,"ECWEBB";#N/A,#N/A,FALSE,"MFT96";#N/A,#N/A,FALSE,"CTrecon"}</definedName>
    <definedName name="wrn.TMCOMP._1_1" localSheetId="0" hidden="1">{#N/A,#N/A,FALSE,"TMCOMP96";#N/A,#N/A,FALSE,"MAT96";#N/A,#N/A,FALSE,"FANDA96";#N/A,#N/A,FALSE,"INTRAN96";#N/A,#N/A,FALSE,"NAA9697";#N/A,#N/A,FALSE,"ECWEBB";#N/A,#N/A,FALSE,"MFT96";#N/A,#N/A,FALSE,"CTrecon"}</definedName>
    <definedName name="wrn.TMCOMP._1_1" localSheetId="4" hidden="1">{#N/A,#N/A,FALSE,"TMCOMP96";#N/A,#N/A,FALSE,"MAT96";#N/A,#N/A,FALSE,"FANDA96";#N/A,#N/A,FALSE,"INTRAN96";#N/A,#N/A,FALSE,"NAA9697";#N/A,#N/A,FALSE,"ECWEBB";#N/A,#N/A,FALSE,"MFT96";#N/A,#N/A,FALSE,"CTrecon"}</definedName>
    <definedName name="wrn.TMCOMP._1_1" localSheetId="3" hidden="1">{#N/A,#N/A,FALSE,"TMCOMP96";#N/A,#N/A,FALSE,"MAT96";#N/A,#N/A,FALSE,"FANDA96";#N/A,#N/A,FALSE,"INTRAN96";#N/A,#N/A,FALSE,"NAA9697";#N/A,#N/A,FALSE,"ECWEBB";#N/A,#N/A,FALSE,"MFT96";#N/A,#N/A,FALSE,"CTrecon"}</definedName>
    <definedName name="wrn.TMCOMP._1_1" hidden="1">{#N/A,#N/A,FALSE,"TMCOMP96";#N/A,#N/A,FALSE,"MAT96";#N/A,#N/A,FALSE,"FANDA96";#N/A,#N/A,FALSE,"INTRAN96";#N/A,#N/A,FALSE,"NAA9697";#N/A,#N/A,FALSE,"ECWEBB";#N/A,#N/A,FALSE,"MFT96";#N/A,#N/A,FALSE,"CTrecon"}</definedName>
    <definedName name="wrn.TMCOMP._1_1_1" localSheetId="0" hidden="1">{#N/A,#N/A,FALSE,"TMCOMP96";#N/A,#N/A,FALSE,"MAT96";#N/A,#N/A,FALSE,"FANDA96";#N/A,#N/A,FALSE,"INTRAN96";#N/A,#N/A,FALSE,"NAA9697";#N/A,#N/A,FALSE,"ECWEBB";#N/A,#N/A,FALSE,"MFT96";#N/A,#N/A,FALSE,"CTrecon"}</definedName>
    <definedName name="wrn.TMCOMP._1_1_1" localSheetId="4" hidden="1">{#N/A,#N/A,FALSE,"TMCOMP96";#N/A,#N/A,FALSE,"MAT96";#N/A,#N/A,FALSE,"FANDA96";#N/A,#N/A,FALSE,"INTRAN96";#N/A,#N/A,FALSE,"NAA9697";#N/A,#N/A,FALSE,"ECWEBB";#N/A,#N/A,FALSE,"MFT96";#N/A,#N/A,FALSE,"CTrecon"}</definedName>
    <definedName name="wrn.TMCOMP._1_1_1" hidden="1">{#N/A,#N/A,FALSE,"TMCOMP96";#N/A,#N/A,FALSE,"MAT96";#N/A,#N/A,FALSE,"FANDA96";#N/A,#N/A,FALSE,"INTRAN96";#N/A,#N/A,FALSE,"NAA9697";#N/A,#N/A,FALSE,"ECWEBB";#N/A,#N/A,FALSE,"MFT96";#N/A,#N/A,FALSE,"CTrecon"}</definedName>
    <definedName name="wrn.TMCOMP._1_1_1_1" localSheetId="0" hidden="1">{#N/A,#N/A,FALSE,"TMCOMP96";#N/A,#N/A,FALSE,"MAT96";#N/A,#N/A,FALSE,"FANDA96";#N/A,#N/A,FALSE,"INTRAN96";#N/A,#N/A,FALSE,"NAA9697";#N/A,#N/A,FALSE,"ECWEBB";#N/A,#N/A,FALSE,"MFT96";#N/A,#N/A,FALSE,"CTrecon"}</definedName>
    <definedName name="wrn.TMCOMP._1_1_1_1" hidden="1">{#N/A,#N/A,FALSE,"TMCOMP96";#N/A,#N/A,FALSE,"MAT96";#N/A,#N/A,FALSE,"FANDA96";#N/A,#N/A,FALSE,"INTRAN96";#N/A,#N/A,FALSE,"NAA9697";#N/A,#N/A,FALSE,"ECWEBB";#N/A,#N/A,FALSE,"MFT96";#N/A,#N/A,FALSE,"CTrecon"}</definedName>
    <definedName name="wrn.TMCOMP._1_1_1_1_1" hidden="1">{#N/A,#N/A,FALSE,"TMCOMP96";#N/A,#N/A,FALSE,"MAT96";#N/A,#N/A,FALSE,"FANDA96";#N/A,#N/A,FALSE,"INTRAN96";#N/A,#N/A,FALSE,"NAA9697";#N/A,#N/A,FALSE,"ECWEBB";#N/A,#N/A,FALSE,"MFT96";#N/A,#N/A,FALSE,"CTrecon"}</definedName>
    <definedName name="wrn.TMCOMP._1_1_1_1_2" hidden="1">{#N/A,#N/A,FALSE,"TMCOMP96";#N/A,#N/A,FALSE,"MAT96";#N/A,#N/A,FALSE,"FANDA96";#N/A,#N/A,FALSE,"INTRAN96";#N/A,#N/A,FALSE,"NAA9697";#N/A,#N/A,FALSE,"ECWEBB";#N/A,#N/A,FALSE,"MFT96";#N/A,#N/A,FALSE,"CTrecon"}</definedName>
    <definedName name="wrn.TMCOMP._1_1_1_2" localSheetId="0" hidden="1">{#N/A,#N/A,FALSE,"TMCOMP96";#N/A,#N/A,FALSE,"MAT96";#N/A,#N/A,FALSE,"FANDA96";#N/A,#N/A,FALSE,"INTRAN96";#N/A,#N/A,FALSE,"NAA9697";#N/A,#N/A,FALSE,"ECWEBB";#N/A,#N/A,FALSE,"MFT96";#N/A,#N/A,FALSE,"CTrecon"}</definedName>
    <definedName name="wrn.TMCOMP._1_1_1_2" hidden="1">{#N/A,#N/A,FALSE,"TMCOMP96";#N/A,#N/A,FALSE,"MAT96";#N/A,#N/A,FALSE,"FANDA96";#N/A,#N/A,FALSE,"INTRAN96";#N/A,#N/A,FALSE,"NAA9697";#N/A,#N/A,FALSE,"ECWEBB";#N/A,#N/A,FALSE,"MFT96";#N/A,#N/A,FALSE,"CTrecon"}</definedName>
    <definedName name="wrn.TMCOMP._1_1_1_3" localSheetId="0" hidden="1">{#N/A,#N/A,FALSE,"TMCOMP96";#N/A,#N/A,FALSE,"MAT96";#N/A,#N/A,FALSE,"FANDA96";#N/A,#N/A,FALSE,"INTRAN96";#N/A,#N/A,FALSE,"NAA9697";#N/A,#N/A,FALSE,"ECWEBB";#N/A,#N/A,FALSE,"MFT96";#N/A,#N/A,FALSE,"CTrecon"}</definedName>
    <definedName name="wrn.TMCOMP._1_1_1_3" hidden="1">{#N/A,#N/A,FALSE,"TMCOMP96";#N/A,#N/A,FALSE,"MAT96";#N/A,#N/A,FALSE,"FANDA96";#N/A,#N/A,FALSE,"INTRAN96";#N/A,#N/A,FALSE,"NAA9697";#N/A,#N/A,FALSE,"ECWEBB";#N/A,#N/A,FALSE,"MFT96";#N/A,#N/A,FALSE,"CTrecon"}</definedName>
    <definedName name="wrn.TMCOMP._1_1_1_4" localSheetId="0" hidden="1">{#N/A,#N/A,FALSE,"TMCOMP96";#N/A,#N/A,FALSE,"MAT96";#N/A,#N/A,FALSE,"FANDA96";#N/A,#N/A,FALSE,"INTRAN96";#N/A,#N/A,FALSE,"NAA9697";#N/A,#N/A,FALSE,"ECWEBB";#N/A,#N/A,FALSE,"MFT96";#N/A,#N/A,FALSE,"CTrecon"}</definedName>
    <definedName name="wrn.TMCOMP._1_1_1_4" hidden="1">{#N/A,#N/A,FALSE,"TMCOMP96";#N/A,#N/A,FALSE,"MAT96";#N/A,#N/A,FALSE,"FANDA96";#N/A,#N/A,FALSE,"INTRAN96";#N/A,#N/A,FALSE,"NAA9697";#N/A,#N/A,FALSE,"ECWEBB";#N/A,#N/A,FALSE,"MFT96";#N/A,#N/A,FALSE,"CTrecon"}</definedName>
    <definedName name="wrn.TMCOMP._1_1_1_5" localSheetId="0" hidden="1">{#N/A,#N/A,FALSE,"TMCOMP96";#N/A,#N/A,FALSE,"MAT96";#N/A,#N/A,FALSE,"FANDA96";#N/A,#N/A,FALSE,"INTRAN96";#N/A,#N/A,FALSE,"NAA9697";#N/A,#N/A,FALSE,"ECWEBB";#N/A,#N/A,FALSE,"MFT96";#N/A,#N/A,FALSE,"CTrecon"}</definedName>
    <definedName name="wrn.TMCOMP._1_1_1_5" hidden="1">{#N/A,#N/A,FALSE,"TMCOMP96";#N/A,#N/A,FALSE,"MAT96";#N/A,#N/A,FALSE,"FANDA96";#N/A,#N/A,FALSE,"INTRAN96";#N/A,#N/A,FALSE,"NAA9697";#N/A,#N/A,FALSE,"ECWEBB";#N/A,#N/A,FALSE,"MFT96";#N/A,#N/A,FALSE,"CTrecon"}</definedName>
    <definedName name="wrn.TMCOMP._1_1_2" localSheetId="0" hidden="1">{#N/A,#N/A,FALSE,"TMCOMP96";#N/A,#N/A,FALSE,"MAT96";#N/A,#N/A,FALSE,"FANDA96";#N/A,#N/A,FALSE,"INTRAN96";#N/A,#N/A,FALSE,"NAA9697";#N/A,#N/A,FALSE,"ECWEBB";#N/A,#N/A,FALSE,"MFT96";#N/A,#N/A,FALSE,"CTrecon"}</definedName>
    <definedName name="wrn.TMCOMP._1_1_2" hidden="1">{#N/A,#N/A,FALSE,"TMCOMP96";#N/A,#N/A,FALSE,"MAT96";#N/A,#N/A,FALSE,"FANDA96";#N/A,#N/A,FALSE,"INTRAN96";#N/A,#N/A,FALSE,"NAA9697";#N/A,#N/A,FALSE,"ECWEBB";#N/A,#N/A,FALSE,"MFT96";#N/A,#N/A,FALSE,"CTrecon"}</definedName>
    <definedName name="wrn.TMCOMP._1_1_3" localSheetId="0" hidden="1">{#N/A,#N/A,FALSE,"TMCOMP96";#N/A,#N/A,FALSE,"MAT96";#N/A,#N/A,FALSE,"FANDA96";#N/A,#N/A,FALSE,"INTRAN96";#N/A,#N/A,FALSE,"NAA9697";#N/A,#N/A,FALSE,"ECWEBB";#N/A,#N/A,FALSE,"MFT96";#N/A,#N/A,FALSE,"CTrecon"}</definedName>
    <definedName name="wrn.TMCOMP._1_1_3" hidden="1">{#N/A,#N/A,FALSE,"TMCOMP96";#N/A,#N/A,FALSE,"MAT96";#N/A,#N/A,FALSE,"FANDA96";#N/A,#N/A,FALSE,"INTRAN96";#N/A,#N/A,FALSE,"NAA9697";#N/A,#N/A,FALSE,"ECWEBB";#N/A,#N/A,FALSE,"MFT96";#N/A,#N/A,FALSE,"CTrecon"}</definedName>
    <definedName name="wrn.TMCOMP._1_1_4" localSheetId="0" hidden="1">{#N/A,#N/A,FALSE,"TMCOMP96";#N/A,#N/A,FALSE,"MAT96";#N/A,#N/A,FALSE,"FANDA96";#N/A,#N/A,FALSE,"INTRAN96";#N/A,#N/A,FALSE,"NAA9697";#N/A,#N/A,FALSE,"ECWEBB";#N/A,#N/A,FALSE,"MFT96";#N/A,#N/A,FALSE,"CTrecon"}</definedName>
    <definedName name="wrn.TMCOMP._1_1_4" hidden="1">{#N/A,#N/A,FALSE,"TMCOMP96";#N/A,#N/A,FALSE,"MAT96";#N/A,#N/A,FALSE,"FANDA96";#N/A,#N/A,FALSE,"INTRAN96";#N/A,#N/A,FALSE,"NAA9697";#N/A,#N/A,FALSE,"ECWEBB";#N/A,#N/A,FALSE,"MFT96";#N/A,#N/A,FALSE,"CTrecon"}</definedName>
    <definedName name="wrn.TMCOMP._1_1_5" localSheetId="0" hidden="1">{#N/A,#N/A,FALSE,"TMCOMP96";#N/A,#N/A,FALSE,"MAT96";#N/A,#N/A,FALSE,"FANDA96";#N/A,#N/A,FALSE,"INTRAN96";#N/A,#N/A,FALSE,"NAA9697";#N/A,#N/A,FALSE,"ECWEBB";#N/A,#N/A,FALSE,"MFT96";#N/A,#N/A,FALSE,"CTrecon"}</definedName>
    <definedName name="wrn.TMCOMP._1_1_5" hidden="1">{#N/A,#N/A,FALSE,"TMCOMP96";#N/A,#N/A,FALSE,"MAT96";#N/A,#N/A,FALSE,"FANDA96";#N/A,#N/A,FALSE,"INTRAN96";#N/A,#N/A,FALSE,"NAA9697";#N/A,#N/A,FALSE,"ECWEBB";#N/A,#N/A,FALSE,"MFT96";#N/A,#N/A,FALSE,"CTrecon"}</definedName>
    <definedName name="wrn.TMCOMP._1_2" localSheetId="0" hidden="1">{#N/A,#N/A,FALSE,"TMCOMP96";#N/A,#N/A,FALSE,"MAT96";#N/A,#N/A,FALSE,"FANDA96";#N/A,#N/A,FALSE,"INTRAN96";#N/A,#N/A,FALSE,"NAA9697";#N/A,#N/A,FALSE,"ECWEBB";#N/A,#N/A,FALSE,"MFT96";#N/A,#N/A,FALSE,"CTrecon"}</definedName>
    <definedName name="wrn.TMCOMP._1_2" localSheetId="4" hidden="1">{#N/A,#N/A,FALSE,"TMCOMP96";#N/A,#N/A,FALSE,"MAT96";#N/A,#N/A,FALSE,"FANDA96";#N/A,#N/A,FALSE,"INTRAN96";#N/A,#N/A,FALSE,"NAA9697";#N/A,#N/A,FALSE,"ECWEBB";#N/A,#N/A,FALSE,"MFT96";#N/A,#N/A,FALSE,"CTrecon"}</definedName>
    <definedName name="wrn.TMCOMP._1_2" hidden="1">{#N/A,#N/A,FALSE,"TMCOMP96";#N/A,#N/A,FALSE,"MAT96";#N/A,#N/A,FALSE,"FANDA96";#N/A,#N/A,FALSE,"INTRAN96";#N/A,#N/A,FALSE,"NAA9697";#N/A,#N/A,FALSE,"ECWEBB";#N/A,#N/A,FALSE,"MFT96";#N/A,#N/A,FALSE,"CTrecon"}</definedName>
    <definedName name="wrn.TMCOMP._1_2_1" localSheetId="0" hidden="1">{#N/A,#N/A,FALSE,"TMCOMP96";#N/A,#N/A,FALSE,"MAT96";#N/A,#N/A,FALSE,"FANDA96";#N/A,#N/A,FALSE,"INTRAN96";#N/A,#N/A,FALSE,"NAA9697";#N/A,#N/A,FALSE,"ECWEBB";#N/A,#N/A,FALSE,"MFT96";#N/A,#N/A,FALSE,"CTrecon"}</definedName>
    <definedName name="wrn.TMCOMP._1_2_1" localSheetId="4" hidden="1">{#N/A,#N/A,FALSE,"TMCOMP96";#N/A,#N/A,FALSE,"MAT96";#N/A,#N/A,FALSE,"FANDA96";#N/A,#N/A,FALSE,"INTRAN96";#N/A,#N/A,FALSE,"NAA9697";#N/A,#N/A,FALSE,"ECWEBB";#N/A,#N/A,FALSE,"MFT96";#N/A,#N/A,FALSE,"CTrecon"}</definedName>
    <definedName name="wrn.TMCOMP._1_2_1" hidden="1">{#N/A,#N/A,FALSE,"TMCOMP96";#N/A,#N/A,FALSE,"MAT96";#N/A,#N/A,FALSE,"FANDA96";#N/A,#N/A,FALSE,"INTRAN96";#N/A,#N/A,FALSE,"NAA9697";#N/A,#N/A,FALSE,"ECWEBB";#N/A,#N/A,FALSE,"MFT96";#N/A,#N/A,FALSE,"CTrecon"}</definedName>
    <definedName name="wrn.TMCOMP._1_2_1_1" localSheetId="0" hidden="1">{#N/A,#N/A,FALSE,"TMCOMP96";#N/A,#N/A,FALSE,"MAT96";#N/A,#N/A,FALSE,"FANDA96";#N/A,#N/A,FALSE,"INTRAN96";#N/A,#N/A,FALSE,"NAA9697";#N/A,#N/A,FALSE,"ECWEBB";#N/A,#N/A,FALSE,"MFT96";#N/A,#N/A,FALSE,"CTrecon"}</definedName>
    <definedName name="wrn.TMCOMP._1_2_1_1" hidden="1">{#N/A,#N/A,FALSE,"TMCOMP96";#N/A,#N/A,FALSE,"MAT96";#N/A,#N/A,FALSE,"FANDA96";#N/A,#N/A,FALSE,"INTRAN96";#N/A,#N/A,FALSE,"NAA9697";#N/A,#N/A,FALSE,"ECWEBB";#N/A,#N/A,FALSE,"MFT96";#N/A,#N/A,FALSE,"CTrecon"}</definedName>
    <definedName name="wrn.TMCOMP._1_2_1_1_1" hidden="1">{#N/A,#N/A,FALSE,"TMCOMP96";#N/A,#N/A,FALSE,"MAT96";#N/A,#N/A,FALSE,"FANDA96";#N/A,#N/A,FALSE,"INTRAN96";#N/A,#N/A,FALSE,"NAA9697";#N/A,#N/A,FALSE,"ECWEBB";#N/A,#N/A,FALSE,"MFT96";#N/A,#N/A,FALSE,"CTrecon"}</definedName>
    <definedName name="wrn.TMCOMP._1_2_1_1_2" hidden="1">{#N/A,#N/A,FALSE,"TMCOMP96";#N/A,#N/A,FALSE,"MAT96";#N/A,#N/A,FALSE,"FANDA96";#N/A,#N/A,FALSE,"INTRAN96";#N/A,#N/A,FALSE,"NAA9697";#N/A,#N/A,FALSE,"ECWEBB";#N/A,#N/A,FALSE,"MFT96";#N/A,#N/A,FALSE,"CTrecon"}</definedName>
    <definedName name="wrn.TMCOMP._1_2_1_2" localSheetId="0" hidden="1">{#N/A,#N/A,FALSE,"TMCOMP96";#N/A,#N/A,FALSE,"MAT96";#N/A,#N/A,FALSE,"FANDA96";#N/A,#N/A,FALSE,"INTRAN96";#N/A,#N/A,FALSE,"NAA9697";#N/A,#N/A,FALSE,"ECWEBB";#N/A,#N/A,FALSE,"MFT96";#N/A,#N/A,FALSE,"CTrecon"}</definedName>
    <definedName name="wrn.TMCOMP._1_2_1_2" hidden="1">{#N/A,#N/A,FALSE,"TMCOMP96";#N/A,#N/A,FALSE,"MAT96";#N/A,#N/A,FALSE,"FANDA96";#N/A,#N/A,FALSE,"INTRAN96";#N/A,#N/A,FALSE,"NAA9697";#N/A,#N/A,FALSE,"ECWEBB";#N/A,#N/A,FALSE,"MFT96";#N/A,#N/A,FALSE,"CTrecon"}</definedName>
    <definedName name="wrn.TMCOMP._1_2_1_3" localSheetId="0" hidden="1">{#N/A,#N/A,FALSE,"TMCOMP96";#N/A,#N/A,FALSE,"MAT96";#N/A,#N/A,FALSE,"FANDA96";#N/A,#N/A,FALSE,"INTRAN96";#N/A,#N/A,FALSE,"NAA9697";#N/A,#N/A,FALSE,"ECWEBB";#N/A,#N/A,FALSE,"MFT96";#N/A,#N/A,FALSE,"CTrecon"}</definedName>
    <definedName name="wrn.TMCOMP._1_2_1_3" hidden="1">{#N/A,#N/A,FALSE,"TMCOMP96";#N/A,#N/A,FALSE,"MAT96";#N/A,#N/A,FALSE,"FANDA96";#N/A,#N/A,FALSE,"INTRAN96";#N/A,#N/A,FALSE,"NAA9697";#N/A,#N/A,FALSE,"ECWEBB";#N/A,#N/A,FALSE,"MFT96";#N/A,#N/A,FALSE,"CTrecon"}</definedName>
    <definedName name="wrn.TMCOMP._1_2_1_4" localSheetId="0" hidden="1">{#N/A,#N/A,FALSE,"TMCOMP96";#N/A,#N/A,FALSE,"MAT96";#N/A,#N/A,FALSE,"FANDA96";#N/A,#N/A,FALSE,"INTRAN96";#N/A,#N/A,FALSE,"NAA9697";#N/A,#N/A,FALSE,"ECWEBB";#N/A,#N/A,FALSE,"MFT96";#N/A,#N/A,FALSE,"CTrecon"}</definedName>
    <definedName name="wrn.TMCOMP._1_2_1_4" hidden="1">{#N/A,#N/A,FALSE,"TMCOMP96";#N/A,#N/A,FALSE,"MAT96";#N/A,#N/A,FALSE,"FANDA96";#N/A,#N/A,FALSE,"INTRAN96";#N/A,#N/A,FALSE,"NAA9697";#N/A,#N/A,FALSE,"ECWEBB";#N/A,#N/A,FALSE,"MFT96";#N/A,#N/A,FALSE,"CTrecon"}</definedName>
    <definedName name="wrn.TMCOMP._1_2_1_5" localSheetId="0" hidden="1">{#N/A,#N/A,FALSE,"TMCOMP96";#N/A,#N/A,FALSE,"MAT96";#N/A,#N/A,FALSE,"FANDA96";#N/A,#N/A,FALSE,"INTRAN96";#N/A,#N/A,FALSE,"NAA9697";#N/A,#N/A,FALSE,"ECWEBB";#N/A,#N/A,FALSE,"MFT96";#N/A,#N/A,FALSE,"CTrecon"}</definedName>
    <definedName name="wrn.TMCOMP._1_2_1_5" hidden="1">{#N/A,#N/A,FALSE,"TMCOMP96";#N/A,#N/A,FALSE,"MAT96";#N/A,#N/A,FALSE,"FANDA96";#N/A,#N/A,FALSE,"INTRAN96";#N/A,#N/A,FALSE,"NAA9697";#N/A,#N/A,FALSE,"ECWEBB";#N/A,#N/A,FALSE,"MFT96";#N/A,#N/A,FALSE,"CTrecon"}</definedName>
    <definedName name="wrn.TMCOMP._1_2_2" localSheetId="0" hidden="1">{#N/A,#N/A,FALSE,"TMCOMP96";#N/A,#N/A,FALSE,"MAT96";#N/A,#N/A,FALSE,"FANDA96";#N/A,#N/A,FALSE,"INTRAN96";#N/A,#N/A,FALSE,"NAA9697";#N/A,#N/A,FALSE,"ECWEBB";#N/A,#N/A,FALSE,"MFT96";#N/A,#N/A,FALSE,"CTrecon"}</definedName>
    <definedName name="wrn.TMCOMP._1_2_2" hidden="1">{#N/A,#N/A,FALSE,"TMCOMP96";#N/A,#N/A,FALSE,"MAT96";#N/A,#N/A,FALSE,"FANDA96";#N/A,#N/A,FALSE,"INTRAN96";#N/A,#N/A,FALSE,"NAA9697";#N/A,#N/A,FALSE,"ECWEBB";#N/A,#N/A,FALSE,"MFT96";#N/A,#N/A,FALSE,"CTrecon"}</definedName>
    <definedName name="wrn.TMCOMP._1_2_3" localSheetId="0" hidden="1">{#N/A,#N/A,FALSE,"TMCOMP96";#N/A,#N/A,FALSE,"MAT96";#N/A,#N/A,FALSE,"FANDA96";#N/A,#N/A,FALSE,"INTRAN96";#N/A,#N/A,FALSE,"NAA9697";#N/A,#N/A,FALSE,"ECWEBB";#N/A,#N/A,FALSE,"MFT96";#N/A,#N/A,FALSE,"CTrecon"}</definedName>
    <definedName name="wrn.TMCOMP._1_2_3" hidden="1">{#N/A,#N/A,FALSE,"TMCOMP96";#N/A,#N/A,FALSE,"MAT96";#N/A,#N/A,FALSE,"FANDA96";#N/A,#N/A,FALSE,"INTRAN96";#N/A,#N/A,FALSE,"NAA9697";#N/A,#N/A,FALSE,"ECWEBB";#N/A,#N/A,FALSE,"MFT96";#N/A,#N/A,FALSE,"CTrecon"}</definedName>
    <definedName name="wrn.TMCOMP._1_2_4" localSheetId="0" hidden="1">{#N/A,#N/A,FALSE,"TMCOMP96";#N/A,#N/A,FALSE,"MAT96";#N/A,#N/A,FALSE,"FANDA96";#N/A,#N/A,FALSE,"INTRAN96";#N/A,#N/A,FALSE,"NAA9697";#N/A,#N/A,FALSE,"ECWEBB";#N/A,#N/A,FALSE,"MFT96";#N/A,#N/A,FALSE,"CTrecon"}</definedName>
    <definedName name="wrn.TMCOMP._1_2_4" hidden="1">{#N/A,#N/A,FALSE,"TMCOMP96";#N/A,#N/A,FALSE,"MAT96";#N/A,#N/A,FALSE,"FANDA96";#N/A,#N/A,FALSE,"INTRAN96";#N/A,#N/A,FALSE,"NAA9697";#N/A,#N/A,FALSE,"ECWEBB";#N/A,#N/A,FALSE,"MFT96";#N/A,#N/A,FALSE,"CTrecon"}</definedName>
    <definedName name="wrn.TMCOMP._1_2_5" localSheetId="0" hidden="1">{#N/A,#N/A,FALSE,"TMCOMP96";#N/A,#N/A,FALSE,"MAT96";#N/A,#N/A,FALSE,"FANDA96";#N/A,#N/A,FALSE,"INTRAN96";#N/A,#N/A,FALSE,"NAA9697";#N/A,#N/A,FALSE,"ECWEBB";#N/A,#N/A,FALSE,"MFT96";#N/A,#N/A,FALSE,"CTrecon"}</definedName>
    <definedName name="wrn.TMCOMP._1_2_5" hidden="1">{#N/A,#N/A,FALSE,"TMCOMP96";#N/A,#N/A,FALSE,"MAT96";#N/A,#N/A,FALSE,"FANDA96";#N/A,#N/A,FALSE,"INTRAN96";#N/A,#N/A,FALSE,"NAA9697";#N/A,#N/A,FALSE,"ECWEBB";#N/A,#N/A,FALSE,"MFT96";#N/A,#N/A,FALSE,"CTrecon"}</definedName>
    <definedName name="wrn.TMCOMP._1_3" localSheetId="0" hidden="1">{#N/A,#N/A,FALSE,"TMCOMP96";#N/A,#N/A,FALSE,"MAT96";#N/A,#N/A,FALSE,"FANDA96";#N/A,#N/A,FALSE,"INTRAN96";#N/A,#N/A,FALSE,"NAA9697";#N/A,#N/A,FALSE,"ECWEBB";#N/A,#N/A,FALSE,"MFT96";#N/A,#N/A,FALSE,"CTrecon"}</definedName>
    <definedName name="wrn.TMCOMP._1_3" localSheetId="4" hidden="1">{#N/A,#N/A,FALSE,"TMCOMP96";#N/A,#N/A,FALSE,"MAT96";#N/A,#N/A,FALSE,"FANDA96";#N/A,#N/A,FALSE,"INTRAN96";#N/A,#N/A,FALSE,"NAA9697";#N/A,#N/A,FALSE,"ECWEBB";#N/A,#N/A,FALSE,"MFT96";#N/A,#N/A,FALSE,"CTrecon"}</definedName>
    <definedName name="wrn.TMCOMP._1_3" hidden="1">{#N/A,#N/A,FALSE,"TMCOMP96";#N/A,#N/A,FALSE,"MAT96";#N/A,#N/A,FALSE,"FANDA96";#N/A,#N/A,FALSE,"INTRAN96";#N/A,#N/A,FALSE,"NAA9697";#N/A,#N/A,FALSE,"ECWEBB";#N/A,#N/A,FALSE,"MFT96";#N/A,#N/A,FALSE,"CTrecon"}</definedName>
    <definedName name="wrn.TMCOMP._1_3_1" localSheetId="0" hidden="1">{#N/A,#N/A,FALSE,"TMCOMP96";#N/A,#N/A,FALSE,"MAT96";#N/A,#N/A,FALSE,"FANDA96";#N/A,#N/A,FALSE,"INTRAN96";#N/A,#N/A,FALSE,"NAA9697";#N/A,#N/A,FALSE,"ECWEBB";#N/A,#N/A,FALSE,"MFT96";#N/A,#N/A,FALSE,"CTrecon"}</definedName>
    <definedName name="wrn.TMCOMP._1_3_1" localSheetId="4" hidden="1">{#N/A,#N/A,FALSE,"TMCOMP96";#N/A,#N/A,FALSE,"MAT96";#N/A,#N/A,FALSE,"FANDA96";#N/A,#N/A,FALSE,"INTRAN96";#N/A,#N/A,FALSE,"NAA9697";#N/A,#N/A,FALSE,"ECWEBB";#N/A,#N/A,FALSE,"MFT96";#N/A,#N/A,FALSE,"CTrecon"}</definedName>
    <definedName name="wrn.TMCOMP._1_3_1" hidden="1">{#N/A,#N/A,FALSE,"TMCOMP96";#N/A,#N/A,FALSE,"MAT96";#N/A,#N/A,FALSE,"FANDA96";#N/A,#N/A,FALSE,"INTRAN96";#N/A,#N/A,FALSE,"NAA9697";#N/A,#N/A,FALSE,"ECWEBB";#N/A,#N/A,FALSE,"MFT96";#N/A,#N/A,FALSE,"CTrecon"}</definedName>
    <definedName name="wrn.TMCOMP._1_3_1_1" localSheetId="0" hidden="1">{#N/A,#N/A,FALSE,"TMCOMP96";#N/A,#N/A,FALSE,"MAT96";#N/A,#N/A,FALSE,"FANDA96";#N/A,#N/A,FALSE,"INTRAN96";#N/A,#N/A,FALSE,"NAA9697";#N/A,#N/A,FALSE,"ECWEBB";#N/A,#N/A,FALSE,"MFT96";#N/A,#N/A,FALSE,"CTrecon"}</definedName>
    <definedName name="wrn.TMCOMP._1_3_1_1" hidden="1">{#N/A,#N/A,FALSE,"TMCOMP96";#N/A,#N/A,FALSE,"MAT96";#N/A,#N/A,FALSE,"FANDA96";#N/A,#N/A,FALSE,"INTRAN96";#N/A,#N/A,FALSE,"NAA9697";#N/A,#N/A,FALSE,"ECWEBB";#N/A,#N/A,FALSE,"MFT96";#N/A,#N/A,FALSE,"CTrecon"}</definedName>
    <definedName name="wrn.TMCOMP._1_3_1_1_1" hidden="1">{#N/A,#N/A,FALSE,"TMCOMP96";#N/A,#N/A,FALSE,"MAT96";#N/A,#N/A,FALSE,"FANDA96";#N/A,#N/A,FALSE,"INTRAN96";#N/A,#N/A,FALSE,"NAA9697";#N/A,#N/A,FALSE,"ECWEBB";#N/A,#N/A,FALSE,"MFT96";#N/A,#N/A,FALSE,"CTrecon"}</definedName>
    <definedName name="wrn.TMCOMP._1_3_1_1_2" hidden="1">{#N/A,#N/A,FALSE,"TMCOMP96";#N/A,#N/A,FALSE,"MAT96";#N/A,#N/A,FALSE,"FANDA96";#N/A,#N/A,FALSE,"INTRAN96";#N/A,#N/A,FALSE,"NAA9697";#N/A,#N/A,FALSE,"ECWEBB";#N/A,#N/A,FALSE,"MFT96";#N/A,#N/A,FALSE,"CTrecon"}</definedName>
    <definedName name="wrn.TMCOMP._1_3_1_2" localSheetId="0" hidden="1">{#N/A,#N/A,FALSE,"TMCOMP96";#N/A,#N/A,FALSE,"MAT96";#N/A,#N/A,FALSE,"FANDA96";#N/A,#N/A,FALSE,"INTRAN96";#N/A,#N/A,FALSE,"NAA9697";#N/A,#N/A,FALSE,"ECWEBB";#N/A,#N/A,FALSE,"MFT96";#N/A,#N/A,FALSE,"CTrecon"}</definedName>
    <definedName name="wrn.TMCOMP._1_3_1_2" hidden="1">{#N/A,#N/A,FALSE,"TMCOMP96";#N/A,#N/A,FALSE,"MAT96";#N/A,#N/A,FALSE,"FANDA96";#N/A,#N/A,FALSE,"INTRAN96";#N/A,#N/A,FALSE,"NAA9697";#N/A,#N/A,FALSE,"ECWEBB";#N/A,#N/A,FALSE,"MFT96";#N/A,#N/A,FALSE,"CTrecon"}</definedName>
    <definedName name="wrn.TMCOMP._1_3_1_3" localSheetId="0" hidden="1">{#N/A,#N/A,FALSE,"TMCOMP96";#N/A,#N/A,FALSE,"MAT96";#N/A,#N/A,FALSE,"FANDA96";#N/A,#N/A,FALSE,"INTRAN96";#N/A,#N/A,FALSE,"NAA9697";#N/A,#N/A,FALSE,"ECWEBB";#N/A,#N/A,FALSE,"MFT96";#N/A,#N/A,FALSE,"CTrecon"}</definedName>
    <definedName name="wrn.TMCOMP._1_3_1_3" hidden="1">{#N/A,#N/A,FALSE,"TMCOMP96";#N/A,#N/A,FALSE,"MAT96";#N/A,#N/A,FALSE,"FANDA96";#N/A,#N/A,FALSE,"INTRAN96";#N/A,#N/A,FALSE,"NAA9697";#N/A,#N/A,FALSE,"ECWEBB";#N/A,#N/A,FALSE,"MFT96";#N/A,#N/A,FALSE,"CTrecon"}</definedName>
    <definedName name="wrn.TMCOMP._1_3_1_4" localSheetId="0" hidden="1">{#N/A,#N/A,FALSE,"TMCOMP96";#N/A,#N/A,FALSE,"MAT96";#N/A,#N/A,FALSE,"FANDA96";#N/A,#N/A,FALSE,"INTRAN96";#N/A,#N/A,FALSE,"NAA9697";#N/A,#N/A,FALSE,"ECWEBB";#N/A,#N/A,FALSE,"MFT96";#N/A,#N/A,FALSE,"CTrecon"}</definedName>
    <definedName name="wrn.TMCOMP._1_3_1_4" hidden="1">{#N/A,#N/A,FALSE,"TMCOMP96";#N/A,#N/A,FALSE,"MAT96";#N/A,#N/A,FALSE,"FANDA96";#N/A,#N/A,FALSE,"INTRAN96";#N/A,#N/A,FALSE,"NAA9697";#N/A,#N/A,FALSE,"ECWEBB";#N/A,#N/A,FALSE,"MFT96";#N/A,#N/A,FALSE,"CTrecon"}</definedName>
    <definedName name="wrn.TMCOMP._1_3_1_5" localSheetId="0" hidden="1">{#N/A,#N/A,FALSE,"TMCOMP96";#N/A,#N/A,FALSE,"MAT96";#N/A,#N/A,FALSE,"FANDA96";#N/A,#N/A,FALSE,"INTRAN96";#N/A,#N/A,FALSE,"NAA9697";#N/A,#N/A,FALSE,"ECWEBB";#N/A,#N/A,FALSE,"MFT96";#N/A,#N/A,FALSE,"CTrecon"}</definedName>
    <definedName name="wrn.TMCOMP._1_3_1_5" hidden="1">{#N/A,#N/A,FALSE,"TMCOMP96";#N/A,#N/A,FALSE,"MAT96";#N/A,#N/A,FALSE,"FANDA96";#N/A,#N/A,FALSE,"INTRAN96";#N/A,#N/A,FALSE,"NAA9697";#N/A,#N/A,FALSE,"ECWEBB";#N/A,#N/A,FALSE,"MFT96";#N/A,#N/A,FALSE,"CTrecon"}</definedName>
    <definedName name="wrn.TMCOMP._1_3_2" localSheetId="0" hidden="1">{#N/A,#N/A,FALSE,"TMCOMP96";#N/A,#N/A,FALSE,"MAT96";#N/A,#N/A,FALSE,"FANDA96";#N/A,#N/A,FALSE,"INTRAN96";#N/A,#N/A,FALSE,"NAA9697";#N/A,#N/A,FALSE,"ECWEBB";#N/A,#N/A,FALSE,"MFT96";#N/A,#N/A,FALSE,"CTrecon"}</definedName>
    <definedName name="wrn.TMCOMP._1_3_2" hidden="1">{#N/A,#N/A,FALSE,"TMCOMP96";#N/A,#N/A,FALSE,"MAT96";#N/A,#N/A,FALSE,"FANDA96";#N/A,#N/A,FALSE,"INTRAN96";#N/A,#N/A,FALSE,"NAA9697";#N/A,#N/A,FALSE,"ECWEBB";#N/A,#N/A,FALSE,"MFT96";#N/A,#N/A,FALSE,"CTrecon"}</definedName>
    <definedName name="wrn.TMCOMP._1_3_3" localSheetId="0" hidden="1">{#N/A,#N/A,FALSE,"TMCOMP96";#N/A,#N/A,FALSE,"MAT96";#N/A,#N/A,FALSE,"FANDA96";#N/A,#N/A,FALSE,"INTRAN96";#N/A,#N/A,FALSE,"NAA9697";#N/A,#N/A,FALSE,"ECWEBB";#N/A,#N/A,FALSE,"MFT96";#N/A,#N/A,FALSE,"CTrecon"}</definedName>
    <definedName name="wrn.TMCOMP._1_3_3" hidden="1">{#N/A,#N/A,FALSE,"TMCOMP96";#N/A,#N/A,FALSE,"MAT96";#N/A,#N/A,FALSE,"FANDA96";#N/A,#N/A,FALSE,"INTRAN96";#N/A,#N/A,FALSE,"NAA9697";#N/A,#N/A,FALSE,"ECWEBB";#N/A,#N/A,FALSE,"MFT96";#N/A,#N/A,FALSE,"CTrecon"}</definedName>
    <definedName name="wrn.TMCOMP._1_3_4" localSheetId="0" hidden="1">{#N/A,#N/A,FALSE,"TMCOMP96";#N/A,#N/A,FALSE,"MAT96";#N/A,#N/A,FALSE,"FANDA96";#N/A,#N/A,FALSE,"INTRAN96";#N/A,#N/A,FALSE,"NAA9697";#N/A,#N/A,FALSE,"ECWEBB";#N/A,#N/A,FALSE,"MFT96";#N/A,#N/A,FALSE,"CTrecon"}</definedName>
    <definedName name="wrn.TMCOMP._1_3_4" hidden="1">{#N/A,#N/A,FALSE,"TMCOMP96";#N/A,#N/A,FALSE,"MAT96";#N/A,#N/A,FALSE,"FANDA96";#N/A,#N/A,FALSE,"INTRAN96";#N/A,#N/A,FALSE,"NAA9697";#N/A,#N/A,FALSE,"ECWEBB";#N/A,#N/A,FALSE,"MFT96";#N/A,#N/A,FALSE,"CTrecon"}</definedName>
    <definedName name="wrn.TMCOMP._1_3_5" localSheetId="0" hidden="1">{#N/A,#N/A,FALSE,"TMCOMP96";#N/A,#N/A,FALSE,"MAT96";#N/A,#N/A,FALSE,"FANDA96";#N/A,#N/A,FALSE,"INTRAN96";#N/A,#N/A,FALSE,"NAA9697";#N/A,#N/A,FALSE,"ECWEBB";#N/A,#N/A,FALSE,"MFT96";#N/A,#N/A,FALSE,"CTrecon"}</definedName>
    <definedName name="wrn.TMCOMP._1_3_5" hidden="1">{#N/A,#N/A,FALSE,"TMCOMP96";#N/A,#N/A,FALSE,"MAT96";#N/A,#N/A,FALSE,"FANDA96";#N/A,#N/A,FALSE,"INTRAN96";#N/A,#N/A,FALSE,"NAA9697";#N/A,#N/A,FALSE,"ECWEBB";#N/A,#N/A,FALSE,"MFT96";#N/A,#N/A,FALSE,"CTrecon"}</definedName>
    <definedName name="wrn.TMCOMP._1_4" localSheetId="0" hidden="1">{#N/A,#N/A,FALSE,"TMCOMP96";#N/A,#N/A,FALSE,"MAT96";#N/A,#N/A,FALSE,"FANDA96";#N/A,#N/A,FALSE,"INTRAN96";#N/A,#N/A,FALSE,"NAA9697";#N/A,#N/A,FALSE,"ECWEBB";#N/A,#N/A,FALSE,"MFT96";#N/A,#N/A,FALSE,"CTrecon"}</definedName>
    <definedName name="wrn.TMCOMP._1_4" localSheetId="4" hidden="1">{#N/A,#N/A,FALSE,"TMCOMP96";#N/A,#N/A,FALSE,"MAT96";#N/A,#N/A,FALSE,"FANDA96";#N/A,#N/A,FALSE,"INTRAN96";#N/A,#N/A,FALSE,"NAA9697";#N/A,#N/A,FALSE,"ECWEBB";#N/A,#N/A,FALSE,"MFT96";#N/A,#N/A,FALSE,"CTrecon"}</definedName>
    <definedName name="wrn.TMCOMP._1_4" hidden="1">{#N/A,#N/A,FALSE,"TMCOMP96";#N/A,#N/A,FALSE,"MAT96";#N/A,#N/A,FALSE,"FANDA96";#N/A,#N/A,FALSE,"INTRAN96";#N/A,#N/A,FALSE,"NAA9697";#N/A,#N/A,FALSE,"ECWEBB";#N/A,#N/A,FALSE,"MFT96";#N/A,#N/A,FALSE,"CTrecon"}</definedName>
    <definedName name="wrn.TMCOMP._1_4_1" localSheetId="0" hidden="1">{#N/A,#N/A,FALSE,"TMCOMP96";#N/A,#N/A,FALSE,"MAT96";#N/A,#N/A,FALSE,"FANDA96";#N/A,#N/A,FALSE,"INTRAN96";#N/A,#N/A,FALSE,"NAA9697";#N/A,#N/A,FALSE,"ECWEBB";#N/A,#N/A,FALSE,"MFT96";#N/A,#N/A,FALSE,"CTrecon"}</definedName>
    <definedName name="wrn.TMCOMP._1_4_1" localSheetId="4" hidden="1">{#N/A,#N/A,FALSE,"TMCOMP96";#N/A,#N/A,FALSE,"MAT96";#N/A,#N/A,FALSE,"FANDA96";#N/A,#N/A,FALSE,"INTRAN96";#N/A,#N/A,FALSE,"NAA9697";#N/A,#N/A,FALSE,"ECWEBB";#N/A,#N/A,FALSE,"MFT96";#N/A,#N/A,FALSE,"CTrecon"}</definedName>
    <definedName name="wrn.TMCOMP._1_4_1" hidden="1">{#N/A,#N/A,FALSE,"TMCOMP96";#N/A,#N/A,FALSE,"MAT96";#N/A,#N/A,FALSE,"FANDA96";#N/A,#N/A,FALSE,"INTRAN96";#N/A,#N/A,FALSE,"NAA9697";#N/A,#N/A,FALSE,"ECWEBB";#N/A,#N/A,FALSE,"MFT96";#N/A,#N/A,FALSE,"CTrecon"}</definedName>
    <definedName name="wrn.TMCOMP._1_4_1_1" localSheetId="0" hidden="1">{#N/A,#N/A,FALSE,"TMCOMP96";#N/A,#N/A,FALSE,"MAT96";#N/A,#N/A,FALSE,"FANDA96";#N/A,#N/A,FALSE,"INTRAN96";#N/A,#N/A,FALSE,"NAA9697";#N/A,#N/A,FALSE,"ECWEBB";#N/A,#N/A,FALSE,"MFT96";#N/A,#N/A,FALSE,"CTrecon"}</definedName>
    <definedName name="wrn.TMCOMP._1_4_1_1" hidden="1">{#N/A,#N/A,FALSE,"TMCOMP96";#N/A,#N/A,FALSE,"MAT96";#N/A,#N/A,FALSE,"FANDA96";#N/A,#N/A,FALSE,"INTRAN96";#N/A,#N/A,FALSE,"NAA9697";#N/A,#N/A,FALSE,"ECWEBB";#N/A,#N/A,FALSE,"MFT96";#N/A,#N/A,FALSE,"CTrecon"}</definedName>
    <definedName name="wrn.TMCOMP._1_4_1_2" localSheetId="0" hidden="1">{#N/A,#N/A,FALSE,"TMCOMP96";#N/A,#N/A,FALSE,"MAT96";#N/A,#N/A,FALSE,"FANDA96";#N/A,#N/A,FALSE,"INTRAN96";#N/A,#N/A,FALSE,"NAA9697";#N/A,#N/A,FALSE,"ECWEBB";#N/A,#N/A,FALSE,"MFT96";#N/A,#N/A,FALSE,"CTrecon"}</definedName>
    <definedName name="wrn.TMCOMP._1_4_1_2" hidden="1">{#N/A,#N/A,FALSE,"TMCOMP96";#N/A,#N/A,FALSE,"MAT96";#N/A,#N/A,FALSE,"FANDA96";#N/A,#N/A,FALSE,"INTRAN96";#N/A,#N/A,FALSE,"NAA9697";#N/A,#N/A,FALSE,"ECWEBB";#N/A,#N/A,FALSE,"MFT96";#N/A,#N/A,FALSE,"CTrecon"}</definedName>
    <definedName name="wrn.TMCOMP._1_4_1_3" localSheetId="0" hidden="1">{#N/A,#N/A,FALSE,"TMCOMP96";#N/A,#N/A,FALSE,"MAT96";#N/A,#N/A,FALSE,"FANDA96";#N/A,#N/A,FALSE,"INTRAN96";#N/A,#N/A,FALSE,"NAA9697";#N/A,#N/A,FALSE,"ECWEBB";#N/A,#N/A,FALSE,"MFT96";#N/A,#N/A,FALSE,"CTrecon"}</definedName>
    <definedName name="wrn.TMCOMP._1_4_1_3" hidden="1">{#N/A,#N/A,FALSE,"TMCOMP96";#N/A,#N/A,FALSE,"MAT96";#N/A,#N/A,FALSE,"FANDA96";#N/A,#N/A,FALSE,"INTRAN96";#N/A,#N/A,FALSE,"NAA9697";#N/A,#N/A,FALSE,"ECWEBB";#N/A,#N/A,FALSE,"MFT96";#N/A,#N/A,FALSE,"CTrecon"}</definedName>
    <definedName name="wrn.TMCOMP._1_4_1_4" localSheetId="0" hidden="1">{#N/A,#N/A,FALSE,"TMCOMP96";#N/A,#N/A,FALSE,"MAT96";#N/A,#N/A,FALSE,"FANDA96";#N/A,#N/A,FALSE,"INTRAN96";#N/A,#N/A,FALSE,"NAA9697";#N/A,#N/A,FALSE,"ECWEBB";#N/A,#N/A,FALSE,"MFT96";#N/A,#N/A,FALSE,"CTrecon"}</definedName>
    <definedName name="wrn.TMCOMP._1_4_1_4" hidden="1">{#N/A,#N/A,FALSE,"TMCOMP96";#N/A,#N/A,FALSE,"MAT96";#N/A,#N/A,FALSE,"FANDA96";#N/A,#N/A,FALSE,"INTRAN96";#N/A,#N/A,FALSE,"NAA9697";#N/A,#N/A,FALSE,"ECWEBB";#N/A,#N/A,FALSE,"MFT96";#N/A,#N/A,FALSE,"CTrecon"}</definedName>
    <definedName name="wrn.TMCOMP._1_4_1_5" hidden="1">{#N/A,#N/A,FALSE,"TMCOMP96";#N/A,#N/A,FALSE,"MAT96";#N/A,#N/A,FALSE,"FANDA96";#N/A,#N/A,FALSE,"INTRAN96";#N/A,#N/A,FALSE,"NAA9697";#N/A,#N/A,FALSE,"ECWEBB";#N/A,#N/A,FALSE,"MFT96";#N/A,#N/A,FALSE,"CTrecon"}</definedName>
    <definedName name="wrn.TMCOMP._1_4_2" localSheetId="0" hidden="1">{#N/A,#N/A,FALSE,"TMCOMP96";#N/A,#N/A,FALSE,"MAT96";#N/A,#N/A,FALSE,"FANDA96";#N/A,#N/A,FALSE,"INTRAN96";#N/A,#N/A,FALSE,"NAA9697";#N/A,#N/A,FALSE,"ECWEBB";#N/A,#N/A,FALSE,"MFT96";#N/A,#N/A,FALSE,"CTrecon"}</definedName>
    <definedName name="wrn.TMCOMP._1_4_2" hidden="1">{#N/A,#N/A,FALSE,"TMCOMP96";#N/A,#N/A,FALSE,"MAT96";#N/A,#N/A,FALSE,"FANDA96";#N/A,#N/A,FALSE,"INTRAN96";#N/A,#N/A,FALSE,"NAA9697";#N/A,#N/A,FALSE,"ECWEBB";#N/A,#N/A,FALSE,"MFT96";#N/A,#N/A,FALSE,"CTrecon"}</definedName>
    <definedName name="wrn.TMCOMP._1_4_3" localSheetId="0" hidden="1">{#N/A,#N/A,FALSE,"TMCOMP96";#N/A,#N/A,FALSE,"MAT96";#N/A,#N/A,FALSE,"FANDA96";#N/A,#N/A,FALSE,"INTRAN96";#N/A,#N/A,FALSE,"NAA9697";#N/A,#N/A,FALSE,"ECWEBB";#N/A,#N/A,FALSE,"MFT96";#N/A,#N/A,FALSE,"CTrecon"}</definedName>
    <definedName name="wrn.TMCOMP._1_4_3" hidden="1">{#N/A,#N/A,FALSE,"TMCOMP96";#N/A,#N/A,FALSE,"MAT96";#N/A,#N/A,FALSE,"FANDA96";#N/A,#N/A,FALSE,"INTRAN96";#N/A,#N/A,FALSE,"NAA9697";#N/A,#N/A,FALSE,"ECWEBB";#N/A,#N/A,FALSE,"MFT96";#N/A,#N/A,FALSE,"CTrecon"}</definedName>
    <definedName name="wrn.TMCOMP._1_4_4" localSheetId="0" hidden="1">{#N/A,#N/A,FALSE,"TMCOMP96";#N/A,#N/A,FALSE,"MAT96";#N/A,#N/A,FALSE,"FANDA96";#N/A,#N/A,FALSE,"INTRAN96";#N/A,#N/A,FALSE,"NAA9697";#N/A,#N/A,FALSE,"ECWEBB";#N/A,#N/A,FALSE,"MFT96";#N/A,#N/A,FALSE,"CTrecon"}</definedName>
    <definedName name="wrn.TMCOMP._1_4_4" hidden="1">{#N/A,#N/A,FALSE,"TMCOMP96";#N/A,#N/A,FALSE,"MAT96";#N/A,#N/A,FALSE,"FANDA96";#N/A,#N/A,FALSE,"INTRAN96";#N/A,#N/A,FALSE,"NAA9697";#N/A,#N/A,FALSE,"ECWEBB";#N/A,#N/A,FALSE,"MFT96";#N/A,#N/A,FALSE,"CTrecon"}</definedName>
    <definedName name="wrn.TMCOMP._1_4_5" localSheetId="0" hidden="1">{#N/A,#N/A,FALSE,"TMCOMP96";#N/A,#N/A,FALSE,"MAT96";#N/A,#N/A,FALSE,"FANDA96";#N/A,#N/A,FALSE,"INTRAN96";#N/A,#N/A,FALSE,"NAA9697";#N/A,#N/A,FALSE,"ECWEBB";#N/A,#N/A,FALSE,"MFT96";#N/A,#N/A,FALSE,"CTrecon"}</definedName>
    <definedName name="wrn.TMCOMP._1_4_5" hidden="1">{#N/A,#N/A,FALSE,"TMCOMP96";#N/A,#N/A,FALSE,"MAT96";#N/A,#N/A,FALSE,"FANDA96";#N/A,#N/A,FALSE,"INTRAN96";#N/A,#N/A,FALSE,"NAA9697";#N/A,#N/A,FALSE,"ECWEBB";#N/A,#N/A,FALSE,"MFT96";#N/A,#N/A,FALSE,"CTrecon"}</definedName>
    <definedName name="wrn.TMCOMP._1_5" localSheetId="0" hidden="1">{#N/A,#N/A,FALSE,"TMCOMP96";#N/A,#N/A,FALSE,"MAT96";#N/A,#N/A,FALSE,"FANDA96";#N/A,#N/A,FALSE,"INTRAN96";#N/A,#N/A,FALSE,"NAA9697";#N/A,#N/A,FALSE,"ECWEBB";#N/A,#N/A,FALSE,"MFT96";#N/A,#N/A,FALSE,"CTrecon"}</definedName>
    <definedName name="wrn.TMCOMP._1_5" localSheetId="4" hidden="1">{#N/A,#N/A,FALSE,"TMCOMP96";#N/A,#N/A,FALSE,"MAT96";#N/A,#N/A,FALSE,"FANDA96";#N/A,#N/A,FALSE,"INTRAN96";#N/A,#N/A,FALSE,"NAA9697";#N/A,#N/A,FALSE,"ECWEBB";#N/A,#N/A,FALSE,"MFT96";#N/A,#N/A,FALSE,"CTrecon"}</definedName>
    <definedName name="wrn.TMCOMP._1_5" hidden="1">{#N/A,#N/A,FALSE,"TMCOMP96";#N/A,#N/A,FALSE,"MAT96";#N/A,#N/A,FALSE,"FANDA96";#N/A,#N/A,FALSE,"INTRAN96";#N/A,#N/A,FALSE,"NAA9697";#N/A,#N/A,FALSE,"ECWEBB";#N/A,#N/A,FALSE,"MFT96";#N/A,#N/A,FALSE,"CTrecon"}</definedName>
    <definedName name="wrn.TMCOMP._1_5_1" localSheetId="0" hidden="1">{#N/A,#N/A,FALSE,"TMCOMP96";#N/A,#N/A,FALSE,"MAT96";#N/A,#N/A,FALSE,"FANDA96";#N/A,#N/A,FALSE,"INTRAN96";#N/A,#N/A,FALSE,"NAA9697";#N/A,#N/A,FALSE,"ECWEBB";#N/A,#N/A,FALSE,"MFT96";#N/A,#N/A,FALSE,"CTrecon"}</definedName>
    <definedName name="wrn.TMCOMP._1_5_1" hidden="1">{#N/A,#N/A,FALSE,"TMCOMP96";#N/A,#N/A,FALSE,"MAT96";#N/A,#N/A,FALSE,"FANDA96";#N/A,#N/A,FALSE,"INTRAN96";#N/A,#N/A,FALSE,"NAA9697";#N/A,#N/A,FALSE,"ECWEBB";#N/A,#N/A,FALSE,"MFT96";#N/A,#N/A,FALSE,"CTrecon"}</definedName>
    <definedName name="wrn.TMCOMP._1_5_2" localSheetId="0" hidden="1">{#N/A,#N/A,FALSE,"TMCOMP96";#N/A,#N/A,FALSE,"MAT96";#N/A,#N/A,FALSE,"FANDA96";#N/A,#N/A,FALSE,"INTRAN96";#N/A,#N/A,FALSE,"NAA9697";#N/A,#N/A,FALSE,"ECWEBB";#N/A,#N/A,FALSE,"MFT96";#N/A,#N/A,FALSE,"CTrecon"}</definedName>
    <definedName name="wrn.TMCOMP._1_5_2" hidden="1">{#N/A,#N/A,FALSE,"TMCOMP96";#N/A,#N/A,FALSE,"MAT96";#N/A,#N/A,FALSE,"FANDA96";#N/A,#N/A,FALSE,"INTRAN96";#N/A,#N/A,FALSE,"NAA9697";#N/A,#N/A,FALSE,"ECWEBB";#N/A,#N/A,FALSE,"MFT96";#N/A,#N/A,FALSE,"CTrecon"}</definedName>
    <definedName name="wrn.TMCOMP._1_5_3" localSheetId="0" hidden="1">{#N/A,#N/A,FALSE,"TMCOMP96";#N/A,#N/A,FALSE,"MAT96";#N/A,#N/A,FALSE,"FANDA96";#N/A,#N/A,FALSE,"INTRAN96";#N/A,#N/A,FALSE,"NAA9697";#N/A,#N/A,FALSE,"ECWEBB";#N/A,#N/A,FALSE,"MFT96";#N/A,#N/A,FALSE,"CTrecon"}</definedName>
    <definedName name="wrn.TMCOMP._1_5_3" hidden="1">{#N/A,#N/A,FALSE,"TMCOMP96";#N/A,#N/A,FALSE,"MAT96";#N/A,#N/A,FALSE,"FANDA96";#N/A,#N/A,FALSE,"INTRAN96";#N/A,#N/A,FALSE,"NAA9697";#N/A,#N/A,FALSE,"ECWEBB";#N/A,#N/A,FALSE,"MFT96";#N/A,#N/A,FALSE,"CTrecon"}</definedName>
    <definedName name="wrn.TMCOMP._1_5_4" localSheetId="0" hidden="1">{#N/A,#N/A,FALSE,"TMCOMP96";#N/A,#N/A,FALSE,"MAT96";#N/A,#N/A,FALSE,"FANDA96";#N/A,#N/A,FALSE,"INTRAN96";#N/A,#N/A,FALSE,"NAA9697";#N/A,#N/A,FALSE,"ECWEBB";#N/A,#N/A,FALSE,"MFT96";#N/A,#N/A,FALSE,"CTrecon"}</definedName>
    <definedName name="wrn.TMCOMP._1_5_4" hidden="1">{#N/A,#N/A,FALSE,"TMCOMP96";#N/A,#N/A,FALSE,"MAT96";#N/A,#N/A,FALSE,"FANDA96";#N/A,#N/A,FALSE,"INTRAN96";#N/A,#N/A,FALSE,"NAA9697";#N/A,#N/A,FALSE,"ECWEBB";#N/A,#N/A,FALSE,"MFT96";#N/A,#N/A,FALSE,"CTrecon"}</definedName>
    <definedName name="wrn.TMCOMP._1_5_5" hidden="1">{#N/A,#N/A,FALSE,"TMCOMP96";#N/A,#N/A,FALSE,"MAT96";#N/A,#N/A,FALSE,"FANDA96";#N/A,#N/A,FALSE,"INTRAN96";#N/A,#N/A,FALSE,"NAA9697";#N/A,#N/A,FALSE,"ECWEBB";#N/A,#N/A,FALSE,"MFT96";#N/A,#N/A,FALSE,"CTrecon"}</definedName>
    <definedName name="wrn.TMCOMP._2" localSheetId="0" hidden="1">{#N/A,#N/A,FALSE,"TMCOMP96";#N/A,#N/A,FALSE,"MAT96";#N/A,#N/A,FALSE,"FANDA96";#N/A,#N/A,FALSE,"INTRAN96";#N/A,#N/A,FALSE,"NAA9697";#N/A,#N/A,FALSE,"ECWEBB";#N/A,#N/A,FALSE,"MFT96";#N/A,#N/A,FALSE,"CTrecon"}</definedName>
    <definedName name="wrn.TMCOMP._2" localSheetId="4" hidden="1">{#N/A,#N/A,FALSE,"TMCOMP96";#N/A,#N/A,FALSE,"MAT96";#N/A,#N/A,FALSE,"FANDA96";#N/A,#N/A,FALSE,"INTRAN96";#N/A,#N/A,FALSE,"NAA9697";#N/A,#N/A,FALSE,"ECWEBB";#N/A,#N/A,FALSE,"MFT96";#N/A,#N/A,FALSE,"CTrecon"}</definedName>
    <definedName name="wrn.TMCOMP._2" localSheetId="3"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wrn.TMCOMP._2_1" localSheetId="0" hidden="1">{#N/A,#N/A,FALSE,"TMCOMP96";#N/A,#N/A,FALSE,"MAT96";#N/A,#N/A,FALSE,"FANDA96";#N/A,#N/A,FALSE,"INTRAN96";#N/A,#N/A,FALSE,"NAA9697";#N/A,#N/A,FALSE,"ECWEBB";#N/A,#N/A,FALSE,"MFT96";#N/A,#N/A,FALSE,"CTrecon"}</definedName>
    <definedName name="wrn.TMCOMP._2_1" localSheetId="4" hidden="1">{#N/A,#N/A,FALSE,"TMCOMP96";#N/A,#N/A,FALSE,"MAT96";#N/A,#N/A,FALSE,"FANDA96";#N/A,#N/A,FALSE,"INTRAN96";#N/A,#N/A,FALSE,"NAA9697";#N/A,#N/A,FALSE,"ECWEBB";#N/A,#N/A,FALSE,"MFT96";#N/A,#N/A,FALSE,"CTrecon"}</definedName>
    <definedName name="wrn.TMCOMP._2_1" hidden="1">{#N/A,#N/A,FALSE,"TMCOMP96";#N/A,#N/A,FALSE,"MAT96";#N/A,#N/A,FALSE,"FANDA96";#N/A,#N/A,FALSE,"INTRAN96";#N/A,#N/A,FALSE,"NAA9697";#N/A,#N/A,FALSE,"ECWEBB";#N/A,#N/A,FALSE,"MFT96";#N/A,#N/A,FALSE,"CTrecon"}</definedName>
    <definedName name="wrn.TMCOMP._2_1_1" localSheetId="0" hidden="1">{#N/A,#N/A,FALSE,"TMCOMP96";#N/A,#N/A,FALSE,"MAT96";#N/A,#N/A,FALSE,"FANDA96";#N/A,#N/A,FALSE,"INTRAN96";#N/A,#N/A,FALSE,"NAA9697";#N/A,#N/A,FALSE,"ECWEBB";#N/A,#N/A,FALSE,"MFT96";#N/A,#N/A,FALSE,"CTrecon"}</definedName>
    <definedName name="wrn.TMCOMP._2_1_1" hidden="1">{#N/A,#N/A,FALSE,"TMCOMP96";#N/A,#N/A,FALSE,"MAT96";#N/A,#N/A,FALSE,"FANDA96";#N/A,#N/A,FALSE,"INTRAN96";#N/A,#N/A,FALSE,"NAA9697";#N/A,#N/A,FALSE,"ECWEBB";#N/A,#N/A,FALSE,"MFT96";#N/A,#N/A,FALSE,"CTrecon"}</definedName>
    <definedName name="wrn.TMCOMP._2_1_1_1" hidden="1">{#N/A,#N/A,FALSE,"TMCOMP96";#N/A,#N/A,FALSE,"MAT96";#N/A,#N/A,FALSE,"FANDA96";#N/A,#N/A,FALSE,"INTRAN96";#N/A,#N/A,FALSE,"NAA9697";#N/A,#N/A,FALSE,"ECWEBB";#N/A,#N/A,FALSE,"MFT96";#N/A,#N/A,FALSE,"CTrecon"}</definedName>
    <definedName name="wrn.TMCOMP._2_1_1_2" hidden="1">{#N/A,#N/A,FALSE,"TMCOMP96";#N/A,#N/A,FALSE,"MAT96";#N/A,#N/A,FALSE,"FANDA96";#N/A,#N/A,FALSE,"INTRAN96";#N/A,#N/A,FALSE,"NAA9697";#N/A,#N/A,FALSE,"ECWEBB";#N/A,#N/A,FALSE,"MFT96";#N/A,#N/A,FALSE,"CTrecon"}</definedName>
    <definedName name="wrn.TMCOMP._2_1_2" localSheetId="0" hidden="1">{#N/A,#N/A,FALSE,"TMCOMP96";#N/A,#N/A,FALSE,"MAT96";#N/A,#N/A,FALSE,"FANDA96";#N/A,#N/A,FALSE,"INTRAN96";#N/A,#N/A,FALSE,"NAA9697";#N/A,#N/A,FALSE,"ECWEBB";#N/A,#N/A,FALSE,"MFT96";#N/A,#N/A,FALSE,"CTrecon"}</definedName>
    <definedName name="wrn.TMCOMP._2_1_2" hidden="1">{#N/A,#N/A,FALSE,"TMCOMP96";#N/A,#N/A,FALSE,"MAT96";#N/A,#N/A,FALSE,"FANDA96";#N/A,#N/A,FALSE,"INTRAN96";#N/A,#N/A,FALSE,"NAA9697";#N/A,#N/A,FALSE,"ECWEBB";#N/A,#N/A,FALSE,"MFT96";#N/A,#N/A,FALSE,"CTrecon"}</definedName>
    <definedName name="wrn.TMCOMP._2_1_3" localSheetId="0" hidden="1">{#N/A,#N/A,FALSE,"TMCOMP96";#N/A,#N/A,FALSE,"MAT96";#N/A,#N/A,FALSE,"FANDA96";#N/A,#N/A,FALSE,"INTRAN96";#N/A,#N/A,FALSE,"NAA9697";#N/A,#N/A,FALSE,"ECWEBB";#N/A,#N/A,FALSE,"MFT96";#N/A,#N/A,FALSE,"CTrecon"}</definedName>
    <definedName name="wrn.TMCOMP._2_1_3" hidden="1">{#N/A,#N/A,FALSE,"TMCOMP96";#N/A,#N/A,FALSE,"MAT96";#N/A,#N/A,FALSE,"FANDA96";#N/A,#N/A,FALSE,"INTRAN96";#N/A,#N/A,FALSE,"NAA9697";#N/A,#N/A,FALSE,"ECWEBB";#N/A,#N/A,FALSE,"MFT96";#N/A,#N/A,FALSE,"CTrecon"}</definedName>
    <definedName name="wrn.TMCOMP._2_1_4" localSheetId="0" hidden="1">{#N/A,#N/A,FALSE,"TMCOMP96";#N/A,#N/A,FALSE,"MAT96";#N/A,#N/A,FALSE,"FANDA96";#N/A,#N/A,FALSE,"INTRAN96";#N/A,#N/A,FALSE,"NAA9697";#N/A,#N/A,FALSE,"ECWEBB";#N/A,#N/A,FALSE,"MFT96";#N/A,#N/A,FALSE,"CTrecon"}</definedName>
    <definedName name="wrn.TMCOMP._2_1_4" hidden="1">{#N/A,#N/A,FALSE,"TMCOMP96";#N/A,#N/A,FALSE,"MAT96";#N/A,#N/A,FALSE,"FANDA96";#N/A,#N/A,FALSE,"INTRAN96";#N/A,#N/A,FALSE,"NAA9697";#N/A,#N/A,FALSE,"ECWEBB";#N/A,#N/A,FALSE,"MFT96";#N/A,#N/A,FALSE,"CTrecon"}</definedName>
    <definedName name="wrn.TMCOMP._2_1_5" localSheetId="0" hidden="1">{#N/A,#N/A,FALSE,"TMCOMP96";#N/A,#N/A,FALSE,"MAT96";#N/A,#N/A,FALSE,"FANDA96";#N/A,#N/A,FALSE,"INTRAN96";#N/A,#N/A,FALSE,"NAA9697";#N/A,#N/A,FALSE,"ECWEBB";#N/A,#N/A,FALSE,"MFT96";#N/A,#N/A,FALSE,"CTrecon"}</definedName>
    <definedName name="wrn.TMCOMP._2_1_5" hidden="1">{#N/A,#N/A,FALSE,"TMCOMP96";#N/A,#N/A,FALSE,"MAT96";#N/A,#N/A,FALSE,"FANDA96";#N/A,#N/A,FALSE,"INTRAN96";#N/A,#N/A,FALSE,"NAA9697";#N/A,#N/A,FALSE,"ECWEBB";#N/A,#N/A,FALSE,"MFT96";#N/A,#N/A,FALSE,"CTrecon"}</definedName>
    <definedName name="wrn.TMCOMP._2_2" localSheetId="0" hidden="1">{#N/A,#N/A,FALSE,"TMCOMP96";#N/A,#N/A,FALSE,"MAT96";#N/A,#N/A,FALSE,"FANDA96";#N/A,#N/A,FALSE,"INTRAN96";#N/A,#N/A,FALSE,"NAA9697";#N/A,#N/A,FALSE,"ECWEBB";#N/A,#N/A,FALSE,"MFT96";#N/A,#N/A,FALSE,"CTrecon"}</definedName>
    <definedName name="wrn.TMCOMP._2_2" hidden="1">{#N/A,#N/A,FALSE,"TMCOMP96";#N/A,#N/A,FALSE,"MAT96";#N/A,#N/A,FALSE,"FANDA96";#N/A,#N/A,FALSE,"INTRAN96";#N/A,#N/A,FALSE,"NAA9697";#N/A,#N/A,FALSE,"ECWEBB";#N/A,#N/A,FALSE,"MFT96";#N/A,#N/A,FALSE,"CTrecon"}</definedName>
    <definedName name="wrn.TMCOMP._2_3" localSheetId="0" hidden="1">{#N/A,#N/A,FALSE,"TMCOMP96";#N/A,#N/A,FALSE,"MAT96";#N/A,#N/A,FALSE,"FANDA96";#N/A,#N/A,FALSE,"INTRAN96";#N/A,#N/A,FALSE,"NAA9697";#N/A,#N/A,FALSE,"ECWEBB";#N/A,#N/A,FALSE,"MFT96";#N/A,#N/A,FALSE,"CTrecon"}</definedName>
    <definedName name="wrn.TMCOMP._2_3" hidden="1">{#N/A,#N/A,FALSE,"TMCOMP96";#N/A,#N/A,FALSE,"MAT96";#N/A,#N/A,FALSE,"FANDA96";#N/A,#N/A,FALSE,"INTRAN96";#N/A,#N/A,FALSE,"NAA9697";#N/A,#N/A,FALSE,"ECWEBB";#N/A,#N/A,FALSE,"MFT96";#N/A,#N/A,FALSE,"CTrecon"}</definedName>
    <definedName name="wrn.TMCOMP._2_4" localSheetId="0" hidden="1">{#N/A,#N/A,FALSE,"TMCOMP96";#N/A,#N/A,FALSE,"MAT96";#N/A,#N/A,FALSE,"FANDA96";#N/A,#N/A,FALSE,"INTRAN96";#N/A,#N/A,FALSE,"NAA9697";#N/A,#N/A,FALSE,"ECWEBB";#N/A,#N/A,FALSE,"MFT96";#N/A,#N/A,FALSE,"CTrecon"}</definedName>
    <definedName name="wrn.TMCOMP._2_4" hidden="1">{#N/A,#N/A,FALSE,"TMCOMP96";#N/A,#N/A,FALSE,"MAT96";#N/A,#N/A,FALSE,"FANDA96";#N/A,#N/A,FALSE,"INTRAN96";#N/A,#N/A,FALSE,"NAA9697";#N/A,#N/A,FALSE,"ECWEBB";#N/A,#N/A,FALSE,"MFT96";#N/A,#N/A,FALSE,"CTrecon"}</definedName>
    <definedName name="wrn.TMCOMP._2_5" localSheetId="0" hidden="1">{#N/A,#N/A,FALSE,"TMCOMP96";#N/A,#N/A,FALSE,"MAT96";#N/A,#N/A,FALSE,"FANDA96";#N/A,#N/A,FALSE,"INTRAN96";#N/A,#N/A,FALSE,"NAA9697";#N/A,#N/A,FALSE,"ECWEBB";#N/A,#N/A,FALSE,"MFT96";#N/A,#N/A,FALSE,"CTrecon"}</definedName>
    <definedName name="wrn.TMCOMP._2_5" hidden="1">{#N/A,#N/A,FALSE,"TMCOMP96";#N/A,#N/A,FALSE,"MAT96";#N/A,#N/A,FALSE,"FANDA96";#N/A,#N/A,FALSE,"INTRAN96";#N/A,#N/A,FALSE,"NAA9697";#N/A,#N/A,FALSE,"ECWEBB";#N/A,#N/A,FALSE,"MFT96";#N/A,#N/A,FALSE,"CTrecon"}</definedName>
    <definedName name="wrn.TMCOMP._3" localSheetId="0" hidden="1">{#N/A,#N/A,FALSE,"TMCOMP96";#N/A,#N/A,FALSE,"MAT96";#N/A,#N/A,FALSE,"FANDA96";#N/A,#N/A,FALSE,"INTRAN96";#N/A,#N/A,FALSE,"NAA9697";#N/A,#N/A,FALSE,"ECWEBB";#N/A,#N/A,FALSE,"MFT96";#N/A,#N/A,FALSE,"CTrecon"}</definedName>
    <definedName name="wrn.TMCOMP._3" localSheetId="4" hidden="1">{#N/A,#N/A,FALSE,"TMCOMP96";#N/A,#N/A,FALSE,"MAT96";#N/A,#N/A,FALSE,"FANDA96";#N/A,#N/A,FALSE,"INTRAN96";#N/A,#N/A,FALSE,"NAA9697";#N/A,#N/A,FALSE,"ECWEBB";#N/A,#N/A,FALSE,"MFT96";#N/A,#N/A,FALSE,"CTrecon"}</definedName>
    <definedName name="wrn.TMCOMP._3" hidden="1">{#N/A,#N/A,FALSE,"TMCOMP96";#N/A,#N/A,FALSE,"MAT96";#N/A,#N/A,FALSE,"FANDA96";#N/A,#N/A,FALSE,"INTRAN96";#N/A,#N/A,FALSE,"NAA9697";#N/A,#N/A,FALSE,"ECWEBB";#N/A,#N/A,FALSE,"MFT96";#N/A,#N/A,FALSE,"CTrecon"}</definedName>
    <definedName name="wrn.TMCOMP._3_1" localSheetId="0" hidden="1">{#N/A,#N/A,FALSE,"TMCOMP96";#N/A,#N/A,FALSE,"MAT96";#N/A,#N/A,FALSE,"FANDA96";#N/A,#N/A,FALSE,"INTRAN96";#N/A,#N/A,FALSE,"NAA9697";#N/A,#N/A,FALSE,"ECWEBB";#N/A,#N/A,FALSE,"MFT96";#N/A,#N/A,FALSE,"CTrecon"}</definedName>
    <definedName name="wrn.TMCOMP._3_1" localSheetId="4" hidden="1">{#N/A,#N/A,FALSE,"TMCOMP96";#N/A,#N/A,FALSE,"MAT96";#N/A,#N/A,FALSE,"FANDA96";#N/A,#N/A,FALSE,"INTRAN96";#N/A,#N/A,FALSE,"NAA9697";#N/A,#N/A,FALSE,"ECWEBB";#N/A,#N/A,FALSE,"MFT96";#N/A,#N/A,FALSE,"CTrecon"}</definedName>
    <definedName name="wrn.TMCOMP._3_1" hidden="1">{#N/A,#N/A,FALSE,"TMCOMP96";#N/A,#N/A,FALSE,"MAT96";#N/A,#N/A,FALSE,"FANDA96";#N/A,#N/A,FALSE,"INTRAN96";#N/A,#N/A,FALSE,"NAA9697";#N/A,#N/A,FALSE,"ECWEBB";#N/A,#N/A,FALSE,"MFT96";#N/A,#N/A,FALSE,"CTrecon"}</definedName>
    <definedName name="wrn.TMCOMP._3_1_1" localSheetId="0" hidden="1">{#N/A,#N/A,FALSE,"TMCOMP96";#N/A,#N/A,FALSE,"MAT96";#N/A,#N/A,FALSE,"FANDA96";#N/A,#N/A,FALSE,"INTRAN96";#N/A,#N/A,FALSE,"NAA9697";#N/A,#N/A,FALSE,"ECWEBB";#N/A,#N/A,FALSE,"MFT96";#N/A,#N/A,FALSE,"CTrecon"}</definedName>
    <definedName name="wrn.TMCOMP._3_1_1" hidden="1">{#N/A,#N/A,FALSE,"TMCOMP96";#N/A,#N/A,FALSE,"MAT96";#N/A,#N/A,FALSE,"FANDA96";#N/A,#N/A,FALSE,"INTRAN96";#N/A,#N/A,FALSE,"NAA9697";#N/A,#N/A,FALSE,"ECWEBB";#N/A,#N/A,FALSE,"MFT96";#N/A,#N/A,FALSE,"CTrecon"}</definedName>
    <definedName name="wrn.TMCOMP._3_1_1_1" hidden="1">{#N/A,#N/A,FALSE,"TMCOMP96";#N/A,#N/A,FALSE,"MAT96";#N/A,#N/A,FALSE,"FANDA96";#N/A,#N/A,FALSE,"INTRAN96";#N/A,#N/A,FALSE,"NAA9697";#N/A,#N/A,FALSE,"ECWEBB";#N/A,#N/A,FALSE,"MFT96";#N/A,#N/A,FALSE,"CTrecon"}</definedName>
    <definedName name="wrn.TMCOMP._3_1_1_2" hidden="1">{#N/A,#N/A,FALSE,"TMCOMP96";#N/A,#N/A,FALSE,"MAT96";#N/A,#N/A,FALSE,"FANDA96";#N/A,#N/A,FALSE,"INTRAN96";#N/A,#N/A,FALSE,"NAA9697";#N/A,#N/A,FALSE,"ECWEBB";#N/A,#N/A,FALSE,"MFT96";#N/A,#N/A,FALSE,"CTrecon"}</definedName>
    <definedName name="wrn.TMCOMP._3_1_2" localSheetId="0" hidden="1">{#N/A,#N/A,FALSE,"TMCOMP96";#N/A,#N/A,FALSE,"MAT96";#N/A,#N/A,FALSE,"FANDA96";#N/A,#N/A,FALSE,"INTRAN96";#N/A,#N/A,FALSE,"NAA9697";#N/A,#N/A,FALSE,"ECWEBB";#N/A,#N/A,FALSE,"MFT96";#N/A,#N/A,FALSE,"CTrecon"}</definedName>
    <definedName name="wrn.TMCOMP._3_1_2" hidden="1">{#N/A,#N/A,FALSE,"TMCOMP96";#N/A,#N/A,FALSE,"MAT96";#N/A,#N/A,FALSE,"FANDA96";#N/A,#N/A,FALSE,"INTRAN96";#N/A,#N/A,FALSE,"NAA9697";#N/A,#N/A,FALSE,"ECWEBB";#N/A,#N/A,FALSE,"MFT96";#N/A,#N/A,FALSE,"CTrecon"}</definedName>
    <definedName name="wrn.TMCOMP._3_1_3" localSheetId="0" hidden="1">{#N/A,#N/A,FALSE,"TMCOMP96";#N/A,#N/A,FALSE,"MAT96";#N/A,#N/A,FALSE,"FANDA96";#N/A,#N/A,FALSE,"INTRAN96";#N/A,#N/A,FALSE,"NAA9697";#N/A,#N/A,FALSE,"ECWEBB";#N/A,#N/A,FALSE,"MFT96";#N/A,#N/A,FALSE,"CTrecon"}</definedName>
    <definedName name="wrn.TMCOMP._3_1_3" hidden="1">{#N/A,#N/A,FALSE,"TMCOMP96";#N/A,#N/A,FALSE,"MAT96";#N/A,#N/A,FALSE,"FANDA96";#N/A,#N/A,FALSE,"INTRAN96";#N/A,#N/A,FALSE,"NAA9697";#N/A,#N/A,FALSE,"ECWEBB";#N/A,#N/A,FALSE,"MFT96";#N/A,#N/A,FALSE,"CTrecon"}</definedName>
    <definedName name="wrn.TMCOMP._3_1_4" localSheetId="0" hidden="1">{#N/A,#N/A,FALSE,"TMCOMP96";#N/A,#N/A,FALSE,"MAT96";#N/A,#N/A,FALSE,"FANDA96";#N/A,#N/A,FALSE,"INTRAN96";#N/A,#N/A,FALSE,"NAA9697";#N/A,#N/A,FALSE,"ECWEBB";#N/A,#N/A,FALSE,"MFT96";#N/A,#N/A,FALSE,"CTrecon"}</definedName>
    <definedName name="wrn.TMCOMP._3_1_4" hidden="1">{#N/A,#N/A,FALSE,"TMCOMP96";#N/A,#N/A,FALSE,"MAT96";#N/A,#N/A,FALSE,"FANDA96";#N/A,#N/A,FALSE,"INTRAN96";#N/A,#N/A,FALSE,"NAA9697";#N/A,#N/A,FALSE,"ECWEBB";#N/A,#N/A,FALSE,"MFT96";#N/A,#N/A,FALSE,"CTrecon"}</definedName>
    <definedName name="wrn.TMCOMP._3_1_5" localSheetId="0" hidden="1">{#N/A,#N/A,FALSE,"TMCOMP96";#N/A,#N/A,FALSE,"MAT96";#N/A,#N/A,FALSE,"FANDA96";#N/A,#N/A,FALSE,"INTRAN96";#N/A,#N/A,FALSE,"NAA9697";#N/A,#N/A,FALSE,"ECWEBB";#N/A,#N/A,FALSE,"MFT96";#N/A,#N/A,FALSE,"CTrecon"}</definedName>
    <definedName name="wrn.TMCOMP._3_1_5" hidden="1">{#N/A,#N/A,FALSE,"TMCOMP96";#N/A,#N/A,FALSE,"MAT96";#N/A,#N/A,FALSE,"FANDA96";#N/A,#N/A,FALSE,"INTRAN96";#N/A,#N/A,FALSE,"NAA9697";#N/A,#N/A,FALSE,"ECWEBB";#N/A,#N/A,FALSE,"MFT96";#N/A,#N/A,FALSE,"CTrecon"}</definedName>
    <definedName name="wrn.TMCOMP._3_2" localSheetId="0" hidden="1">{#N/A,#N/A,FALSE,"TMCOMP96";#N/A,#N/A,FALSE,"MAT96";#N/A,#N/A,FALSE,"FANDA96";#N/A,#N/A,FALSE,"INTRAN96";#N/A,#N/A,FALSE,"NAA9697";#N/A,#N/A,FALSE,"ECWEBB";#N/A,#N/A,FALSE,"MFT96";#N/A,#N/A,FALSE,"CTrecon"}</definedName>
    <definedName name="wrn.TMCOMP._3_2" hidden="1">{#N/A,#N/A,FALSE,"TMCOMP96";#N/A,#N/A,FALSE,"MAT96";#N/A,#N/A,FALSE,"FANDA96";#N/A,#N/A,FALSE,"INTRAN96";#N/A,#N/A,FALSE,"NAA9697";#N/A,#N/A,FALSE,"ECWEBB";#N/A,#N/A,FALSE,"MFT96";#N/A,#N/A,FALSE,"CTrecon"}</definedName>
    <definedName name="wrn.TMCOMP._3_3" localSheetId="0" hidden="1">{#N/A,#N/A,FALSE,"TMCOMP96";#N/A,#N/A,FALSE,"MAT96";#N/A,#N/A,FALSE,"FANDA96";#N/A,#N/A,FALSE,"INTRAN96";#N/A,#N/A,FALSE,"NAA9697";#N/A,#N/A,FALSE,"ECWEBB";#N/A,#N/A,FALSE,"MFT96";#N/A,#N/A,FALSE,"CTrecon"}</definedName>
    <definedName name="wrn.TMCOMP._3_3" hidden="1">{#N/A,#N/A,FALSE,"TMCOMP96";#N/A,#N/A,FALSE,"MAT96";#N/A,#N/A,FALSE,"FANDA96";#N/A,#N/A,FALSE,"INTRAN96";#N/A,#N/A,FALSE,"NAA9697";#N/A,#N/A,FALSE,"ECWEBB";#N/A,#N/A,FALSE,"MFT96";#N/A,#N/A,FALSE,"CTrecon"}</definedName>
    <definedName name="wrn.TMCOMP._3_4" localSheetId="0" hidden="1">{#N/A,#N/A,FALSE,"TMCOMP96";#N/A,#N/A,FALSE,"MAT96";#N/A,#N/A,FALSE,"FANDA96";#N/A,#N/A,FALSE,"INTRAN96";#N/A,#N/A,FALSE,"NAA9697";#N/A,#N/A,FALSE,"ECWEBB";#N/A,#N/A,FALSE,"MFT96";#N/A,#N/A,FALSE,"CTrecon"}</definedName>
    <definedName name="wrn.TMCOMP._3_4" hidden="1">{#N/A,#N/A,FALSE,"TMCOMP96";#N/A,#N/A,FALSE,"MAT96";#N/A,#N/A,FALSE,"FANDA96";#N/A,#N/A,FALSE,"INTRAN96";#N/A,#N/A,FALSE,"NAA9697";#N/A,#N/A,FALSE,"ECWEBB";#N/A,#N/A,FALSE,"MFT96";#N/A,#N/A,FALSE,"CTrecon"}</definedName>
    <definedName name="wrn.TMCOMP._3_5" localSheetId="0" hidden="1">{#N/A,#N/A,FALSE,"TMCOMP96";#N/A,#N/A,FALSE,"MAT96";#N/A,#N/A,FALSE,"FANDA96";#N/A,#N/A,FALSE,"INTRAN96";#N/A,#N/A,FALSE,"NAA9697";#N/A,#N/A,FALSE,"ECWEBB";#N/A,#N/A,FALSE,"MFT96";#N/A,#N/A,FALSE,"CTrecon"}</definedName>
    <definedName name="wrn.TMCOMP._3_5" hidden="1">{#N/A,#N/A,FALSE,"TMCOMP96";#N/A,#N/A,FALSE,"MAT96";#N/A,#N/A,FALSE,"FANDA96";#N/A,#N/A,FALSE,"INTRAN96";#N/A,#N/A,FALSE,"NAA9697";#N/A,#N/A,FALSE,"ECWEBB";#N/A,#N/A,FALSE,"MFT96";#N/A,#N/A,FALSE,"CTrecon"}</definedName>
    <definedName name="wrn.TMCOMP._4" localSheetId="0" hidden="1">{#N/A,#N/A,FALSE,"TMCOMP96";#N/A,#N/A,FALSE,"MAT96";#N/A,#N/A,FALSE,"FANDA96";#N/A,#N/A,FALSE,"INTRAN96";#N/A,#N/A,FALSE,"NAA9697";#N/A,#N/A,FALSE,"ECWEBB";#N/A,#N/A,FALSE,"MFT96";#N/A,#N/A,FALSE,"CTrecon"}</definedName>
    <definedName name="wrn.TMCOMP._4" localSheetId="4" hidden="1">{#N/A,#N/A,FALSE,"TMCOMP96";#N/A,#N/A,FALSE,"MAT96";#N/A,#N/A,FALSE,"FANDA96";#N/A,#N/A,FALSE,"INTRAN96";#N/A,#N/A,FALSE,"NAA9697";#N/A,#N/A,FALSE,"ECWEBB";#N/A,#N/A,FALSE,"MFT96";#N/A,#N/A,FALSE,"CTrecon"}</definedName>
    <definedName name="wrn.TMCOMP._4" hidden="1">{#N/A,#N/A,FALSE,"TMCOMP96";#N/A,#N/A,FALSE,"MAT96";#N/A,#N/A,FALSE,"FANDA96";#N/A,#N/A,FALSE,"INTRAN96";#N/A,#N/A,FALSE,"NAA9697";#N/A,#N/A,FALSE,"ECWEBB";#N/A,#N/A,FALSE,"MFT96";#N/A,#N/A,FALSE,"CTrecon"}</definedName>
    <definedName name="wrn.TMCOMP._4_1" localSheetId="0" hidden="1">{#N/A,#N/A,FALSE,"TMCOMP96";#N/A,#N/A,FALSE,"MAT96";#N/A,#N/A,FALSE,"FANDA96";#N/A,#N/A,FALSE,"INTRAN96";#N/A,#N/A,FALSE,"NAA9697";#N/A,#N/A,FALSE,"ECWEBB";#N/A,#N/A,FALSE,"MFT96";#N/A,#N/A,FALSE,"CTrecon"}</definedName>
    <definedName name="wrn.TMCOMP._4_1" localSheetId="4" hidden="1">{#N/A,#N/A,FALSE,"TMCOMP96";#N/A,#N/A,FALSE,"MAT96";#N/A,#N/A,FALSE,"FANDA96";#N/A,#N/A,FALSE,"INTRAN96";#N/A,#N/A,FALSE,"NAA9697";#N/A,#N/A,FALSE,"ECWEBB";#N/A,#N/A,FALSE,"MFT96";#N/A,#N/A,FALSE,"CTrecon"}</definedName>
    <definedName name="wrn.TMCOMP._4_1" hidden="1">{#N/A,#N/A,FALSE,"TMCOMP96";#N/A,#N/A,FALSE,"MAT96";#N/A,#N/A,FALSE,"FANDA96";#N/A,#N/A,FALSE,"INTRAN96";#N/A,#N/A,FALSE,"NAA9697";#N/A,#N/A,FALSE,"ECWEBB";#N/A,#N/A,FALSE,"MFT96";#N/A,#N/A,FALSE,"CTrecon"}</definedName>
    <definedName name="wrn.TMCOMP._4_1_1" localSheetId="0" hidden="1">{#N/A,#N/A,FALSE,"TMCOMP96";#N/A,#N/A,FALSE,"MAT96";#N/A,#N/A,FALSE,"FANDA96";#N/A,#N/A,FALSE,"INTRAN96";#N/A,#N/A,FALSE,"NAA9697";#N/A,#N/A,FALSE,"ECWEBB";#N/A,#N/A,FALSE,"MFT96";#N/A,#N/A,FALSE,"CTrecon"}</definedName>
    <definedName name="wrn.TMCOMP._4_1_1" hidden="1">{#N/A,#N/A,FALSE,"TMCOMP96";#N/A,#N/A,FALSE,"MAT96";#N/A,#N/A,FALSE,"FANDA96";#N/A,#N/A,FALSE,"INTRAN96";#N/A,#N/A,FALSE,"NAA9697";#N/A,#N/A,FALSE,"ECWEBB";#N/A,#N/A,FALSE,"MFT96";#N/A,#N/A,FALSE,"CTrecon"}</definedName>
    <definedName name="wrn.TMCOMP._4_1_1_1" hidden="1">{#N/A,#N/A,FALSE,"TMCOMP96";#N/A,#N/A,FALSE,"MAT96";#N/A,#N/A,FALSE,"FANDA96";#N/A,#N/A,FALSE,"INTRAN96";#N/A,#N/A,FALSE,"NAA9697";#N/A,#N/A,FALSE,"ECWEBB";#N/A,#N/A,FALSE,"MFT96";#N/A,#N/A,FALSE,"CTrecon"}</definedName>
    <definedName name="wrn.TMCOMP._4_1_1_2" hidden="1">{#N/A,#N/A,FALSE,"TMCOMP96";#N/A,#N/A,FALSE,"MAT96";#N/A,#N/A,FALSE,"FANDA96";#N/A,#N/A,FALSE,"INTRAN96";#N/A,#N/A,FALSE,"NAA9697";#N/A,#N/A,FALSE,"ECWEBB";#N/A,#N/A,FALSE,"MFT96";#N/A,#N/A,FALSE,"CTrecon"}</definedName>
    <definedName name="wrn.TMCOMP._4_1_2" localSheetId="0" hidden="1">{#N/A,#N/A,FALSE,"TMCOMP96";#N/A,#N/A,FALSE,"MAT96";#N/A,#N/A,FALSE,"FANDA96";#N/A,#N/A,FALSE,"INTRAN96";#N/A,#N/A,FALSE,"NAA9697";#N/A,#N/A,FALSE,"ECWEBB";#N/A,#N/A,FALSE,"MFT96";#N/A,#N/A,FALSE,"CTrecon"}</definedName>
    <definedName name="wrn.TMCOMP._4_1_2" hidden="1">{#N/A,#N/A,FALSE,"TMCOMP96";#N/A,#N/A,FALSE,"MAT96";#N/A,#N/A,FALSE,"FANDA96";#N/A,#N/A,FALSE,"INTRAN96";#N/A,#N/A,FALSE,"NAA9697";#N/A,#N/A,FALSE,"ECWEBB";#N/A,#N/A,FALSE,"MFT96";#N/A,#N/A,FALSE,"CTrecon"}</definedName>
    <definedName name="wrn.TMCOMP._4_1_3" localSheetId="0" hidden="1">{#N/A,#N/A,FALSE,"TMCOMP96";#N/A,#N/A,FALSE,"MAT96";#N/A,#N/A,FALSE,"FANDA96";#N/A,#N/A,FALSE,"INTRAN96";#N/A,#N/A,FALSE,"NAA9697";#N/A,#N/A,FALSE,"ECWEBB";#N/A,#N/A,FALSE,"MFT96";#N/A,#N/A,FALSE,"CTrecon"}</definedName>
    <definedName name="wrn.TMCOMP._4_1_3" hidden="1">{#N/A,#N/A,FALSE,"TMCOMP96";#N/A,#N/A,FALSE,"MAT96";#N/A,#N/A,FALSE,"FANDA96";#N/A,#N/A,FALSE,"INTRAN96";#N/A,#N/A,FALSE,"NAA9697";#N/A,#N/A,FALSE,"ECWEBB";#N/A,#N/A,FALSE,"MFT96";#N/A,#N/A,FALSE,"CTrecon"}</definedName>
    <definedName name="wrn.TMCOMP._4_1_4" localSheetId="0" hidden="1">{#N/A,#N/A,FALSE,"TMCOMP96";#N/A,#N/A,FALSE,"MAT96";#N/A,#N/A,FALSE,"FANDA96";#N/A,#N/A,FALSE,"INTRAN96";#N/A,#N/A,FALSE,"NAA9697";#N/A,#N/A,FALSE,"ECWEBB";#N/A,#N/A,FALSE,"MFT96";#N/A,#N/A,FALSE,"CTrecon"}</definedName>
    <definedName name="wrn.TMCOMP._4_1_4" hidden="1">{#N/A,#N/A,FALSE,"TMCOMP96";#N/A,#N/A,FALSE,"MAT96";#N/A,#N/A,FALSE,"FANDA96";#N/A,#N/A,FALSE,"INTRAN96";#N/A,#N/A,FALSE,"NAA9697";#N/A,#N/A,FALSE,"ECWEBB";#N/A,#N/A,FALSE,"MFT96";#N/A,#N/A,FALSE,"CTrecon"}</definedName>
    <definedName name="wrn.TMCOMP._4_1_5" localSheetId="0" hidden="1">{#N/A,#N/A,FALSE,"TMCOMP96";#N/A,#N/A,FALSE,"MAT96";#N/A,#N/A,FALSE,"FANDA96";#N/A,#N/A,FALSE,"INTRAN96";#N/A,#N/A,FALSE,"NAA9697";#N/A,#N/A,FALSE,"ECWEBB";#N/A,#N/A,FALSE,"MFT96";#N/A,#N/A,FALSE,"CTrecon"}</definedName>
    <definedName name="wrn.TMCOMP._4_1_5" hidden="1">{#N/A,#N/A,FALSE,"TMCOMP96";#N/A,#N/A,FALSE,"MAT96";#N/A,#N/A,FALSE,"FANDA96";#N/A,#N/A,FALSE,"INTRAN96";#N/A,#N/A,FALSE,"NAA9697";#N/A,#N/A,FALSE,"ECWEBB";#N/A,#N/A,FALSE,"MFT96";#N/A,#N/A,FALSE,"CTrecon"}</definedName>
    <definedName name="wrn.TMCOMP._4_2" localSheetId="0" hidden="1">{#N/A,#N/A,FALSE,"TMCOMP96";#N/A,#N/A,FALSE,"MAT96";#N/A,#N/A,FALSE,"FANDA96";#N/A,#N/A,FALSE,"INTRAN96";#N/A,#N/A,FALSE,"NAA9697";#N/A,#N/A,FALSE,"ECWEBB";#N/A,#N/A,FALSE,"MFT96";#N/A,#N/A,FALSE,"CTrecon"}</definedName>
    <definedName name="wrn.TMCOMP._4_2" hidden="1">{#N/A,#N/A,FALSE,"TMCOMP96";#N/A,#N/A,FALSE,"MAT96";#N/A,#N/A,FALSE,"FANDA96";#N/A,#N/A,FALSE,"INTRAN96";#N/A,#N/A,FALSE,"NAA9697";#N/A,#N/A,FALSE,"ECWEBB";#N/A,#N/A,FALSE,"MFT96";#N/A,#N/A,FALSE,"CTrecon"}</definedName>
    <definedName name="wrn.TMCOMP._4_3" localSheetId="0" hidden="1">{#N/A,#N/A,FALSE,"TMCOMP96";#N/A,#N/A,FALSE,"MAT96";#N/A,#N/A,FALSE,"FANDA96";#N/A,#N/A,FALSE,"INTRAN96";#N/A,#N/A,FALSE,"NAA9697";#N/A,#N/A,FALSE,"ECWEBB";#N/A,#N/A,FALSE,"MFT96";#N/A,#N/A,FALSE,"CTrecon"}</definedName>
    <definedName name="wrn.TMCOMP._4_3" hidden="1">{#N/A,#N/A,FALSE,"TMCOMP96";#N/A,#N/A,FALSE,"MAT96";#N/A,#N/A,FALSE,"FANDA96";#N/A,#N/A,FALSE,"INTRAN96";#N/A,#N/A,FALSE,"NAA9697";#N/A,#N/A,FALSE,"ECWEBB";#N/A,#N/A,FALSE,"MFT96";#N/A,#N/A,FALSE,"CTrecon"}</definedName>
    <definedName name="wrn.TMCOMP._4_4" localSheetId="0" hidden="1">{#N/A,#N/A,FALSE,"TMCOMP96";#N/A,#N/A,FALSE,"MAT96";#N/A,#N/A,FALSE,"FANDA96";#N/A,#N/A,FALSE,"INTRAN96";#N/A,#N/A,FALSE,"NAA9697";#N/A,#N/A,FALSE,"ECWEBB";#N/A,#N/A,FALSE,"MFT96";#N/A,#N/A,FALSE,"CTrecon"}</definedName>
    <definedName name="wrn.TMCOMP._4_4" hidden="1">{#N/A,#N/A,FALSE,"TMCOMP96";#N/A,#N/A,FALSE,"MAT96";#N/A,#N/A,FALSE,"FANDA96";#N/A,#N/A,FALSE,"INTRAN96";#N/A,#N/A,FALSE,"NAA9697";#N/A,#N/A,FALSE,"ECWEBB";#N/A,#N/A,FALSE,"MFT96";#N/A,#N/A,FALSE,"CTrecon"}</definedName>
    <definedName name="wrn.TMCOMP._4_5" localSheetId="0" hidden="1">{#N/A,#N/A,FALSE,"TMCOMP96";#N/A,#N/A,FALSE,"MAT96";#N/A,#N/A,FALSE,"FANDA96";#N/A,#N/A,FALSE,"INTRAN96";#N/A,#N/A,FALSE,"NAA9697";#N/A,#N/A,FALSE,"ECWEBB";#N/A,#N/A,FALSE,"MFT96";#N/A,#N/A,FALSE,"CTrecon"}</definedName>
    <definedName name="wrn.TMCOMP._4_5" hidden="1">{#N/A,#N/A,FALSE,"TMCOMP96";#N/A,#N/A,FALSE,"MAT96";#N/A,#N/A,FALSE,"FANDA96";#N/A,#N/A,FALSE,"INTRAN96";#N/A,#N/A,FALSE,"NAA9697";#N/A,#N/A,FALSE,"ECWEBB";#N/A,#N/A,FALSE,"MFT96";#N/A,#N/A,FALSE,"CTrecon"}</definedName>
    <definedName name="wrn.TMCOMP._5" localSheetId="0" hidden="1">{#N/A,#N/A,FALSE,"TMCOMP96";#N/A,#N/A,FALSE,"MAT96";#N/A,#N/A,FALSE,"FANDA96";#N/A,#N/A,FALSE,"INTRAN96";#N/A,#N/A,FALSE,"NAA9697";#N/A,#N/A,FALSE,"ECWEBB";#N/A,#N/A,FALSE,"MFT96";#N/A,#N/A,FALSE,"CTrecon"}</definedName>
    <definedName name="wrn.TMCOMP._5" localSheetId="4" hidden="1">{#N/A,#N/A,FALSE,"TMCOMP96";#N/A,#N/A,FALSE,"MAT96";#N/A,#N/A,FALSE,"FANDA96";#N/A,#N/A,FALSE,"INTRAN96";#N/A,#N/A,FALSE,"NAA9697";#N/A,#N/A,FALSE,"ECWEBB";#N/A,#N/A,FALSE,"MFT96";#N/A,#N/A,FALSE,"CTrecon"}</definedName>
    <definedName name="wrn.TMCOMP._5" hidden="1">{#N/A,#N/A,FALSE,"TMCOMP96";#N/A,#N/A,FALSE,"MAT96";#N/A,#N/A,FALSE,"FANDA96";#N/A,#N/A,FALSE,"INTRAN96";#N/A,#N/A,FALSE,"NAA9697";#N/A,#N/A,FALSE,"ECWEBB";#N/A,#N/A,FALSE,"MFT96";#N/A,#N/A,FALSE,"CTrecon"}</definedName>
    <definedName name="wrn.TMCOMP._5_1" localSheetId="0" hidden="1">{#N/A,#N/A,FALSE,"TMCOMP96";#N/A,#N/A,FALSE,"MAT96";#N/A,#N/A,FALSE,"FANDA96";#N/A,#N/A,FALSE,"INTRAN96";#N/A,#N/A,FALSE,"NAA9697";#N/A,#N/A,FALSE,"ECWEBB";#N/A,#N/A,FALSE,"MFT96";#N/A,#N/A,FALSE,"CTrecon"}</definedName>
    <definedName name="wrn.TMCOMP._5_1" localSheetId="4" hidden="1">{#N/A,#N/A,FALSE,"TMCOMP96";#N/A,#N/A,FALSE,"MAT96";#N/A,#N/A,FALSE,"FANDA96";#N/A,#N/A,FALSE,"INTRAN96";#N/A,#N/A,FALSE,"NAA9697";#N/A,#N/A,FALSE,"ECWEBB";#N/A,#N/A,FALSE,"MFT96";#N/A,#N/A,FALSE,"CTrecon"}</definedName>
    <definedName name="wrn.TMCOMP._5_1" hidden="1">{#N/A,#N/A,FALSE,"TMCOMP96";#N/A,#N/A,FALSE,"MAT96";#N/A,#N/A,FALSE,"FANDA96";#N/A,#N/A,FALSE,"INTRAN96";#N/A,#N/A,FALSE,"NAA9697";#N/A,#N/A,FALSE,"ECWEBB";#N/A,#N/A,FALSE,"MFT96";#N/A,#N/A,FALSE,"CTrecon"}</definedName>
    <definedName name="wrn.TMCOMP._5_1_1" localSheetId="0" hidden="1">{#N/A,#N/A,FALSE,"TMCOMP96";#N/A,#N/A,FALSE,"MAT96";#N/A,#N/A,FALSE,"FANDA96";#N/A,#N/A,FALSE,"INTRAN96";#N/A,#N/A,FALSE,"NAA9697";#N/A,#N/A,FALSE,"ECWEBB";#N/A,#N/A,FALSE,"MFT96";#N/A,#N/A,FALSE,"CTrecon"}</definedName>
    <definedName name="wrn.TMCOMP._5_1_1" hidden="1">{#N/A,#N/A,FALSE,"TMCOMP96";#N/A,#N/A,FALSE,"MAT96";#N/A,#N/A,FALSE,"FANDA96";#N/A,#N/A,FALSE,"INTRAN96";#N/A,#N/A,FALSE,"NAA9697";#N/A,#N/A,FALSE,"ECWEBB";#N/A,#N/A,FALSE,"MFT96";#N/A,#N/A,FALSE,"CTrecon"}</definedName>
    <definedName name="wrn.TMCOMP._5_1_1_1" hidden="1">{#N/A,#N/A,FALSE,"TMCOMP96";#N/A,#N/A,FALSE,"MAT96";#N/A,#N/A,FALSE,"FANDA96";#N/A,#N/A,FALSE,"INTRAN96";#N/A,#N/A,FALSE,"NAA9697";#N/A,#N/A,FALSE,"ECWEBB";#N/A,#N/A,FALSE,"MFT96";#N/A,#N/A,FALSE,"CTrecon"}</definedName>
    <definedName name="wrn.TMCOMP._5_1_1_2" hidden="1">{#N/A,#N/A,FALSE,"TMCOMP96";#N/A,#N/A,FALSE,"MAT96";#N/A,#N/A,FALSE,"FANDA96";#N/A,#N/A,FALSE,"INTRAN96";#N/A,#N/A,FALSE,"NAA9697";#N/A,#N/A,FALSE,"ECWEBB";#N/A,#N/A,FALSE,"MFT96";#N/A,#N/A,FALSE,"CTrecon"}</definedName>
    <definedName name="wrn.TMCOMP._5_1_2" localSheetId="0" hidden="1">{#N/A,#N/A,FALSE,"TMCOMP96";#N/A,#N/A,FALSE,"MAT96";#N/A,#N/A,FALSE,"FANDA96";#N/A,#N/A,FALSE,"INTRAN96";#N/A,#N/A,FALSE,"NAA9697";#N/A,#N/A,FALSE,"ECWEBB";#N/A,#N/A,FALSE,"MFT96";#N/A,#N/A,FALSE,"CTrecon"}</definedName>
    <definedName name="wrn.TMCOMP._5_1_2" hidden="1">{#N/A,#N/A,FALSE,"TMCOMP96";#N/A,#N/A,FALSE,"MAT96";#N/A,#N/A,FALSE,"FANDA96";#N/A,#N/A,FALSE,"INTRAN96";#N/A,#N/A,FALSE,"NAA9697";#N/A,#N/A,FALSE,"ECWEBB";#N/A,#N/A,FALSE,"MFT96";#N/A,#N/A,FALSE,"CTrecon"}</definedName>
    <definedName name="wrn.TMCOMP._5_1_3" localSheetId="0" hidden="1">{#N/A,#N/A,FALSE,"TMCOMP96";#N/A,#N/A,FALSE,"MAT96";#N/A,#N/A,FALSE,"FANDA96";#N/A,#N/A,FALSE,"INTRAN96";#N/A,#N/A,FALSE,"NAA9697";#N/A,#N/A,FALSE,"ECWEBB";#N/A,#N/A,FALSE,"MFT96";#N/A,#N/A,FALSE,"CTrecon"}</definedName>
    <definedName name="wrn.TMCOMP._5_1_3" hidden="1">{#N/A,#N/A,FALSE,"TMCOMP96";#N/A,#N/A,FALSE,"MAT96";#N/A,#N/A,FALSE,"FANDA96";#N/A,#N/A,FALSE,"INTRAN96";#N/A,#N/A,FALSE,"NAA9697";#N/A,#N/A,FALSE,"ECWEBB";#N/A,#N/A,FALSE,"MFT96";#N/A,#N/A,FALSE,"CTrecon"}</definedName>
    <definedName name="wrn.TMCOMP._5_1_4" localSheetId="0" hidden="1">{#N/A,#N/A,FALSE,"TMCOMP96";#N/A,#N/A,FALSE,"MAT96";#N/A,#N/A,FALSE,"FANDA96";#N/A,#N/A,FALSE,"INTRAN96";#N/A,#N/A,FALSE,"NAA9697";#N/A,#N/A,FALSE,"ECWEBB";#N/A,#N/A,FALSE,"MFT96";#N/A,#N/A,FALSE,"CTrecon"}</definedName>
    <definedName name="wrn.TMCOMP._5_1_4" hidden="1">{#N/A,#N/A,FALSE,"TMCOMP96";#N/A,#N/A,FALSE,"MAT96";#N/A,#N/A,FALSE,"FANDA96";#N/A,#N/A,FALSE,"INTRAN96";#N/A,#N/A,FALSE,"NAA9697";#N/A,#N/A,FALSE,"ECWEBB";#N/A,#N/A,FALSE,"MFT96";#N/A,#N/A,FALSE,"CTrecon"}</definedName>
    <definedName name="wrn.TMCOMP._5_1_5" localSheetId="0" hidden="1">{#N/A,#N/A,FALSE,"TMCOMP96";#N/A,#N/A,FALSE,"MAT96";#N/A,#N/A,FALSE,"FANDA96";#N/A,#N/A,FALSE,"INTRAN96";#N/A,#N/A,FALSE,"NAA9697";#N/A,#N/A,FALSE,"ECWEBB";#N/A,#N/A,FALSE,"MFT96";#N/A,#N/A,FALSE,"CTrecon"}</definedName>
    <definedName name="wrn.TMCOMP._5_1_5" hidden="1">{#N/A,#N/A,FALSE,"TMCOMP96";#N/A,#N/A,FALSE,"MAT96";#N/A,#N/A,FALSE,"FANDA96";#N/A,#N/A,FALSE,"INTRAN96";#N/A,#N/A,FALSE,"NAA9697";#N/A,#N/A,FALSE,"ECWEBB";#N/A,#N/A,FALSE,"MFT96";#N/A,#N/A,FALSE,"CTrecon"}</definedName>
    <definedName name="wrn.TMCOMP._5_2" localSheetId="0" hidden="1">{#N/A,#N/A,FALSE,"TMCOMP96";#N/A,#N/A,FALSE,"MAT96";#N/A,#N/A,FALSE,"FANDA96";#N/A,#N/A,FALSE,"INTRAN96";#N/A,#N/A,FALSE,"NAA9697";#N/A,#N/A,FALSE,"ECWEBB";#N/A,#N/A,FALSE,"MFT96";#N/A,#N/A,FALSE,"CTrecon"}</definedName>
    <definedName name="wrn.TMCOMP._5_2" hidden="1">{#N/A,#N/A,FALSE,"TMCOMP96";#N/A,#N/A,FALSE,"MAT96";#N/A,#N/A,FALSE,"FANDA96";#N/A,#N/A,FALSE,"INTRAN96";#N/A,#N/A,FALSE,"NAA9697";#N/A,#N/A,FALSE,"ECWEBB";#N/A,#N/A,FALSE,"MFT96";#N/A,#N/A,FALSE,"CTrecon"}</definedName>
    <definedName name="wrn.TMCOMP._5_3" localSheetId="0" hidden="1">{#N/A,#N/A,FALSE,"TMCOMP96";#N/A,#N/A,FALSE,"MAT96";#N/A,#N/A,FALSE,"FANDA96";#N/A,#N/A,FALSE,"INTRAN96";#N/A,#N/A,FALSE,"NAA9697";#N/A,#N/A,FALSE,"ECWEBB";#N/A,#N/A,FALSE,"MFT96";#N/A,#N/A,FALSE,"CTrecon"}</definedName>
    <definedName name="wrn.TMCOMP._5_3" hidden="1">{#N/A,#N/A,FALSE,"TMCOMP96";#N/A,#N/A,FALSE,"MAT96";#N/A,#N/A,FALSE,"FANDA96";#N/A,#N/A,FALSE,"INTRAN96";#N/A,#N/A,FALSE,"NAA9697";#N/A,#N/A,FALSE,"ECWEBB";#N/A,#N/A,FALSE,"MFT96";#N/A,#N/A,FALSE,"CTrecon"}</definedName>
    <definedName name="wrn.TMCOMP._5_4" localSheetId="0" hidden="1">{#N/A,#N/A,FALSE,"TMCOMP96";#N/A,#N/A,FALSE,"MAT96";#N/A,#N/A,FALSE,"FANDA96";#N/A,#N/A,FALSE,"INTRAN96";#N/A,#N/A,FALSE,"NAA9697";#N/A,#N/A,FALSE,"ECWEBB";#N/A,#N/A,FALSE,"MFT96";#N/A,#N/A,FALSE,"CTrecon"}</definedName>
    <definedName name="wrn.TMCOMP._5_4" hidden="1">{#N/A,#N/A,FALSE,"TMCOMP96";#N/A,#N/A,FALSE,"MAT96";#N/A,#N/A,FALSE,"FANDA96";#N/A,#N/A,FALSE,"INTRAN96";#N/A,#N/A,FALSE,"NAA9697";#N/A,#N/A,FALSE,"ECWEBB";#N/A,#N/A,FALSE,"MFT96";#N/A,#N/A,FALSE,"CTrecon"}</definedName>
    <definedName name="wrn.TMCOMP._5_5" localSheetId="0" hidden="1">{#N/A,#N/A,FALSE,"TMCOMP96";#N/A,#N/A,FALSE,"MAT96";#N/A,#N/A,FALSE,"FANDA96";#N/A,#N/A,FALSE,"INTRAN96";#N/A,#N/A,FALSE,"NAA9697";#N/A,#N/A,FALSE,"ECWEBB";#N/A,#N/A,FALSE,"MFT96";#N/A,#N/A,FALSE,"CTrecon"}</definedName>
    <definedName name="wrn.TMCOMP._5_5"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167" l="1"/>
  <c r="AQ9" i="170" l="1"/>
  <c r="AQ10" i="170"/>
  <c r="AQ11" i="170"/>
  <c r="AQ13" i="170"/>
  <c r="AQ14" i="170"/>
  <c r="B21" i="170" a="1"/>
  <c r="B21" i="170" s="1"/>
  <c r="AR21" i="170" s="1"/>
  <c r="AQ21" i="170" l="1"/>
  <c r="AP21" i="170"/>
  <c r="AN21" i="170"/>
  <c r="AO21" i="170"/>
  <c r="AM21" i="170"/>
  <c r="C21" i="170"/>
  <c r="B8" i="170" a="1"/>
  <c r="B8" i="170" s="1"/>
  <c r="AQ8" i="170" s="1"/>
  <c r="AR8" i="170" l="1"/>
  <c r="AO8" i="170"/>
  <c r="AM8" i="170"/>
  <c r="D8" i="170"/>
  <c r="AP8" i="170"/>
  <c r="AN8" i="170"/>
  <c r="C8" i="170"/>
  <c r="E8" i="170"/>
  <c r="AL8" i="170" l="1"/>
  <c r="B13" i="170" a="1"/>
  <c r="B13" i="170" s="1"/>
  <c r="B18" i="170" a="1"/>
  <c r="B18" i="170" s="1"/>
  <c r="B22" i="170" a="1"/>
  <c r="B22" i="170" s="1"/>
  <c r="AQ22" i="170" s="1"/>
  <c r="B9" i="170" a="1"/>
  <c r="B9" i="170" s="1"/>
  <c r="B10" i="170" a="1"/>
  <c r="B10" i="170" s="1"/>
  <c r="B11" i="170" a="1"/>
  <c r="B11" i="170" s="1"/>
  <c r="B12" i="170" a="1"/>
  <c r="B12" i="170" s="1"/>
  <c r="AQ12" i="170" s="1"/>
  <c r="B14" i="170" a="1"/>
  <c r="B14" i="170" s="1"/>
  <c r="B15" i="170" a="1"/>
  <c r="B15" i="170" s="1"/>
  <c r="AQ15" i="170" s="1"/>
  <c r="B16" i="170" a="1"/>
  <c r="B16" i="170" s="1"/>
  <c r="AQ16" i="170" s="1"/>
  <c r="B17" i="170" a="1"/>
  <c r="B17" i="170" s="1"/>
  <c r="B19" i="170" a="1"/>
  <c r="B19" i="170" s="1"/>
  <c r="B20" i="170" a="1"/>
  <c r="B20" i="170" s="1"/>
  <c r="C5" i="170"/>
  <c r="AR19" i="170" l="1"/>
  <c r="AQ19" i="170"/>
  <c r="AR20" i="170"/>
  <c r="AQ20" i="170"/>
  <c r="AR18" i="170"/>
  <c r="AQ18" i="170"/>
  <c r="AR17" i="170"/>
  <c r="AQ17" i="170"/>
  <c r="AR12" i="170"/>
  <c r="AP12" i="170"/>
  <c r="AO12" i="170"/>
  <c r="AR11" i="170"/>
  <c r="AP11" i="170"/>
  <c r="AO11" i="170"/>
  <c r="AR10" i="170"/>
  <c r="AO10" i="170"/>
  <c r="AP10" i="170"/>
  <c r="AR9" i="170"/>
  <c r="AO9" i="170"/>
  <c r="AP9" i="170"/>
  <c r="AR13" i="170"/>
  <c r="AO13" i="170"/>
  <c r="AP13" i="170"/>
  <c r="AP20" i="170"/>
  <c r="AP19" i="170"/>
  <c r="AP17" i="170"/>
  <c r="AP18" i="170"/>
  <c r="AN17" i="170"/>
  <c r="AO17" i="170"/>
  <c r="AN20" i="170"/>
  <c r="AO20" i="170"/>
  <c r="AN19" i="170"/>
  <c r="AO19" i="170"/>
  <c r="AN18" i="170"/>
  <c r="AO18" i="170"/>
  <c r="AM12" i="170"/>
  <c r="AN12" i="170"/>
  <c r="AM11" i="170"/>
  <c r="AN11" i="170"/>
  <c r="AM10" i="170"/>
  <c r="AN10" i="170"/>
  <c r="AM9" i="170"/>
  <c r="AN9" i="170"/>
  <c r="AM13" i="170"/>
  <c r="AN13" i="170"/>
  <c r="AM15" i="170"/>
  <c r="AO15" i="170" s="1"/>
  <c r="AM14" i="170"/>
  <c r="AO14" i="170" s="1"/>
  <c r="AM20" i="170"/>
  <c r="AM19" i="170"/>
  <c r="AM22" i="170"/>
  <c r="AO22" i="170" s="1"/>
  <c r="AM16" i="170"/>
  <c r="AO16" i="170" s="1"/>
  <c r="AM17" i="170"/>
  <c r="AM18" i="170"/>
  <c r="C14" i="170"/>
  <c r="C12" i="170"/>
  <c r="C11" i="170"/>
  <c r="C10" i="170"/>
  <c r="C9" i="170"/>
  <c r="C13" i="170"/>
  <c r="C18" i="170"/>
  <c r="C16" i="170"/>
  <c r="C20" i="170"/>
  <c r="C19" i="170"/>
  <c r="C22" i="170"/>
  <c r="C17" i="170"/>
  <c r="C15" i="170"/>
  <c r="E22" i="170"/>
  <c r="E17" i="170"/>
  <c r="E18" i="170"/>
  <c r="E21" i="170"/>
  <c r="E20" i="170"/>
  <c r="E19" i="170"/>
  <c r="D15" i="170"/>
  <c r="E15" i="170"/>
  <c r="E13" i="170"/>
  <c r="D13" i="170"/>
  <c r="E14" i="170"/>
  <c r="D14" i="170"/>
  <c r="E12" i="170"/>
  <c r="D12" i="170"/>
  <c r="D11" i="170"/>
  <c r="E11" i="170"/>
  <c r="E10" i="170"/>
  <c r="D10" i="170"/>
  <c r="E9" i="170"/>
  <c r="D9" i="170"/>
  <c r="D16" i="170"/>
  <c r="E16" i="170"/>
  <c r="D22" i="170"/>
  <c r="D17" i="170"/>
  <c r="D18" i="170"/>
  <c r="D21" i="170"/>
  <c r="D20" i="170"/>
  <c r="D19" i="170"/>
  <c r="AL19" i="170" s="1"/>
  <c r="G6" i="170"/>
  <c r="D53" i="167"/>
  <c r="D54" i="167"/>
  <c r="A48" i="167"/>
  <c r="AL10" i="170" l="1"/>
  <c r="AL13" i="170"/>
  <c r="AL12" i="170"/>
  <c r="AL9" i="170"/>
  <c r="AL11" i="170"/>
  <c r="AL20" i="170"/>
  <c r="AL17" i="170"/>
  <c r="AL18" i="170"/>
  <c r="AL21" i="170"/>
  <c r="A13" i="167"/>
  <c r="AL14" i="170" l="1"/>
  <c r="A49" i="167"/>
  <c r="AR14" i="170" l="1"/>
  <c r="AN14" i="170"/>
  <c r="AP14" i="170"/>
  <c r="AL16" i="170"/>
  <c r="AR16" i="170" s="1"/>
  <c r="AL15" i="170"/>
  <c r="AL22" i="170"/>
  <c r="AN16" i="170"/>
  <c r="AP16" i="170"/>
  <c r="A26" i="167"/>
  <c r="AR15" i="170" l="1"/>
  <c r="AN15" i="170"/>
  <c r="AP15" i="170"/>
  <c r="AR22" i="170"/>
  <c r="AN22" i="170"/>
  <c r="AP22" i="170"/>
  <c r="A47" i="167"/>
  <c r="A57" i="167"/>
  <c r="A56" i="167"/>
  <c r="A55" i="167"/>
  <c r="A54" i="167"/>
  <c r="A53" i="167"/>
  <c r="A52" i="167"/>
  <c r="B64" i="167" s="1"/>
  <c r="A46" i="167"/>
  <c r="A45" i="167"/>
  <c r="A44" i="167"/>
  <c r="A43" i="167"/>
  <c r="A42" i="167"/>
  <c r="A41" i="167"/>
  <c r="A40" i="167"/>
  <c r="A39" i="167"/>
  <c r="A38" i="167"/>
  <c r="A37" i="167"/>
  <c r="A36" i="167"/>
  <c r="A35" i="167"/>
  <c r="A34" i="167"/>
  <c r="A33" i="167"/>
  <c r="A32" i="167"/>
  <c r="A31" i="167"/>
  <c r="A30" i="167"/>
  <c r="A29" i="167"/>
  <c r="A28" i="167"/>
  <c r="A27" i="167"/>
  <c r="A25" i="167"/>
  <c r="A24" i="167"/>
  <c r="A23" i="167"/>
  <c r="A22" i="167"/>
  <c r="A21" i="167"/>
  <c r="A20" i="167"/>
  <c r="A19" i="167"/>
  <c r="A18" i="167"/>
  <c r="A15" i="167"/>
  <c r="A14" i="167"/>
  <c r="A12" i="167"/>
  <c r="A11" i="167"/>
  <c r="A10" i="167"/>
  <c r="A9" i="167"/>
  <c r="A8" i="167"/>
  <c r="C5" i="167" l="1"/>
  <c r="C13" i="167" l="1"/>
  <c r="C12" i="167"/>
  <c r="E5" i="167"/>
  <c r="C11" i="167"/>
  <c r="D5" i="167"/>
  <c r="C9" i="167"/>
  <c r="C10" i="167" s="1"/>
  <c r="D6" i="167"/>
  <c r="B13" i="167" l="1"/>
  <c r="B12" i="167"/>
  <c r="D13" i="167"/>
  <c r="D52" i="167"/>
  <c r="C52" i="167"/>
  <c r="C54" i="167" s="1"/>
  <c r="C55" i="167" s="1"/>
  <c r="D19" i="167"/>
  <c r="D22" i="167"/>
  <c r="D21" i="167"/>
  <c r="D20" i="167"/>
  <c r="D11" i="167"/>
  <c r="D26" i="167"/>
  <c r="D28" i="167"/>
  <c r="D29" i="167"/>
  <c r="D33" i="167"/>
  <c r="D45" i="167"/>
  <c r="D46" i="167"/>
  <c r="D37" i="167"/>
  <c r="D38" i="167"/>
  <c r="D27" i="167"/>
  <c r="D40" i="167"/>
  <c r="D14" i="167"/>
  <c r="D15" i="167"/>
  <c r="D31" i="167"/>
  <c r="D32" i="167"/>
  <c r="D9" i="167"/>
  <c r="D34" i="167"/>
  <c r="D18" i="167"/>
  <c r="D8" i="167"/>
  <c r="D44" i="167"/>
  <c r="D23" i="167"/>
  <c r="D35" i="167"/>
  <c r="D47" i="167"/>
  <c r="D36" i="167"/>
  <c r="D48" i="167"/>
  <c r="D25" i="167"/>
  <c r="D49" i="167"/>
  <c r="D39" i="167"/>
  <c r="D12" i="167"/>
  <c r="D30" i="167"/>
  <c r="D43" i="167"/>
  <c r="D24" i="167"/>
  <c r="D41" i="167"/>
  <c r="D42" i="167"/>
  <c r="C8" i="167"/>
  <c r="C15" i="167"/>
  <c r="C14" i="167"/>
  <c r="C53" i="167" l="1"/>
  <c r="C56" i="167" l="1"/>
  <c r="C57" i="16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<sst xmlns="http://schemas.openxmlformats.org/spreadsheetml/2006/main" count="4214" uniqueCount="1409">
  <si>
    <t>P</t>
  </si>
  <si>
    <t>Ecode</t>
  </si>
  <si>
    <t>ONS code</t>
  </si>
  <si>
    <t>Class</t>
  </si>
  <si>
    <t>ons_code</t>
  </si>
  <si>
    <t>authority</t>
  </si>
  <si>
    <t>Pool name</t>
  </si>
  <si>
    <t>ENGLAND</t>
  </si>
  <si>
    <t>E3831</t>
  </si>
  <si>
    <t>E0931</t>
  </si>
  <si>
    <t>E1031</t>
  </si>
  <si>
    <t>E3832</t>
  </si>
  <si>
    <t>E3031</t>
  </si>
  <si>
    <t>E2231</t>
  </si>
  <si>
    <t>E6101</t>
  </si>
  <si>
    <t>E3531</t>
  </si>
  <si>
    <t>E5030</t>
  </si>
  <si>
    <t>E5031</t>
  </si>
  <si>
    <t>E4401</t>
  </si>
  <si>
    <t>E0932</t>
  </si>
  <si>
    <t>E1531</t>
  </si>
  <si>
    <t>E1731</t>
  </si>
  <si>
    <t>E3032</t>
  </si>
  <si>
    <t>E0101</t>
  </si>
  <si>
    <t>E0202</t>
  </si>
  <si>
    <t>E6102</t>
  </si>
  <si>
    <t>E6103</t>
  </si>
  <si>
    <t>E5032</t>
  </si>
  <si>
    <t>E4601</t>
  </si>
  <si>
    <t>E2431</t>
  </si>
  <si>
    <t>E2301</t>
  </si>
  <si>
    <t>E2302</t>
  </si>
  <si>
    <t>E1032</t>
  </si>
  <si>
    <t>E4201</t>
  </si>
  <si>
    <t>E2531</t>
  </si>
  <si>
    <t>E1204</t>
  </si>
  <si>
    <t>E0301</t>
  </si>
  <si>
    <t>E4701</t>
  </si>
  <si>
    <t>E1532</t>
  </si>
  <si>
    <t>E2631</t>
  </si>
  <si>
    <t>E5033</t>
  </si>
  <si>
    <t>E1533</t>
  </si>
  <si>
    <t>E1401</t>
  </si>
  <si>
    <t>E0102</t>
  </si>
  <si>
    <t>E2632</t>
  </si>
  <si>
    <t>E5034</t>
  </si>
  <si>
    <t>E1831</t>
  </si>
  <si>
    <t>E1931</t>
  </si>
  <si>
    <t>E3033</t>
  </si>
  <si>
    <t>E0402</t>
  </si>
  <si>
    <t>E6104</t>
  </si>
  <si>
    <t>E2333</t>
  </si>
  <si>
    <t>E4202</t>
  </si>
  <si>
    <t>E4702</t>
  </si>
  <si>
    <t>E0531</t>
  </si>
  <si>
    <t>E0521</t>
  </si>
  <si>
    <t>E6105</t>
  </si>
  <si>
    <t>E5011</t>
  </si>
  <si>
    <t>E3431</t>
  </si>
  <si>
    <t>E2232</t>
  </si>
  <si>
    <t>E0933</t>
  </si>
  <si>
    <t>E1534</t>
  </si>
  <si>
    <t>E0203</t>
  </si>
  <si>
    <t>E2432</t>
  </si>
  <si>
    <t>E1535</t>
  </si>
  <si>
    <t>E1631</t>
  </si>
  <si>
    <t>E3131</t>
  </si>
  <si>
    <t>E0603</t>
  </si>
  <si>
    <t>E6106</t>
  </si>
  <si>
    <t>E0604</t>
  </si>
  <si>
    <t>E1033</t>
  </si>
  <si>
    <t>E3833</t>
  </si>
  <si>
    <t>E2334</t>
  </si>
  <si>
    <t>E5010</t>
  </si>
  <si>
    <t>E6107</t>
  </si>
  <si>
    <t>E1536</t>
  </si>
  <si>
    <t>E0934</t>
  </si>
  <si>
    <t>E0801</t>
  </si>
  <si>
    <t>E1632</t>
  </si>
  <si>
    <t>E4602</t>
  </si>
  <si>
    <t>E2731</t>
  </si>
  <si>
    <t>E3834</t>
  </si>
  <si>
    <t>E5035</t>
  </si>
  <si>
    <t>E1932</t>
  </si>
  <si>
    <t>E1301</t>
  </si>
  <si>
    <t>E2233</t>
  </si>
  <si>
    <t>E1001</t>
  </si>
  <si>
    <t>E1021</t>
  </si>
  <si>
    <t>E1035</t>
  </si>
  <si>
    <t>E6110</t>
  </si>
  <si>
    <t>E1121</t>
  </si>
  <si>
    <t>E6161</t>
  </si>
  <si>
    <t>E4402</t>
  </si>
  <si>
    <t>E1203</t>
  </si>
  <si>
    <t>E6162</t>
  </si>
  <si>
    <t>E2234</t>
  </si>
  <si>
    <t>E4603</t>
  </si>
  <si>
    <t>E1302</t>
  </si>
  <si>
    <t>E6113</t>
  </si>
  <si>
    <t>E5036</t>
  </si>
  <si>
    <t>E0532</t>
  </si>
  <si>
    <t>E1131</t>
  </si>
  <si>
    <t>E1732</t>
  </si>
  <si>
    <t>E1933</t>
  </si>
  <si>
    <t>E2532</t>
  </si>
  <si>
    <t>E2001</t>
  </si>
  <si>
    <t>E3432</t>
  </si>
  <si>
    <t>E3538</t>
  </si>
  <si>
    <t>E1421</t>
  </si>
  <si>
    <t>E6114</t>
  </si>
  <si>
    <t>E1432</t>
  </si>
  <si>
    <t>E1733</t>
  </si>
  <si>
    <t>E0935</t>
  </si>
  <si>
    <t>E3631</t>
  </si>
  <si>
    <t>E5037</t>
  </si>
  <si>
    <t>E1537</t>
  </si>
  <si>
    <t>E3632</t>
  </si>
  <si>
    <t>E1036</t>
  </si>
  <si>
    <t>E1521</t>
  </si>
  <si>
    <t>E6115</t>
  </si>
  <si>
    <t>E1132</t>
  </si>
  <si>
    <t>E1734</t>
  </si>
  <si>
    <t>E0533</t>
  </si>
  <si>
    <t>E2240</t>
  </si>
  <si>
    <t>E1633</t>
  </si>
  <si>
    <t>E2335</t>
  </si>
  <si>
    <t>E4501</t>
  </si>
  <si>
    <t>E3034</t>
  </si>
  <si>
    <t>E1634</t>
  </si>
  <si>
    <t>E1620</t>
  </si>
  <si>
    <t>E1735</t>
  </si>
  <si>
    <t>E2236</t>
  </si>
  <si>
    <t>E2633</t>
  </si>
  <si>
    <t>E5100</t>
  </si>
  <si>
    <t>E5012</t>
  </si>
  <si>
    <t>E3633</t>
  </si>
  <si>
    <t>E5013</t>
  </si>
  <si>
    <t>E0601</t>
  </si>
  <si>
    <t>E2732</t>
  </si>
  <si>
    <t>E5014</t>
  </si>
  <si>
    <t>E1721</t>
  </si>
  <si>
    <t>E6163</t>
  </si>
  <si>
    <t>E2433</t>
  </si>
  <si>
    <t>E5038</t>
  </si>
  <si>
    <t>E1538</t>
  </si>
  <si>
    <t>E2753</t>
  </si>
  <si>
    <t>E5039</t>
  </si>
  <si>
    <t>E1736</t>
  </si>
  <si>
    <t>E0701</t>
  </si>
  <si>
    <t>E1433</t>
  </si>
  <si>
    <t>E1737</t>
  </si>
  <si>
    <t>E5040</t>
  </si>
  <si>
    <t>E6118</t>
  </si>
  <si>
    <t>E1801</t>
  </si>
  <si>
    <t>E1920</t>
  </si>
  <si>
    <t>E1934</t>
  </si>
  <si>
    <t>E1037</t>
  </si>
  <si>
    <t>E5041</t>
  </si>
  <si>
    <t>E2434</t>
  </si>
  <si>
    <t>E3835</t>
  </si>
  <si>
    <t>E5042</t>
  </si>
  <si>
    <t>E6120</t>
  </si>
  <si>
    <t>E0551</t>
  </si>
  <si>
    <t>E2336</t>
  </si>
  <si>
    <t>E3533</t>
  </si>
  <si>
    <t>E2101</t>
  </si>
  <si>
    <t>E4001</t>
  </si>
  <si>
    <t>E5015</t>
  </si>
  <si>
    <t>E5016</t>
  </si>
  <si>
    <t>E2221</t>
  </si>
  <si>
    <t>E6122</t>
  </si>
  <si>
    <t>E2634</t>
  </si>
  <si>
    <t>E2002</t>
  </si>
  <si>
    <t>E5043</t>
  </si>
  <si>
    <t>E4703</t>
  </si>
  <si>
    <t>E4301</t>
  </si>
  <si>
    <t>E5017</t>
  </si>
  <si>
    <t>E2321</t>
  </si>
  <si>
    <t>E6123</t>
  </si>
  <si>
    <t>E2337</t>
  </si>
  <si>
    <t>E4704</t>
  </si>
  <si>
    <t>E2401</t>
  </si>
  <si>
    <t>E2421</t>
  </si>
  <si>
    <t>E6124</t>
  </si>
  <si>
    <t>E1435</t>
  </si>
  <si>
    <t>E5018</t>
  </si>
  <si>
    <t>E3433</t>
  </si>
  <si>
    <t>E2533</t>
  </si>
  <si>
    <t>E2520</t>
  </si>
  <si>
    <t>E4302</t>
  </si>
  <si>
    <t>E0201</t>
  </si>
  <si>
    <t>E2237</t>
  </si>
  <si>
    <t>E1539</t>
  </si>
  <si>
    <t>E1851</t>
  </si>
  <si>
    <t>E4203</t>
  </si>
  <si>
    <t>E3035</t>
  </si>
  <si>
    <t>E2201</t>
  </si>
  <si>
    <t>E2436</t>
  </si>
  <si>
    <t>E3331</t>
  </si>
  <si>
    <t>E6143</t>
  </si>
  <si>
    <t>E5044</t>
  </si>
  <si>
    <t>E1133</t>
  </si>
  <si>
    <t>E3534</t>
  </si>
  <si>
    <t>E3836</t>
  </si>
  <si>
    <t>E0702</t>
  </si>
  <si>
    <t>E0401</t>
  </si>
  <si>
    <t>E3634</t>
  </si>
  <si>
    <t>E1738</t>
  </si>
  <si>
    <t>E3036</t>
  </si>
  <si>
    <t>E4502</t>
  </si>
  <si>
    <t>E3434</t>
  </si>
  <si>
    <t>E5045</t>
  </si>
  <si>
    <t>E2620</t>
  </si>
  <si>
    <t>E1134</t>
  </si>
  <si>
    <t>E1038</t>
  </si>
  <si>
    <t>E2003</t>
  </si>
  <si>
    <t>E1935</t>
  </si>
  <si>
    <t>E2534</t>
  </si>
  <si>
    <t>E2004</t>
  </si>
  <si>
    <t>E2635</t>
  </si>
  <si>
    <t>E2801</t>
  </si>
  <si>
    <t>E0104</t>
  </si>
  <si>
    <t>E4503</t>
  </si>
  <si>
    <t>E3731</t>
  </si>
  <si>
    <t>E2437</t>
  </si>
  <si>
    <t>E6127</t>
  </si>
  <si>
    <t>E6128</t>
  </si>
  <si>
    <t>E2901</t>
  </si>
  <si>
    <t>E2636</t>
  </si>
  <si>
    <t>E3001</t>
  </si>
  <si>
    <t>E3021</t>
  </si>
  <si>
    <t>E6130</t>
  </si>
  <si>
    <t>E3732</t>
  </si>
  <si>
    <t>E2438</t>
  </si>
  <si>
    <t>E4204</t>
  </si>
  <si>
    <t>E3132</t>
  </si>
  <si>
    <t>E3120</t>
  </si>
  <si>
    <t>E2338</t>
  </si>
  <si>
    <t>E0501</t>
  </si>
  <si>
    <t>E1101</t>
  </si>
  <si>
    <t>E1701</t>
  </si>
  <si>
    <t>E2339</t>
  </si>
  <si>
    <t>E0303</t>
  </si>
  <si>
    <t>E5046</t>
  </si>
  <si>
    <t>E0703</t>
  </si>
  <si>
    <t>E1835</t>
  </si>
  <si>
    <t>E3635</t>
  </si>
  <si>
    <t>E2340</t>
  </si>
  <si>
    <t>E5047</t>
  </si>
  <si>
    <t>E2734</t>
  </si>
  <si>
    <t>E4205</t>
  </si>
  <si>
    <t>E1540</t>
  </si>
  <si>
    <t>E2341</t>
  </si>
  <si>
    <t>E1436</t>
  </si>
  <si>
    <t>E4403</t>
  </si>
  <si>
    <t>E3733</t>
  </si>
  <si>
    <t>E3636</t>
  </si>
  <si>
    <t>E3038</t>
  </si>
  <si>
    <t>E1740</t>
  </si>
  <si>
    <t>E2402</t>
  </si>
  <si>
    <t>E2755</t>
  </si>
  <si>
    <t>E4206</t>
  </si>
  <si>
    <t>E4604</t>
  </si>
  <si>
    <t>E2736</t>
  </si>
  <si>
    <t>E3332</t>
  </si>
  <si>
    <t>E4304</t>
  </si>
  <si>
    <t>E2757</t>
  </si>
  <si>
    <t>E2239</t>
  </si>
  <si>
    <t>E4404</t>
  </si>
  <si>
    <t>E3202</t>
  </si>
  <si>
    <t>E6132</t>
  </si>
  <si>
    <t>E0304</t>
  </si>
  <si>
    <t>E4605</t>
  </si>
  <si>
    <t>E3336</t>
  </si>
  <si>
    <t>E0536</t>
  </si>
  <si>
    <t>E1039</t>
  </si>
  <si>
    <t>E0103</t>
  </si>
  <si>
    <t>E1136</t>
  </si>
  <si>
    <t>E2535</t>
  </si>
  <si>
    <t>E2536</t>
  </si>
  <si>
    <t>E0936</t>
  </si>
  <si>
    <t>E2637</t>
  </si>
  <si>
    <t>E3133</t>
  </si>
  <si>
    <t>E2342</t>
  </si>
  <si>
    <t>E3334</t>
  </si>
  <si>
    <t>E3435</t>
  </si>
  <si>
    <t>E4504</t>
  </si>
  <si>
    <t>E6144</t>
  </si>
  <si>
    <t>E1702</t>
  </si>
  <si>
    <t>E1501</t>
  </si>
  <si>
    <t>E5019</t>
  </si>
  <si>
    <t>E3637</t>
  </si>
  <si>
    <t>E1936</t>
  </si>
  <si>
    <t>E4303</t>
  </si>
  <si>
    <t>E3436</t>
  </si>
  <si>
    <t>E3421</t>
  </si>
  <si>
    <t>E6134</t>
  </si>
  <si>
    <t>E3437</t>
  </si>
  <si>
    <t>E1937</t>
  </si>
  <si>
    <t>E4207</t>
  </si>
  <si>
    <t>E0704</t>
  </si>
  <si>
    <t>E3401</t>
  </si>
  <si>
    <t>E3734</t>
  </si>
  <si>
    <t>E1635</t>
  </si>
  <si>
    <t>E3520</t>
  </si>
  <si>
    <t>E4505</t>
  </si>
  <si>
    <t>E3620</t>
  </si>
  <si>
    <t>E3638</t>
  </si>
  <si>
    <t>E5048</t>
  </si>
  <si>
    <t>E2241</t>
  </si>
  <si>
    <t>E3901</t>
  </si>
  <si>
    <t>E4208</t>
  </si>
  <si>
    <t>E3439</t>
  </si>
  <si>
    <t>E3639</t>
  </si>
  <si>
    <t>E1137</t>
  </si>
  <si>
    <t>E3201</t>
  </si>
  <si>
    <t>E1542</t>
  </si>
  <si>
    <t>E1742</t>
  </si>
  <si>
    <t>E1636</t>
  </si>
  <si>
    <t>E2242</t>
  </si>
  <si>
    <t>E1938</t>
  </si>
  <si>
    <t>E1502</t>
  </si>
  <si>
    <t>E2243</t>
  </si>
  <si>
    <t>E1102</t>
  </si>
  <si>
    <t>E1139</t>
  </si>
  <si>
    <t>E5020</t>
  </si>
  <si>
    <t>E4209</t>
  </si>
  <si>
    <t>E2244</t>
  </si>
  <si>
    <t>E6145</t>
  </si>
  <si>
    <t>E1544</t>
  </si>
  <si>
    <t>E3134</t>
  </si>
  <si>
    <t>E4705</t>
  </si>
  <si>
    <t>E4606</t>
  </si>
  <si>
    <t>E5049</t>
  </si>
  <si>
    <t>E5021</t>
  </si>
  <si>
    <t>E0602</t>
  </si>
  <si>
    <t>E3735</t>
  </si>
  <si>
    <t>E3720</t>
  </si>
  <si>
    <t>E1939</t>
  </si>
  <si>
    <t>E3640</t>
  </si>
  <si>
    <t>E1437</t>
  </si>
  <si>
    <t>E1940</t>
  </si>
  <si>
    <t>E0302</t>
  </si>
  <si>
    <t>E1140</t>
  </si>
  <si>
    <t>E2343</t>
  </si>
  <si>
    <t>E2537</t>
  </si>
  <si>
    <t>E6146</t>
  </si>
  <si>
    <t>E2802</t>
  </si>
  <si>
    <t>E3135</t>
  </si>
  <si>
    <t>E3539</t>
  </si>
  <si>
    <t>E3820</t>
  </si>
  <si>
    <t>E6147</t>
  </si>
  <si>
    <t>E5022</t>
  </si>
  <si>
    <t>E4210</t>
  </si>
  <si>
    <t>E3902</t>
  </si>
  <si>
    <t>E1743</t>
  </si>
  <si>
    <t>E0305</t>
  </si>
  <si>
    <t>E4305</t>
  </si>
  <si>
    <t>E3641</t>
  </si>
  <si>
    <t>E0306</t>
  </si>
  <si>
    <t>E4607</t>
  </si>
  <si>
    <t>E1837</t>
  </si>
  <si>
    <t>E1821</t>
  </si>
  <si>
    <t>E3837</t>
  </si>
  <si>
    <t>E1838</t>
  </si>
  <si>
    <t>E2344</t>
  </si>
  <si>
    <t>E1839</t>
  </si>
  <si>
    <t>E2701</t>
  </si>
  <si>
    <t>E6348</t>
  </si>
  <si>
    <t>E6354</t>
  </si>
  <si>
    <t>BRP</t>
  </si>
  <si>
    <t>E0901</t>
  </si>
  <si>
    <t>E2702</t>
  </si>
  <si>
    <t>E3301</t>
  </si>
  <si>
    <t>E0902</t>
  </si>
  <si>
    <t>E6135</t>
  </si>
  <si>
    <t>Local Authority</t>
  </si>
  <si>
    <t>E6355</t>
  </si>
  <si>
    <t>CA</t>
  </si>
  <si>
    <t>Adur</t>
  </si>
  <si>
    <t>Key Information - 50% retention scheme</t>
  </si>
  <si>
    <t>£ where applicable</t>
  </si>
  <si>
    <t>Local authority tier split</t>
  </si>
  <si>
    <t>Safety Net Threshold</t>
  </si>
  <si>
    <t>Safety net threshold is 92.5% of baseline funding level</t>
  </si>
  <si>
    <r>
      <t>Levy rate</t>
    </r>
    <r>
      <rPr>
        <vertAlign val="superscript"/>
        <sz val="11"/>
        <rFont val="Calibri"/>
        <family val="2"/>
        <scheme val="minor"/>
      </rPr>
      <t>2</t>
    </r>
  </si>
  <si>
    <t>Compensation factor for the change in SBRR threshold</t>
  </si>
  <si>
    <r>
      <t>Lost rate yield compensation from eligible rateable value</t>
    </r>
    <r>
      <rPr>
        <vertAlign val="superscript"/>
        <sz val="11"/>
        <rFont val="Calibri"/>
        <family val="2"/>
        <scheme val="minor"/>
      </rPr>
      <t>3</t>
    </r>
  </si>
  <si>
    <r>
      <t>NNDR3 Information</t>
    </r>
    <r>
      <rPr>
        <b/>
        <vertAlign val="superscript"/>
        <sz val="11"/>
        <rFont val="Calibri"/>
        <family val="2"/>
        <scheme val="minor"/>
      </rPr>
      <t>4</t>
    </r>
  </si>
  <si>
    <t>Local authority share of total non-domestic rating income</t>
  </si>
  <si>
    <r>
      <t xml:space="preserve">Local authority share of </t>
    </r>
    <r>
      <rPr>
        <b/>
        <sz val="11"/>
        <rFont val="Calibri"/>
        <family val="2"/>
        <scheme val="minor"/>
      </rPr>
      <t>Small Business Rate Relief</t>
    </r>
    <r>
      <rPr>
        <vertAlign val="superscript"/>
        <sz val="11"/>
        <rFont val="Calibri"/>
        <family val="2"/>
        <scheme val="minor"/>
      </rPr>
      <t>5</t>
    </r>
    <r>
      <rPr>
        <sz val="11"/>
        <rFont val="Calibri"/>
        <family val="2"/>
        <scheme val="minor"/>
      </rPr>
      <t xml:space="preserve"> to be compensated by Section 31 grant</t>
    </r>
  </si>
  <si>
    <r>
      <t xml:space="preserve">Local authority share of </t>
    </r>
    <r>
      <rPr>
        <b/>
        <sz val="11"/>
        <rFont val="Calibri"/>
        <family val="2"/>
        <scheme val="minor"/>
      </rPr>
      <t>adjustments to Small Business Rate Relief</t>
    </r>
    <r>
      <rPr>
        <vertAlign val="superscript"/>
        <sz val="11"/>
        <rFont val="Calibri"/>
        <family val="2"/>
        <scheme val="minor"/>
      </rPr>
      <t>5</t>
    </r>
    <r>
      <rPr>
        <sz val="11"/>
        <rFont val="Calibri"/>
        <family val="2"/>
        <scheme val="minor"/>
      </rPr>
      <t xml:space="preserve"> in respect to 2013-14 to 2016-17</t>
    </r>
  </si>
  <si>
    <t>Local authority share of lost yield compensation from eligible rateable value</t>
  </si>
  <si>
    <r>
      <t xml:space="preserve">Local authority share of </t>
    </r>
    <r>
      <rPr>
        <b/>
        <sz val="11"/>
        <rFont val="Calibri"/>
        <family val="2"/>
        <scheme val="minor"/>
      </rPr>
      <t>relief to other ratepayers</t>
    </r>
    <r>
      <rPr>
        <vertAlign val="superscript"/>
        <sz val="11"/>
        <rFont val="Calibri"/>
        <family val="2"/>
        <scheme val="minor"/>
      </rPr>
      <t>5</t>
    </r>
  </si>
  <si>
    <r>
      <t xml:space="preserve">Local authority share of </t>
    </r>
    <r>
      <rPr>
        <b/>
        <sz val="11"/>
        <rFont val="Calibri"/>
        <family val="2"/>
        <scheme val="minor"/>
      </rPr>
      <t>adjustments to relief to other ratepayers</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</si>
  <si>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relief to Case B hereditaments</t>
    </r>
    <r>
      <rPr>
        <vertAlign val="superscript"/>
        <sz val="11"/>
        <rFont val="Calibri"/>
        <family val="2"/>
        <scheme val="minor"/>
      </rPr>
      <t>5</t>
    </r>
  </si>
  <si>
    <r>
      <t xml:space="preserve">Local authority share of </t>
    </r>
    <r>
      <rPr>
        <b/>
        <sz val="11"/>
        <rFont val="Calibri"/>
        <family val="2"/>
        <scheme val="minor"/>
      </rPr>
      <t>adjustments to telecoms relief</t>
    </r>
    <r>
      <rPr>
        <vertAlign val="superscript"/>
        <sz val="11"/>
        <rFont val="Calibri"/>
        <family val="2"/>
        <scheme val="minor"/>
      </rPr>
      <t>5</t>
    </r>
    <r>
      <rPr>
        <sz val="11"/>
        <rFont val="Calibri"/>
        <family val="2"/>
        <scheme val="minor"/>
      </rPr>
      <t xml:space="preserve"> in respect of previous years</t>
    </r>
  </si>
  <si>
    <r>
      <t>Local authority share of</t>
    </r>
    <r>
      <rPr>
        <b/>
        <sz val="11"/>
        <rFont val="Calibri"/>
        <family val="2"/>
        <scheme val="minor"/>
      </rPr>
      <t xml:space="preserve"> public lavatories relief</t>
    </r>
    <r>
      <rPr>
        <vertAlign val="superscript"/>
        <sz val="11"/>
        <rFont val="Calibri"/>
        <family val="2"/>
        <scheme val="minor"/>
      </rPr>
      <t>5</t>
    </r>
  </si>
  <si>
    <r>
      <t xml:space="preserve">Local authority share of </t>
    </r>
    <r>
      <rPr>
        <b/>
        <sz val="11"/>
        <rFont val="Calibri"/>
        <family val="2"/>
        <scheme val="minor"/>
      </rPr>
      <t>adjustments to relief to new empty properties</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</si>
  <si>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adjustments to relief to long term empty properties</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</si>
  <si>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adjustments to retail relief</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</si>
  <si>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flooding relief</t>
    </r>
    <r>
      <rPr>
        <vertAlign val="superscript"/>
        <sz val="11"/>
        <rFont val="Calibri"/>
        <family val="2"/>
        <scheme val="minor"/>
      </rPr>
      <t>5</t>
    </r>
  </si>
  <si>
    <r>
      <t xml:space="preserve">Local authority share of </t>
    </r>
    <r>
      <rPr>
        <b/>
        <sz val="11"/>
        <rFont val="Calibri"/>
        <family val="2"/>
        <scheme val="minor"/>
      </rPr>
      <t>adjustments to flooding relief</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</si>
  <si>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adjustments to in lieu of transitional relief</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</si>
  <si>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rural rate relief</t>
    </r>
    <r>
      <rPr>
        <vertAlign val="superscript"/>
        <sz val="11"/>
        <rFont val="Calibri"/>
        <family val="2"/>
        <scheme val="minor"/>
      </rPr>
      <t>5</t>
    </r>
  </si>
  <si>
    <r>
      <t xml:space="preserve">Local authority share of </t>
    </r>
    <r>
      <rPr>
        <b/>
        <sz val="11"/>
        <rFont val="Calibri"/>
        <family val="2"/>
        <scheme val="minor"/>
      </rPr>
      <t>adjustments to rural rate relief</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</si>
  <si>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local newspaper temporary relief</t>
    </r>
    <r>
      <rPr>
        <vertAlign val="superscript"/>
        <sz val="11"/>
        <rFont val="Calibri"/>
        <family val="2"/>
        <scheme val="minor"/>
      </rPr>
      <t>5</t>
    </r>
  </si>
  <si>
    <r>
      <t xml:space="preserve">Local authority share of </t>
    </r>
    <r>
      <rPr>
        <b/>
        <sz val="11"/>
        <rFont val="Calibri"/>
        <family val="2"/>
        <scheme val="minor"/>
      </rPr>
      <t>adjustments to local newspaper temporary relief</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</si>
  <si>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adjustments to discretionary scheme relief</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</si>
  <si>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adjustments to pub relief</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</si>
  <si>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retail, hospitality and leisure relief</t>
    </r>
    <r>
      <rPr>
        <vertAlign val="superscript"/>
        <sz val="11"/>
        <rFont val="Calibri"/>
        <family val="2"/>
        <scheme val="minor"/>
      </rPr>
      <t>5</t>
    </r>
  </si>
  <si>
    <r>
      <t xml:space="preserve">Local authority share of </t>
    </r>
    <r>
      <rPr>
        <b/>
        <sz val="11"/>
        <rFont val="Calibri"/>
        <family val="2"/>
        <scheme val="minor"/>
      </rPr>
      <t>adjustments to retail, hospitality and leisure relief</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</si>
  <si>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adjustments to nursery relief</t>
    </r>
    <r>
      <rPr>
        <vertAlign val="superscript"/>
        <sz val="11"/>
        <rFont val="Calibri"/>
        <family val="2"/>
        <scheme val="minor"/>
      </rPr>
      <t>5</t>
    </r>
  </si>
  <si>
    <r>
      <t xml:space="preserve">Local authority share of </t>
    </r>
    <r>
      <rPr>
        <b/>
        <sz val="11"/>
        <rFont val="Calibri"/>
        <family val="2"/>
        <scheme val="minor"/>
      </rPr>
      <t>low carbon heat networks relief</t>
    </r>
    <r>
      <rPr>
        <vertAlign val="superscript"/>
        <sz val="11"/>
        <rFont val="Calibri"/>
        <family val="2"/>
        <scheme val="minor"/>
      </rPr>
      <t>5</t>
    </r>
    <r>
      <rPr>
        <sz val="11"/>
        <rFont val="Calibri"/>
        <family val="2"/>
        <scheme val="minor"/>
      </rPr>
      <t xml:space="preserve"> in respect of previous years</t>
    </r>
  </si>
  <si>
    <t>Retained income as a proportion of baseline funding level</t>
  </si>
  <si>
    <t>Notes:</t>
  </si>
  <si>
    <t>9 Any pools containing authorities with 100% BRR Arrangements will have their levy calculated as per the 50% scheme and if due, a further section 31 grant will be payable to the authority in accordance with the memorandum of understanding between the Department and each area.</t>
  </si>
  <si>
    <t>LA</t>
  </si>
  <si>
    <t>Upper tier ecode</t>
  </si>
  <si>
    <t>Fire authority ecode</t>
  </si>
  <si>
    <t>Type</t>
  </si>
  <si>
    <t>Devo Deal Pilot</t>
  </si>
  <si>
    <t>50%
Local authority tier split</t>
  </si>
  <si>
    <t>Baseline funding level</t>
  </si>
  <si>
    <t>92.5%
Safety Net Threshold</t>
  </si>
  <si>
    <t>Tariff/Top-up</t>
  </si>
  <si>
    <t>Pilot</t>
  </si>
  <si>
    <t>Column H</t>
  </si>
  <si>
    <t>Column G</t>
  </si>
  <si>
    <t>ecode</t>
  </si>
  <si>
    <t>GLA</t>
  </si>
  <si>
    <t>E07000223</t>
  </si>
  <si>
    <t>SD</t>
  </si>
  <si>
    <t>Allerdale</t>
  </si>
  <si>
    <t>E07000032</t>
  </si>
  <si>
    <t>Amber Valley</t>
  </si>
  <si>
    <t>E07000224</t>
  </si>
  <si>
    <t>Arun</t>
  </si>
  <si>
    <t>E07000170</t>
  </si>
  <si>
    <t>Ashfield</t>
  </si>
  <si>
    <t>E07000105</t>
  </si>
  <si>
    <t>Ashford</t>
  </si>
  <si>
    <t>E31000001</t>
  </si>
  <si>
    <t>SFIR</t>
  </si>
  <si>
    <t>Avon Fire</t>
  </si>
  <si>
    <t>E07000200</t>
  </si>
  <si>
    <t>Babergh</t>
  </si>
  <si>
    <t>E09000002</t>
  </si>
  <si>
    <t>OLB</t>
  </si>
  <si>
    <t>Barking and Dagenham</t>
  </si>
  <si>
    <t>E09000003</t>
  </si>
  <si>
    <t>Barnet</t>
  </si>
  <si>
    <t>E08000016</t>
  </si>
  <si>
    <t>MD</t>
  </si>
  <si>
    <t>Barnsley</t>
  </si>
  <si>
    <t>Barrow-in-Furness</t>
  </si>
  <si>
    <t>E07000066</t>
  </si>
  <si>
    <t>Basildon</t>
  </si>
  <si>
    <t>E07000084</t>
  </si>
  <si>
    <t>Basingstoke and Deane</t>
  </si>
  <si>
    <t>E07000171</t>
  </si>
  <si>
    <t>Bassetlaw</t>
  </si>
  <si>
    <t>E06000022</t>
  </si>
  <si>
    <t>UNINFIR</t>
  </si>
  <si>
    <t>Bath and North East Somerset</t>
  </si>
  <si>
    <t>E06000055</t>
  </si>
  <si>
    <t>Bedford</t>
  </si>
  <si>
    <t>E31000002</t>
  </si>
  <si>
    <t>Bedfordshire Fire</t>
  </si>
  <si>
    <t>E31000003</t>
  </si>
  <si>
    <t>Berkshire Fire</t>
  </si>
  <si>
    <t>E09000004</t>
  </si>
  <si>
    <t>Bexley</t>
  </si>
  <si>
    <t>E08000025</t>
  </si>
  <si>
    <t>Birmingham</t>
  </si>
  <si>
    <t>E07000129</t>
  </si>
  <si>
    <t>Blaby</t>
  </si>
  <si>
    <t>E06000008</t>
  </si>
  <si>
    <t>Blackburn with Darwen</t>
  </si>
  <si>
    <t>E06000009</t>
  </si>
  <si>
    <t>Blackpool</t>
  </si>
  <si>
    <t>E07000033</t>
  </si>
  <si>
    <t>Bolsover</t>
  </si>
  <si>
    <t>E08000001</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</si>
  <si>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</si>
  <si>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</si>
  <si>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</si>
  <si>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</si>
  <si>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</si>
  <si>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</si>
  <si>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</si>
  <si>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</si>
  <si>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</si>
  <si>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</si>
  <si>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</si>
  <si>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</si>
  <si>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</si>
  <si>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</si>
  <si>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</si>
  <si>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</si>
  <si>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</si>
  <si>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</si>
  <si>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</si>
  <si>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t>
  </si>
  <si>
    <t>E07000144</t>
  </si>
  <si>
    <t>Broadland</t>
  </si>
  <si>
    <t>E09000006</t>
  </si>
  <si>
    <t>Bromley</t>
  </si>
  <si>
    <t>E07000234</t>
  </si>
  <si>
    <t>Bromsgrove</t>
  </si>
  <si>
    <t>E07000095</t>
  </si>
  <si>
    <t>Broxbourne</t>
  </si>
  <si>
    <t>E07000172</t>
  </si>
  <si>
    <t>Broxtowe</t>
  </si>
  <si>
    <t>E06000060</t>
  </si>
  <si>
    <t>Buckinghamshire Council</t>
  </si>
  <si>
    <t>E31000004</t>
  </si>
  <si>
    <t>Buckinghamshire Fire</t>
  </si>
  <si>
    <t>E07000117</t>
  </si>
  <si>
    <t>Burnley</t>
  </si>
  <si>
    <t>E08000002</t>
  </si>
  <si>
    <t>E08000033</t>
  </si>
  <si>
    <t>Calderdale</t>
  </si>
  <si>
    <t>E07000008</t>
  </si>
  <si>
    <t>Cambridge</t>
  </si>
  <si>
    <t>E10000003</t>
  </si>
  <si>
    <t>SCNFIR</t>
  </si>
  <si>
    <t>Cambridgeshire</t>
  </si>
  <si>
    <t>E31000005</t>
  </si>
  <si>
    <t>Cambridgeshire Fire</t>
  </si>
  <si>
    <t>E09000007</t>
  </si>
  <si>
    <t>ILB</t>
  </si>
  <si>
    <t>Camden</t>
  </si>
  <si>
    <t>E07000192</t>
  </si>
  <si>
    <t>Cannock Chase</t>
  </si>
  <si>
    <t>E07000106</t>
  </si>
  <si>
    <t>Canterbury</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</si>
  <si>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</si>
  <si>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</si>
  <si>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</si>
  <si>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</si>
  <si>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</si>
  <si>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</si>
  <si>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</si>
  <si>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</si>
  <si>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</si>
  <si>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</si>
  <si>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</si>
  <si>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</si>
  <si>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</si>
  <si>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</si>
  <si>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</si>
  <si>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E31000006</t>
  </si>
  <si>
    <t>Cheshire Fire</t>
  </si>
  <si>
    <t>E06000050</t>
  </si>
  <si>
    <t>Cheshire West and Chester</t>
  </si>
  <si>
    <t>E07000034</t>
  </si>
  <si>
    <t>Chesterfield</t>
  </si>
  <si>
    <t>E07000225</t>
  </si>
  <si>
    <t>Chichester</t>
  </si>
  <si>
    <t>E07000118</t>
  </si>
  <si>
    <t>Chorley</t>
  </si>
  <si>
    <t>E09000001</t>
  </si>
  <si>
    <t>City of London</t>
  </si>
  <si>
    <t>E31000007</t>
  </si>
  <si>
    <t>Cleveland Fire</t>
  </si>
  <si>
    <t>E07000071</t>
  </si>
  <si>
    <t>Colchester</t>
  </si>
  <si>
    <t>Copeland</t>
  </si>
  <si>
    <t>E06000052</t>
  </si>
  <si>
    <t>UNIFIR</t>
  </si>
  <si>
    <t>E07000079</t>
  </si>
  <si>
    <t>Cotswold</t>
  </si>
  <si>
    <t>E08000026</t>
  </si>
  <si>
    <t>Coventry</t>
  </si>
  <si>
    <t>Craven</t>
  </si>
  <si>
    <t>E07000226</t>
  </si>
  <si>
    <t>Crawley</t>
  </si>
  <si>
    <t>E09000008</t>
  </si>
  <si>
    <t>Croydon</t>
  </si>
  <si>
    <t>SCFIR</t>
  </si>
  <si>
    <t>E07000096</t>
  </si>
  <si>
    <t>Dacorum</t>
  </si>
  <si>
    <t>E06000005</t>
  </si>
  <si>
    <t>Darlington</t>
  </si>
  <si>
    <t>E07000107</t>
  </si>
  <si>
    <t>Dartford</t>
  </si>
  <si>
    <t>E06000015</t>
  </si>
  <si>
    <t>Derby</t>
  </si>
  <si>
    <t>E10000007</t>
  </si>
  <si>
    <t>Derbyshire</t>
  </si>
  <si>
    <t>E07000035</t>
  </si>
  <si>
    <t>Derbyshire Dales</t>
  </si>
  <si>
    <t>E31000010</t>
  </si>
  <si>
    <t>Derbyshire Fire</t>
  </si>
  <si>
    <t>E10000008</t>
  </si>
  <si>
    <t>Devon</t>
  </si>
  <si>
    <t>E31000011</t>
  </si>
  <si>
    <t>Devon and Somerset Fire</t>
  </si>
  <si>
    <t>E08000017</t>
  </si>
  <si>
    <t>Doncaster</t>
  </si>
  <si>
    <t>E06000059</t>
  </si>
  <si>
    <t>Dorset Council</t>
  </si>
  <si>
    <t>E31000047</t>
  </si>
  <si>
    <t>Dorset and Wiltshire Fire</t>
  </si>
  <si>
    <t>E07000108</t>
  </si>
  <si>
    <t>Dover</t>
  </si>
  <si>
    <t>E08000027</t>
  </si>
  <si>
    <t>Dudley</t>
  </si>
  <si>
    <t>E06000047</t>
  </si>
  <si>
    <t>Durham</t>
  </si>
  <si>
    <t>E31000013</t>
  </si>
  <si>
    <t>Durham Fire</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</si>
  <si>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</si>
  <si>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</si>
  <si>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</si>
  <si>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</si>
  <si>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</si>
  <si>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</si>
  <si>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</si>
  <si>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</si>
  <si>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</si>
  <si>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</si>
  <si>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</si>
  <si>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</si>
  <si>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</si>
  <si>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</si>
  <si>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</si>
  <si>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</si>
  <si>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</si>
  <si>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</si>
  <si>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E10000011</t>
  </si>
  <si>
    <t>East Sussex</t>
  </si>
  <si>
    <t>E31000014</t>
  </si>
  <si>
    <t>East Sussex Fire</t>
  </si>
  <si>
    <t>E07000061</t>
  </si>
  <si>
    <t>Eastbourne</t>
  </si>
  <si>
    <t>E07000086</t>
  </si>
  <si>
    <t>Eastleigh</t>
  </si>
  <si>
    <t>Eden</t>
  </si>
  <si>
    <t>E07000207</t>
  </si>
  <si>
    <t>Elmbridge</t>
  </si>
  <si>
    <t>E09000010</t>
  </si>
  <si>
    <t>Enfield</t>
  </si>
  <si>
    <t>E07000072</t>
  </si>
  <si>
    <t>Epping Forest</t>
  </si>
  <si>
    <t>E07000208</t>
  </si>
  <si>
    <t>Epsom and Ewell</t>
  </si>
  <si>
    <t>E07000036</t>
  </si>
  <si>
    <t>Erewash</t>
  </si>
  <si>
    <t>E10000012</t>
  </si>
  <si>
    <t>Essex</t>
  </si>
  <si>
    <t>E31000015</t>
  </si>
  <si>
    <t>Essex Fire</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</si>
  <si>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</si>
  <si>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</si>
  <si>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</si>
  <si>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</si>
  <si>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</si>
  <si>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</si>
  <si>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</si>
  <si>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</si>
  <si>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</si>
  <si>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</si>
  <si>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</si>
  <si>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</si>
  <si>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</si>
  <si>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</si>
  <si>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</si>
  <si>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</si>
  <si>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</si>
  <si>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</si>
  <si>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E10000013</t>
  </si>
  <si>
    <t>Gloucestershire</t>
  </si>
  <si>
    <t>E07000088</t>
  </si>
  <si>
    <t>Gosport</t>
  </si>
  <si>
    <t>E07000109</t>
  </si>
  <si>
    <t>Gravesham</t>
  </si>
  <si>
    <t>E07000145</t>
  </si>
  <si>
    <t>Great Yarmouth</t>
  </si>
  <si>
    <t>E09000011</t>
  </si>
  <si>
    <t>Greenwich</t>
  </si>
  <si>
    <t>E07000209</t>
  </si>
  <si>
    <t>Guildford</t>
  </si>
  <si>
    <t>E09000012</t>
  </si>
  <si>
    <t>Hackney</t>
  </si>
  <si>
    <t>E06000006</t>
  </si>
  <si>
    <t>Halton</t>
  </si>
  <si>
    <t>Hambleton</t>
  </si>
  <si>
    <t>E09000013</t>
  </si>
  <si>
    <t>Hammersmith and Fulham</t>
  </si>
  <si>
    <t>E10000014</t>
  </si>
  <si>
    <t>Hampshire</t>
  </si>
  <si>
    <t>E31000048</t>
  </si>
  <si>
    <t>FIR</t>
  </si>
  <si>
    <t>Hampshire and Isle of Wight Fire and Rescue</t>
  </si>
  <si>
    <t>E07000131</t>
  </si>
  <si>
    <t>Harborough</t>
  </si>
  <si>
    <t>E09000014</t>
  </si>
  <si>
    <t>Haringey</t>
  </si>
  <si>
    <t>E07000073</t>
  </si>
  <si>
    <t>Harlow</t>
  </si>
  <si>
    <t>Harrogate</t>
  </si>
  <si>
    <t>E09000015</t>
  </si>
  <si>
    <t>Harrow</t>
  </si>
  <si>
    <t>E07000089</t>
  </si>
  <si>
    <t>Hart</t>
  </si>
  <si>
    <t>E06000001</t>
  </si>
  <si>
    <t>Hartlepool</t>
  </si>
  <si>
    <t>E07000062</t>
  </si>
  <si>
    <t>Hastings</t>
  </si>
  <si>
    <t>E07000090</t>
  </si>
  <si>
    <t>Havant</t>
  </si>
  <si>
    <t>E09000016</t>
  </si>
  <si>
    <t>Havering</t>
  </si>
  <si>
    <t>E31000018</t>
  </si>
  <si>
    <t>Hereford and Worcester Fire</t>
  </si>
  <si>
    <t>E06000019</t>
  </si>
  <si>
    <t>Herefordshire</t>
  </si>
  <si>
    <t>E10000015</t>
  </si>
  <si>
    <t>Hertfordshire</t>
  </si>
  <si>
    <t>E07000098</t>
  </si>
  <si>
    <t>Hertsmere</t>
  </si>
  <si>
    <t>E07000037</t>
  </si>
  <si>
    <t>High Peak</t>
  </si>
  <si>
    <t>E09000017</t>
  </si>
  <si>
    <t>Hillingdon</t>
  </si>
  <si>
    <t>E07000132</t>
  </si>
  <si>
    <t>Hinckley and Bosworth</t>
  </si>
  <si>
    <t>E07000227</t>
  </si>
  <si>
    <t>Horsham</t>
  </si>
  <si>
    <t>E09000018</t>
  </si>
  <si>
    <t>Hounslow</t>
  </si>
  <si>
    <t>E31000020</t>
  </si>
  <si>
    <t>Humberside Fire</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</si>
  <si>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</si>
  <si>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</si>
  <si>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</si>
  <si>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</si>
  <si>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</si>
  <si>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</si>
  <si>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</si>
  <si>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</si>
  <si>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</si>
  <si>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</si>
  <si>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</si>
  <si>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</si>
  <si>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</si>
  <si>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</si>
  <si>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E10000016</t>
  </si>
  <si>
    <t>Kent</t>
  </si>
  <si>
    <t>E31000022</t>
  </si>
  <si>
    <t>Kent Fire</t>
  </si>
  <si>
    <t>E07000146</t>
  </si>
  <si>
    <t>King's Lynn and West Norfolk</t>
  </si>
  <si>
    <t>E06000010</t>
  </si>
  <si>
    <t>Kingston upon Hull</t>
  </si>
  <si>
    <t>E09000021</t>
  </si>
  <si>
    <t>Kingston upon Thames</t>
  </si>
  <si>
    <t>E08000034</t>
  </si>
  <si>
    <t>Kirklees</t>
  </si>
  <si>
    <t>E08000011</t>
  </si>
  <si>
    <t>Knowsley</t>
  </si>
  <si>
    <t>E09000022</t>
  </si>
  <si>
    <t>Lambeth</t>
  </si>
  <si>
    <t>E10000017</t>
  </si>
  <si>
    <t>Lancashire</t>
  </si>
  <si>
    <t>E31000023</t>
  </si>
  <si>
    <t>Lancashire Fire</t>
  </si>
  <si>
    <t>E07000121</t>
  </si>
  <si>
    <t>Lancaster</t>
  </si>
  <si>
    <t>E08000035</t>
  </si>
  <si>
    <t>Leeds</t>
  </si>
  <si>
    <t>E06000016</t>
  </si>
  <si>
    <t>Leicester</t>
  </si>
  <si>
    <t>E10000018</t>
  </si>
  <si>
    <t>Leicestershire</t>
  </si>
  <si>
    <t>E31000024</t>
  </si>
  <si>
    <t>Leicestershire Fire</t>
  </si>
  <si>
    <t>E07000063</t>
  </si>
  <si>
    <t>Lewes</t>
  </si>
  <si>
    <t>E09000023</t>
  </si>
  <si>
    <t>Lewisham</t>
  </si>
  <si>
    <t>E07000194</t>
  </si>
  <si>
    <t>Lichfield</t>
  </si>
  <si>
    <t>E07000138</t>
  </si>
  <si>
    <t>Lincoln</t>
  </si>
  <si>
    <t>E10000019</t>
  </si>
  <si>
    <t>Lincolnshire</t>
  </si>
  <si>
    <t>E08000012</t>
  </si>
  <si>
    <t>Liverpool</t>
  </si>
  <si>
    <t>E06000032</t>
  </si>
  <si>
    <t>Luton</t>
  </si>
  <si>
    <t>E07000110</t>
  </si>
  <si>
    <t>Maidstone</t>
  </si>
  <si>
    <t>E07000074</t>
  </si>
  <si>
    <t>Maldon</t>
  </si>
  <si>
    <t>E07000235</t>
  </si>
  <si>
    <t>Malvern Hills</t>
  </si>
  <si>
    <t>E08000003</t>
  </si>
  <si>
    <t>E07000174</t>
  </si>
  <si>
    <t>Mansfield</t>
  </si>
  <si>
    <t>E06000035</t>
  </si>
  <si>
    <t>Medway</t>
  </si>
  <si>
    <t>E07000133</t>
  </si>
  <si>
    <t>Melton</t>
  </si>
  <si>
    <t>Mendip</t>
  </si>
  <si>
    <t>E31000041</t>
  </si>
  <si>
    <t>Merseyside Fire</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</si>
  <si>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</si>
  <si>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</si>
  <si>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</si>
  <si>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</si>
  <si>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</si>
  <si>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</si>
  <si>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</si>
  <si>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</si>
  <si>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</si>
  <si>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</si>
  <si>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</si>
  <si>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</si>
  <si>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</si>
  <si>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</si>
  <si>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</si>
  <si>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</si>
  <si>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</si>
  <si>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</si>
  <si>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</si>
  <si>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</si>
  <si>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</si>
  <si>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</si>
  <si>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</si>
  <si>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</si>
  <si>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E10000020</t>
  </si>
  <si>
    <t>Norfolk</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</si>
  <si>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</si>
  <si>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</si>
  <si>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</si>
  <si>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</si>
  <si>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</si>
  <si>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</si>
  <si>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</si>
  <si>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</si>
  <si>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</si>
  <si>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</si>
  <si>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</si>
  <si>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</si>
  <si>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</si>
  <si>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</si>
  <si>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E06000061</t>
  </si>
  <si>
    <t>North Northamptonshire</t>
  </si>
  <si>
    <t>E06000024</t>
  </si>
  <si>
    <t>North Somerset</t>
  </si>
  <si>
    <t>E08000022</t>
  </si>
  <si>
    <t>North Tyneside</t>
  </si>
  <si>
    <t>E07000218</t>
  </si>
  <si>
    <t>North Warwickshire</t>
  </si>
  <si>
    <t>E07000134</t>
  </si>
  <si>
    <t>North West Leicestershire</t>
  </si>
  <si>
    <t>E31000027</t>
  </si>
  <si>
    <t>North Yorkshire Police, Fire and Crime Commissioner</t>
  </si>
  <si>
    <t>E31000028</t>
  </si>
  <si>
    <t>Northamptonshire Police, Fire and Crime Commissioner</t>
  </si>
  <si>
    <t>E06000057</t>
  </si>
  <si>
    <t>Northumberland</t>
  </si>
  <si>
    <t>E07000148</t>
  </si>
  <si>
    <t>Norwich</t>
  </si>
  <si>
    <t>E06000018</t>
  </si>
  <si>
    <t>Nottingham</t>
  </si>
  <si>
    <t>E10000024</t>
  </si>
  <si>
    <t>Nottinghamshire</t>
  </si>
  <si>
    <t>E31000030</t>
  </si>
  <si>
    <t>Nottinghamshire Fire</t>
  </si>
  <si>
    <t>E07000219</t>
  </si>
  <si>
    <t>Nuneaton and Bedworth</t>
  </si>
  <si>
    <t>E07000135</t>
  </si>
  <si>
    <t>Oadby and Wigston</t>
  </si>
  <si>
    <t>E08000004</t>
  </si>
  <si>
    <t>E07000178</t>
  </si>
  <si>
    <t>Oxford</t>
  </si>
  <si>
    <t>E10000025</t>
  </si>
  <si>
    <t>Oxfordshire</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</si>
  <si>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</si>
  <si>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</si>
  <si>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</si>
  <si>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</si>
  <si>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</si>
  <si>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</si>
  <si>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</si>
  <si>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</si>
  <si>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</si>
  <si>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</si>
  <si>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</si>
  <si>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</si>
  <si>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</si>
  <si>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</si>
  <si>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</si>
  <si>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</si>
  <si>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</si>
  <si>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</si>
  <si>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</si>
  <si>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</si>
  <si>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</si>
  <si>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</si>
  <si>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</si>
  <si>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</si>
  <si>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Richmondshire</t>
  </si>
  <si>
    <t>E08000005</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</si>
  <si>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</si>
  <si>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</si>
  <si>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</si>
  <si>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</si>
  <si>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</si>
  <si>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</si>
  <si>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</si>
  <si>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</si>
  <si>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</si>
  <si>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</si>
  <si>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</si>
  <si>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</si>
  <si>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</si>
  <si>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</si>
  <si>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</si>
  <si>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</si>
  <si>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</si>
  <si>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</si>
  <si>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Ryedale</t>
  </si>
  <si>
    <t>E08000006</t>
  </si>
  <si>
    <t>E08000028</t>
  </si>
  <si>
    <t>Sandwell</t>
  </si>
  <si>
    <t>Scarborough</t>
  </si>
  <si>
    <t>Sedgemoor</t>
  </si>
  <si>
    <t>E08000014</t>
  </si>
  <si>
    <t>Sefton</t>
  </si>
  <si>
    <t>Selby</t>
  </si>
  <si>
    <t>E07000111</t>
  </si>
  <si>
    <t>Sevenoaks</t>
  </si>
  <si>
    <t>E08000019</t>
  </si>
  <si>
    <t>Sheffield</t>
  </si>
  <si>
    <t>E06000051</t>
  </si>
  <si>
    <t>Shropshire</t>
  </si>
  <si>
    <t>E31000032</t>
  </si>
  <si>
    <t>Shropshire Fire</t>
  </si>
  <si>
    <t>E06000039</t>
  </si>
  <si>
    <t>Slough</t>
  </si>
  <si>
    <t>E08000029</t>
  </si>
  <si>
    <t>Solihull</t>
  </si>
  <si>
    <t>E07000012</t>
  </si>
  <si>
    <t>South Cambridgeshire</t>
  </si>
  <si>
    <t>E07000039</t>
  </si>
  <si>
    <t>South Derbyshire</t>
  </si>
  <si>
    <t>E06000025</t>
  </si>
  <si>
    <t>South Gloucestershire</t>
  </si>
  <si>
    <t>E07000044</t>
  </si>
  <si>
    <t>South Hams</t>
  </si>
  <si>
    <t>E07000140</t>
  </si>
  <si>
    <t>South Holland</t>
  </si>
  <si>
    <t>E07000141</t>
  </si>
  <si>
    <t>South Kesteven</t>
  </si>
  <si>
    <t>South Lakeland</t>
  </si>
  <si>
    <t>E07000149</t>
  </si>
  <si>
    <t>South Norfolk</t>
  </si>
  <si>
    <t>E07000179</t>
  </si>
  <si>
    <t>South Oxfordshire</t>
  </si>
  <si>
    <t>E07000126</t>
  </si>
  <si>
    <t>South Ribble</t>
  </si>
  <si>
    <t>South Somerset</t>
  </si>
  <si>
    <t>E07000196</t>
  </si>
  <si>
    <t>South Staffordshire</t>
  </si>
  <si>
    <t>E08000023</t>
  </si>
  <si>
    <t>South Tyneside</t>
  </si>
  <si>
    <t>E31000042</t>
  </si>
  <si>
    <t>South Yorkshire Fire</t>
  </si>
  <si>
    <t>E06000045</t>
  </si>
  <si>
    <t>Southampton</t>
  </si>
  <si>
    <t>E06000033</t>
  </si>
  <si>
    <t>Southend-on-Sea</t>
  </si>
  <si>
    <t>E09000028</t>
  </si>
  <si>
    <t>Southwark</t>
  </si>
  <si>
    <t>E07000213</t>
  </si>
  <si>
    <t>Spelthorne</t>
  </si>
  <si>
    <t>E07000240</t>
  </si>
  <si>
    <t>St Albans</t>
  </si>
  <si>
    <t>E08000013</t>
  </si>
  <si>
    <t>St. Helens</t>
  </si>
  <si>
    <t>E07000197</t>
  </si>
  <si>
    <t>Stafford</t>
  </si>
  <si>
    <t>E10000028</t>
  </si>
  <si>
    <t>Staffordshire</t>
  </si>
  <si>
    <t>E31000033</t>
  </si>
  <si>
    <t>Staffordshire Police, Fire and Crime Commissioner</t>
  </si>
  <si>
    <t>E07000198</t>
  </si>
  <si>
    <t>Staffordshire Moorlands</t>
  </si>
  <si>
    <t>E07000243</t>
  </si>
  <si>
    <t>Stevenage</t>
  </si>
  <si>
    <t>E08000007</t>
  </si>
  <si>
    <t>E06000004</t>
  </si>
  <si>
    <t>Stockton-on-Tees</t>
  </si>
  <si>
    <t>E06000021</t>
  </si>
  <si>
    <t>Stoke-on-Trent</t>
  </si>
  <si>
    <t>E07000221</t>
  </si>
  <si>
    <t>Stratford-on-Avon</t>
  </si>
  <si>
    <t>E07000082</t>
  </si>
  <si>
    <t>Stroud</t>
  </si>
  <si>
    <t>E10000029</t>
  </si>
  <si>
    <t>Suffolk</t>
  </si>
  <si>
    <t>E08000024</t>
  </si>
  <si>
    <t>Sunderland</t>
  </si>
  <si>
    <t>E10000030</t>
  </si>
  <si>
    <t>Surrey</t>
  </si>
  <si>
    <t>E07000214</t>
  </si>
  <si>
    <t>Surrey Heath</t>
  </si>
  <si>
    <t>E09000029</t>
  </si>
  <si>
    <t>Sutton</t>
  </si>
  <si>
    <t>E07000113</t>
  </si>
  <si>
    <t>Swale</t>
  </si>
  <si>
    <t>E06000030</t>
  </si>
  <si>
    <t>Swindon</t>
  </si>
  <si>
    <t>E08000008</t>
  </si>
  <si>
    <t>E07000199</t>
  </si>
  <si>
    <t>Tamworth</t>
  </si>
  <si>
    <t>E07000215</t>
  </si>
  <si>
    <t>Tandridge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</si>
  <si>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</si>
  <si>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</si>
  <si>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</si>
  <si>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</si>
  <si>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</si>
  <si>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</si>
  <si>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</si>
  <si>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</si>
  <si>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</si>
  <si>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</si>
  <si>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</si>
  <si>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</si>
  <si>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</si>
  <si>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</si>
  <si>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</si>
  <si>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</si>
  <si>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</si>
  <si>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</si>
  <si>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</si>
  <si>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</si>
  <si>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</si>
  <si>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</si>
  <si>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</si>
  <si>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</si>
  <si>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</si>
  <si>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E07000116</t>
  </si>
  <si>
    <t>Tunbridge Wells</t>
  </si>
  <si>
    <t>E31000043</t>
  </si>
  <si>
    <t>Tyne and Wear Fire</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</si>
  <si>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</si>
  <si>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</si>
  <si>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</si>
  <si>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</si>
  <si>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</si>
  <si>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</si>
  <si>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</si>
  <si>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</si>
  <si>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</si>
  <si>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</si>
  <si>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</si>
  <si>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</si>
  <si>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</si>
  <si>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</si>
  <si>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</si>
  <si>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</si>
  <si>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E10000031</t>
  </si>
  <si>
    <t>Warwickshire</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</si>
  <si>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</si>
  <si>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</si>
  <si>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</si>
  <si>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</si>
  <si>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</si>
  <si>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</si>
  <si>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</si>
  <si>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</si>
  <si>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</si>
  <si>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</si>
  <si>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</si>
  <si>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</si>
  <si>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</si>
  <si>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</si>
  <si>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</si>
  <si>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</si>
  <si>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E31000044</t>
  </si>
  <si>
    <t>West Midlands Fire</t>
  </si>
  <si>
    <t>E06000062</t>
  </si>
  <si>
    <t>West Northamptonshire</t>
  </si>
  <si>
    <t>E07000181</t>
  </si>
  <si>
    <t>West Oxfordshire</t>
  </si>
  <si>
    <t>E07000245</t>
  </si>
  <si>
    <t>West Suffolk</t>
  </si>
  <si>
    <t>E10000032</t>
  </si>
  <si>
    <t>West Sussex</t>
  </si>
  <si>
    <t>E31000045</t>
  </si>
  <si>
    <t>West Yorkshire Fire</t>
  </si>
  <si>
    <t>E09000033</t>
  </si>
  <si>
    <t>Westminster</t>
  </si>
  <si>
    <t>E08000010</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</si>
  <si>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</si>
  <si>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</si>
  <si>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</si>
  <si>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</si>
  <si>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</si>
  <si>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</si>
  <si>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</si>
  <si>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</si>
  <si>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</si>
  <si>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</si>
  <si>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</si>
  <si>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</si>
  <si>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</si>
  <si>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</si>
  <si>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</si>
  <si>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</si>
  <si>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E10000034</t>
  </si>
  <si>
    <t>Worcestershire</t>
  </si>
  <si>
    <t>E07000229</t>
  </si>
  <si>
    <t>Worthing</t>
  </si>
  <si>
    <t>E07000238</t>
  </si>
  <si>
    <t>Wychavon</t>
  </si>
  <si>
    <t>E07000128</t>
  </si>
  <si>
    <t>Wyre</t>
  </si>
  <si>
    <t>E07000239</t>
  </si>
  <si>
    <t>Wyre Forest</t>
  </si>
  <si>
    <t>E06000014</t>
  </si>
  <si>
    <t>York</t>
  </si>
  <si>
    <t>E47000001</t>
  </si>
  <si>
    <t>bfl_pilot_2023_tot</t>
  </si>
  <si>
    <t>tnt_pilot_2023</t>
  </si>
  <si>
    <t>Bolton</t>
  </si>
  <si>
    <t>Bury</t>
  </si>
  <si>
    <t>Cornwall</t>
  </si>
  <si>
    <t>UA</t>
  </si>
  <si>
    <t>E31000009</t>
  </si>
  <si>
    <t>Greater Manchester Combined Authority</t>
  </si>
  <si>
    <t>Manchester</t>
  </si>
  <si>
    <t>Oldham</t>
  </si>
  <si>
    <t>Rochdale</t>
  </si>
  <si>
    <t>Salford</t>
  </si>
  <si>
    <t>Stockport</t>
  </si>
  <si>
    <t>Tameside</t>
  </si>
  <si>
    <t>Trafford</t>
  </si>
  <si>
    <t>Wigan</t>
  </si>
  <si>
    <t>Cambridgeshire Business Rates Pool</t>
  </si>
  <si>
    <t>Derbyshire Business Rates Pool</t>
  </si>
  <si>
    <t>Devon Business Rates Pool</t>
  </si>
  <si>
    <t>East Sussex Business Rates Pool</t>
  </si>
  <si>
    <t>Eight Authority Business Rates Pool</t>
  </si>
  <si>
    <t>Essex Business Rates Pool</t>
  </si>
  <si>
    <t>Gloucestershire Business Rates Pool</t>
  </si>
  <si>
    <t>Kent Business Rates Pool</t>
  </si>
  <si>
    <t>Lancashire Business Rates Pool</t>
  </si>
  <si>
    <t>Leeds City Region Business Rates Pool</t>
  </si>
  <si>
    <t>Lincolnshire Business Rates Pool</t>
  </si>
  <si>
    <t>Mid Merseyside Business Rates Pool</t>
  </si>
  <si>
    <t>Norfolk Business Rates Pool</t>
  </si>
  <si>
    <t>North Oxfordshire Business Rates Pool</t>
  </si>
  <si>
    <t>Nottinghamshire Business Rates Pool</t>
  </si>
  <si>
    <t>Suffolk Business Rates Pool</t>
  </si>
  <si>
    <t>Surrey and Sutton Business Rates Pool</t>
  </si>
  <si>
    <t>West Sussex Business Rates Pool</t>
  </si>
  <si>
    <t/>
  </si>
  <si>
    <t>Part A factor</t>
  </si>
  <si>
    <t>Part B factor</t>
  </si>
  <si>
    <t>BA: eligible RV * 1.3p (0 if nil return)</t>
  </si>
  <si>
    <t>DA: eligible RV*1.3p</t>
  </si>
  <si>
    <t>After 1st April 2017</t>
  </si>
  <si>
    <t>Column G' and 'Column H' as per regulations Schedule 4:
https://www.legislation.gov.uk/uksi/2019/709/made</t>
  </si>
  <si>
    <t>E0431</t>
  </si>
  <si>
    <t>Aylesbury Vale</t>
  </si>
  <si>
    <t>Barking &amp; Dagenham</t>
  </si>
  <si>
    <t>Basingstoke &amp; Deane</t>
  </si>
  <si>
    <t>Bath &amp; North East Somerset</t>
  </si>
  <si>
    <t>Bedford UA</t>
  </si>
  <si>
    <t>Blackburn with Darwen UA</t>
  </si>
  <si>
    <t>Blackpool UA</t>
  </si>
  <si>
    <t>E1202</t>
  </si>
  <si>
    <t>Bournemouth UA</t>
  </si>
  <si>
    <t>Bracknell Forest UA</t>
  </si>
  <si>
    <t>Central Bedfordshire UA</t>
  </si>
  <si>
    <t>Cheshire East UA</t>
  </si>
  <si>
    <t>Cheshire West and Chester UA</t>
  </si>
  <si>
    <t>E0432</t>
  </si>
  <si>
    <t>Chiltern</t>
  </si>
  <si>
    <t>E1232</t>
  </si>
  <si>
    <t>Christchurch</t>
  </si>
  <si>
    <t>E2831</t>
  </si>
  <si>
    <t>Corby</t>
  </si>
  <si>
    <t>Cornwall UA</t>
  </si>
  <si>
    <t>Darlington UA</t>
  </si>
  <si>
    <t>E2832</t>
  </si>
  <si>
    <t>Daventry</t>
  </si>
  <si>
    <t>Derby UA</t>
  </si>
  <si>
    <t>Durham UA</t>
  </si>
  <si>
    <t>E1233</t>
  </si>
  <si>
    <t>East Dorset</t>
  </si>
  <si>
    <t>E2833</t>
  </si>
  <si>
    <t>East Northamptonshire</t>
  </si>
  <si>
    <t>East Riding of Yorkshire UA</t>
  </si>
  <si>
    <t>E3532</t>
  </si>
  <si>
    <t>Forest Heath</t>
  </si>
  <si>
    <t>Halton UA</t>
  </si>
  <si>
    <t>Hammersmith &amp; Fulham</t>
  </si>
  <si>
    <t>Hartlepool UA</t>
  </si>
  <si>
    <t>Herefordshire UA</t>
  </si>
  <si>
    <t>Hinckley &amp; Bosworth</t>
  </si>
  <si>
    <t>Isle of Wight UA</t>
  </si>
  <si>
    <t>Kensington &amp; Chelsea</t>
  </si>
  <si>
    <t>E2834</t>
  </si>
  <si>
    <t>Kettering</t>
  </si>
  <si>
    <t>Kings Lynn &amp; West Norfolk</t>
  </si>
  <si>
    <t>Kingston upon Hull UA</t>
  </si>
  <si>
    <t>Leicester UA</t>
  </si>
  <si>
    <t>Luton UA</t>
  </si>
  <si>
    <t>Medway UA</t>
  </si>
  <si>
    <t>Middlesbrough UA</t>
  </si>
  <si>
    <t>Milton Keynes UA</t>
  </si>
  <si>
    <t>Newark &amp; Sherwood</t>
  </si>
  <si>
    <t>E1234</t>
  </si>
  <si>
    <t>North Dorset</t>
  </si>
  <si>
    <t>North East Lincolnshire UA</t>
  </si>
  <si>
    <t>North Lincolnshire UA</t>
  </si>
  <si>
    <t>North Somerset UA</t>
  </si>
  <si>
    <t>E2835</t>
  </si>
  <si>
    <t>Northampton</t>
  </si>
  <si>
    <t>Northumberland UA</t>
  </si>
  <si>
    <t>Nottingham UA</t>
  </si>
  <si>
    <t>Nuneaton &amp; Bedworth</t>
  </si>
  <si>
    <t>Oadby &amp; Wigston</t>
  </si>
  <si>
    <t>Peterborough UA</t>
  </si>
  <si>
    <t>Plymouth UA</t>
  </si>
  <si>
    <t>E1201</t>
  </si>
  <si>
    <t>Poole UA</t>
  </si>
  <si>
    <t>Portsmouth UA</t>
  </si>
  <si>
    <t>E1236</t>
  </si>
  <si>
    <t>Purbeck</t>
  </si>
  <si>
    <t>Reading UA</t>
  </si>
  <si>
    <t>Redcar &amp; Cleveland UA</t>
  </si>
  <si>
    <t>Reigate &amp; Banstead</t>
  </si>
  <si>
    <t>Rutland UA</t>
  </si>
  <si>
    <t>Shepway</t>
  </si>
  <si>
    <t>Shropshire UA</t>
  </si>
  <si>
    <t>Slough UA</t>
  </si>
  <si>
    <t>E0434</t>
  </si>
  <si>
    <t>South Bucks</t>
  </si>
  <si>
    <t>South Gloucestershire UA</t>
  </si>
  <si>
    <t>E2836</t>
  </si>
  <si>
    <t>South Northamptonshire</t>
  </si>
  <si>
    <t>Southampton UA</t>
  </si>
  <si>
    <t>Southend-on-Sea UA</t>
  </si>
  <si>
    <t>E3535</t>
  </si>
  <si>
    <t>St Edmundsbury</t>
  </si>
  <si>
    <t>St Helens</t>
  </si>
  <si>
    <t>Stockton-on-Tees UA</t>
  </si>
  <si>
    <t>Stoke-on-Trent UA</t>
  </si>
  <si>
    <t>E3536</t>
  </si>
  <si>
    <t>Suffolk Coastal</t>
  </si>
  <si>
    <t>Swindon UA</t>
  </si>
  <si>
    <t>E3333</t>
  </si>
  <si>
    <t>Taunton Deane</t>
  </si>
  <si>
    <t>Telford &amp; Wrekin UA</t>
  </si>
  <si>
    <t>Thurrock UA</t>
  </si>
  <si>
    <t>Tonbridge &amp; Malling</t>
  </si>
  <si>
    <t>Torbay UA</t>
  </si>
  <si>
    <t>Warrington UA</t>
  </si>
  <si>
    <t>E3537</t>
  </si>
  <si>
    <t>Waveney</t>
  </si>
  <si>
    <t>E2837</t>
  </si>
  <si>
    <t>Wellingborough</t>
  </si>
  <si>
    <t>West Berkshire UA</t>
  </si>
  <si>
    <t>E1237</t>
  </si>
  <si>
    <t>West Dorset</t>
  </si>
  <si>
    <t>E3335</t>
  </si>
  <si>
    <t>West Somerset</t>
  </si>
  <si>
    <t>E1238</t>
  </si>
  <si>
    <t>Weymouth &amp; Portland</t>
  </si>
  <si>
    <t>Wiltshire UA</t>
  </si>
  <si>
    <t>Windsor &amp; Maidenhead UA</t>
  </si>
  <si>
    <t>Wokingham UA</t>
  </si>
  <si>
    <t>E0435</t>
  </si>
  <si>
    <t>Wycombe</t>
  </si>
  <si>
    <t>York UA</t>
  </si>
  <si>
    <t>After 1st April 2019</t>
  </si>
  <si>
    <t>BCP</t>
  </si>
  <si>
    <t>Dorset Coucil</t>
  </si>
  <si>
    <t>West Somerset and Taunton</t>
  </si>
  <si>
    <t>After 1st April 2020</t>
  </si>
  <si>
    <t>After 1st April 2021</t>
  </si>
  <si>
    <t>After 1st April 2023</t>
  </si>
  <si>
    <t>Cumberland</t>
  </si>
  <si>
    <t>North Yorkshire Council</t>
  </si>
  <si>
    <t>Somerset Council</t>
  </si>
  <si>
    <t>Westmorland and Furness</t>
  </si>
  <si>
    <t>E12000007</t>
  </si>
  <si>
    <t>E06000063</t>
  </si>
  <si>
    <t>E06000065</t>
  </si>
  <si>
    <t>E06000066</t>
  </si>
  <si>
    <t>E06000064</t>
  </si>
  <si>
    <t>NA</t>
  </si>
  <si>
    <t>Cumbria Fire6, 9</t>
  </si>
  <si>
    <t>Greater London Authority11</t>
  </si>
  <si>
    <r>
      <t>Local authority allocation of</t>
    </r>
    <r>
      <rPr>
        <b/>
        <sz val="11"/>
        <rFont val="Calibri"/>
        <family val="2"/>
        <scheme val="minor"/>
      </rPr>
      <t xml:space="preserve"> </t>
    </r>
    <r>
      <rPr>
        <sz val="11"/>
        <rFont val="Calibri"/>
        <family val="2"/>
        <scheme val="minor"/>
      </rPr>
      <t xml:space="preserve">compensation for the business rates </t>
    </r>
    <r>
      <rPr>
        <b/>
        <sz val="11"/>
        <rFont val="Calibri"/>
        <family val="2"/>
        <scheme val="minor"/>
      </rPr>
      <t>green plant and machinery</t>
    </r>
    <r>
      <rPr>
        <sz val="11"/>
        <rFont val="Calibri"/>
        <family val="2"/>
        <scheme val="minor"/>
      </rPr>
      <t xml:space="preserve"> exemption</t>
    </r>
  </si>
  <si>
    <t>Levy and Safety Net Calculations</t>
  </si>
  <si>
    <t>LEVY RATES TO COME FROM 24-25 (DUE TO REVAL)</t>
  </si>
  <si>
    <t>levy_2024</t>
  </si>
  <si>
    <t>Staffordshire and Stoke-on-Trent Area Business Rates Pool</t>
  </si>
  <si>
    <t>Leicester and Leicestershire Business Rates Pool</t>
  </si>
  <si>
    <t>Herefordshire and Worcestershire Business Rates Pool</t>
  </si>
  <si>
    <t>Coventry and Warwickshire Business Rates Pool</t>
  </si>
  <si>
    <t>tnt_2023</t>
  </si>
  <si>
    <t>bfl_2023_tot</t>
  </si>
  <si>
    <t>tnt_reconciliation_2024</t>
  </si>
  <si>
    <t>tier_split_2023</t>
  </si>
  <si>
    <t>Pool 23-24</t>
  </si>
  <si>
    <t>Levy Rate (from KI 24-25)</t>
  </si>
  <si>
    <t>Levy_2024</t>
  </si>
  <si>
    <t>2023-24 Tariff and Top-up reconciliation (from KI 24-25)</t>
  </si>
  <si>
    <r>
      <t>2023-24 Levy and Safety net calculator</t>
    </r>
    <r>
      <rPr>
        <b/>
        <vertAlign val="superscript"/>
        <sz val="14"/>
        <rFont val="Calibri"/>
        <family val="2"/>
        <scheme val="minor"/>
      </rPr>
      <t>1</t>
    </r>
  </si>
  <si>
    <t>Baseline funding level 2023-24</t>
  </si>
  <si>
    <t>7 The Non-Domestic Rating (Levy and Safety Net) Regulations 2013 (as amended). Unfortunately, the legislation is only available online in its original version. We advise against linking to the 2015 version as it may not include recent changes. Interested parties can purchase the amended regulations for the latest updates.</t>
  </si>
  <si>
    <r>
      <t>Potential safety net due to the authority</t>
    </r>
    <r>
      <rPr>
        <vertAlign val="superscript"/>
        <sz val="11"/>
        <rFont val="Calibri"/>
        <family val="2"/>
        <scheme val="minor"/>
      </rPr>
      <t>1,8</t>
    </r>
  </si>
  <si>
    <r>
      <t>Potential levy due from the authority</t>
    </r>
    <r>
      <rPr>
        <vertAlign val="superscript"/>
        <sz val="11"/>
        <rFont val="Calibri"/>
        <family val="2"/>
        <scheme val="minor"/>
      </rPr>
      <t>8,9</t>
    </r>
  </si>
  <si>
    <r>
      <t>Retained rates income for the purpose of levy and safety net</t>
    </r>
    <r>
      <rPr>
        <vertAlign val="superscript"/>
        <sz val="11"/>
        <rFont val="Calibri"/>
        <family val="2"/>
        <scheme val="minor"/>
      </rPr>
      <t>7</t>
    </r>
  </si>
  <si>
    <r>
      <t xml:space="preserve">8 </t>
    </r>
    <r>
      <rPr>
        <sz val="10"/>
        <color theme="1"/>
        <rFont val="Calibri"/>
        <family val="2"/>
        <scheme val="minor"/>
      </rPr>
      <t xml:space="preserve">Local authorities in pools will not be required to make or receive the levy and safety net payments as stated above. This is because the lead pool authority will make or receive all levy and safety net payments on behalf of its pool members. This will be calculated based on the aggregate pool position. </t>
    </r>
  </si>
  <si>
    <t>5 Reliefs and amounts deducted from income, as per the 2023-24 NNDR3 form.</t>
  </si>
  <si>
    <r>
      <t>Local authority share of</t>
    </r>
    <r>
      <rPr>
        <b/>
        <sz val="11"/>
        <rFont val="Calibri"/>
        <family val="2"/>
        <scheme val="minor"/>
      </rPr>
      <t xml:space="preserve"> adjustments to public lavatories relief</t>
    </r>
    <r>
      <rPr>
        <vertAlign val="superscript"/>
        <sz val="11"/>
        <rFont val="Calibri"/>
        <family val="2"/>
        <scheme val="minor"/>
      </rPr>
      <t>5</t>
    </r>
  </si>
  <si>
    <r>
      <t xml:space="preserve">Local authority share of </t>
    </r>
    <r>
      <rPr>
        <b/>
        <sz val="11"/>
        <rFont val="Calibri"/>
        <family val="2"/>
        <scheme val="minor"/>
      </rPr>
      <t>adjustments to low carbon heat networks relief</t>
    </r>
    <r>
      <rPr>
        <vertAlign val="superscript"/>
        <sz val="11"/>
        <rFont val="Calibri"/>
        <family val="2"/>
        <scheme val="minor"/>
      </rPr>
      <t>5</t>
    </r>
    <r>
      <rPr>
        <sz val="11"/>
        <rFont val="Calibri"/>
        <family val="2"/>
        <scheme val="minor"/>
      </rPr>
      <t xml:space="preserve"> in respect of previous years</t>
    </r>
  </si>
  <si>
    <r>
      <t xml:space="preserve">Local authority share of </t>
    </r>
    <r>
      <rPr>
        <b/>
        <sz val="11"/>
        <rFont val="Calibri"/>
        <family val="2"/>
        <scheme val="minor"/>
      </rPr>
      <t>adjustments to Small Business Rate Relief</t>
    </r>
    <r>
      <rPr>
        <vertAlign val="superscript"/>
        <sz val="11"/>
        <rFont val="Calibri"/>
        <family val="2"/>
        <scheme val="minor"/>
      </rPr>
      <t>5</t>
    </r>
    <r>
      <rPr>
        <sz val="11"/>
        <rFont val="Calibri"/>
        <family val="2"/>
        <scheme val="minor"/>
      </rPr>
      <t xml:space="preserve"> in respect to 2017-18 to 2022-23</t>
    </r>
  </si>
  <si>
    <r>
      <t xml:space="preserve">Local authority share of </t>
    </r>
    <r>
      <rPr>
        <b/>
        <sz val="11"/>
        <rFont val="Calibri"/>
        <family val="2"/>
        <scheme val="minor"/>
      </rPr>
      <t>supporting small business relief</t>
    </r>
    <r>
      <rPr>
        <vertAlign val="superscript"/>
        <sz val="11"/>
        <rFont val="Calibri"/>
        <family val="2"/>
        <scheme val="minor"/>
      </rPr>
      <t>5</t>
    </r>
  </si>
  <si>
    <r>
      <t xml:space="preserve">Local authority share of </t>
    </r>
    <r>
      <rPr>
        <b/>
        <sz val="11"/>
        <rFont val="Calibri"/>
        <family val="2"/>
        <scheme val="minor"/>
      </rPr>
      <t>adjustments to supporting small business relief</t>
    </r>
    <r>
      <rPr>
        <vertAlign val="superscript"/>
        <sz val="11"/>
        <rFont val="Calibri"/>
        <family val="2"/>
        <scheme val="minor"/>
      </rPr>
      <t>5</t>
    </r>
    <r>
      <rPr>
        <sz val="11"/>
        <rFont val="Calibri"/>
        <family val="2"/>
        <scheme val="minor"/>
      </rPr>
      <t xml:space="preserve"> (and supporting small business relief and transitional relief in lieu) in respect of previous years</t>
    </r>
  </si>
  <si>
    <r>
      <t xml:space="preserve">Local authority share of </t>
    </r>
    <r>
      <rPr>
        <b/>
        <sz val="11"/>
        <rFont val="Calibri"/>
        <family val="2"/>
        <scheme val="minor"/>
      </rPr>
      <t>adjustments to Covid-19 additional relief fund</t>
    </r>
    <r>
      <rPr>
        <vertAlign val="superscript"/>
        <sz val="11"/>
        <rFont val="Calibri"/>
        <family val="2"/>
        <scheme val="minor"/>
      </rPr>
      <t>5</t>
    </r>
  </si>
  <si>
    <t>upper_ecode</t>
  </si>
  <si>
    <t>fire_ecode</t>
  </si>
  <si>
    <t>safety_net_threshold</t>
  </si>
  <si>
    <t>F</t>
  </si>
  <si>
    <t>3 To work out the gross rateable value elligible for lost yield compensation divide Row 15 by 1.3p (0.013)</t>
  </si>
  <si>
    <t>North Yorkshire</t>
  </si>
  <si>
    <t>Somerset</t>
  </si>
  <si>
    <t>2023-24 authorities not in 2024-25</t>
  </si>
  <si>
    <t>E6360</t>
  </si>
  <si>
    <t>E47000012</t>
  </si>
  <si>
    <t>York and North Yorkshire Mayoral Combined Authority</t>
  </si>
  <si>
    <t>Epsom And Ewell</t>
  </si>
  <si>
    <t>Staffordshire Police, Fire and Crime Commissioner (Fire and Rescue)</t>
  </si>
  <si>
    <t>Levy Rate</t>
  </si>
  <si>
    <t>Tariffs and Top-Ups</t>
  </si>
  <si>
    <t>Baseline Funding Level</t>
  </si>
  <si>
    <t>Pool Name</t>
  </si>
  <si>
    <t>Lead local authority</t>
  </si>
  <si>
    <t>(£ million)</t>
  </si>
  <si>
    <t>levy_2023</t>
  </si>
  <si>
    <t>snt_2023</t>
  </si>
  <si>
    <t>pool</t>
  </si>
  <si>
    <t>lead_authority</t>
  </si>
  <si>
    <t>pool_id</t>
  </si>
  <si>
    <t>Key Information for Pools 2023-24</t>
  </si>
  <si>
    <t>Local authority share of total non-domestic rating income (P1 L11 * share)</t>
  </si>
  <si>
    <t>Local authority share of Small Business Rate Relief to be compensated by S31 grant (-P3 L7 C1 * SBRR factor ‘Column G’) * share</t>
  </si>
  <si>
    <t>Local authority share of adjustment to Small Business Rate Relief 13-14 to 16-17 to be compensated by S31 grant (-P3 L10 C1 * share * 0.5))</t>
  </si>
  <si>
    <t>Local authority share of adjustment to Small Business Rate Relief 17-18 to 22-23 to be compensated by S31 grant (-P3 L11 C1 * SBRR factor ‘Column G’) * share)</t>
  </si>
  <si>
    <t>'Column H' fixed amount of SBRR awarded to authorities * share</t>
  </si>
  <si>
    <t>Local authority share of relief to other ratepayers (-P3 L39 C1 * share)</t>
  </si>
  <si>
    <t>Local authority share of adjustment to relief to other ratepayers in previous years (-P3 L40 C1 * share)</t>
  </si>
  <si>
    <t>Local authority share of relief to Case B hereditaments  (-P3 L42 C1 * share)</t>
  </si>
  <si>
    <t>Local authority share of adjustments to telecomms relief  (-P3 L20 C1 * share)</t>
  </si>
  <si>
    <t>Local authority share of public lavatories relief  (-P3 L21 C1 * share)</t>
  </si>
  <si>
    <t>Local authority share of adjustments to public lavatories relief  (-P3 L22 C1 * share)</t>
  </si>
  <si>
    <t>Local authority share of adjustment to relief to new empty properties  (-P3 L45 C1 * share)</t>
  </si>
  <si>
    <t>Local authority share of adjustment in relief to long term empty properties  (-P3 L46 C1 * share)</t>
  </si>
  <si>
    <t>Local authority share of adjustment in retail relief  (-P3 L47 C1 * share)</t>
  </si>
  <si>
    <t>Local authority share of flooding relief  (-P3 L48 C1 * share)</t>
  </si>
  <si>
    <t>Local authority share of adjustment to flooding relief  (-P3 L49 C1 * share)</t>
  </si>
  <si>
    <t>Local authority share of adjustments in lieu transitional relief   (-P3 L50 C1 * share)</t>
  </si>
  <si>
    <t>Local authority share of rural rate relief  (-P3 L51 C1 * share)</t>
  </si>
  <si>
    <t>Local authority share of adjustments to rural rate relief  (-P3 L52 C1 * share)</t>
  </si>
  <si>
    <t>Local authority share of local newspaper temporary relief  (-P3 L53 C1 * share)</t>
  </si>
  <si>
    <t>Local authority share of adjustments to local newspaper temporary relief  (-P3 L54 C1 * share)</t>
  </si>
  <si>
    <t>Local authority share of supporting small business relief (-P3 L55 C1 * share)</t>
  </si>
  <si>
    <t>Local authority share of adjustments to supporting small business relief (and transitional relief in lieu)  (-P3 L56 C1 * share)</t>
  </si>
  <si>
    <t>Local authority share of adjustments to discretionary scheme relief  (-P3 L57 C1 * share)</t>
  </si>
  <si>
    <t>Local authority share of adjustments to pub relief  (-P3 L58 C1 * share)</t>
  </si>
  <si>
    <t>Local authority share of retail, hospitality and leisure relief  (-P3 L59 C1 * share)</t>
  </si>
  <si>
    <t>Local authority share of adjustments to retail, hospitality and leisure relief  (-P3 L60 C1 * share)</t>
  </si>
  <si>
    <t>Local authority share of adjustments to nursery relief  (-P3 L61 C1 * share)</t>
  </si>
  <si>
    <t>Local authority share of adjustments to Covid-19 additional relief fund (CARF) 2021-22 (-P3 L62 C1 * share)</t>
  </si>
  <si>
    <t>Local authority share of low carbon heat network relief  (-P3 L63 C1 * share)</t>
  </si>
  <si>
    <t>Local authority share of adjustments to low carbon heat network relief  (-P3 L64 C1 * share)</t>
  </si>
  <si>
    <t>Green plant and machinery</t>
  </si>
  <si>
    <t>Retained rates income</t>
  </si>
  <si>
    <t>Please select a local authority / business rates pool from the green drop-down menu</t>
  </si>
  <si>
    <t>Please select a business rates pool from the green drop-down menu</t>
  </si>
  <si>
    <t>Base line funding level</t>
  </si>
  <si>
    <t>Safety net threshold</t>
  </si>
  <si>
    <t>Total safety net due to the pool</t>
  </si>
  <si>
    <t>Total levy due from the pool</t>
  </si>
  <si>
    <t>Levy rate</t>
  </si>
  <si>
    <t>1 Authorities with 100% BRR Arrangements will have their levy and safety net calculated under the 50% scheme. If due, a further section 31 grant will be payable in accordance the memorandum of understanding between the department and each authority with Increased BRR arrangements. The calculator shows the actual Levy due. For 100% authorities, the theoretical levy under 50% retention can be calculated using the standard Levy rate formula.</t>
  </si>
  <si>
    <t>2023-24 Levy and Safety net calculator</t>
  </si>
  <si>
    <t>Disclaimer: Major precepting autorities do not include every relief in their Levy or Safety Net calculations. The relevant reliefs for MPAs are set out in the Levy and Safety Net regulations (as amended).</t>
  </si>
  <si>
    <r>
      <rPr>
        <sz val="10"/>
        <rFont val="Calibri"/>
        <family val="2"/>
        <scheme val="minor"/>
      </rPr>
      <t xml:space="preserve">6 The compensation allocations for the Green Plant and Machinery Exemption for 2022-23 and for 2023-24 onwards can be found at: </t>
    </r>
    <r>
      <rPr>
        <u/>
        <sz val="10"/>
        <rFont val="Calibri"/>
        <family val="2"/>
        <scheme val="minor"/>
      </rPr>
      <t>https://www.gov.uk/government/publications/business-rates-green-plant-and-machinery-exemption-compensation-allocations-2022-to-2023-and-2023-to-2024-onwards</t>
    </r>
  </si>
  <si>
    <r>
      <rPr>
        <sz val="10"/>
        <rFont val="Calibri"/>
        <family val="2"/>
        <scheme val="minor"/>
      </rPr>
      <t>10 As set out in the Local Government Finance Report 2024-25 (</t>
    </r>
    <r>
      <rPr>
        <u/>
        <sz val="10"/>
        <rFont val="Calibri"/>
        <family val="2"/>
        <scheme val="minor"/>
      </rPr>
      <t>https://www.gov.uk/government/publications/local-government-finance-report-2024-to-2025</t>
    </r>
    <r>
      <rPr>
        <sz val="10"/>
        <rFont val="Calibri"/>
        <family val="2"/>
        <scheme val="minor"/>
      </rPr>
      <t>), this adjustment is derived from the 2023/24 settlement where local authority top-up and tariffs were to be adjusted for the impact of the 2023 Revaluation.</t>
    </r>
  </si>
  <si>
    <r>
      <rPr>
        <sz val="10"/>
        <rFont val="Calibri"/>
        <family val="2"/>
        <scheme val="minor"/>
      </rPr>
      <t>2 Levy rates are sourced from the 2024-25 LGF Settlement Key Information table (</t>
    </r>
    <r>
      <rPr>
        <u/>
        <sz val="10"/>
        <rFont val="Calibri"/>
        <family val="2"/>
        <scheme val="minor"/>
      </rPr>
      <t>https://www.gov.uk/government/collections/final-local-government-finance-settlement-england-2024-to-2025</t>
    </r>
    <r>
      <rPr>
        <sz val="10"/>
        <rFont val="Calibri"/>
        <family val="2"/>
        <scheme val="minor"/>
      </rPr>
      <t>). This reflects adjustments made in previous years due to changes in top-ups and tariffs following the Revaluation adjustment.</t>
    </r>
  </si>
  <si>
    <r>
      <t>Total Safety Net due to the authority</t>
    </r>
    <r>
      <rPr>
        <b/>
        <vertAlign val="superscript"/>
        <sz val="11"/>
        <rFont val="Calibri"/>
        <family val="2"/>
        <scheme val="minor"/>
      </rPr>
      <t>1,8</t>
    </r>
  </si>
  <si>
    <r>
      <t>Total Levy due from the authority</t>
    </r>
    <r>
      <rPr>
        <b/>
        <vertAlign val="superscript"/>
        <sz val="11"/>
        <rFont val="Calibri"/>
        <family val="2"/>
        <scheme val="minor"/>
      </rPr>
      <t>8,9</t>
    </r>
  </si>
  <si>
    <t>Calculation of total Safety Net due to the authority</t>
  </si>
  <si>
    <t>Calculation of total Levy due from the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</si>
</sst>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43" formatCode="_-* #,##0.00_-;\-* #,##0.00_-;_-* &quot;-&quot;??_-;_-@_-"/>
    <numFmt numFmtId="164" formatCode="_(* #,##0.00_);_(* \(#,##0.00\);_(* &quot;-&quot;??_);_(@_)"/>
    <numFmt numFmtId="165" formatCode="0.0%"/>
    <numFmt numFmtId="166" formatCode="0_)"/>
    <numFmt numFmtId="167" formatCode="#,##0.0"/>
    <numFmt numFmtId="168" formatCode="_(* #,##0_);_(* \(#,##0\);_(* &quot;-&quot;??_);_(@_)"/>
    <numFmt numFmtId="169" formatCode="0.0"/>
    <numFmt numFmtId="170" formatCode="#,##0_);\(#,##0\);&quot;-&quot;_)"/>
    <numFmt numFmtId="171" formatCode="#,##0;[Red]\(#,##0\)"/>
    <numFmt numFmtId="172" formatCode="0.000"/>
    <numFmt numFmtId="173" formatCode="0.0000"/>
    <numFmt numFmtId="174" formatCode="_(&quot;$&quot;#,##0.0_);\(&quot;$&quot;#,##0.0\);_(&quot;-&quot;_)"/>
    <numFmt numFmtId="175" formatCode="#,##0.0_-;\(#,##0.0\);_-* &quot;-&quot;??_-"/>
    <numFmt numFmtId="176" formatCode="&quot;$&quot;#,##0_);\(&quot;$&quot;#,##0\)"/>
    <numFmt numFmtId="177" formatCode="#,##0;\(#,##0\)"/>
    <numFmt numFmtId="178" formatCode="#,##0;\-#,##0;\-"/>
    <numFmt numFmtId="179" formatCode="0000"/>
    <numFmt numFmtId="180" formatCode="#,##0,"/>
    <numFmt numFmtId="181" formatCode="&quot;to &quot;0.0000;&quot;to &quot;\-0.0000;&quot;to 0&quot;"/>
    <numFmt numFmtId="182" formatCode="_(* #,##0_);_(* \(#,##0\);_(* &quot;-&quot;_);_(@_)"/>
    <numFmt numFmtId="183" formatCode="#,##0_%_);\(#,##0\)_%;**;@_%_)"/>
    <numFmt numFmtId="184" formatCode="#,##0_%_);\(#,##0\)_%;#,##0_%_);@_%_)"/>
    <numFmt numFmtId="185" formatCode="#,##0.00_%_);\(#,##0.00\)_%;**;@_%_)"/>
    <numFmt numFmtId="186" formatCode="#,##0.00_%_);\(#,##0.00\)_%;#,##0.00_%_);@_%_)"/>
    <numFmt numFmtId="187" formatCode="#,##0.000_%_);\(#,##0.000\)_%;**;@_%_)"/>
    <numFmt numFmtId="188" formatCode="#,##0.0_%_);\(#,##0.0\)_%;**;@_%_)"/>
    <numFmt numFmtId="189" formatCode="_(&quot;£&quot;* #,##0_);_(&quot;£&quot;* \(#,##0\);_(&quot;£&quot;* &quot;-&quot;_);_(@_)"/>
    <numFmt numFmtId="190" formatCode="_(&quot;£&quot;* #,##0.00_);_(&quot;£&quot;* \(#,##0.00\);_(&quot;£&quot;* &quot;-&quot;??_);_(@_)"/>
    <numFmt numFmtId="191" formatCode="[$¥-411]#,##0"/>
    <numFmt numFmtId="192" formatCode="_(&quot;$&quot;* #,##0.00_);_(&quot;$&quot;* \(#,##0.00\);_(&quot;$&quot;* &quot;-&quot;??_);_(@_)"/>
    <numFmt numFmtId="193" formatCode="&quot;$&quot;#,##0.00_%_);\(&quot;$&quot;#,##0.00\)_%;**;@_%_)"/>
    <numFmt numFmtId="194" formatCode="&quot;$&quot;#,##0.000_%_);\(&quot;$&quot;#,##0.000\)_%;**;@_%_)"/>
    <numFmt numFmtId="195" formatCode="&quot;$&quot;#,##0.0_%_);\(&quot;$&quot;#,##0.0\)_%;**;@_%_)"/>
    <numFmt numFmtId="196" formatCode="#,##0_);\(#,##0.0\)"/>
    <numFmt numFmtId="197" formatCode="m/d/yy_%_);;**"/>
    <numFmt numFmtId="198" formatCode="m/d/yy_%_)"/>
    <numFmt numFmtId="199" formatCode="mmm\ \-\ yy"/>
    <numFmt numFmtId="200" formatCode="_-[$€-2]* #,##0.00_-;\-[$€-2]* #,##0.00_-;_-[$€-2]* &quot;-&quot;??_-"/>
    <numFmt numFmtId="201" formatCode="_([$€]* #,##0.00_);_([$€]* \(#,##0.00\);_([$€]* &quot;-&quot;??_);_(@_)"/>
    <numFmt numFmtId="202" formatCode="[Magenta]&quot;Err&quot;;[Magenta]&quot;Err&quot;;[Blue]&quot;OK&quot;"/>
    <numFmt numFmtId="203" formatCode="General\ &quot;.&quot;"/>
    <numFmt numFmtId="204" formatCode="#,##0_);[Red]\(#,##0\);\-_)"/>
    <numFmt numFmtId="205" formatCode="0.0_)%;[Red]\(0.0%\);0.0_)%"/>
    <numFmt numFmtId="206" formatCode="0.0;\(0.0\)"/>
    <numFmt numFmtId="207" formatCode="0.0;;&quot;TBD&quot;"/>
    <numFmt numFmtId="208" formatCode="_(&quot;$&quot;* #,##0_);_(&quot;$&quot;* \(#,##0\);_(&quot;$&quot;* &quot;-&quot;_);_(@_)"/>
    <numFmt numFmtId="209" formatCode="#,##0.0_x_)_);&quot;NM&quot;_x_)_);#,##0.0_x_)_);@_x_)_)"/>
    <numFmt numFmtId="210" formatCode="mmmm\ d\,\ yyyy"/>
    <numFmt numFmtId="211" formatCode="#\ ##0"/>
    <numFmt numFmtId="212" formatCode="#,##0;\(#,##0\);\-;@"/>
    <numFmt numFmtId="213" formatCode="[&lt;0.0001]&quot;&lt;0.0001&quot;;0.0000"/>
    <numFmt numFmtId="214" formatCode="\+\ #,##0.0_);\-\ #,##0.0_)"/>
    <numFmt numFmtId="215" formatCode="0.0%_);\(0.0%\);**;@_%_)"/>
    <numFmt numFmtId="216" formatCode="#,##0.0_);\(#,##0.0\)"/>
    <numFmt numFmtId="217" formatCode="##0.0"/>
    <numFmt numFmtId="218" formatCode="##0.0\ \e"/>
    <numFmt numFmtId="219" formatCode="#,##0_);;&quot;- &quot;_);@_)\ "/>
    <numFmt numFmtId="220" formatCode="#,##0.0,,;\-#,##0.0,,;\-"/>
    <numFmt numFmtId="221" formatCode="_(General"/>
    <numFmt numFmtId="222" formatCode="#,##0,;\-#,##0,;\-"/>
    <numFmt numFmtId="223" formatCode="0.0%;\-0.0%;\-"/>
    <numFmt numFmtId="224" formatCode="#,##0.0,,;\-#,##0.0,,"/>
    <numFmt numFmtId="225" formatCode="#,##0,;\-#,##0,"/>
    <numFmt numFmtId="226" formatCode="0.0%;\-0.0%"/>
    <numFmt numFmtId="227" formatCode="&quot;$&quot;#,##0.0_);\(&quot;$&quot;#,##0.00\)"/>
    <numFmt numFmtId="228" formatCode="&quot;Val &quot;0"/>
    <numFmt numFmtId="229" formatCode="_-* #,##0_-;\-* #,##0_-;_-* &quot;-&quot;??_-;_-@_-"/>
    <numFmt numFmtId="230" formatCode="_-* #,##0.000_-;\-* #,##0.000_-;_-* &quot;-&quot;???_-;_-@_-"/>
  </numFmts>
  <fonts count="250">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name val="Arial"/>
      <family val="2"/>
    </font>
    <font>
      <sz val="11"/>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b/>
      <sz val="12"/>
      <name val="Arial"/>
      <family val="2"/>
    </font>
    <font>
      <sz val="11"/>
      <color theme="1"/>
      <name val="Calibri"/>
      <family val="2"/>
      <scheme val="minor"/>
    </font>
    <font>
      <sz val="8"/>
      <name val="Arial"/>
      <family val="2"/>
    </font>
    <font>
      <sz val="10"/>
      <color theme="1"/>
      <name val="Arial"/>
      <family val="2"/>
    </font>
    <font>
      <b/>
      <sz val="11"/>
      <name val="Arial"/>
      <family val="2"/>
    </font>
    <font>
      <b/>
      <sz val="10"/>
      <name val="Arial"/>
      <family val="2"/>
    </font>
    <font>
      <b/>
      <sz val="11"/>
      <color theme="1"/>
      <name val="Calibri"/>
      <family val="2"/>
      <scheme val="minor"/>
    </font>
    <font>
      <sz val="10"/>
      <color indexed="8"/>
      <name val="Arial"/>
      <family val="2"/>
    </font>
    <font>
      <sz val="12"/>
      <name val="Arial"/>
      <family val="2"/>
    </font>
    <font>
      <i/>
      <sz val="10"/>
      <name val="Calibri"/>
      <family val="2"/>
      <scheme val="minor"/>
    </font>
    <font>
      <sz val="10"/>
      <color indexed="8"/>
      <name val="MS Sans Serif"/>
      <family val="2"/>
    </font>
    <font>
      <sz val="10"/>
      <name val="Helv"/>
      <charset val="204"/>
    </font>
    <font>
      <b/>
      <sz val="10"/>
      <color indexed="8"/>
      <name val="Arial"/>
      <family val="2"/>
    </font>
    <font>
      <sz val="10"/>
      <name val="MS Sans Serif"/>
      <family val="2"/>
    </font>
    <font>
      <b/>
      <sz val="8"/>
      <color indexed="8"/>
      <name val="Arial"/>
      <family val="2"/>
    </font>
    <font>
      <sz val="10"/>
      <color rgb="FFFF0000"/>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8"/>
      <color indexed="12"/>
      <name val="Palatino"/>
      <family val="1"/>
    </font>
    <font>
      <sz val="10"/>
      <name val="Times New Roman"/>
      <family val="1"/>
    </font>
    <font>
      <b/>
      <sz val="18"/>
      <name val="Arial"/>
      <family val="2"/>
    </font>
    <font>
      <sz val="11"/>
      <color indexed="20"/>
      <name val="Calibri"/>
      <family val="2"/>
    </font>
    <font>
      <sz val="8"/>
      <color indexed="18"/>
      <name val="Helv"/>
    </font>
    <font>
      <b/>
      <sz val="12"/>
      <color indexed="63"/>
      <name val="Arial"/>
      <family val="2"/>
    </font>
    <font>
      <b/>
      <sz val="9"/>
      <color indexed="63"/>
      <name val="Arial"/>
      <family val="2"/>
    </font>
    <font>
      <b/>
      <sz val="11"/>
      <color indexed="28"/>
      <name val="Arial"/>
      <family val="2"/>
    </font>
    <font>
      <sz val="9"/>
      <name val="Arial"/>
      <family val="2"/>
    </font>
    <font>
      <i/>
      <sz val="8"/>
      <color indexed="8"/>
      <name val="Arial"/>
      <family val="2"/>
    </font>
    <font>
      <b/>
      <sz val="10"/>
      <name val="MS Sans Serif"/>
      <family val="2"/>
    </font>
    <font>
      <b/>
      <sz val="8"/>
      <color indexed="24"/>
      <name val="Arial"/>
      <family val="2"/>
    </font>
    <font>
      <b/>
      <sz val="9"/>
      <color indexed="24"/>
      <name val="Arial"/>
      <family val="2"/>
    </font>
    <font>
      <b/>
      <sz val="11"/>
      <color indexed="24"/>
      <name val="Arial"/>
      <family val="2"/>
    </font>
    <font>
      <b/>
      <sz val="11"/>
      <color indexed="52"/>
      <name val="Calibri"/>
      <family val="2"/>
    </font>
    <font>
      <b/>
      <sz val="11"/>
      <color indexed="10"/>
      <name val="Calibri"/>
      <family val="2"/>
    </font>
    <font>
      <b/>
      <sz val="11"/>
      <color indexed="9"/>
      <name val="Calibri"/>
      <family val="2"/>
    </font>
    <font>
      <b/>
      <sz val="10"/>
      <color indexed="18"/>
      <name val="MS Sans Serif"/>
      <family val="2"/>
    </font>
    <font>
      <sz val="11"/>
      <name val="Tms Rmn"/>
    </font>
    <font>
      <sz val="10"/>
      <name val="System"/>
      <family val="2"/>
    </font>
    <font>
      <sz val="8"/>
      <name val="Palatino"/>
      <family val="1"/>
    </font>
    <font>
      <sz val="10"/>
      <color indexed="24"/>
      <name val="Arial"/>
      <family val="2"/>
    </font>
    <font>
      <sz val="10"/>
      <name val="BERNHARD"/>
    </font>
    <font>
      <sz val="10"/>
      <name val="Helv"/>
    </font>
    <font>
      <sz val="8"/>
      <color indexed="16"/>
      <name val="Palatino"/>
      <family val="1"/>
    </font>
    <font>
      <sz val="11"/>
      <name val="Times New Roman"/>
      <family val="1"/>
    </font>
    <font>
      <b/>
      <sz val="11"/>
      <color indexed="55"/>
      <name val="Arial"/>
      <family val="2"/>
    </font>
    <font>
      <sz val="11"/>
      <color theme="4" tint="-0.499984740745262"/>
      <name val="Calibri"/>
      <family val="2"/>
      <scheme val="minor"/>
    </font>
    <font>
      <sz val="10"/>
      <color indexed="21"/>
      <name val="System"/>
      <family val="2"/>
    </font>
    <font>
      <i/>
      <sz val="11"/>
      <color indexed="23"/>
      <name val="Calibri"/>
      <family val="2"/>
    </font>
    <font>
      <sz val="9"/>
      <color indexed="18"/>
      <name val="Arial"/>
      <family val="2"/>
    </font>
    <font>
      <b/>
      <sz val="8"/>
      <color indexed="12"/>
      <name val="Arial"/>
      <family val="2"/>
    </font>
    <font>
      <b/>
      <sz val="12"/>
      <color indexed="8"/>
      <name val="Arial"/>
      <family val="2"/>
    </font>
    <font>
      <b/>
      <sz val="10.5"/>
      <color indexed="8"/>
      <name val="Arial"/>
      <family val="2"/>
    </font>
    <font>
      <sz val="10"/>
      <color indexed="12"/>
      <name val="Arial"/>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b/>
      <sz val="8"/>
      <name val="Arial"/>
      <family val="2"/>
    </font>
    <font>
      <sz val="10"/>
      <color indexed="23"/>
      <name val="Arial"/>
      <family val="2"/>
    </font>
    <font>
      <b/>
      <sz val="14"/>
      <color indexed="60"/>
      <name val="Arial"/>
      <family val="2"/>
    </font>
    <font>
      <b/>
      <sz val="12"/>
      <color indexed="60"/>
      <name val="Arial"/>
      <family val="2"/>
    </font>
    <font>
      <sz val="10"/>
      <color indexed="60"/>
      <name val="Arial"/>
      <family val="2"/>
    </font>
    <font>
      <b/>
      <sz val="10"/>
      <color indexed="60"/>
      <name val="Arial"/>
      <family val="2"/>
    </font>
    <font>
      <sz val="6"/>
      <name val="Palatino"/>
      <family val="1"/>
    </font>
    <font>
      <b/>
      <u/>
      <sz val="11"/>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62"/>
      <name val="Calibri"/>
      <family val="2"/>
    </font>
    <font>
      <sz val="10"/>
      <name val="Helvetica-Black"/>
    </font>
    <font>
      <b/>
      <sz val="13"/>
      <color indexed="56"/>
      <name val="Calibri"/>
      <family val="2"/>
    </font>
    <font>
      <b/>
      <sz val="13"/>
      <color indexed="62"/>
      <name val="Calibri"/>
      <family val="2"/>
    </font>
    <font>
      <sz val="10"/>
      <name val="Palatino"/>
    </font>
    <font>
      <b/>
      <sz val="11"/>
      <color indexed="56"/>
      <name val="Calibri"/>
      <family val="2"/>
    </font>
    <font>
      <b/>
      <i/>
      <sz val="12"/>
      <name val="Arial"/>
      <family val="2"/>
    </font>
    <font>
      <b/>
      <sz val="11"/>
      <color indexed="62"/>
      <name val="Calibri"/>
      <family val="2"/>
    </font>
    <font>
      <i/>
      <sz val="14"/>
      <name val="Palatino"/>
      <family val="1"/>
    </font>
    <font>
      <b/>
      <i/>
      <sz val="10"/>
      <name val="Arial"/>
      <family val="2"/>
    </font>
    <font>
      <i/>
      <sz val="10"/>
      <name val="Arial"/>
      <family val="2"/>
    </font>
    <font>
      <u/>
      <sz val="10"/>
      <color theme="10"/>
      <name val="Arial"/>
      <family val="2"/>
    </font>
    <font>
      <u/>
      <sz val="10"/>
      <color indexed="12"/>
      <name val="Arial"/>
      <family val="2"/>
    </font>
    <font>
      <u/>
      <sz val="10"/>
      <color indexed="12"/>
      <name val="MS Sans Serif"/>
      <family val="2"/>
    </font>
    <font>
      <u/>
      <sz val="12"/>
      <color indexed="12"/>
      <name val="Arial"/>
      <family val="2"/>
    </font>
    <font>
      <b/>
      <u/>
      <sz val="10"/>
      <color indexed="12"/>
      <name val="Arial"/>
      <family val="2"/>
    </font>
    <font>
      <u/>
      <sz val="12"/>
      <color theme="10"/>
      <name val="Arial"/>
      <family val="2"/>
    </font>
    <font>
      <u/>
      <sz val="11"/>
      <color theme="10"/>
      <name val="Calibri"/>
      <family val="2"/>
    </font>
    <font>
      <u/>
      <sz val="11"/>
      <color indexed="12"/>
      <name val="Calibri"/>
      <family val="2"/>
    </font>
    <font>
      <u/>
      <sz val="10"/>
      <color indexed="12"/>
      <name val="System"/>
      <family val="2"/>
    </font>
    <font>
      <u/>
      <sz val="7.5"/>
      <color indexed="12"/>
      <name val="Arial"/>
      <family val="2"/>
    </font>
    <font>
      <u/>
      <sz val="11"/>
      <color theme="10"/>
      <name val="Calibri"/>
      <family val="2"/>
      <scheme val="minor"/>
    </font>
    <font>
      <sz val="11"/>
      <color rgb="FFFFFFFF"/>
      <name val="Calibri"/>
      <family val="2"/>
      <scheme val="minor"/>
    </font>
    <font>
      <sz val="10"/>
      <color indexed="18"/>
      <name val="System"/>
      <family val="2"/>
    </font>
    <font>
      <sz val="7"/>
      <name val="Arial"/>
      <family val="2"/>
    </font>
    <font>
      <sz val="11"/>
      <color indexed="62"/>
      <name val="Calibri"/>
      <family val="2"/>
    </font>
    <font>
      <sz val="7"/>
      <color indexed="12"/>
      <name val="Arial"/>
      <family val="2"/>
    </font>
    <font>
      <sz val="9"/>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color rgb="FF660066"/>
      <name val="Calibri"/>
      <family val="2"/>
      <scheme val="minor"/>
    </font>
    <font>
      <sz val="11"/>
      <color indexed="52"/>
      <name val="Calibri"/>
      <family val="2"/>
    </font>
    <font>
      <sz val="11"/>
      <color indexed="10"/>
      <name val="Calibri"/>
      <family val="2"/>
    </font>
    <font>
      <i/>
      <sz val="10"/>
      <color indexed="17"/>
      <name val="System"/>
      <family val="2"/>
    </font>
    <font>
      <i/>
      <sz val="11"/>
      <color rgb="FF660033"/>
      <name val="Calibri"/>
      <family val="2"/>
      <scheme val="minor"/>
    </font>
    <font>
      <sz val="11"/>
      <name val="Univers 45 Light"/>
      <family val="2"/>
    </font>
    <font>
      <sz val="8"/>
      <color indexed="10"/>
      <name val="Arial"/>
      <family val="2"/>
    </font>
    <font>
      <sz val="11"/>
      <name val="Arial"/>
      <family val="2"/>
    </font>
    <font>
      <sz val="11"/>
      <color indexed="60"/>
      <name val="Calibri"/>
      <family val="2"/>
    </font>
    <font>
      <sz val="11"/>
      <color indexed="19"/>
      <name val="Calibri"/>
      <family val="2"/>
    </font>
    <font>
      <sz val="7"/>
      <name val="Small Fonts"/>
      <family val="2"/>
    </font>
    <font>
      <sz val="12"/>
      <name val="Helv"/>
    </font>
    <font>
      <b/>
      <i/>
      <sz val="16"/>
      <name val="Helv"/>
    </font>
    <font>
      <sz val="11"/>
      <color theme="1"/>
      <name val="Myriad Pro"/>
      <family val="2"/>
    </font>
    <font>
      <sz val="11"/>
      <color indexed="8"/>
      <name val="Calibri"/>
      <family val="2"/>
      <scheme val="minor"/>
    </font>
    <font>
      <sz val="9"/>
      <name val="Times New Roman"/>
      <family val="1"/>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9"/>
      <color theme="1"/>
      <name val="Arial"/>
      <family val="2"/>
    </font>
    <font>
      <sz val="10"/>
      <color indexed="14"/>
      <name val="System"/>
      <family val="2"/>
    </font>
    <font>
      <sz val="8"/>
      <name val="Helvetica"/>
      <family val="2"/>
    </font>
    <font>
      <sz val="8"/>
      <color indexed="52"/>
      <name val="Arial"/>
      <family val="2"/>
    </font>
    <font>
      <sz val="8"/>
      <color indexed="51"/>
      <name val="Arial"/>
      <family val="2"/>
    </font>
    <font>
      <b/>
      <sz val="10"/>
      <color indexed="58"/>
      <name val="Arial"/>
      <family val="2"/>
    </font>
    <font>
      <sz val="6"/>
      <name val="Small Fonts"/>
      <family val="2"/>
    </font>
    <font>
      <sz val="10"/>
      <color indexed="39"/>
      <name val="Arial"/>
      <family val="2"/>
    </font>
    <font>
      <b/>
      <sz val="16"/>
      <color indexed="23"/>
      <name val="Arial"/>
      <family val="2"/>
    </font>
    <font>
      <sz val="10"/>
      <color indexed="10"/>
      <name val="Arial"/>
      <family val="2"/>
    </font>
    <font>
      <b/>
      <i/>
      <sz val="11"/>
      <name val="Arial"/>
      <family val="2"/>
    </font>
    <font>
      <sz val="11"/>
      <color theme="9" tint="-0.499984740745262"/>
      <name val="Calibri"/>
      <family val="2"/>
      <scheme val="minor"/>
    </font>
    <font>
      <b/>
      <sz val="10"/>
      <name val="Tahoma"/>
      <family val="2"/>
    </font>
    <font>
      <sz val="10"/>
      <name val="Tahoma"/>
      <family val="2"/>
    </font>
    <font>
      <sz val="10"/>
      <color rgb="FF006600"/>
      <name val="Calibri"/>
      <family val="2"/>
      <scheme val="minor"/>
    </font>
    <font>
      <b/>
      <sz val="11"/>
      <name val="Times New Roman"/>
      <family val="1"/>
    </font>
    <font>
      <i/>
      <sz val="7"/>
      <name val="Arial"/>
      <family val="2"/>
    </font>
    <font>
      <b/>
      <sz val="9"/>
      <name val="Palatino"/>
      <family val="1"/>
    </font>
    <font>
      <sz val="9"/>
      <color indexed="21"/>
      <name val="Helvetica-Black"/>
    </font>
    <font>
      <b/>
      <sz val="10"/>
      <name val="Palatino"/>
      <family val="1"/>
    </font>
    <font>
      <i/>
      <sz val="8"/>
      <color indexed="12"/>
      <name val="Arial"/>
      <family val="2"/>
    </font>
    <font>
      <b/>
      <sz val="12"/>
      <name val="Times New Roman"/>
      <family val="1"/>
    </font>
    <font>
      <i/>
      <sz val="8"/>
      <name val="Arial"/>
      <family val="2"/>
    </font>
    <font>
      <i/>
      <sz val="8"/>
      <name val="Tms Rmn"/>
    </font>
    <font>
      <sz val="12"/>
      <name val="Palatino"/>
      <family val="1"/>
    </font>
    <font>
      <b/>
      <sz val="16"/>
      <color indexed="9"/>
      <name val="Arial"/>
      <family val="2"/>
    </font>
    <font>
      <b/>
      <sz val="18"/>
      <color indexed="56"/>
      <name val="Cambria"/>
      <family val="2"/>
    </font>
    <font>
      <b/>
      <sz val="16"/>
      <color indexed="24"/>
      <name val="Univers 45 Light"/>
      <family val="2"/>
    </font>
    <font>
      <b/>
      <sz val="18"/>
      <color indexed="62"/>
      <name val="Cambria"/>
      <family val="2"/>
    </font>
    <font>
      <b/>
      <sz val="8"/>
      <name val="Tms Rmn"/>
    </font>
    <font>
      <b/>
      <sz val="11"/>
      <color indexed="8"/>
      <name val="Calibri"/>
      <family val="2"/>
    </font>
    <font>
      <b/>
      <sz val="8"/>
      <name val="Palatino"/>
      <family val="1"/>
    </font>
    <font>
      <sz val="10"/>
      <color indexed="17"/>
      <name val="System"/>
      <family val="2"/>
    </font>
    <font>
      <sz val="10"/>
      <name val="Arial"/>
      <family val="2"/>
    </font>
    <font>
      <sz val="12"/>
      <name val="Calibri"/>
      <family val="2"/>
      <scheme val="minor"/>
    </font>
    <font>
      <sz val="10"/>
      <name val="Arial"/>
      <family val="2"/>
    </font>
    <font>
      <sz val="10"/>
      <color rgb="FFFF0000"/>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0"/>
      <name val="Calibri"/>
      <family val="2"/>
      <scheme val="minor"/>
    </font>
    <font>
      <b/>
      <sz val="14"/>
      <name val="Calibri"/>
      <family val="2"/>
      <scheme val="minor"/>
    </font>
    <font>
      <b/>
      <vertAlign val="superscript"/>
      <sz val="14"/>
      <name val="Calibri"/>
      <family val="2"/>
      <scheme val="minor"/>
    </font>
    <font>
      <sz val="16"/>
      <name val="Calibri"/>
      <family val="2"/>
      <scheme val="minor"/>
    </font>
    <font>
      <sz val="12"/>
      <color theme="0"/>
      <name val="Calibri"/>
      <family val="2"/>
      <scheme val="minor"/>
    </font>
    <font>
      <sz val="8"/>
      <color theme="0"/>
      <name val="Calibri"/>
      <family val="2"/>
      <scheme val="minor"/>
    </font>
    <font>
      <sz val="10"/>
      <color theme="0"/>
      <name val="Calibri"/>
      <family val="2"/>
      <scheme val="minor"/>
    </font>
    <font>
      <b/>
      <sz val="11"/>
      <name val="Calibri"/>
      <family val="2"/>
      <scheme val="minor"/>
    </font>
    <font>
      <u/>
      <sz val="12"/>
      <color theme="10"/>
      <name val="Calibri"/>
      <family val="2"/>
      <scheme val="minor"/>
    </font>
    <font>
      <i/>
      <sz val="11"/>
      <name val="Calibri"/>
      <family val="2"/>
      <scheme val="minor"/>
    </font>
    <font>
      <vertAlign val="superscript"/>
      <sz val="11"/>
      <name val="Calibri"/>
      <family val="2"/>
      <scheme val="minor"/>
    </font>
    <font>
      <b/>
      <vertAlign val="superscript"/>
      <sz val="11"/>
      <name val="Calibri"/>
      <family val="2"/>
      <scheme val="minor"/>
    </font>
    <font>
      <b/>
      <u/>
      <sz val="12"/>
      <name val="Calibri"/>
      <family val="2"/>
      <scheme val="minor"/>
    </font>
    <font>
      <sz val="10"/>
      <name val="Arial"/>
      <family val="2"/>
    </font>
    <font>
      <sz val="10"/>
      <name val="Arial"/>
      <family val="2"/>
    </font>
    <font>
      <sz val="10"/>
      <name val="Arial"/>
      <family val="2"/>
    </font>
    <font>
      <b/>
      <sz val="15"/>
      <color theme="3"/>
      <name val="Calibri"/>
      <family val="2"/>
      <scheme val="minor"/>
    </font>
    <font>
      <sz val="11"/>
      <color rgb="FF000000"/>
      <name val="Calibri"/>
      <family val="2"/>
    </font>
    <font>
      <sz val="1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name val="Calibri"/>
      <family val="2"/>
      <scheme val="minor"/>
    </font>
    <font>
      <b/>
      <sz val="10"/>
      <color theme="1"/>
      <name val="Arial"/>
      <family val="2"/>
    </font>
    <font>
      <sz val="8"/>
      <name val="Calibri"/>
      <family val="2"/>
      <scheme val="minor"/>
    </font>
    <font>
      <u/>
      <sz val="10"/>
      <name val="Calibri"/>
      <family val="2"/>
      <scheme val="minor"/>
    </font>
  </fonts>
  <fills count="8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FFCC99"/>
        <bgColor indexed="64"/>
      </patternFill>
    </fill>
    <fill>
      <patternFill patternType="solid">
        <fgColor rgb="FFCCFFCC"/>
        <bgColor indexed="64"/>
      </patternFill>
    </fill>
    <fill>
      <patternFill patternType="solid">
        <fgColor indexed="41"/>
        <bgColor indexed="64"/>
      </patternFill>
    </fill>
    <fill>
      <patternFill patternType="mediumGray">
        <bgColor theme="0" tint="-0.14999847407452621"/>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3"/>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theme="4" tint="0.39994506668294322"/>
        <bgColor indexed="64"/>
      </patternFill>
    </fill>
    <fill>
      <patternFill patternType="solid">
        <fgColor indexed="51"/>
        <bgColor indexed="64"/>
      </patternFill>
    </fill>
    <fill>
      <patternFill patternType="solid">
        <fgColor indexed="17"/>
        <bgColor indexed="64"/>
      </patternFill>
    </fill>
    <fill>
      <patternFill patternType="solid">
        <fgColor indexed="30"/>
        <bgColor indexed="64"/>
      </patternFill>
    </fill>
    <fill>
      <patternFill patternType="solid">
        <fgColor indexed="12"/>
        <bgColor indexed="64"/>
      </patternFill>
    </fill>
    <fill>
      <patternFill patternType="solid">
        <fgColor rgb="FFCC99FF"/>
        <bgColor indexed="64"/>
      </patternFill>
    </fill>
    <fill>
      <patternFill patternType="solid">
        <fgColor rgb="FFFF99CC"/>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rgb="FFFFD5D5"/>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rgb="FFFEFCA4"/>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9"/>
        <bgColor indexed="64"/>
      </patternFill>
    </fill>
    <fill>
      <patternFill patternType="solid">
        <fgColor theme="8" tint="0.79998168889431442"/>
        <bgColor indexed="64"/>
      </patternFill>
    </fill>
    <fill>
      <patternFill patternType="solid">
        <fgColor theme="6" tint="0.79998168889431442"/>
        <bgColor indexed="64"/>
      </patternFill>
    </fill>
  </fills>
  <borders count="159">
    <border>
      <left/>
      <right/>
      <top/>
      <bottom/>
      <diagonal/>
    </border>
    <border>
      <left style="thin">
        <color rgb="FFB2B2B2"/>
      </left>
      <right style="thin">
        <color rgb="FFB2B2B2"/>
      </right>
      <top style="thin">
        <color rgb="FFB2B2B2"/>
      </top>
      <bottom style="thin">
        <color rgb="FFB2B2B2"/>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right/>
      <top/>
      <bottom style="thick">
        <color indexed="63"/>
      </bottom>
      <diagonal/>
    </border>
    <border>
      <left/>
      <right/>
      <top/>
      <bottom style="medium">
        <color indexed="63"/>
      </bottom>
      <diagonal/>
    </border>
    <border>
      <left/>
      <right/>
      <top style="thin">
        <color indexed="64"/>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top/>
      <bottom style="dotted">
        <color indexed="64"/>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right style="medium">
        <color indexed="8"/>
      </right>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dashed">
        <color indexed="28"/>
      </left>
      <right style="dashed">
        <color indexed="28"/>
      </right>
      <top style="dashed">
        <color indexed="28"/>
      </top>
      <bottom style="dashed">
        <color indexed="28"/>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10"/>
      </bottom>
      <diagonal/>
    </border>
    <border>
      <left/>
      <right/>
      <top style="thin">
        <color indexed="13"/>
      </top>
      <bottom style="thin">
        <color indexed="13"/>
      </bottom>
      <diagonal/>
    </border>
    <border>
      <left style="thin">
        <color indexed="64"/>
      </left>
      <right/>
      <top style="thin">
        <color indexed="64"/>
      </top>
      <bottom style="thin">
        <color indexed="64"/>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hair">
        <color auto="1"/>
      </left>
      <right/>
      <top style="hair">
        <color auto="1"/>
      </top>
      <bottom style="hair">
        <color auto="1"/>
      </bottom>
      <diagonal/>
    </border>
    <border>
      <left style="thin">
        <color indexed="9"/>
      </left>
      <right/>
      <top style="thin">
        <color indexed="9"/>
      </top>
      <bottom style="thin">
        <color indexed="9"/>
      </bottom>
      <diagonal/>
    </border>
    <border>
      <left/>
      <right style="medium">
        <color indexed="33"/>
      </right>
      <top/>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bottom style="thick">
        <color indexed="48"/>
      </bottom>
      <diagonal/>
    </border>
    <border>
      <left/>
      <right/>
      <top style="thick">
        <color indexed="48"/>
      </top>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style="double">
        <color indexed="64"/>
      </left>
      <right/>
      <top/>
      <bottom style="double">
        <color indexed="64"/>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style="medium">
        <color auto="1"/>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auto="1"/>
      </bottom>
      <diagonal/>
    </border>
    <border>
      <left/>
      <right style="medium">
        <color auto="1"/>
      </right>
      <top/>
      <bottom style="medium">
        <color auto="1"/>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ck">
        <color theme="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double">
        <color indexed="64"/>
      </top>
      <bottom style="double">
        <color indexed="64"/>
      </bottom>
      <diagonal/>
    </border>
  </borders>
  <cellStyleXfs count="50663">
    <xf numFmtId="0" fontId="0" fillId="0" borderId="0"/>
    <xf numFmtId="0" fontId="43" fillId="0" borderId="0"/>
    <xf numFmtId="0" fontId="44" fillId="0" borderId="0"/>
    <xf numFmtId="0" fontId="43" fillId="0" borderId="0"/>
    <xf numFmtId="0" fontId="44" fillId="0" borderId="0"/>
    <xf numFmtId="0" fontId="51" fillId="0" borderId="0"/>
    <xf numFmtId="0" fontId="43" fillId="0" borderId="0"/>
    <xf numFmtId="0" fontId="43" fillId="0" borderId="0"/>
    <xf numFmtId="0" fontId="43" fillId="0" borderId="0"/>
    <xf numFmtId="0" fontId="44" fillId="0" borderId="0"/>
    <xf numFmtId="0" fontId="51" fillId="0" borderId="0"/>
    <xf numFmtId="0" fontId="44" fillId="0" borderId="0"/>
    <xf numFmtId="164" fontId="44" fillId="0" borderId="0" applyFont="0" applyFill="0" applyBorder="0" applyAlignment="0" applyProtection="0"/>
    <xf numFmtId="9" fontId="44" fillId="0" borderId="0" applyFont="0" applyFill="0" applyBorder="0" applyAlignment="0" applyProtection="0"/>
    <xf numFmtId="164" fontId="44" fillId="0" borderId="0" applyFont="0" applyFill="0" applyBorder="0" applyAlignment="0" applyProtection="0"/>
    <xf numFmtId="0" fontId="43" fillId="0" borderId="0"/>
    <xf numFmtId="0" fontId="51" fillId="0" borderId="0"/>
    <xf numFmtId="0" fontId="43" fillId="0" borderId="0"/>
    <xf numFmtId="0" fontId="43" fillId="0" borderId="0"/>
    <xf numFmtId="0" fontId="43" fillId="0" borderId="0"/>
    <xf numFmtId="0" fontId="44" fillId="0" borderId="0"/>
    <xf numFmtId="0" fontId="43" fillId="0" borderId="0"/>
    <xf numFmtId="9" fontId="44" fillId="0" borderId="0" applyFont="0" applyFill="0" applyBorder="0" applyAlignment="0" applyProtection="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44" fillId="0" borderId="0"/>
    <xf numFmtId="170" fontId="44"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60" fillId="0" borderId="0"/>
    <xf numFmtId="0" fontId="61" fillId="0" borderId="0"/>
    <xf numFmtId="171" fontId="57" fillId="0" borderId="8">
      <alignment vertical="center"/>
    </xf>
    <xf numFmtId="171" fontId="62" fillId="0" borderId="8">
      <alignment horizontal="right" vertical="center"/>
    </xf>
    <xf numFmtId="171" fontId="62" fillId="0" borderId="17">
      <alignment horizontal="right" vertical="center"/>
    </xf>
    <xf numFmtId="0" fontId="63" fillId="21" borderId="8">
      <alignment horizontal="center" vertical="center" wrapText="1"/>
      <protection locked="0"/>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horizontal="left" wrapText="1"/>
    </xf>
    <xf numFmtId="0" fontId="61" fillId="0" borderId="0"/>
    <xf numFmtId="0" fontId="44" fillId="0" borderId="0"/>
    <xf numFmtId="0" fontId="61" fillId="0" borderId="0"/>
    <xf numFmtId="0" fontId="44" fillId="0" borderId="0"/>
    <xf numFmtId="171" fontId="57" fillId="21" borderId="8">
      <alignment vertical="center"/>
      <protection locked="0"/>
    </xf>
    <xf numFmtId="171" fontId="57" fillId="22" borderId="18">
      <alignment horizontal="right" vertical="center"/>
      <protection locked="0"/>
    </xf>
    <xf numFmtId="171" fontId="57" fillId="23" borderId="19">
      <alignment vertical="center"/>
      <protection locked="0"/>
    </xf>
    <xf numFmtId="0" fontId="44" fillId="0" borderId="0"/>
    <xf numFmtId="0" fontId="44" fillId="0" borderId="0"/>
    <xf numFmtId="49" fontId="64" fillId="24" borderId="20">
      <alignment horizontal="center"/>
    </xf>
    <xf numFmtId="171" fontId="44" fillId="25" borderId="21">
      <alignment vertical="center"/>
    </xf>
    <xf numFmtId="0" fontId="65" fillId="0" borderId="0">
      <alignment horizontal="left" vertical="center"/>
    </xf>
    <xf numFmtId="0" fontId="60" fillId="0" borderId="0"/>
    <xf numFmtId="0" fontId="60"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horizontal="left" wrapText="1"/>
    </xf>
    <xf numFmtId="0" fontId="44" fillId="0" borderId="0"/>
    <xf numFmtId="0" fontId="44" fillId="0" borderId="0"/>
    <xf numFmtId="49" fontId="64" fillId="24" borderId="19">
      <alignment horizontal="center" vertic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0" fontId="66" fillId="0" borderId="22" applyNumberFormat="0" applyFill="0" applyProtection="0">
      <alignment horizontal="center"/>
    </xf>
    <xf numFmtId="166" fontId="67" fillId="0" borderId="0" applyNumberFormat="0" applyFill="0" applyBorder="0" applyProtection="0">
      <alignment horizontal="centerContinuous"/>
    </xf>
    <xf numFmtId="0" fontId="44" fillId="0" borderId="0"/>
    <xf numFmtId="0" fontId="44" fillId="20" borderId="23">
      <alignment horizontal="left" vertical="center" wrapText="1"/>
      <protection locked="0"/>
    </xf>
    <xf numFmtId="0" fontId="44" fillId="0" borderId="0"/>
    <xf numFmtId="169" fontId="44" fillId="0" borderId="0" applyFont="0" applyFill="0" applyBorder="0" applyProtection="0">
      <alignment horizontal="right"/>
    </xf>
    <xf numFmtId="169" fontId="44" fillId="0" borderId="0" applyFont="0" applyFill="0" applyBorder="0" applyProtection="0">
      <alignment horizontal="right"/>
    </xf>
    <xf numFmtId="169" fontId="44" fillId="0" borderId="0" applyFont="0" applyFill="0" applyBorder="0" applyProtection="0">
      <alignment horizontal="right"/>
    </xf>
    <xf numFmtId="169" fontId="44" fillId="0" borderId="0" applyFont="0" applyFill="0" applyBorder="0" applyProtection="0">
      <alignment horizontal="right"/>
    </xf>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26"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27"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27"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27"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68"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68" fillId="29"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68" fillId="29"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68" fillId="29"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68"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68" fillId="31"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68" fillId="31"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68" fillId="31"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68"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68" fillId="33"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68" fillId="33"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68" fillId="33"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68" fillId="34"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68" fillId="34"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68" fillId="34"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68" fillId="34"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68" fillId="30"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68" fillId="30"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68" fillId="3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68" fillId="3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68" fillId="3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172" fontId="44" fillId="0" borderId="0" applyFont="0" applyFill="0" applyBorder="0" applyProtection="0">
      <alignment horizontal="right"/>
    </xf>
    <xf numFmtId="172" fontId="44" fillId="0" borderId="0" applyFont="0" applyFill="0" applyBorder="0" applyProtection="0">
      <alignment horizontal="right"/>
    </xf>
    <xf numFmtId="172" fontId="44" fillId="0" borderId="0" applyFont="0" applyFill="0" applyBorder="0" applyProtection="0">
      <alignment horizontal="right"/>
    </xf>
    <xf numFmtId="172" fontId="44" fillId="0" borderId="0" applyFont="0" applyFill="0" applyBorder="0" applyProtection="0">
      <alignment horizontal="right"/>
    </xf>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68" fillId="34"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68" fillId="3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68"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68"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68"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68" fillId="28"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68" fillId="28"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68" fillId="28"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68" fillId="28"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68" fillId="35"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68" fillId="36"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68" fillId="36"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68" fillId="36"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68" fillId="29"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68" fillId="33"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68" fillId="33"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68" fillId="33"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68" fillId="34"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68" fillId="34"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68" fillId="26"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68" fillId="26"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68" fillId="26"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68" fillId="30"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68" fillId="30"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68" fillId="37"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68" fillId="37"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68" fillId="37"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173" fontId="44" fillId="0" borderId="0" applyFont="0" applyFill="0" applyBorder="0" applyProtection="0">
      <alignment horizontal="right"/>
    </xf>
    <xf numFmtId="173" fontId="44" fillId="0" borderId="0" applyFont="0" applyFill="0" applyBorder="0" applyProtection="0">
      <alignment horizontal="right"/>
    </xf>
    <xf numFmtId="173" fontId="44" fillId="0" borderId="0" applyFont="0" applyFill="0" applyBorder="0" applyProtection="0">
      <alignment horizontal="right"/>
    </xf>
    <xf numFmtId="173" fontId="44" fillId="0" borderId="0" applyFont="0" applyFill="0" applyBorder="0" applyProtection="0">
      <alignment horizontal="right"/>
    </xf>
    <xf numFmtId="0" fontId="69" fillId="38"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4" borderId="0" applyNumberFormat="0" applyBorder="0" applyAlignment="0" applyProtection="0"/>
    <xf numFmtId="0" fontId="69" fillId="28" borderId="0" applyNumberFormat="0" applyBorder="0" applyAlignment="0" applyProtection="0"/>
    <xf numFmtId="0" fontId="69" fillId="39"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39"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69" fillId="40" borderId="0" applyNumberFormat="0" applyBorder="0" applyAlignment="0" applyProtection="0"/>
    <xf numFmtId="0" fontId="69" fillId="29"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29" borderId="0" applyNumberFormat="0" applyBorder="0" applyAlignment="0" applyProtection="0"/>
    <xf numFmtId="0" fontId="69" fillId="41" borderId="0" applyNumberFormat="0" applyBorder="0" applyAlignment="0" applyProtection="0"/>
    <xf numFmtId="0" fontId="69" fillId="34"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34" borderId="0" applyNumberFormat="0" applyBorder="0" applyAlignment="0" applyProtection="0"/>
    <xf numFmtId="0" fontId="69" fillId="42" borderId="0" applyNumberFormat="0" applyBorder="0" applyAlignment="0" applyProtection="0"/>
    <xf numFmtId="0" fontId="69" fillId="28"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28"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39"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39" borderId="0" applyNumberFormat="0" applyBorder="0" applyAlignment="0" applyProtection="0"/>
    <xf numFmtId="0" fontId="69" fillId="46" borderId="0" applyNumberFormat="0" applyBorder="0" applyAlignment="0" applyProtection="0"/>
    <xf numFmtId="0" fontId="69" fillId="37"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37" borderId="0" applyNumberFormat="0" applyBorder="0" applyAlignment="0" applyProtection="0"/>
    <xf numFmtId="0" fontId="69" fillId="40" borderId="0" applyNumberFormat="0" applyBorder="0" applyAlignment="0" applyProtection="0"/>
    <xf numFmtId="0" fontId="69" fillId="47"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7"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39" borderId="0" applyNumberFormat="0" applyBorder="0" applyAlignment="0" applyProtection="0"/>
    <xf numFmtId="0" fontId="69" fillId="45"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45" borderId="0" applyNumberFormat="0" applyBorder="0" applyAlignment="0" applyProtection="0"/>
    <xf numFmtId="0" fontId="70" fillId="0" borderId="0" applyNumberFormat="0" applyFill="0" applyBorder="0" applyAlignment="0">
      <protection locked="0"/>
    </xf>
    <xf numFmtId="0" fontId="44" fillId="0" borderId="0" applyNumberFormat="0" applyFill="0" applyBorder="0" applyAlignment="0" applyProtection="0"/>
    <xf numFmtId="0" fontId="71" fillId="0" borderId="24">
      <alignment horizontal="center" vertical="center"/>
    </xf>
    <xf numFmtId="0" fontId="52" fillId="0" borderId="25">
      <alignment vertical="center"/>
      <protection locked="0"/>
    </xf>
    <xf numFmtId="174" fontId="52" fillId="0" borderId="25">
      <alignment horizontal="right" vertical="center"/>
      <protection locked="0"/>
    </xf>
    <xf numFmtId="0" fontId="72" fillId="0" borderId="0" applyNumberFormat="0" applyFont="0" applyBorder="0" applyAlignment="0">
      <alignment horizontal="left" vertical="center"/>
    </xf>
    <xf numFmtId="0" fontId="73" fillId="29" borderId="0" applyNumberFormat="0" applyBorder="0" applyAlignment="0" applyProtection="0"/>
    <xf numFmtId="0" fontId="73" fillId="33"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3" borderId="0" applyNumberFormat="0" applyBorder="0" applyAlignment="0" applyProtection="0"/>
    <xf numFmtId="175" fontId="44" fillId="0" borderId="0" applyBorder="0"/>
    <xf numFmtId="0" fontId="74" fillId="0" borderId="0" applyNumberFormat="0" applyAlignment="0">
      <alignment horizontal="left"/>
    </xf>
    <xf numFmtId="0" fontId="75" fillId="0" borderId="26" applyNumberFormat="0" applyAlignment="0" applyProtection="0"/>
    <xf numFmtId="0" fontId="76" fillId="0" borderId="0" applyNumberFormat="0" applyAlignment="0" applyProtection="0"/>
    <xf numFmtId="0" fontId="77" fillId="0" borderId="0" applyNumberFormat="0" applyAlignment="0" applyProtection="0"/>
    <xf numFmtId="0" fontId="76" fillId="0" borderId="27" applyNumberForma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48"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32"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18"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8" fillId="35" borderId="18" applyNumberFormat="0" applyFont="0" applyAlignment="0" applyProtection="0"/>
    <xf numFmtId="0" fontId="79" fillId="0" borderId="0" applyNumberFormat="0" applyFill="0" applyBorder="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0" fontId="78" fillId="31" borderId="18" applyNumberFormat="0" applyFont="0" applyAlignment="0" applyProtection="0"/>
    <xf numFmtId="176" fontId="80" fillId="0" borderId="28" applyAlignment="0" applyProtection="0"/>
    <xf numFmtId="49" fontId="81" fillId="0" borderId="0" applyFont="0" applyFill="0" applyBorder="0" applyAlignment="0" applyProtection="0">
      <alignment horizontal="left"/>
    </xf>
    <xf numFmtId="3" fontId="78" fillId="0" borderId="0" applyAlignment="0" applyProtection="0"/>
    <xf numFmtId="165" fontId="52" fillId="0" borderId="0" applyFill="0" applyBorder="0" applyAlignment="0" applyProtection="0"/>
    <xf numFmtId="49" fontId="52" fillId="0" borderId="0" applyNumberFormat="0" applyAlignment="0" applyProtection="0">
      <alignment horizontal="left"/>
    </xf>
    <xf numFmtId="49" fontId="82" fillId="0" borderId="29" applyNumberFormat="0" applyAlignment="0" applyProtection="0">
      <alignment horizontal="left" wrapText="1"/>
    </xf>
    <xf numFmtId="49" fontId="82" fillId="0" borderId="0" applyNumberFormat="0" applyAlignment="0" applyProtection="0">
      <alignment horizontal="left" wrapText="1"/>
    </xf>
    <xf numFmtId="49" fontId="83" fillId="0" borderId="0" applyAlignment="0" applyProtection="0">
      <alignment horizontal="left"/>
    </xf>
    <xf numFmtId="177" fontId="44" fillId="49" borderId="30" applyNumberFormat="0">
      <alignment vertical="center"/>
    </xf>
    <xf numFmtId="178" fontId="44" fillId="50" borderId="30" applyNumberFormat="0">
      <alignment vertical="center"/>
    </xf>
    <xf numFmtId="178" fontId="44" fillId="50" borderId="30" applyNumberFormat="0">
      <alignment vertical="center"/>
    </xf>
    <xf numFmtId="1" fontId="44" fillId="51" borderId="30" applyNumberFormat="0">
      <alignment vertical="center"/>
    </xf>
    <xf numFmtId="1" fontId="44" fillId="51" borderId="30" applyNumberFormat="0">
      <alignment vertical="center"/>
    </xf>
    <xf numFmtId="177" fontId="44" fillId="51" borderId="30" applyNumberFormat="0">
      <alignment vertical="center"/>
    </xf>
    <xf numFmtId="177" fontId="44" fillId="51" borderId="30" applyNumberFormat="0">
      <alignment vertical="center"/>
    </xf>
    <xf numFmtId="177" fontId="44" fillId="52" borderId="30" applyNumberFormat="0">
      <alignment vertical="center"/>
    </xf>
    <xf numFmtId="177" fontId="44" fillId="52" borderId="30" applyNumberFormat="0">
      <alignment vertical="center"/>
    </xf>
    <xf numFmtId="3" fontId="44" fillId="0" borderId="30" applyNumberFormat="0">
      <alignment vertical="center"/>
    </xf>
    <xf numFmtId="3" fontId="44" fillId="0" borderId="30" applyNumberFormat="0">
      <alignment vertical="center"/>
    </xf>
    <xf numFmtId="177" fontId="44" fillId="49" borderId="30" applyNumberFormat="0">
      <alignment vertical="center"/>
    </xf>
    <xf numFmtId="0" fontId="44" fillId="49" borderId="30" applyNumberFormat="0">
      <alignment vertical="center"/>
    </xf>
    <xf numFmtId="0" fontId="44" fillId="49" borderId="30" applyNumberFormat="0">
      <alignment vertical="center"/>
    </xf>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5" fillId="54"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4" fillId="53" borderId="31" applyNumberFormat="0" applyAlignment="0" applyProtection="0"/>
    <xf numFmtId="0" fontId="85" fillId="54" borderId="31" applyNumberFormat="0" applyAlignment="0" applyProtection="0"/>
    <xf numFmtId="179" fontId="44" fillId="19" borderId="32">
      <alignment horizontal="right" vertical="top"/>
    </xf>
    <xf numFmtId="0" fontId="44" fillId="19" borderId="32">
      <alignment horizontal="left" indent="5"/>
    </xf>
    <xf numFmtId="3" fontId="44" fillId="19" borderId="32">
      <alignment horizontal="right"/>
    </xf>
    <xf numFmtId="3" fontId="44" fillId="19" borderId="32">
      <alignment horizontal="right"/>
    </xf>
    <xf numFmtId="179" fontId="44" fillId="19" borderId="19" applyNumberFormat="0">
      <alignment horizontal="right" vertical="top"/>
    </xf>
    <xf numFmtId="0" fontId="44" fillId="19" borderId="19">
      <alignment horizontal="left" indent="3"/>
    </xf>
    <xf numFmtId="3" fontId="44" fillId="19" borderId="19">
      <alignment horizontal="right"/>
    </xf>
    <xf numFmtId="179" fontId="55" fillId="19" borderId="19" applyNumberFormat="0">
      <alignment horizontal="right" vertical="top"/>
    </xf>
    <xf numFmtId="0" fontId="55" fillId="19" borderId="19">
      <alignment horizontal="left" indent="1"/>
    </xf>
    <xf numFmtId="0" fontId="55" fillId="19" borderId="19">
      <alignment horizontal="right" vertical="top"/>
    </xf>
    <xf numFmtId="0" fontId="55" fillId="19" borderId="19"/>
    <xf numFmtId="180" fontId="55" fillId="19" borderId="19">
      <alignment horizontal="right"/>
    </xf>
    <xf numFmtId="3" fontId="55" fillId="19" borderId="19">
      <alignment horizontal="right"/>
    </xf>
    <xf numFmtId="3" fontId="55" fillId="19" borderId="19">
      <alignment horizontal="right"/>
    </xf>
    <xf numFmtId="0" fontId="44" fillId="19" borderId="23" applyFont="0" applyFill="0" applyAlignment="0"/>
    <xf numFmtId="0" fontId="55" fillId="19" borderId="19">
      <alignment horizontal="right" vertical="top"/>
    </xf>
    <xf numFmtId="0" fontId="55" fillId="19" borderId="19">
      <alignment horizontal="left" indent="2"/>
    </xf>
    <xf numFmtId="3" fontId="55" fillId="19" borderId="19">
      <alignment horizontal="right"/>
    </xf>
    <xf numFmtId="179" fontId="44" fillId="19" borderId="19" applyNumberFormat="0">
      <alignment horizontal="right" vertical="top"/>
    </xf>
    <xf numFmtId="0" fontId="44" fillId="19" borderId="19">
      <alignment horizontal="left" indent="3"/>
    </xf>
    <xf numFmtId="3" fontId="44" fillId="19" borderId="19">
      <alignment horizontal="right"/>
    </xf>
    <xf numFmtId="3" fontId="44" fillId="19" borderId="19">
      <alignment horizontal="right"/>
    </xf>
    <xf numFmtId="3" fontId="44" fillId="19" borderId="19">
      <alignment horizontal="right"/>
    </xf>
    <xf numFmtId="3" fontId="44" fillId="19" borderId="19">
      <alignment horizontal="right"/>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0" fontId="86" fillId="55" borderId="33" applyNumberFormat="0" applyAlignment="0" applyProtection="0"/>
    <xf numFmtId="173" fontId="78" fillId="0" borderId="0" applyFont="0" applyFill="0" applyBorder="0" applyProtection="0">
      <alignment horizontal="right"/>
    </xf>
    <xf numFmtId="181" fontId="78" fillId="0" borderId="0" applyFont="0" applyFill="0" applyBorder="0" applyProtection="0">
      <alignment horizontal="left"/>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77" fontId="62" fillId="18" borderId="34"/>
    <xf numFmtId="3" fontId="88" fillId="0" borderId="0"/>
    <xf numFmtId="3" fontId="88" fillId="0" borderId="0"/>
    <xf numFmtId="3" fontId="88" fillId="0" borderId="0"/>
    <xf numFmtId="3" fontId="88" fillId="0" borderId="0"/>
    <xf numFmtId="3" fontId="88" fillId="0" borderId="0"/>
    <xf numFmtId="3" fontId="88" fillId="0" borderId="0"/>
    <xf numFmtId="3" fontId="88" fillId="0" borderId="0"/>
    <xf numFmtId="3" fontId="88" fillId="0" borderId="0"/>
    <xf numFmtId="182" fontId="89" fillId="0" borderId="0" applyFont="0" applyFill="0" applyBorder="0" applyAlignment="0" applyProtection="0"/>
    <xf numFmtId="182" fontId="89" fillId="0" borderId="0" applyFont="0" applyFill="0" applyBorder="0" applyAlignment="0" applyProtection="0"/>
    <xf numFmtId="182" fontId="89" fillId="0" borderId="0" applyFont="0" applyFill="0" applyBorder="0" applyAlignment="0" applyProtection="0"/>
    <xf numFmtId="0" fontId="90" fillId="0" borderId="0" applyFont="0" applyFill="0" applyBorder="0" applyAlignment="0" applyProtection="0">
      <alignment horizontal="right"/>
    </xf>
    <xf numFmtId="183" fontId="90" fillId="0" borderId="0" applyFont="0" applyFill="0" applyBorder="0" applyAlignment="0" applyProtection="0"/>
    <xf numFmtId="184" fontId="90" fillId="0" borderId="0" applyFont="0" applyFill="0" applyBorder="0" applyAlignment="0" applyProtection="0">
      <alignment horizontal="right"/>
    </xf>
    <xf numFmtId="164" fontId="51"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4"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4"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44" fillId="0" borderId="0" applyFont="0" applyFill="0" applyBorder="0" applyAlignment="0" applyProtection="0"/>
    <xf numFmtId="164" fontId="68" fillId="0" borderId="0" applyFont="0" applyFill="0" applyBorder="0" applyAlignment="0" applyProtection="0"/>
    <xf numFmtId="164" fontId="44"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68"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63" fillId="0" borderId="0" applyFont="0" applyFill="0" applyBorder="0" applyAlignment="0" applyProtection="0"/>
    <xf numFmtId="164" fontId="71" fillId="0" borderId="0" applyFont="0" applyFill="0" applyBorder="0" applyAlignment="0" applyProtection="0"/>
    <xf numFmtId="164" fontId="68" fillId="0" borderId="0" applyFont="0" applyFill="0" applyBorder="0" applyAlignment="0" applyProtection="0"/>
    <xf numFmtId="164" fontId="44" fillId="0" borderId="0" applyFont="0" applyFill="0" applyBorder="0" applyAlignment="0" applyProtection="0"/>
    <xf numFmtId="185" fontId="90" fillId="0" borderId="0" applyFont="0" applyFill="0" applyBorder="0" applyAlignment="0" applyProtection="0"/>
    <xf numFmtId="186" fontId="90" fillId="0" borderId="0" applyFont="0" applyFill="0" applyBorder="0" applyAlignment="0" applyProtection="0">
      <alignment horizontal="right"/>
    </xf>
    <xf numFmtId="164" fontId="51" fillId="0" borderId="0" applyFont="0" applyFill="0" applyBorder="0" applyAlignment="0" applyProtection="0"/>
    <xf numFmtId="164" fontId="51" fillId="0" borderId="0" applyFont="0" applyFill="0" applyBorder="0" applyAlignment="0" applyProtection="0"/>
    <xf numFmtId="164" fontId="43"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3" fillId="0" borderId="0" applyFont="0" applyFill="0" applyBorder="0" applyAlignment="0" applyProtection="0"/>
    <xf numFmtId="164" fontId="44" fillId="0" borderId="0" applyFont="0" applyFill="0" applyBorder="0" applyAlignment="0" applyProtection="0"/>
    <xf numFmtId="164" fontId="63" fillId="0" borderId="0" applyFont="0" applyFill="0" applyBorder="0" applyAlignment="0" applyProtection="0"/>
    <xf numFmtId="164" fontId="44" fillId="0" borderId="0" applyFont="0" applyFill="0" applyBorder="0" applyAlignment="0" applyProtection="0"/>
    <xf numFmtId="164" fontId="43" fillId="0" borderId="0" applyFont="0" applyFill="0" applyBorder="0" applyAlignment="0" applyProtection="0"/>
    <xf numFmtId="187" fontId="90"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43" fillId="0" borderId="0" applyFont="0" applyFill="0" applyBorder="0" applyAlignment="0" applyProtection="0"/>
    <xf numFmtId="164" fontId="44"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4" fillId="0" borderId="0" applyFont="0" applyFill="0" applyBorder="0" applyAlignment="0" applyProtection="0"/>
    <xf numFmtId="188" fontId="90" fillId="0" borderId="0" applyFont="0" applyFill="0" applyBorder="0" applyAlignment="0" applyProtection="0"/>
    <xf numFmtId="3" fontId="91" fillId="0" borderId="0" applyFont="0" applyFill="0" applyBorder="0" applyAlignment="0" applyProtection="0"/>
    <xf numFmtId="0" fontId="92" fillId="0" borderId="0"/>
    <xf numFmtId="0" fontId="93" fillId="0" borderId="0"/>
    <xf numFmtId="0" fontId="92" fillId="0" borderId="0"/>
    <xf numFmtId="0" fontId="93" fillId="0" borderId="0"/>
    <xf numFmtId="0" fontId="44" fillId="0" borderId="0"/>
    <xf numFmtId="0" fontId="44" fillId="0" borderId="0"/>
    <xf numFmtId="0" fontId="44" fillId="0" borderId="0"/>
    <xf numFmtId="0" fontId="55" fillId="0" borderId="0">
      <alignment horizontal="left" indent="3"/>
    </xf>
    <xf numFmtId="0" fontId="55" fillId="0" borderId="0">
      <alignment horizontal="left" indent="5"/>
    </xf>
    <xf numFmtId="0" fontId="44" fillId="0" borderId="0">
      <alignment horizontal="left"/>
    </xf>
    <xf numFmtId="0" fontId="44" fillId="0" borderId="0"/>
    <xf numFmtId="0" fontId="44" fillId="0" borderId="0">
      <alignment horizontal="left"/>
    </xf>
    <xf numFmtId="0" fontId="44" fillId="20" borderId="0">
      <alignment vertical="top" wrapText="1"/>
      <protection locked="0"/>
    </xf>
    <xf numFmtId="189" fontId="44" fillId="0" borderId="0" applyFont="0" applyFill="0" applyBorder="0" applyAlignment="0" applyProtection="0"/>
    <xf numFmtId="189" fontId="44" fillId="0" borderId="0" applyFont="0" applyFill="0" applyBorder="0" applyAlignment="0" applyProtection="0"/>
    <xf numFmtId="0" fontId="90" fillId="0" borderId="0" applyFont="0" applyFill="0" applyBorder="0" applyAlignment="0" applyProtection="0">
      <alignment horizontal="right"/>
    </xf>
    <xf numFmtId="190" fontId="44" fillId="0" borderId="0" applyFont="0" applyFill="0" applyBorder="0" applyAlignment="0" applyProtection="0"/>
    <xf numFmtId="191" fontId="44" fillId="0" borderId="0" applyFont="0" applyFill="0" applyBorder="0" applyAlignment="0" applyProtection="0"/>
    <xf numFmtId="192" fontId="44" fillId="0" borderId="0" applyFont="0" applyFill="0" applyBorder="0" applyAlignment="0" applyProtection="0"/>
    <xf numFmtId="193" fontId="94" fillId="0" borderId="0" applyFont="0" applyFill="0" applyBorder="0" applyAlignment="0" applyProtection="0"/>
    <xf numFmtId="0" fontId="90" fillId="0" borderId="0" applyFill="0" applyBorder="0" applyProtection="0"/>
    <xf numFmtId="190" fontId="44" fillId="0" borderId="0" applyFont="0" applyFill="0" applyBorder="0" applyAlignment="0" applyProtection="0"/>
    <xf numFmtId="194" fontId="94" fillId="0" borderId="0" applyFont="0" applyFill="0" applyBorder="0" applyAlignment="0" applyProtection="0"/>
    <xf numFmtId="190" fontId="44" fillId="0" borderId="0" applyFont="0" applyFill="0" applyBorder="0" applyAlignment="0" applyProtection="0"/>
    <xf numFmtId="190" fontId="43" fillId="0" borderId="0" applyFont="0" applyFill="0" applyBorder="0" applyAlignment="0" applyProtection="0"/>
    <xf numFmtId="195" fontId="90" fillId="0" borderId="0" applyFont="0" applyFill="0" applyBorder="0" applyAlignment="0" applyProtection="0"/>
    <xf numFmtId="196" fontId="90" fillId="0" borderId="0" applyFont="0" applyFill="0" applyBorder="0" applyAlignment="0" applyProtection="0"/>
    <xf numFmtId="0" fontId="55" fillId="0" borderId="0"/>
    <xf numFmtId="0" fontId="91" fillId="0" borderId="0" applyFont="0" applyFill="0" applyBorder="0" applyAlignment="0" applyProtection="0"/>
    <xf numFmtId="0" fontId="90" fillId="0" borderId="0" applyFont="0" applyFill="0" applyBorder="0" applyAlignment="0" applyProtection="0"/>
    <xf numFmtId="197" fontId="90" fillId="0" borderId="0" applyFont="0" applyFill="0" applyBorder="0" applyAlignment="0" applyProtection="0"/>
    <xf numFmtId="198" fontId="90" fillId="0" borderId="0" applyFont="0" applyFill="0" applyBorder="0" applyAlignment="0" applyProtection="0"/>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199" fontId="95" fillId="52" borderId="35">
      <alignment horizontal="center"/>
    </xf>
    <xf numFmtId="0" fontId="96" fillId="0" borderId="36" applyNumberFormat="0" applyBorder="0" applyAlignment="0" applyProtection="0">
      <alignment horizontal="right" vertical="center"/>
    </xf>
    <xf numFmtId="0" fontId="96" fillId="0" borderId="36" applyNumberFormat="0" applyBorder="0" applyAlignment="0" applyProtection="0">
      <alignment horizontal="right" vertical="center"/>
    </xf>
    <xf numFmtId="0" fontId="44" fillId="0" borderId="0">
      <protection locked="0"/>
    </xf>
    <xf numFmtId="0" fontId="44" fillId="0" borderId="0"/>
    <xf numFmtId="0" fontId="97" fillId="56" borderId="0" applyNumberFormat="0" applyBorder="0" applyAlignment="0"/>
    <xf numFmtId="169" fontId="71" fillId="0" borderId="0" applyBorder="0"/>
    <xf numFmtId="169" fontId="71" fillId="0" borderId="6"/>
    <xf numFmtId="0" fontId="90" fillId="0" borderId="37" applyNumberFormat="0" applyFont="0" applyFill="0" applyAlignment="0" applyProtection="0"/>
    <xf numFmtId="0" fontId="44" fillId="0" borderId="0">
      <protection locked="0"/>
    </xf>
    <xf numFmtId="0" fontId="44" fillId="0" borderId="0">
      <protection locked="0"/>
    </xf>
    <xf numFmtId="0" fontId="98" fillId="0" borderId="0" applyNumberFormat="0" applyFill="0" applyBorder="0" applyAlignment="0" applyProtection="0">
      <protection locked="0"/>
    </xf>
    <xf numFmtId="200" fontId="44" fillId="0" borderId="0" applyFont="0" applyFill="0" applyBorder="0" applyAlignment="0" applyProtection="0"/>
    <xf numFmtId="201" fontId="44" fillId="0" borderId="0" applyFont="0" applyFill="0" applyBorder="0" applyAlignment="0" applyProtection="0"/>
    <xf numFmtId="0" fontId="95" fillId="57" borderId="38" applyNumberFormat="0"/>
    <xf numFmtId="37" fontId="52" fillId="0" borderId="14" applyNumberFormat="0">
      <alignment horizontal="centerContinuous" vertical="top" wrapText="1"/>
    </xf>
    <xf numFmtId="37" fontId="52" fillId="0" borderId="14" applyNumberFormat="0">
      <alignment horizontal="centerContinuous" vertical="top" wrapText="1"/>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 fontId="100" fillId="0" borderId="0" applyNumberFormat="0" applyFill="0" applyBorder="0" applyAlignment="0" applyProtection="0"/>
    <xf numFmtId="202" fontId="101" fillId="0" borderId="0" applyFill="0" applyBorder="0"/>
    <xf numFmtId="15" fontId="57" fillId="0" borderId="0" applyFill="0" applyBorder="0" applyProtection="0">
      <alignment horizontal="center"/>
    </xf>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3" fontId="102" fillId="53" borderId="24" applyAlignment="0" applyProtection="0"/>
    <xf numFmtId="204" fontId="103" fillId="0" borderId="0" applyNumberFormat="0" applyFill="0" applyBorder="0" applyAlignment="0" applyProtection="0"/>
    <xf numFmtId="204" fontId="104" fillId="35" borderId="23" applyAlignment="0">
      <protection locked="0"/>
    </xf>
    <xf numFmtId="205" fontId="57" fillId="0" borderId="0" applyFill="0" applyBorder="0" applyAlignment="0" applyProtection="0"/>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95" fillId="52" borderId="35">
      <alignment horizontal="center"/>
    </xf>
    <xf numFmtId="0" fontId="44" fillId="0" borderId="0">
      <protection locked="0"/>
    </xf>
    <xf numFmtId="171" fontId="44" fillId="0" borderId="0" applyFont="0" applyFill="0" applyBorder="0" applyAlignment="0" applyProtection="0"/>
    <xf numFmtId="0" fontId="44" fillId="0" borderId="0">
      <protection locked="0"/>
    </xf>
    <xf numFmtId="2" fontId="91" fillId="0" borderId="0" applyFont="0" applyFill="0" applyBorder="0" applyAlignment="0" applyProtection="0"/>
    <xf numFmtId="0" fontId="105" fillId="0" borderId="0"/>
    <xf numFmtId="0" fontId="106" fillId="0" borderId="0">
      <alignment horizontal="right"/>
      <protection locked="0"/>
    </xf>
    <xf numFmtId="0" fontId="44" fillId="0" borderId="3"/>
    <xf numFmtId="0" fontId="44" fillId="0" borderId="0">
      <alignment horizontal="left"/>
    </xf>
    <xf numFmtId="0" fontId="107" fillId="0" borderId="0">
      <alignment horizontal="left"/>
    </xf>
    <xf numFmtId="0" fontId="108" fillId="0" borderId="0" applyFill="0" applyBorder="0" applyProtection="0">
      <alignment horizontal="left"/>
    </xf>
    <xf numFmtId="0" fontId="108" fillId="0" borderId="0">
      <alignment horizontal="left"/>
    </xf>
    <xf numFmtId="0" fontId="109" fillId="0" borderId="0" applyNumberFormat="0" applyFill="0" applyBorder="0" applyProtection="0">
      <alignment horizontal="left"/>
    </xf>
    <xf numFmtId="0" fontId="110" fillId="0" borderId="0">
      <alignment horizontal="left"/>
    </xf>
    <xf numFmtId="0" fontId="109" fillId="0" borderId="0">
      <alignment horizontal="left"/>
    </xf>
    <xf numFmtId="0" fontId="44" fillId="0" borderId="0" applyFont="0" applyFill="0" applyBorder="0" applyProtection="0">
      <alignment horizontal="right"/>
    </xf>
    <xf numFmtId="0" fontId="44" fillId="0" borderId="0" applyFont="0" applyFill="0" applyBorder="0" applyProtection="0">
      <alignment horizontal="right"/>
    </xf>
    <xf numFmtId="0" fontId="44" fillId="0" borderId="0" applyFont="0" applyFill="0" applyBorder="0" applyProtection="0">
      <alignment horizontal="right"/>
    </xf>
    <xf numFmtId="0" fontId="44" fillId="0" borderId="0" applyFont="0" applyFill="0" applyBorder="0" applyProtection="0">
      <alignment horizontal="right"/>
    </xf>
    <xf numFmtId="0" fontId="111" fillId="31" borderId="0" applyNumberFormat="0" applyBorder="0" applyAlignment="0" applyProtection="0"/>
    <xf numFmtId="0" fontId="111" fillId="34" borderId="0" applyNumberFormat="0" applyBorder="0" applyAlignment="0" applyProtection="0"/>
    <xf numFmtId="0" fontId="111" fillId="31" borderId="0" applyNumberFormat="0" applyBorder="0" applyAlignment="0" applyProtection="0"/>
    <xf numFmtId="0" fontId="111" fillId="31" borderId="0" applyNumberFormat="0" applyBorder="0" applyAlignment="0" applyProtection="0"/>
    <xf numFmtId="0" fontId="111" fillId="31" borderId="0" applyNumberFormat="0" applyBorder="0" applyAlignment="0" applyProtection="0"/>
    <xf numFmtId="0" fontId="111" fillId="34" borderId="0" applyNumberFormat="0" applyBorder="0" applyAlignment="0" applyProtection="0"/>
    <xf numFmtId="38" fontId="52" fillId="52" borderId="0" applyNumberFormat="0" applyBorder="0" applyAlignment="0" applyProtection="0"/>
    <xf numFmtId="37" fontId="112" fillId="52" borderId="7" applyBorder="0" applyAlignment="0"/>
    <xf numFmtId="37" fontId="112" fillId="52" borderId="7" applyBorder="0" applyAlignment="0"/>
    <xf numFmtId="37" fontId="112" fillId="52" borderId="7" applyBorder="0" applyAlignment="0"/>
    <xf numFmtId="0" fontId="113" fillId="52" borderId="39" applyNumberFormat="0">
      <alignment vertical="center"/>
    </xf>
    <xf numFmtId="37" fontId="112" fillId="52" borderId="7" applyBorder="0" applyAlignment="0"/>
    <xf numFmtId="0" fontId="44" fillId="0" borderId="0"/>
    <xf numFmtId="0" fontId="44" fillId="0" borderId="0"/>
    <xf numFmtId="0" fontId="114" fillId="0" borderId="0">
      <alignment horizontal="left" vertical="top"/>
    </xf>
    <xf numFmtId="0" fontId="115" fillId="0" borderId="0">
      <alignment horizontal="left" indent="1"/>
    </xf>
    <xf numFmtId="0" fontId="116" fillId="0" borderId="0">
      <alignment horizontal="left" indent="2"/>
    </xf>
    <xf numFmtId="0" fontId="117" fillId="0" borderId="0">
      <alignment horizontal="left" indent="2"/>
    </xf>
    <xf numFmtId="0" fontId="90" fillId="0" borderId="0" applyFont="0" applyFill="0" applyBorder="0" applyAlignment="0" applyProtection="0">
      <alignment horizontal="right"/>
    </xf>
    <xf numFmtId="0" fontId="112" fillId="0" borderId="0">
      <alignment horizontal="center" vertical="center" wrapText="1"/>
    </xf>
    <xf numFmtId="0" fontId="118" fillId="0" borderId="0">
      <alignment horizontal="left"/>
    </xf>
    <xf numFmtId="0" fontId="118" fillId="0" borderId="0">
      <alignment horizontal="left"/>
    </xf>
    <xf numFmtId="0" fontId="119" fillId="0" borderId="0">
      <alignment horizontal="left" vertical="center"/>
    </xf>
    <xf numFmtId="0" fontId="50" fillId="0" borderId="2" applyNumberFormat="0" applyAlignment="0" applyProtection="0">
      <alignment horizontal="left" vertical="center"/>
    </xf>
    <xf numFmtId="0" fontId="50" fillId="0" borderId="24">
      <alignment horizontal="left" vertical="center"/>
    </xf>
    <xf numFmtId="0" fontId="52" fillId="0" borderId="24">
      <alignment horizontal="center" vertical="center" wrapText="1"/>
    </xf>
    <xf numFmtId="0" fontId="120" fillId="58" borderId="40" applyProtection="0">
      <alignment horizontal="right"/>
    </xf>
    <xf numFmtId="0" fontId="112" fillId="0" borderId="0">
      <alignment horizontal="left" wrapText="1"/>
    </xf>
    <xf numFmtId="0" fontId="121" fillId="58" borderId="0" applyProtection="0">
      <alignment horizontal="left"/>
    </xf>
    <xf numFmtId="0" fontId="122" fillId="0" borderId="0" applyNumberFormat="0" applyFill="0" applyBorder="0" applyAlignment="0" applyProtection="0"/>
    <xf numFmtId="0" fontId="123" fillId="0" borderId="41" applyNumberFormat="0" applyFill="0" applyAlignment="0" applyProtection="0"/>
    <xf numFmtId="0" fontId="124" fillId="0" borderId="0">
      <alignment vertical="top" wrapText="1"/>
    </xf>
    <xf numFmtId="0" fontId="124" fillId="0" borderId="0">
      <alignment vertical="top" wrapText="1"/>
    </xf>
    <xf numFmtId="0" fontId="124" fillId="0" borderId="0">
      <alignment vertical="top" wrapText="1"/>
    </xf>
    <xf numFmtId="0" fontId="124" fillId="0" borderId="0">
      <alignment vertical="top" wrapText="1"/>
    </xf>
    <xf numFmtId="0" fontId="124" fillId="0" borderId="0">
      <alignment vertical="top" wrapText="1"/>
    </xf>
    <xf numFmtId="0" fontId="124" fillId="0" borderId="0">
      <alignment vertical="top" wrapText="1"/>
    </xf>
    <xf numFmtId="0" fontId="123" fillId="0" borderId="41" applyNumberFormat="0" applyFill="0" applyAlignment="0" applyProtection="0"/>
    <xf numFmtId="0" fontId="124" fillId="0" borderId="0">
      <alignment vertical="top" wrapText="1"/>
    </xf>
    <xf numFmtId="0" fontId="123" fillId="0" borderId="41" applyNumberFormat="0" applyFill="0" applyAlignment="0" applyProtection="0"/>
    <xf numFmtId="0" fontId="125" fillId="0" borderId="42" applyNumberFormat="0" applyFill="0" applyAlignment="0" applyProtection="0"/>
    <xf numFmtId="0" fontId="126" fillId="0" borderId="0">
      <alignment horizontal="left"/>
    </xf>
    <xf numFmtId="0" fontId="44" fillId="0" borderId="6">
      <alignment horizontal="left" vertical="top"/>
    </xf>
    <xf numFmtId="0" fontId="127" fillId="0" borderId="43" applyNumberFormat="0" applyFill="0" applyAlignment="0" applyProtection="0"/>
    <xf numFmtId="178" fontId="50" fillId="0" borderId="0" applyNumberFormat="0" applyFill="0" applyAlignment="0" applyProtection="0"/>
    <xf numFmtId="178" fontId="50" fillId="0" borderId="0" applyNumberFormat="0" applyFill="0" applyAlignment="0" applyProtection="0"/>
    <xf numFmtId="0" fontId="127" fillId="0" borderId="43" applyNumberFormat="0" applyFill="0" applyAlignment="0" applyProtection="0"/>
    <xf numFmtId="178" fontId="50" fillId="0" borderId="0" applyNumberFormat="0" applyFill="0" applyAlignment="0" applyProtection="0"/>
    <xf numFmtId="0" fontId="127" fillId="0" borderId="43" applyNumberFormat="0" applyFill="0" applyAlignment="0" applyProtection="0"/>
    <xf numFmtId="0" fontId="127" fillId="0" borderId="43" applyNumberFormat="0" applyFill="0" applyAlignment="0" applyProtection="0"/>
    <xf numFmtId="0" fontId="128" fillId="0" borderId="44" applyNumberFormat="0" applyFill="0" applyAlignment="0" applyProtection="0"/>
    <xf numFmtId="0" fontId="129" fillId="0" borderId="0">
      <alignment horizontal="left"/>
    </xf>
    <xf numFmtId="0" fontId="44" fillId="0" borderId="6">
      <alignment horizontal="left" vertical="top"/>
    </xf>
    <xf numFmtId="0" fontId="130" fillId="0" borderId="45" applyNumberFormat="0" applyFill="0" applyAlignment="0" applyProtection="0"/>
    <xf numFmtId="0" fontId="130" fillId="0" borderId="45" applyNumberFormat="0" applyFill="0" applyAlignment="0" applyProtection="0"/>
    <xf numFmtId="178" fontId="131" fillId="0" borderId="0" applyNumberFormat="0" applyFill="0" applyAlignment="0" applyProtection="0"/>
    <xf numFmtId="178" fontId="131" fillId="0" borderId="0" applyNumberFormat="0" applyFill="0" applyAlignment="0" applyProtection="0"/>
    <xf numFmtId="0" fontId="130" fillId="0" borderId="45" applyNumberFormat="0" applyFill="0" applyAlignment="0" applyProtection="0"/>
    <xf numFmtId="178" fontId="131" fillId="0" borderId="0" applyNumberFormat="0" applyFill="0" applyAlignment="0" applyProtection="0"/>
    <xf numFmtId="0" fontId="130" fillId="0" borderId="45" applyNumberFormat="0" applyFill="0" applyAlignment="0" applyProtection="0"/>
    <xf numFmtId="0" fontId="130" fillId="0" borderId="45" applyNumberFormat="0" applyFill="0" applyAlignment="0" applyProtection="0"/>
    <xf numFmtId="0" fontId="132" fillId="0" borderId="46" applyNumberFormat="0" applyFill="0" applyAlignment="0" applyProtection="0"/>
    <xf numFmtId="0" fontId="133" fillId="0" borderId="0">
      <alignment horizontal="left"/>
    </xf>
    <xf numFmtId="0" fontId="130" fillId="0" borderId="0" applyNumberFormat="0" applyFill="0" applyBorder="0" applyAlignment="0" applyProtection="0"/>
    <xf numFmtId="178" fontId="55" fillId="0" borderId="0" applyNumberFormat="0" applyFill="0" applyAlignment="0" applyProtection="0"/>
    <xf numFmtId="178" fontId="55" fillId="0" borderId="0" applyNumberFormat="0" applyFill="0" applyAlignment="0" applyProtection="0"/>
    <xf numFmtId="0" fontId="130" fillId="0" borderId="0" applyNumberFormat="0" applyFill="0" applyBorder="0" applyAlignment="0" applyProtection="0"/>
    <xf numFmtId="178" fontId="55" fillId="0" borderId="0"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0" applyNumberFormat="0" applyFill="0" applyBorder="0" applyAlignment="0" applyProtection="0"/>
    <xf numFmtId="178" fontId="134" fillId="0" borderId="0" applyNumberFormat="0" applyFill="0" applyAlignment="0" applyProtection="0"/>
    <xf numFmtId="178" fontId="135" fillId="0" borderId="0" applyNumberFormat="0" applyFill="0" applyAlignment="0" applyProtection="0"/>
    <xf numFmtId="178" fontId="135" fillId="0" borderId="0" applyNumberFormat="0" applyFont="0" applyFill="0" applyBorder="0" applyAlignment="0" applyProtection="0"/>
    <xf numFmtId="178" fontId="135"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55" fillId="0" borderId="0"/>
    <xf numFmtId="0" fontId="44" fillId="0" borderId="0">
      <alignment horizontal="center"/>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18" borderId="0" applyFill="0" applyBorder="0" applyProtection="0"/>
    <xf numFmtId="0" fontId="141" fillId="0" borderId="0" applyNumberFormat="0" applyFill="0" applyBorder="0" applyAlignment="0" applyProtection="0"/>
    <xf numFmtId="0" fontId="136" fillId="0" borderId="0" applyNumberFormat="0" applyFill="0" applyBorder="0" applyAlignment="0" applyProtection="0"/>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37" fillId="0" borderId="0" applyNumberFormat="0" applyFill="0" applyBorder="0" applyAlignment="0" applyProtection="0"/>
    <xf numFmtId="0" fontId="137"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36" fillId="0" borderId="0" applyNumberFormat="0" applyFill="0" applyBorder="0" applyAlignment="0" applyProtection="0"/>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xf numFmtId="0" fontId="145" fillId="0" borderId="0" applyNumberFormat="0" applyFill="0" applyBorder="0" applyAlignment="0" applyProtection="0">
      <alignment vertical="top"/>
      <protection locked="0"/>
    </xf>
    <xf numFmtId="0" fontId="147" fillId="5" borderId="0" applyNumberFormat="0" applyBorder="0" applyAlignment="0"/>
    <xf numFmtId="1" fontId="148" fillId="0" borderId="0" applyNumberFormat="0" applyFill="0" applyBorder="0" applyAlignment="0" applyProtection="0"/>
    <xf numFmtId="0" fontId="44" fillId="0" borderId="0">
      <alignment horizontal="left" vertical="top" wrapText="1" indent="2"/>
    </xf>
    <xf numFmtId="0" fontId="149" fillId="0" borderId="0" applyFill="0" applyBorder="0" applyProtection="0">
      <alignment horizontal="left"/>
    </xf>
    <xf numFmtId="10" fontId="52" fillId="50" borderId="19" applyNumberFormat="0" applyBorder="0" applyAlignment="0" applyProtection="0"/>
    <xf numFmtId="177" fontId="91" fillId="20" borderId="47" applyNumberFormat="0">
      <alignment vertical="center"/>
    </xf>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37" fontId="151" fillId="0" borderId="6" applyNumberFormat="0" applyBorder="0" applyAlignment="0">
      <protection locked="0"/>
    </xf>
    <xf numFmtId="0" fontId="91" fillId="59" borderId="47" applyNumberFormat="0">
      <alignment vertical="center"/>
      <protection locked="0"/>
    </xf>
    <xf numFmtId="0" fontId="91" fillId="59" borderId="47" applyNumberFormat="0">
      <alignment vertical="center"/>
      <protection locked="0"/>
    </xf>
    <xf numFmtId="0" fontId="91" fillId="59" borderId="47" applyNumberFormat="0">
      <alignment vertical="center"/>
      <protection locked="0"/>
    </xf>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91" fillId="59" borderId="47" applyNumberFormat="0">
      <alignment vertical="center"/>
      <protection locked="0"/>
    </xf>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91" fillId="59" borderId="47" applyNumberFormat="0">
      <alignment vertical="center"/>
      <protection locked="0"/>
    </xf>
    <xf numFmtId="37" fontId="151" fillId="0" borderId="6" applyNumberFormat="0" applyBorder="0" applyAlignment="0">
      <protection locked="0"/>
    </xf>
    <xf numFmtId="37" fontId="151" fillId="0" borderId="6" applyNumberFormat="0" applyBorder="0" applyAlignment="0">
      <protection locked="0"/>
    </xf>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91" fillId="59" borderId="47" applyNumberFormat="0">
      <alignment vertical="center"/>
      <protection locked="0"/>
    </xf>
    <xf numFmtId="1" fontId="152" fillId="60" borderId="0" applyNumberFormat="0" applyFill="0" applyBorder="0" applyAlignment="0" applyProtection="0"/>
    <xf numFmtId="1" fontId="152" fillId="60" borderId="0" applyNumberFormat="0" applyFill="0" applyBorder="0" applyAlignment="0" applyProtection="0"/>
    <xf numFmtId="0" fontId="150" fillId="35" borderId="31" applyNumberFormat="0" applyAlignment="0" applyProtection="0"/>
    <xf numFmtId="0" fontId="150" fillId="35" borderId="31" applyNumberFormat="0" applyAlignment="0" applyProtection="0"/>
    <xf numFmtId="0" fontId="150" fillId="35"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150" fillId="32" borderId="31" applyNumberFormat="0" applyAlignment="0" applyProtection="0"/>
    <xf numFmtId="0" fontId="91" fillId="20" borderId="47" applyNumberFormat="0">
      <alignment vertical="center"/>
    </xf>
    <xf numFmtId="0" fontId="94" fillId="0" borderId="0" applyFill="0" applyBorder="0" applyProtection="0"/>
    <xf numFmtId="0" fontId="94" fillId="0" borderId="0" applyFill="0" applyBorder="0" applyProtection="0"/>
    <xf numFmtId="0" fontId="94" fillId="0" borderId="0" applyFill="0" applyBorder="0" applyProtection="0"/>
    <xf numFmtId="0" fontId="94" fillId="0" borderId="0" applyFill="0" applyBorder="0" applyProtection="0"/>
    <xf numFmtId="38" fontId="153" fillId="0" borderId="0"/>
    <xf numFmtId="38" fontId="154" fillId="0" borderId="0"/>
    <xf numFmtId="38" fontId="155" fillId="0" borderId="0"/>
    <xf numFmtId="38" fontId="156" fillId="0" borderId="0"/>
    <xf numFmtId="0" fontId="95" fillId="0" borderId="0"/>
    <xf numFmtId="0" fontId="95" fillId="0" borderId="0"/>
    <xf numFmtId="0" fontId="120" fillId="0" borderId="48" applyProtection="0">
      <alignment horizontal="right"/>
    </xf>
    <xf numFmtId="0" fontId="120" fillId="0" borderId="48" applyProtection="0">
      <alignment horizontal="right"/>
    </xf>
    <xf numFmtId="0" fontId="120" fillId="0" borderId="48" applyProtection="0">
      <alignment horizontal="right"/>
    </xf>
    <xf numFmtId="0" fontId="120" fillId="0" borderId="40" applyProtection="0">
      <alignment horizontal="right"/>
    </xf>
    <xf numFmtId="0" fontId="120" fillId="0" borderId="49" applyProtection="0">
      <alignment horizontal="center"/>
      <protection locked="0"/>
    </xf>
    <xf numFmtId="0" fontId="120" fillId="0" borderId="49" applyProtection="0">
      <alignment horizontal="center"/>
      <protection locked="0"/>
    </xf>
    <xf numFmtId="0" fontId="120" fillId="0" borderId="49" applyProtection="0">
      <alignment horizontal="center"/>
      <protection locked="0"/>
    </xf>
    <xf numFmtId="37" fontId="44" fillId="0" borderId="0" applyBorder="0" applyAlignment="0">
      <alignment horizontal="left"/>
      <protection locked="0"/>
    </xf>
    <xf numFmtId="37" fontId="44" fillId="0" borderId="0" applyBorder="0" applyAlignment="0">
      <alignment horizontal="left"/>
      <protection locked="0"/>
    </xf>
    <xf numFmtId="0" fontId="157" fillId="61" borderId="0" applyNumberFormat="0" applyBorder="0" applyAlignment="0"/>
    <xf numFmtId="0" fontId="52" fillId="0" borderId="0">
      <alignment horizontal="left" vertical="center"/>
    </xf>
    <xf numFmtId="0" fontId="52" fillId="0" borderId="0">
      <alignment horizontal="left" vertical="center"/>
    </xf>
    <xf numFmtId="0" fontId="52" fillId="0" borderId="0">
      <alignment horizontal="center" vertical="center"/>
    </xf>
    <xf numFmtId="0" fontId="52" fillId="0" borderId="0">
      <alignment horizontal="center" vertical="center"/>
    </xf>
    <xf numFmtId="0" fontId="44" fillId="0" borderId="0"/>
    <xf numFmtId="0" fontId="158" fillId="0" borderId="50" applyNumberFormat="0" applyFill="0" applyAlignment="0" applyProtection="0"/>
    <xf numFmtId="0" fontId="159" fillId="0" borderId="51"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0" fontId="159" fillId="0" borderId="51" applyNumberFormat="0" applyFill="0" applyAlignment="0" applyProtection="0"/>
    <xf numFmtId="10" fontId="160" fillId="0" borderId="52" applyFill="0" applyAlignment="0" applyProtection="0">
      <protection locked="0"/>
    </xf>
    <xf numFmtId="0" fontId="161" fillId="62" borderId="0" applyNumberFormat="0" applyBorder="0" applyAlignment="0"/>
    <xf numFmtId="0" fontId="44" fillId="0" borderId="53" applyBorder="0">
      <alignment horizontal="center" vertical="center" wrapText="1"/>
    </xf>
    <xf numFmtId="0" fontId="44" fillId="0" borderId="0"/>
    <xf numFmtId="0" fontId="44" fillId="0" borderId="0"/>
    <xf numFmtId="0" fontId="44" fillId="0" borderId="0"/>
    <xf numFmtId="0" fontId="44" fillId="0" borderId="0"/>
    <xf numFmtId="0" fontId="44" fillId="0" borderId="0"/>
    <xf numFmtId="0" fontId="44" fillId="0" borderId="0"/>
    <xf numFmtId="206" fontId="90" fillId="0" borderId="0" applyFont="0" applyFill="0" applyBorder="0" applyAlignment="0" applyProtection="0"/>
    <xf numFmtId="207" fontId="90" fillId="0" borderId="0" applyFont="0" applyFill="0" applyBorder="0" applyAlignment="0" applyProtection="0"/>
    <xf numFmtId="208" fontId="57" fillId="0" borderId="0" applyFont="0" applyFill="0" applyBorder="0" applyAlignment="0" applyProtection="0"/>
    <xf numFmtId="192" fontId="57" fillId="0" borderId="0" applyFont="0" applyFill="0" applyBorder="0" applyAlignment="0" applyProtection="0"/>
    <xf numFmtId="0" fontId="63" fillId="0" borderId="0" applyNumberFormat="0">
      <alignment horizontal="left"/>
    </xf>
    <xf numFmtId="0" fontId="90" fillId="0" borderId="0" applyFont="0" applyFill="0" applyBorder="0" applyAlignment="0" applyProtection="0">
      <alignment horizontal="right"/>
    </xf>
    <xf numFmtId="209" fontId="90" fillId="0" borderId="0" applyFont="0" applyFill="0" applyBorder="0" applyAlignment="0" applyProtection="0">
      <alignment horizontal="right"/>
    </xf>
    <xf numFmtId="1" fontId="44" fillId="0" borderId="0" applyFont="0" applyFill="0" applyBorder="0" applyProtection="0">
      <alignment horizontal="right"/>
    </xf>
    <xf numFmtId="1" fontId="44" fillId="0" borderId="0" applyFont="0" applyFill="0" applyBorder="0" applyProtection="0">
      <alignment horizontal="right"/>
    </xf>
    <xf numFmtId="1" fontId="44" fillId="0" borderId="0" applyFont="0" applyFill="0" applyBorder="0" applyProtection="0">
      <alignment horizontal="right"/>
    </xf>
    <xf numFmtId="1" fontId="44" fillId="0" borderId="0" applyFont="0" applyFill="0" applyBorder="0" applyProtection="0">
      <alignment horizontal="right"/>
    </xf>
    <xf numFmtId="0" fontId="91" fillId="49" borderId="54" applyNumberFormat="0">
      <alignment vertical="center"/>
      <protection locked="0"/>
    </xf>
    <xf numFmtId="0" fontId="162" fillId="49" borderId="54" applyFont="0">
      <protection locked="0"/>
    </xf>
    <xf numFmtId="0" fontId="163" fillId="0" borderId="0" applyBorder="0">
      <alignment horizontal="left" vertical="top"/>
    </xf>
    <xf numFmtId="0" fontId="164" fillId="0" borderId="0">
      <alignment horizontal="left" wrapText="1"/>
    </xf>
    <xf numFmtId="0" fontId="165" fillId="35" borderId="0" applyNumberFormat="0" applyBorder="0" applyAlignment="0" applyProtection="0"/>
    <xf numFmtId="0" fontId="166" fillId="35" borderId="0" applyNumberFormat="0" applyBorder="0" applyAlignment="0" applyProtection="0"/>
    <xf numFmtId="0" fontId="166" fillId="35"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6" fillId="35" borderId="0" applyNumberFormat="0" applyBorder="0" applyAlignment="0" applyProtection="0"/>
    <xf numFmtId="37" fontId="167" fillId="0" borderId="0"/>
    <xf numFmtId="210" fontId="44" fillId="0" borderId="0"/>
    <xf numFmtId="0" fontId="168" fillId="0" borderId="0"/>
    <xf numFmtId="3" fontId="169" fillId="0" borderId="0"/>
    <xf numFmtId="0" fontId="168" fillId="0" borderId="0"/>
    <xf numFmtId="0" fontId="168" fillId="0" borderId="0"/>
    <xf numFmtId="0" fontId="168" fillId="0" borderId="0"/>
    <xf numFmtId="0" fontId="168" fillId="0" borderId="0"/>
    <xf numFmtId="0" fontId="90" fillId="0" borderId="0" applyFill="0" applyBorder="0" applyProtection="0"/>
    <xf numFmtId="211" fontId="89" fillId="0" borderId="0"/>
    <xf numFmtId="0" fontId="44" fillId="0" borderId="0">
      <alignment vertical="top"/>
    </xf>
    <xf numFmtId="167" fontId="44" fillId="0" borderId="0"/>
    <xf numFmtId="0" fontId="170" fillId="0" borderId="0"/>
    <xf numFmtId="0" fontId="44" fillId="0" borderId="0"/>
    <xf numFmtId="0" fontId="44" fillId="0" borderId="0"/>
    <xf numFmtId="0" fontId="51" fillId="0" borderId="0"/>
    <xf numFmtId="0" fontId="51" fillId="0" borderId="0"/>
    <xf numFmtId="0" fontId="51"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alignment vertical="top"/>
    </xf>
    <xf numFmtId="0" fontId="51" fillId="0" borderId="0"/>
    <xf numFmtId="0" fontId="63"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11" fontId="8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3" fillId="0" borderId="0"/>
    <xf numFmtId="211" fontId="89" fillId="0" borderId="0"/>
    <xf numFmtId="0" fontId="68" fillId="0" borderId="0"/>
    <xf numFmtId="0" fontId="51" fillId="0" borderId="0"/>
    <xf numFmtId="0" fontId="44"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3" fillId="0" borderId="0"/>
    <xf numFmtId="0" fontId="51" fillId="0" borderId="0"/>
    <xf numFmtId="0" fontId="51" fillId="0" borderId="0"/>
    <xf numFmtId="0" fontId="51" fillId="0" borderId="0"/>
    <xf numFmtId="0" fontId="51"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3" fillId="0" borderId="0"/>
    <xf numFmtId="0" fontId="44" fillId="0" borderId="0"/>
    <xf numFmtId="0" fontId="44" fillId="0" borderId="0"/>
    <xf numFmtId="211" fontId="89" fillId="0" borderId="0"/>
    <xf numFmtId="0" fontId="44" fillId="0" borderId="0"/>
    <xf numFmtId="0" fontId="51" fillId="0" borderId="0"/>
    <xf numFmtId="0" fontId="68" fillId="0" borderId="0"/>
    <xf numFmtId="0" fontId="44" fillId="0" borderId="0"/>
    <xf numFmtId="0" fontId="43" fillId="0" borderId="0"/>
    <xf numFmtId="0" fontId="43" fillId="0" borderId="0"/>
    <xf numFmtId="0" fontId="44" fillId="0" borderId="0"/>
    <xf numFmtId="0" fontId="44" fillId="0" borderId="0"/>
    <xf numFmtId="0" fontId="51" fillId="0" borderId="0"/>
    <xf numFmtId="0" fontId="43" fillId="0" borderId="0"/>
    <xf numFmtId="0" fontId="43" fillId="0" borderId="0"/>
    <xf numFmtId="0" fontId="68" fillId="0" borderId="0"/>
    <xf numFmtId="0" fontId="51"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xf numFmtId="0" fontId="43"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xf numFmtId="0" fontId="51" fillId="0" borderId="0"/>
    <xf numFmtId="0" fontId="44" fillId="0" borderId="0"/>
    <xf numFmtId="0" fontId="51"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43" fillId="0" borderId="0"/>
    <xf numFmtId="0" fontId="51" fillId="0" borderId="0"/>
    <xf numFmtId="0" fontId="51" fillId="0" borderId="0"/>
    <xf numFmtId="0" fontId="43" fillId="0" borderId="0"/>
    <xf numFmtId="0" fontId="51" fillId="0" borderId="0"/>
    <xf numFmtId="0" fontId="51" fillId="0" borderId="0"/>
    <xf numFmtId="0" fontId="43" fillId="0" borderId="0"/>
    <xf numFmtId="0" fontId="51" fillId="0" borderId="0"/>
    <xf numFmtId="0" fontId="51" fillId="0" borderId="0"/>
    <xf numFmtId="0" fontId="51" fillId="0" borderId="0"/>
    <xf numFmtId="0" fontId="51" fillId="0" borderId="0"/>
    <xf numFmtId="0" fontId="51" fillId="0" borderId="0"/>
    <xf numFmtId="0" fontId="43" fillId="0" borderId="0"/>
    <xf numFmtId="0" fontId="4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43" fillId="0" borderId="0"/>
    <xf numFmtId="0" fontId="43" fillId="0" borderId="0"/>
    <xf numFmtId="0" fontId="43" fillId="0" borderId="0"/>
    <xf numFmtId="0" fontId="43" fillId="0" borderId="0"/>
    <xf numFmtId="0" fontId="51" fillId="0" borderId="0"/>
    <xf numFmtId="0" fontId="43" fillId="0" borderId="0"/>
    <xf numFmtId="0" fontId="43" fillId="0" borderId="0"/>
    <xf numFmtId="0" fontId="43" fillId="0" borderId="0"/>
    <xf numFmtId="0" fontId="51" fillId="0" borderId="0"/>
    <xf numFmtId="0" fontId="43" fillId="0" borderId="0"/>
    <xf numFmtId="0" fontId="43" fillId="0" borderId="0"/>
    <xf numFmtId="0" fontId="51" fillId="0" borderId="0"/>
    <xf numFmtId="0" fontId="53" fillId="0" borderId="0"/>
    <xf numFmtId="0" fontId="53" fillId="0" borderId="0"/>
    <xf numFmtId="0" fontId="43" fillId="0" borderId="0"/>
    <xf numFmtId="211" fontId="89" fillId="0" borderId="0"/>
    <xf numFmtId="0" fontId="57" fillId="0" borderId="0"/>
    <xf numFmtId="0" fontId="44" fillId="0" borderId="0"/>
    <xf numFmtId="0" fontId="43" fillId="0" borderId="0"/>
    <xf numFmtId="0" fontId="44" fillId="0" borderId="0"/>
    <xf numFmtId="0" fontId="51" fillId="0" borderId="0"/>
    <xf numFmtId="0" fontId="44" fillId="0" borderId="0"/>
    <xf numFmtId="0" fontId="58"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11" fontId="89"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11" fontId="8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11" fontId="8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11" fontId="89" fillId="0" borderId="0"/>
    <xf numFmtId="0" fontId="51" fillId="0" borderId="0"/>
    <xf numFmtId="0" fontId="51" fillId="0" borderId="0"/>
    <xf numFmtId="211" fontId="89" fillId="0" borderId="0"/>
    <xf numFmtId="0" fontId="51" fillId="0" borderId="0"/>
    <xf numFmtId="0" fontId="51" fillId="0" borderId="0"/>
    <xf numFmtId="211" fontId="89" fillId="0" borderId="0"/>
    <xf numFmtId="0" fontId="51" fillId="0" borderId="0"/>
    <xf numFmtId="0" fontId="51" fillId="0" borderId="0"/>
    <xf numFmtId="211" fontId="89" fillId="0" borderId="0"/>
    <xf numFmtId="0" fontId="51" fillId="0" borderId="0"/>
    <xf numFmtId="0" fontId="51" fillId="0" borderId="0"/>
    <xf numFmtId="0" fontId="68" fillId="0" borderId="0"/>
    <xf numFmtId="0" fontId="43" fillId="0" borderId="0"/>
    <xf numFmtId="0" fontId="43" fillId="0" borderId="0"/>
    <xf numFmtId="0" fontId="51" fillId="0" borderId="0"/>
    <xf numFmtId="0" fontId="43" fillId="0" borderId="0"/>
    <xf numFmtId="0" fontId="43" fillId="0" borderId="0"/>
    <xf numFmtId="0" fontId="5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1" fillId="0" borderId="0"/>
    <xf numFmtId="0" fontId="43" fillId="0" borderId="0"/>
    <xf numFmtId="0" fontId="44" fillId="0" borderId="0"/>
    <xf numFmtId="0" fontId="44" fillId="0" borderId="0"/>
    <xf numFmtId="0" fontId="71" fillId="0" borderId="0"/>
    <xf numFmtId="0" fontId="44" fillId="0" borderId="0"/>
    <xf numFmtId="0" fontId="44" fillId="0" borderId="0"/>
    <xf numFmtId="0" fontId="44" fillId="0" borderId="0"/>
    <xf numFmtId="0" fontId="51" fillId="0" borderId="0"/>
    <xf numFmtId="0" fontId="44" fillId="0" borderId="0"/>
    <xf numFmtId="0" fontId="44" fillId="0" borderId="0"/>
    <xf numFmtId="0" fontId="51" fillId="0" borderId="0"/>
    <xf numFmtId="0" fontId="51" fillId="0" borderId="0"/>
    <xf numFmtId="0" fontId="44" fillId="0" borderId="0"/>
    <xf numFmtId="0" fontId="51" fillId="0" borderId="0"/>
    <xf numFmtId="0" fontId="51" fillId="0" borderId="0"/>
    <xf numFmtId="0" fontId="6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1" fillId="0" borderId="0"/>
    <xf numFmtId="0" fontId="44" fillId="0" borderId="0"/>
    <xf numFmtId="0" fontId="44" fillId="0" borderId="0"/>
    <xf numFmtId="0" fontId="43" fillId="0" borderId="0"/>
    <xf numFmtId="0" fontId="51" fillId="0" borderId="0"/>
    <xf numFmtId="0" fontId="51" fillId="0" borderId="0"/>
    <xf numFmtId="0" fontId="51" fillId="0" borderId="0"/>
    <xf numFmtId="0" fontId="44" fillId="0" borderId="0"/>
    <xf numFmtId="0" fontId="51"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0" fontId="44" fillId="0" borderId="0"/>
    <xf numFmtId="0" fontId="44" fillId="0" borderId="0"/>
    <xf numFmtId="0" fontId="43" fillId="0" borderId="0"/>
    <xf numFmtId="0" fontId="43"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51" fillId="0" borderId="0"/>
    <xf numFmtId="0" fontId="51" fillId="0" borderId="0"/>
    <xf numFmtId="0" fontId="43"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51" fillId="0" borderId="0"/>
    <xf numFmtId="0" fontId="51" fillId="0" borderId="0"/>
    <xf numFmtId="0" fontId="44" fillId="0" borderId="0">
      <alignment vertical="top"/>
    </xf>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44" fillId="0" borderId="0"/>
    <xf numFmtId="0" fontId="44" fillId="0" borderId="0"/>
    <xf numFmtId="0" fontId="43" fillId="0" borderId="0"/>
    <xf numFmtId="0" fontId="43" fillId="0" borderId="0"/>
    <xf numFmtId="0" fontId="44" fillId="0" borderId="0"/>
    <xf numFmtId="0" fontId="44" fillId="0" borderId="0"/>
    <xf numFmtId="211" fontId="89" fillId="0" borderId="0"/>
    <xf numFmtId="0" fontId="44" fillId="0" borderId="0">
      <alignment vertical="top"/>
    </xf>
    <xf numFmtId="0" fontId="43" fillId="0" borderId="0"/>
    <xf numFmtId="211" fontId="89" fillId="0" borderId="0"/>
    <xf numFmtId="0" fontId="44" fillId="0" borderId="0">
      <alignment vertical="top"/>
    </xf>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2"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2"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2"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44" fillId="30" borderId="55"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1" fillId="2" borderId="1" applyNumberFormat="0" applyFont="0" applyAlignment="0" applyProtection="0"/>
    <xf numFmtId="0" fontId="55" fillId="0" borderId="0" applyBorder="0">
      <alignment horizontal="left" vertical="center" wrapText="1"/>
    </xf>
    <xf numFmtId="0" fontId="164" fillId="0" borderId="56">
      <alignment horizontal="left" vertical="center" wrapText="1" indent="1"/>
    </xf>
    <xf numFmtId="49" fontId="50" fillId="0" borderId="0">
      <alignment horizontal="right" vertical="top" indent="1"/>
    </xf>
    <xf numFmtId="0" fontId="172" fillId="0" borderId="0">
      <alignment horizontal="left"/>
    </xf>
    <xf numFmtId="0" fontId="50" fillId="0" borderId="0">
      <alignment vertical="top"/>
    </xf>
    <xf numFmtId="0" fontId="164" fillId="0" borderId="56">
      <alignment horizontal="left" vertical="center" wrapText="1" indent="2"/>
    </xf>
    <xf numFmtId="0" fontId="54" fillId="0" borderId="56">
      <alignment horizontal="left" wrapText="1" indent="1"/>
    </xf>
    <xf numFmtId="3" fontId="52" fillId="0" borderId="0">
      <alignment horizontal="right"/>
    </xf>
    <xf numFmtId="212" fontId="52" fillId="0" borderId="0" applyFont="0" applyFill="0" applyBorder="0" applyProtection="0"/>
    <xf numFmtId="0" fontId="44" fillId="0" borderId="32" applyBorder="0">
      <alignment horizontal="right" vertical="center" wrapText="1"/>
    </xf>
    <xf numFmtId="0" fontId="173" fillId="0" borderId="0"/>
    <xf numFmtId="0" fontId="105" fillId="0" borderId="0"/>
    <xf numFmtId="0" fontId="105" fillId="0" borderId="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4"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3" borderId="35" applyNumberFormat="0" applyAlignment="0" applyProtection="0"/>
    <xf numFmtId="0" fontId="174" fillId="54" borderId="35" applyNumberFormat="0" applyAlignment="0" applyProtection="0"/>
    <xf numFmtId="40" fontId="175" fillId="19" borderId="0">
      <alignment horizontal="right"/>
    </xf>
    <xf numFmtId="0" fontId="176" fillId="19" borderId="0">
      <alignment horizontal="right"/>
    </xf>
    <xf numFmtId="0" fontId="177" fillId="19" borderId="16"/>
    <xf numFmtId="0" fontId="177" fillId="0" borderId="0" applyBorder="0">
      <alignment horizontal="centerContinuous"/>
    </xf>
    <xf numFmtId="0" fontId="178" fillId="0" borderId="0" applyBorder="0">
      <alignment horizontal="centerContinuous"/>
    </xf>
    <xf numFmtId="213" fontId="44" fillId="0" borderId="0" applyFont="0" applyFill="0" applyBorder="0" applyProtection="0">
      <alignment horizontal="right"/>
    </xf>
    <xf numFmtId="213" fontId="44" fillId="0" borderId="0" applyFont="0" applyFill="0" applyBorder="0" applyProtection="0">
      <alignment horizontal="right"/>
    </xf>
    <xf numFmtId="213" fontId="44" fillId="0" borderId="0" applyFont="0" applyFill="0" applyBorder="0" applyProtection="0">
      <alignment horizontal="right"/>
    </xf>
    <xf numFmtId="213" fontId="44" fillId="0" borderId="0" applyFont="0" applyFill="0" applyBorder="0" applyProtection="0">
      <alignment horizontal="right"/>
    </xf>
    <xf numFmtId="1" fontId="179" fillId="0" borderId="0" applyProtection="0">
      <alignment horizontal="right" vertical="center"/>
    </xf>
    <xf numFmtId="9" fontId="180" fillId="0" borderId="0" applyFont="0" applyFill="0" applyBorder="0" applyAlignment="0" applyProtection="0"/>
    <xf numFmtId="10" fontId="44" fillId="0" borderId="0" applyFont="0" applyFill="0" applyBorder="0" applyAlignment="0" applyProtection="0"/>
    <xf numFmtId="214" fontId="149" fillId="0" borderId="0" applyFont="0" applyFill="0" applyBorder="0" applyProtection="0">
      <alignment horizontal="center"/>
      <protection locked="0"/>
    </xf>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81"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1" fillId="0" borderId="0" applyFont="0" applyFill="0" applyBorder="0" applyAlignment="0" applyProtection="0"/>
    <xf numFmtId="9" fontId="68" fillId="0" borderId="0" applyFont="0" applyFill="0" applyBorder="0" applyAlignment="0" applyProtection="0"/>
    <xf numFmtId="9" fontId="4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44" fillId="0" borderId="0" applyFont="0" applyFill="0" applyBorder="0" applyAlignment="0" applyProtection="0"/>
    <xf numFmtId="9" fontId="51" fillId="0" borderId="0" applyFont="0" applyFill="0" applyBorder="0" applyAlignment="0" applyProtection="0"/>
    <xf numFmtId="9" fontId="68" fillId="0" borderId="0" applyFont="0" applyFill="0" applyBorder="0" applyAlignment="0" applyProtection="0"/>
    <xf numFmtId="9" fontId="51" fillId="0" borderId="0" applyFont="0" applyFill="0" applyBorder="0" applyAlignment="0" applyProtection="0"/>
    <xf numFmtId="9" fontId="43" fillId="0" borderId="0" applyFont="0" applyFill="0" applyBorder="0" applyAlignment="0" applyProtection="0"/>
    <xf numFmtId="9" fontId="51" fillId="0" borderId="0" applyFont="0" applyFill="0" applyBorder="0" applyAlignment="0" applyProtection="0"/>
    <xf numFmtId="9" fontId="44" fillId="0" borderId="0" applyFont="0" applyFill="0" applyBorder="0" applyAlignment="0" applyProtection="0"/>
    <xf numFmtId="9" fontId="51" fillId="0" borderId="0" applyFont="0" applyFill="0" applyBorder="0" applyAlignment="0" applyProtection="0"/>
    <xf numFmtId="9" fontId="44" fillId="0" borderId="0" applyFont="0" applyFill="0" applyBorder="0" applyAlignment="0" applyProtection="0"/>
    <xf numFmtId="9" fontId="68" fillId="0" borderId="0" applyFont="0" applyFill="0" applyBorder="0" applyAlignment="0" applyProtection="0"/>
    <xf numFmtId="9" fontId="43" fillId="0" borderId="0" applyFont="0" applyFill="0" applyBorder="0" applyAlignment="0" applyProtection="0"/>
    <xf numFmtId="9" fontId="68" fillId="0" borderId="0" applyFont="0" applyFill="0" applyBorder="0" applyAlignment="0" applyProtection="0"/>
    <xf numFmtId="9" fontId="51" fillId="0" borderId="0" applyFont="0" applyFill="0" applyBorder="0" applyAlignment="0" applyProtection="0"/>
    <xf numFmtId="9" fontId="68" fillId="0" borderId="0" applyFont="0" applyFill="0" applyBorder="0" applyAlignment="0" applyProtection="0"/>
    <xf numFmtId="9" fontId="51" fillId="0" borderId="0" applyFont="0" applyFill="0" applyBorder="0" applyAlignment="0" applyProtection="0"/>
    <xf numFmtId="215" fontId="94" fillId="0" borderId="0" applyFont="0" applyFill="0" applyBorder="0" applyAlignment="0" applyProtection="0"/>
    <xf numFmtId="3" fontId="52" fillId="63" borderId="57"/>
    <xf numFmtId="3" fontId="52" fillId="0" borderId="57" applyFont="0" applyFill="0" applyBorder="0" applyAlignment="0" applyProtection="0">
      <protection locked="0"/>
    </xf>
    <xf numFmtId="0" fontId="44" fillId="0" borderId="0" applyNumberFormat="0" applyFont="0" applyFill="0" applyBorder="0" applyAlignment="0">
      <alignment horizontal="left" vertical="top" wrapText="1"/>
    </xf>
    <xf numFmtId="0" fontId="173" fillId="0" borderId="0"/>
    <xf numFmtId="0" fontId="44" fillId="0" borderId="0"/>
    <xf numFmtId="0" fontId="52" fillId="0" borderId="0"/>
    <xf numFmtId="1" fontId="182" fillId="0" borderId="58" applyNumberFormat="0" applyFill="0" applyBorder="0" applyAlignment="0" applyProtection="0"/>
    <xf numFmtId="216" fontId="183" fillId="0" borderId="0"/>
    <xf numFmtId="0" fontId="44" fillId="0" borderId="0"/>
    <xf numFmtId="0" fontId="44" fillId="0" borderId="0"/>
    <xf numFmtId="2" fontId="184" fillId="64" borderId="7" applyAlignment="0" applyProtection="0">
      <protection locked="0"/>
    </xf>
    <xf numFmtId="0" fontId="185" fillId="50" borderId="7" applyNumberFormat="0" applyAlignment="0" applyProtection="0"/>
    <xf numFmtId="0" fontId="186" fillId="65" borderId="19" applyNumberFormat="0" applyAlignment="0" applyProtection="0">
      <alignment horizontal="center" vertical="center"/>
    </xf>
    <xf numFmtId="0" fontId="52" fillId="0" borderId="0"/>
    <xf numFmtId="1" fontId="187" fillId="0" borderId="32"/>
    <xf numFmtId="0" fontId="44" fillId="0" borderId="0">
      <alignment textRotation="90"/>
    </xf>
    <xf numFmtId="0" fontId="68" fillId="66" borderId="0" applyNumberFormat="0" applyFont="0" applyBorder="0" applyAlignment="0" applyProtection="0"/>
    <xf numFmtId="0" fontId="44" fillId="0" borderId="0"/>
    <xf numFmtId="4" fontId="57" fillId="20" borderId="35" applyNumberFormat="0" applyProtection="0">
      <alignment vertical="center"/>
    </xf>
    <xf numFmtId="4" fontId="188" fillId="20" borderId="35" applyNumberFormat="0" applyProtection="0">
      <alignment vertical="center"/>
    </xf>
    <xf numFmtId="4" fontId="57" fillId="20" borderId="35" applyNumberFormat="0" applyProtection="0">
      <alignment horizontal="left" vertical="center" indent="1"/>
    </xf>
    <xf numFmtId="4" fontId="57" fillId="20" borderId="35" applyNumberFormat="0" applyProtection="0">
      <alignment horizontal="left" vertical="center" indent="1"/>
    </xf>
    <xf numFmtId="0" fontId="44" fillId="67" borderId="35" applyNumberFormat="0" applyProtection="0">
      <alignment horizontal="left" vertical="center" indent="1"/>
    </xf>
    <xf numFmtId="4" fontId="57" fillId="68" borderId="35" applyNumberFormat="0" applyProtection="0">
      <alignment horizontal="right" vertical="center"/>
    </xf>
    <xf numFmtId="4" fontId="57" fillId="69" borderId="35" applyNumberFormat="0" applyProtection="0">
      <alignment horizontal="right" vertical="center"/>
    </xf>
    <xf numFmtId="4" fontId="57" fillId="70" borderId="35" applyNumberFormat="0" applyProtection="0">
      <alignment horizontal="right" vertical="center"/>
    </xf>
    <xf numFmtId="4" fontId="57" fillId="57" borderId="35" applyNumberFormat="0" applyProtection="0">
      <alignment horizontal="right" vertical="center"/>
    </xf>
    <xf numFmtId="4" fontId="57" fillId="71" borderId="35" applyNumberFormat="0" applyProtection="0">
      <alignment horizontal="right" vertical="center"/>
    </xf>
    <xf numFmtId="4" fontId="57" fillId="72" borderId="35" applyNumberFormat="0" applyProtection="0">
      <alignment horizontal="right" vertical="center"/>
    </xf>
    <xf numFmtId="4" fontId="57" fillId="73" borderId="35" applyNumberFormat="0" applyProtection="0">
      <alignment horizontal="right" vertical="center"/>
    </xf>
    <xf numFmtId="4" fontId="57" fillId="74" borderId="35" applyNumberFormat="0" applyProtection="0">
      <alignment horizontal="right" vertical="center"/>
    </xf>
    <xf numFmtId="4" fontId="57" fillId="75" borderId="35" applyNumberFormat="0" applyProtection="0">
      <alignment horizontal="right" vertical="center"/>
    </xf>
    <xf numFmtId="4" fontId="62" fillId="76" borderId="35" applyNumberFormat="0" applyProtection="0">
      <alignment horizontal="left" vertical="center" indent="1"/>
    </xf>
    <xf numFmtId="4" fontId="57" fillId="77" borderId="59" applyNumberFormat="0" applyProtection="0">
      <alignment horizontal="left" vertical="center" indent="1"/>
    </xf>
    <xf numFmtId="4" fontId="102" fillId="78" borderId="0" applyNumberFormat="0" applyProtection="0">
      <alignment horizontal="left" vertical="center" indent="1"/>
    </xf>
    <xf numFmtId="0" fontId="44" fillId="67" borderId="35" applyNumberFormat="0" applyProtection="0">
      <alignment horizontal="left" vertical="center" indent="1"/>
    </xf>
    <xf numFmtId="4" fontId="57" fillId="77" borderId="35" applyNumberFormat="0" applyProtection="0">
      <alignment horizontal="left" vertical="center" indent="1"/>
    </xf>
    <xf numFmtId="4" fontId="57" fillId="79" borderId="35" applyNumberFormat="0" applyProtection="0">
      <alignment horizontal="left" vertical="center" indent="1"/>
    </xf>
    <xf numFmtId="0" fontId="44" fillId="79" borderId="35" applyNumberFormat="0" applyProtection="0">
      <alignment horizontal="left" vertical="center" indent="1"/>
    </xf>
    <xf numFmtId="0" fontId="44" fillId="79" borderId="35" applyNumberFormat="0" applyProtection="0">
      <alignment horizontal="left" vertical="center" indent="1"/>
    </xf>
    <xf numFmtId="0" fontId="44" fillId="65" borderId="35" applyNumberFormat="0" applyProtection="0">
      <alignment horizontal="left" vertical="center" indent="1"/>
    </xf>
    <xf numFmtId="0" fontId="44" fillId="65" borderId="35" applyNumberFormat="0" applyProtection="0">
      <alignment horizontal="left" vertical="center" indent="1"/>
    </xf>
    <xf numFmtId="0" fontId="44" fillId="52" borderId="35" applyNumberFormat="0" applyProtection="0">
      <alignment horizontal="left" vertical="center" indent="1"/>
    </xf>
    <xf numFmtId="0" fontId="44" fillId="52" borderId="35" applyNumberFormat="0" applyProtection="0">
      <alignment horizontal="left" vertical="center" indent="1"/>
    </xf>
    <xf numFmtId="0" fontId="44" fillId="67" borderId="35" applyNumberFormat="0" applyProtection="0">
      <alignment horizontal="left" vertical="center" indent="1"/>
    </xf>
    <xf numFmtId="0" fontId="44" fillId="67" borderId="35" applyNumberFormat="0" applyProtection="0">
      <alignment horizontal="left" vertical="center" indent="1"/>
    </xf>
    <xf numFmtId="4" fontId="57" fillId="50" borderId="35" applyNumberFormat="0" applyProtection="0">
      <alignment vertical="center"/>
    </xf>
    <xf numFmtId="4" fontId="188" fillId="50" borderId="35" applyNumberFormat="0" applyProtection="0">
      <alignment vertical="center"/>
    </xf>
    <xf numFmtId="4" fontId="57" fillId="50" borderId="35" applyNumberFormat="0" applyProtection="0">
      <alignment horizontal="left" vertical="center" indent="1"/>
    </xf>
    <xf numFmtId="4" fontId="57" fillId="50" borderId="35" applyNumberFormat="0" applyProtection="0">
      <alignment horizontal="left" vertical="center" indent="1"/>
    </xf>
    <xf numFmtId="4" fontId="57" fillId="77" borderId="35" applyNumberFormat="0" applyProtection="0">
      <alignment horizontal="right" vertical="center"/>
    </xf>
    <xf numFmtId="4" fontId="188" fillId="77" borderId="35" applyNumberFormat="0" applyProtection="0">
      <alignment horizontal="right" vertical="center"/>
    </xf>
    <xf numFmtId="0" fontId="44" fillId="67" borderId="35" applyNumberFormat="0" applyProtection="0">
      <alignment horizontal="left" vertical="center" indent="1"/>
    </xf>
    <xf numFmtId="0" fontId="44" fillId="67" borderId="35" applyNumberFormat="0" applyProtection="0">
      <alignment horizontal="left" vertical="center" indent="1"/>
    </xf>
    <xf numFmtId="0" fontId="189" fillId="0" borderId="0"/>
    <xf numFmtId="4" fontId="190" fillId="77" borderId="35" applyNumberFormat="0" applyProtection="0">
      <alignment horizontal="right" vertical="center"/>
    </xf>
    <xf numFmtId="0" fontId="119" fillId="0" borderId="0">
      <alignment horizontal="left" vertical="center"/>
    </xf>
    <xf numFmtId="0" fontId="54" fillId="0" borderId="0">
      <alignment horizontal="left" vertical="center" wrapText="1"/>
    </xf>
    <xf numFmtId="0" fontId="54" fillId="0" borderId="56">
      <alignment horizontal="left" wrapText="1" indent="1"/>
    </xf>
    <xf numFmtId="0" fontId="191" fillId="0" borderId="0">
      <alignment horizontal="left" indent="1"/>
    </xf>
    <xf numFmtId="0" fontId="54" fillId="0" borderId="56">
      <alignment horizontal="left" wrapText="1" indent="1"/>
    </xf>
    <xf numFmtId="0" fontId="54" fillId="0" borderId="56">
      <alignment horizontal="left" wrapText="1" indent="1"/>
    </xf>
    <xf numFmtId="0" fontId="71" fillId="0" borderId="14">
      <alignment horizontal="center" vertical="center"/>
    </xf>
    <xf numFmtId="0" fontId="44" fillId="52" borderId="11" applyBorder="0" applyAlignment="0">
      <alignment horizontal="center" vertical="top"/>
    </xf>
    <xf numFmtId="0" fontId="44" fillId="52" borderId="11" applyBorder="0" applyAlignment="0">
      <alignment horizontal="center" vertical="top"/>
    </xf>
    <xf numFmtId="0" fontId="44" fillId="0" borderId="3"/>
    <xf numFmtId="0" fontId="44" fillId="0" borderId="0"/>
    <xf numFmtId="0" fontId="44" fillId="0" borderId="0"/>
    <xf numFmtId="0" fontId="192" fillId="80" borderId="0" applyNumberFormat="0" applyBorder="0" applyAlignment="0"/>
    <xf numFmtId="0" fontId="44" fillId="18" borderId="0" applyNumberFormat="0" applyFont="0" applyBorder="0" applyProtection="0">
      <alignment horizontal="left" vertical="center"/>
    </xf>
    <xf numFmtId="0" fontId="44" fillId="0" borderId="60" applyNumberFormat="0" applyFill="0" applyProtection="0">
      <alignment horizontal="left" vertical="center" wrapText="1" indent="1"/>
    </xf>
    <xf numFmtId="217" fontId="44" fillId="0" borderId="60" applyFill="0" applyProtection="0">
      <alignment horizontal="right" vertical="center" wrapText="1"/>
    </xf>
    <xf numFmtId="218" fontId="44" fillId="0" borderId="60" applyFill="0" applyProtection="0">
      <alignment horizontal="right" vertical="center" wrapText="1"/>
    </xf>
    <xf numFmtId="0" fontId="44" fillId="0" borderId="0" applyNumberFormat="0" applyFill="0" applyBorder="0" applyProtection="0">
      <alignment horizontal="left" vertical="center" wrapText="1"/>
    </xf>
    <xf numFmtId="0" fontId="44" fillId="0" borderId="0" applyNumberFormat="0" applyFill="0" applyBorder="0" applyProtection="0">
      <alignment horizontal="left" vertical="center" wrapText="1" indent="1"/>
    </xf>
    <xf numFmtId="217" fontId="44" fillId="0" borderId="0" applyFill="0" applyBorder="0" applyProtection="0">
      <alignment horizontal="right" vertical="center" wrapText="1"/>
    </xf>
    <xf numFmtId="218" fontId="44" fillId="0" borderId="0" applyFill="0" applyBorder="0" applyProtection="0">
      <alignment horizontal="right" vertical="center" wrapText="1"/>
    </xf>
    <xf numFmtId="0" fontId="44" fillId="0" borderId="61" applyNumberFormat="0" applyFill="0" applyProtection="0">
      <alignment horizontal="left" vertical="center" wrapText="1"/>
    </xf>
    <xf numFmtId="0" fontId="44" fillId="0" borderId="61" applyNumberFormat="0" applyFill="0" applyProtection="0">
      <alignment horizontal="left" vertical="center" wrapText="1" indent="1"/>
    </xf>
    <xf numFmtId="217" fontId="44" fillId="0" borderId="61" applyFill="0" applyProtection="0">
      <alignment horizontal="right" vertical="center" wrapText="1"/>
    </xf>
    <xf numFmtId="0" fontId="44" fillId="0" borderId="0" applyNumberFormat="0" applyFill="0" applyBorder="0" applyAlignment="0" applyProtection="0"/>
    <xf numFmtId="0" fontId="44" fillId="0" borderId="0" applyNumberFormat="0" applyFill="0" applyBorder="0" applyProtection="0">
      <alignment vertical="center" wrapText="1"/>
    </xf>
    <xf numFmtId="0" fontId="44" fillId="0" borderId="0" applyNumberFormat="0" applyFill="0" applyBorder="0" applyProtection="0">
      <alignment vertical="center" wrapText="1"/>
    </xf>
    <xf numFmtId="0" fontId="55" fillId="0" borderId="0" applyNumberFormat="0" applyFill="0" applyBorder="0" applyProtection="0">
      <alignment horizontal="left" vertical="center" wrapText="1"/>
    </xf>
    <xf numFmtId="0" fontId="44" fillId="0" borderId="0" applyNumberFormat="0" applyFill="0" applyBorder="0" applyProtection="0">
      <alignment vertical="center" wrapText="1"/>
    </xf>
    <xf numFmtId="0" fontId="44" fillId="0" borderId="0" applyNumberFormat="0" applyFill="0" applyBorder="0" applyProtection="0">
      <alignment vertical="center" wrapText="1"/>
    </xf>
    <xf numFmtId="0" fontId="44" fillId="0" borderId="0" applyNumberFormat="0" applyFont="0" applyFill="0" applyBorder="0" applyProtection="0">
      <alignment horizontal="left" vertical="center"/>
    </xf>
    <xf numFmtId="0" fontId="50" fillId="0" borderId="0" applyNumberFormat="0" applyFill="0" applyBorder="0" applyProtection="0">
      <alignment horizontal="left" vertical="center" wrapText="1"/>
    </xf>
    <xf numFmtId="0" fontId="50" fillId="0" borderId="0" applyNumberFormat="0" applyFill="0" applyBorder="0" applyProtection="0">
      <alignment horizontal="left" vertical="center" wrapText="1"/>
    </xf>
    <xf numFmtId="0" fontId="135" fillId="0" borderId="0" applyNumberFormat="0" applyFill="0" applyBorder="0" applyProtection="0">
      <alignment vertical="center" wrapText="1"/>
    </xf>
    <xf numFmtId="0" fontId="44" fillId="0" borderId="62" applyNumberFormat="0" applyFont="0" applyFill="0" applyProtection="0">
      <alignment horizontal="center" vertical="center" wrapText="1"/>
    </xf>
    <xf numFmtId="0" fontId="50" fillId="0" borderId="62" applyNumberFormat="0" applyFill="0" applyProtection="0">
      <alignment horizontal="center" vertical="center" wrapText="1"/>
    </xf>
    <xf numFmtId="0" fontId="50" fillId="0" borderId="62" applyNumberFormat="0" applyFill="0" applyProtection="0">
      <alignment horizontal="center" vertical="center" wrapText="1"/>
    </xf>
    <xf numFmtId="0" fontId="44" fillId="0" borderId="60" applyNumberFormat="0" applyFill="0" applyProtection="0">
      <alignment horizontal="left" vertical="center" wrapText="1"/>
    </xf>
    <xf numFmtId="0" fontId="44" fillId="0" borderId="0"/>
    <xf numFmtId="0" fontId="44" fillId="0" borderId="0">
      <alignment horizontal="left" wrapText="1"/>
    </xf>
    <xf numFmtId="0" fontId="44" fillId="0" borderId="0"/>
    <xf numFmtId="0" fontId="44" fillId="0" borderId="0"/>
    <xf numFmtId="0" fontId="44" fillId="0" borderId="0"/>
    <xf numFmtId="0" fontId="44" fillId="0" borderId="0"/>
    <xf numFmtId="0" fontId="44" fillId="0" borderId="0"/>
    <xf numFmtId="0" fontId="60" fillId="0" borderId="0"/>
    <xf numFmtId="0" fontId="44" fillId="0" borderId="0">
      <alignment vertical="top"/>
    </xf>
    <xf numFmtId="0" fontId="193" fillId="19" borderId="63">
      <alignment horizontal="center"/>
    </xf>
    <xf numFmtId="0" fontId="112" fillId="0" borderId="0">
      <alignment horizontal="left"/>
    </xf>
    <xf numFmtId="0" fontId="193" fillId="19" borderId="63">
      <alignment horizontal="center"/>
    </xf>
    <xf numFmtId="0" fontId="193" fillId="19" borderId="63">
      <alignment horizontal="center"/>
    </xf>
    <xf numFmtId="0" fontId="193" fillId="19" borderId="63">
      <alignment horizontal="center"/>
    </xf>
    <xf numFmtId="3" fontId="194" fillId="19" borderId="0"/>
    <xf numFmtId="3" fontId="193" fillId="19" borderId="0"/>
    <xf numFmtId="0" fontId="194" fillId="19" borderId="0"/>
    <xf numFmtId="0" fontId="193" fillId="19" borderId="0"/>
    <xf numFmtId="0" fontId="194" fillId="19" borderId="0">
      <alignment horizontal="center"/>
    </xf>
    <xf numFmtId="0" fontId="44" fillId="0" borderId="5"/>
    <xf numFmtId="0" fontId="52" fillId="0" borderId="14" applyBorder="0">
      <alignment horizontal="right"/>
    </xf>
    <xf numFmtId="0" fontId="52" fillId="0" borderId="14" applyBorder="0">
      <alignment horizontal="right"/>
    </xf>
    <xf numFmtId="0" fontId="52" fillId="0" borderId="14" applyBorder="0">
      <alignment horizontal="right"/>
    </xf>
    <xf numFmtId="49" fontId="54" fillId="0" borderId="0">
      <alignment horizontal="right" vertical="top"/>
    </xf>
    <xf numFmtId="0" fontId="54" fillId="0" borderId="0">
      <alignment horizontal="left" vertical="top" wrapText="1"/>
    </xf>
    <xf numFmtId="0" fontId="55" fillId="0" borderId="56">
      <alignment horizontal="left" vertical="center" wrapText="1" indent="1"/>
    </xf>
    <xf numFmtId="0" fontId="195" fillId="23" borderId="0" applyNumberFormat="0" applyBorder="0" applyAlignment="0"/>
    <xf numFmtId="219" fontId="95" fillId="0" borderId="28" applyFill="0" applyBorder="0" applyProtection="0">
      <alignment horizontal="right"/>
    </xf>
    <xf numFmtId="0" fontId="196" fillId="0" borderId="0" applyNumberFormat="0" applyFill="0" applyBorder="0" applyProtection="0">
      <alignment horizontal="center" vertical="center" wrapText="1"/>
    </xf>
    <xf numFmtId="0" fontId="197" fillId="0" borderId="0">
      <alignment wrapText="1"/>
    </xf>
    <xf numFmtId="0" fontId="197" fillId="0" borderId="0">
      <alignment wrapText="1"/>
    </xf>
    <xf numFmtId="0" fontId="197" fillId="0" borderId="0">
      <alignment wrapText="1"/>
    </xf>
    <xf numFmtId="0" fontId="197" fillId="0" borderId="0">
      <alignment wrapText="1"/>
    </xf>
    <xf numFmtId="0" fontId="198" fillId="0" borderId="0" applyBorder="0" applyProtection="0">
      <alignment vertical="center"/>
    </xf>
    <xf numFmtId="0" fontId="198" fillId="0" borderId="14" applyBorder="0" applyProtection="0">
      <alignment horizontal="right" vertical="center"/>
    </xf>
    <xf numFmtId="0" fontId="199" fillId="81" borderId="0" applyBorder="0" applyProtection="0">
      <alignment horizontal="centerContinuous" vertical="center"/>
    </xf>
    <xf numFmtId="0" fontId="199" fillId="82" borderId="14" applyBorder="0" applyProtection="0">
      <alignment horizontal="centerContinuous" vertical="center"/>
    </xf>
    <xf numFmtId="0" fontId="200" fillId="0" borderId="0" applyNumberFormat="0" applyFill="0" applyBorder="0" applyProtection="0">
      <alignment horizontal="left"/>
    </xf>
    <xf numFmtId="0" fontId="112" fillId="83" borderId="0">
      <alignment horizontal="right" vertical="top" wrapText="1"/>
    </xf>
    <xf numFmtId="0" fontId="112" fillId="83" borderId="0">
      <alignment horizontal="right" vertical="top" wrapText="1"/>
    </xf>
    <xf numFmtId="0" fontId="112" fillId="83" borderId="0">
      <alignment horizontal="right" vertical="top" wrapText="1"/>
    </xf>
    <xf numFmtId="0" fontId="112" fillId="83" borderId="0">
      <alignment horizontal="right" vertical="top" wrapText="1"/>
    </xf>
    <xf numFmtId="0" fontId="112" fillId="83" borderId="0">
      <alignment horizontal="right" vertical="top" wrapText="1"/>
    </xf>
    <xf numFmtId="0" fontId="112" fillId="0" borderId="0" applyBorder="0" applyProtection="0">
      <alignment horizontal="left"/>
    </xf>
    <xf numFmtId="0" fontId="101" fillId="0" borderId="0"/>
    <xf numFmtId="0" fontId="101" fillId="0" borderId="0"/>
    <xf numFmtId="0" fontId="101" fillId="0" borderId="0"/>
    <xf numFmtId="0" fontId="101" fillId="0" borderId="0"/>
    <xf numFmtId="0" fontId="201" fillId="0" borderId="0"/>
    <xf numFmtId="0" fontId="201" fillId="0" borderId="0"/>
    <xf numFmtId="0" fontId="201" fillId="0" borderId="0"/>
    <xf numFmtId="192" fontId="44" fillId="0" borderId="0"/>
    <xf numFmtId="192" fontId="44" fillId="0" borderId="0"/>
    <xf numFmtId="192" fontId="44" fillId="0" borderId="0"/>
    <xf numFmtId="192" fontId="44" fillId="0" borderId="0"/>
    <xf numFmtId="1" fontId="202" fillId="0" borderId="0" applyNumberFormat="0" applyFill="0" applyBorder="0" applyProtection="0">
      <alignment horizontal="right" vertical="top"/>
    </xf>
    <xf numFmtId="0" fontId="203" fillId="0" borderId="0"/>
    <xf numFmtId="0" fontId="203" fillId="0" borderId="0"/>
    <xf numFmtId="0" fontId="203" fillId="0" borderId="0"/>
    <xf numFmtId="0" fontId="203" fillId="0" borderId="0"/>
    <xf numFmtId="220" fontId="52" fillId="0" borderId="0">
      <alignment wrapText="1"/>
      <protection locked="0"/>
    </xf>
    <xf numFmtId="220" fontId="52" fillId="0" borderId="0">
      <alignment wrapText="1"/>
      <protection locked="0"/>
    </xf>
    <xf numFmtId="220" fontId="52" fillId="0" borderId="0">
      <alignment wrapText="1"/>
      <protection locked="0"/>
    </xf>
    <xf numFmtId="220" fontId="112" fillId="84" borderId="0">
      <alignment wrapText="1"/>
      <protection locked="0"/>
    </xf>
    <xf numFmtId="220" fontId="112" fillId="84" borderId="0">
      <alignment wrapText="1"/>
      <protection locked="0"/>
    </xf>
    <xf numFmtId="220" fontId="112" fillId="84" borderId="0">
      <alignment wrapText="1"/>
      <protection locked="0"/>
    </xf>
    <xf numFmtId="220" fontId="112" fillId="84" borderId="0">
      <alignment wrapText="1"/>
      <protection locked="0"/>
    </xf>
    <xf numFmtId="220" fontId="52" fillId="0" borderId="0">
      <alignment wrapText="1"/>
      <protection locked="0"/>
    </xf>
    <xf numFmtId="221" fontId="95" fillId="0" borderId="0" applyNumberFormat="0" applyFill="0" applyBorder="0" applyProtection="0">
      <alignment horizontal="left"/>
    </xf>
    <xf numFmtId="222" fontId="52" fillId="0" borderId="0">
      <alignment wrapText="1"/>
      <protection locked="0"/>
    </xf>
    <xf numFmtId="222" fontId="52" fillId="0" borderId="0">
      <alignment wrapText="1"/>
      <protection locked="0"/>
    </xf>
    <xf numFmtId="222" fontId="52" fillId="0" borderId="0">
      <alignment wrapText="1"/>
      <protection locked="0"/>
    </xf>
    <xf numFmtId="222" fontId="52" fillId="0" borderId="0">
      <alignment wrapText="1"/>
      <protection locked="0"/>
    </xf>
    <xf numFmtId="222" fontId="112" fillId="84" borderId="0">
      <alignment wrapText="1"/>
      <protection locked="0"/>
    </xf>
    <xf numFmtId="222" fontId="112" fillId="84" borderId="0">
      <alignment wrapText="1"/>
      <protection locked="0"/>
    </xf>
    <xf numFmtId="222" fontId="112" fillId="84" borderId="0">
      <alignment wrapText="1"/>
      <protection locked="0"/>
    </xf>
    <xf numFmtId="222" fontId="112" fillId="84" borderId="0">
      <alignment wrapText="1"/>
      <protection locked="0"/>
    </xf>
    <xf numFmtId="222" fontId="112" fillId="84" borderId="0">
      <alignment wrapText="1"/>
      <protection locked="0"/>
    </xf>
    <xf numFmtId="222" fontId="112" fillId="84" borderId="0">
      <alignment wrapText="1"/>
      <protection locked="0"/>
    </xf>
    <xf numFmtId="222" fontId="52" fillId="0" borderId="0">
      <alignment wrapText="1"/>
      <protection locked="0"/>
    </xf>
    <xf numFmtId="223" fontId="52" fillId="0" borderId="0">
      <alignment wrapText="1"/>
      <protection locked="0"/>
    </xf>
    <xf numFmtId="223" fontId="52" fillId="0" borderId="0">
      <alignment wrapText="1"/>
      <protection locked="0"/>
    </xf>
    <xf numFmtId="223" fontId="52" fillId="0" borderId="0">
      <alignment wrapText="1"/>
      <protection locked="0"/>
    </xf>
    <xf numFmtId="223" fontId="112" fillId="84" borderId="0">
      <alignment wrapText="1"/>
      <protection locked="0"/>
    </xf>
    <xf numFmtId="223" fontId="112" fillId="84" borderId="0">
      <alignment wrapText="1"/>
      <protection locked="0"/>
    </xf>
    <xf numFmtId="223" fontId="112" fillId="84" borderId="0">
      <alignment wrapText="1"/>
      <protection locked="0"/>
    </xf>
    <xf numFmtId="223" fontId="112" fillId="84" borderId="0">
      <alignment wrapText="1"/>
      <protection locked="0"/>
    </xf>
    <xf numFmtId="165" fontId="52" fillId="0" borderId="0">
      <alignment wrapText="1"/>
      <protection locked="0"/>
    </xf>
    <xf numFmtId="0" fontId="109" fillId="0" borderId="0" applyNumberFormat="0" applyFill="0" applyBorder="0" applyProtection="0">
      <alignment horizontal="left"/>
    </xf>
    <xf numFmtId="192" fontId="44" fillId="0" borderId="0"/>
    <xf numFmtId="192" fontId="44" fillId="0" borderId="0"/>
    <xf numFmtId="192" fontId="44" fillId="0" borderId="0"/>
    <xf numFmtId="192" fontId="44" fillId="0" borderId="0"/>
    <xf numFmtId="0" fontId="129" fillId="0" borderId="0" applyNumberFormat="0" applyFill="0" applyBorder="0" applyProtection="0"/>
    <xf numFmtId="0" fontId="202" fillId="0" borderId="0" applyNumberFormat="0" applyFill="0" applyBorder="0" applyProtection="0">
      <alignment horizontal="left" vertical="top"/>
    </xf>
    <xf numFmtId="224" fontId="112" fillId="83" borderId="64">
      <alignment wrapText="1"/>
    </xf>
    <xf numFmtId="224" fontId="112" fillId="83" borderId="64">
      <alignment wrapText="1"/>
    </xf>
    <xf numFmtId="224" fontId="112" fillId="83" borderId="64">
      <alignment wrapText="1"/>
    </xf>
    <xf numFmtId="224" fontId="112" fillId="83" borderId="64">
      <alignment wrapText="1"/>
    </xf>
    <xf numFmtId="225" fontId="112" fillId="83" borderId="64">
      <alignment wrapText="1"/>
    </xf>
    <xf numFmtId="225" fontId="112" fillId="83" borderId="64">
      <alignment wrapText="1"/>
    </xf>
    <xf numFmtId="225" fontId="112" fillId="83" borderId="64">
      <alignment wrapText="1"/>
    </xf>
    <xf numFmtId="225" fontId="112" fillId="83" borderId="64">
      <alignment wrapText="1"/>
    </xf>
    <xf numFmtId="225" fontId="112" fillId="83" borderId="64">
      <alignment wrapText="1"/>
    </xf>
    <xf numFmtId="225" fontId="112" fillId="83" borderId="64">
      <alignment wrapText="1"/>
    </xf>
    <xf numFmtId="226" fontId="112" fillId="83" borderId="64">
      <alignment wrapText="1"/>
    </xf>
    <xf numFmtId="226" fontId="112" fillId="83" borderId="64">
      <alignment wrapText="1"/>
    </xf>
    <xf numFmtId="226" fontId="112" fillId="83" borderId="64">
      <alignment wrapText="1"/>
    </xf>
    <xf numFmtId="226" fontId="112" fillId="83" borderId="64">
      <alignment wrapText="1"/>
    </xf>
    <xf numFmtId="0" fontId="101" fillId="0" borderId="65">
      <alignment horizontal="right"/>
    </xf>
    <xf numFmtId="0" fontId="101" fillId="0" borderId="65">
      <alignment horizontal="right"/>
    </xf>
    <xf numFmtId="0" fontId="101" fillId="0" borderId="65">
      <alignment horizontal="right"/>
    </xf>
    <xf numFmtId="0" fontId="101" fillId="0" borderId="65">
      <alignment horizontal="right"/>
    </xf>
    <xf numFmtId="0" fontId="52" fillId="0" borderId="6" applyFill="0" applyBorder="0" applyProtection="0">
      <alignment horizontal="left" vertical="top"/>
    </xf>
    <xf numFmtId="0" fontId="101" fillId="0" borderId="65">
      <alignment horizontal="right"/>
    </xf>
    <xf numFmtId="192" fontId="44" fillId="0" borderId="0"/>
    <xf numFmtId="192" fontId="44" fillId="0" borderId="0"/>
    <xf numFmtId="192" fontId="44" fillId="0" borderId="0"/>
    <xf numFmtId="192" fontId="44" fillId="0" borderId="0"/>
    <xf numFmtId="0" fontId="50" fillId="0" borderId="0"/>
    <xf numFmtId="227" fontId="44" fillId="0" borderId="0" applyNumberFormat="0" applyFill="0" applyBorder="0">
      <alignment horizontal="left"/>
    </xf>
    <xf numFmtId="227" fontId="44" fillId="0" borderId="0" applyNumberFormat="0" applyFill="0" applyBorder="0">
      <alignment horizontal="right"/>
    </xf>
    <xf numFmtId="0" fontId="44" fillId="0" borderId="0"/>
    <xf numFmtId="0" fontId="204" fillId="0" borderId="0"/>
    <xf numFmtId="0" fontId="205" fillId="0" borderId="0" applyNumberFormat="0" applyFill="0" applyBorder="0" applyProtection="0"/>
    <xf numFmtId="0" fontId="205"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205" fillId="0" borderId="0" applyNumberFormat="0" applyFill="0" applyBorder="0" applyProtection="0"/>
    <xf numFmtId="0" fontId="205" fillId="0" borderId="0"/>
    <xf numFmtId="0" fontId="164" fillId="20" borderId="23">
      <alignment horizontal="left" vertical="center" wrapText="1"/>
      <protection locked="0"/>
    </xf>
    <xf numFmtId="0" fontId="164" fillId="23" borderId="23">
      <alignment horizontal="left" vertical="center" wrapText="1"/>
      <protection locked="0"/>
    </xf>
    <xf numFmtId="40" fontId="196" fillId="0" borderId="0"/>
    <xf numFmtId="177" fontId="206" fillId="83" borderId="0" applyNumberFormat="0">
      <alignment vertical="center"/>
    </xf>
    <xf numFmtId="0" fontId="207" fillId="0" borderId="0" applyNumberFormat="0" applyFill="0" applyBorder="0" applyAlignment="0" applyProtection="0"/>
    <xf numFmtId="49" fontId="55" fillId="50" borderId="66">
      <alignment horizontal="center" vertical="center" wrapText="1"/>
    </xf>
    <xf numFmtId="177" fontId="208" fillId="49" borderId="0">
      <alignment vertical="center"/>
    </xf>
    <xf numFmtId="177" fontId="208" fillId="49" borderId="0">
      <alignment vertical="center"/>
    </xf>
    <xf numFmtId="177" fontId="208" fillId="49" borderId="0">
      <alignment vertical="center"/>
    </xf>
    <xf numFmtId="177" fontId="208" fillId="49" borderId="0">
      <alignment vertical="center"/>
    </xf>
    <xf numFmtId="177" fontId="208" fillId="49" borderId="0">
      <alignment vertical="center"/>
    </xf>
    <xf numFmtId="49" fontId="55" fillId="50" borderId="66">
      <alignment horizontal="center" vertical="center" wrapText="1"/>
    </xf>
    <xf numFmtId="49" fontId="55" fillId="50" borderId="66">
      <alignment horizontal="center" vertical="center" wrapText="1"/>
    </xf>
    <xf numFmtId="177" fontId="208" fillId="49" borderId="0">
      <alignment vertical="center"/>
    </xf>
    <xf numFmtId="0" fontId="72" fillId="0" borderId="0" applyNumberFormat="0" applyFill="0" applyBorder="0" applyProtection="0">
      <alignment horizontal="left" vertical="center" indent="10"/>
    </xf>
    <xf numFmtId="0" fontId="72" fillId="0" borderId="0" applyNumberFormat="0" applyFill="0" applyBorder="0" applyProtection="0">
      <alignment horizontal="left" vertical="center" indent="10"/>
    </xf>
    <xf numFmtId="0" fontId="72" fillId="0" borderId="0" applyNumberFormat="0" applyFill="0" applyBorder="0" applyProtection="0">
      <alignment horizontal="left" vertical="center" indent="10"/>
    </xf>
    <xf numFmtId="0" fontId="72" fillId="0" borderId="0" applyNumberFormat="0" applyFill="0" applyBorder="0" applyProtection="0">
      <alignment horizontal="left" vertical="center" indent="10"/>
    </xf>
    <xf numFmtId="0" fontId="207" fillId="0" borderId="0" applyNumberFormat="0" applyFill="0" applyBorder="0" applyAlignment="0" applyProtection="0"/>
    <xf numFmtId="0" fontId="72" fillId="0" borderId="0" applyNumberFormat="0" applyFill="0" applyBorder="0" applyProtection="0">
      <alignment horizontal="left" vertical="center" indent="10"/>
    </xf>
    <xf numFmtId="0" fontId="207" fillId="0" borderId="0" applyNumberFormat="0" applyFill="0" applyBorder="0" applyAlignment="0" applyProtection="0"/>
    <xf numFmtId="0" fontId="207" fillId="0" borderId="0" applyNumberFormat="0" applyFill="0" applyBorder="0" applyAlignment="0" applyProtection="0"/>
    <xf numFmtId="0" fontId="209" fillId="0" borderId="0" applyNumberFormat="0" applyFill="0" applyBorder="0" applyAlignment="0" applyProtection="0"/>
    <xf numFmtId="0" fontId="210" fillId="0" borderId="0"/>
    <xf numFmtId="0" fontId="44" fillId="0" borderId="0"/>
    <xf numFmtId="0" fontId="205" fillId="0" borderId="0"/>
    <xf numFmtId="0" fontId="44" fillId="0" borderId="53" applyBorder="0">
      <alignment horizontal="center" vertical="top" wrapText="1"/>
    </xf>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8"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7" applyNumberFormat="0" applyFill="0" applyAlignment="0" applyProtection="0"/>
    <xf numFmtId="0" fontId="211" fillId="0" borderId="68" applyNumberFormat="0" applyFill="0" applyAlignment="0" applyProtection="0"/>
    <xf numFmtId="0" fontId="212" fillId="0" borderId="0" applyFill="0" applyBorder="0" applyProtection="0"/>
    <xf numFmtId="0" fontId="212" fillId="0" borderId="0" applyFill="0" applyBorder="0" applyProtection="0"/>
    <xf numFmtId="0" fontId="195" fillId="23" borderId="0" applyNumberFormat="0" applyBorder="0" applyAlignment="0"/>
    <xf numFmtId="0" fontId="44" fillId="0" borderId="0"/>
    <xf numFmtId="0" fontId="78" fillId="0" borderId="0" applyNumberFormat="0" applyFill="0" applyBorder="0" applyAlignment="0" applyProtection="0"/>
    <xf numFmtId="0" fontId="173" fillId="0" borderId="0"/>
    <xf numFmtId="0" fontId="44" fillId="0" borderId="0"/>
    <xf numFmtId="228" fontId="55" fillId="0" borderId="4" applyFill="0" applyBorder="0">
      <alignment vertical="top"/>
    </xf>
    <xf numFmtId="0" fontId="44" fillId="0" borderId="0"/>
    <xf numFmtId="0" fontId="213" fillId="0" borderId="0" applyNumberFormat="0" applyFill="0" applyBorder="0" applyAlignment="0" applyProtection="0"/>
    <xf numFmtId="0" fontId="44" fillId="0" borderId="0">
      <alignment horizontal="center" textRotation="180"/>
    </xf>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5" fillId="0" borderId="0"/>
    <xf numFmtId="0" fontId="44" fillId="0" borderId="0"/>
    <xf numFmtId="0" fontId="52" fillId="0" borderId="0"/>
    <xf numFmtId="0" fontId="52" fillId="0" borderId="0"/>
    <xf numFmtId="0" fontId="52" fillId="0" borderId="0"/>
    <xf numFmtId="164" fontId="43" fillId="0" borderId="0" applyFont="0" applyFill="0" applyBorder="0" applyAlignment="0" applyProtection="0"/>
    <xf numFmtId="43" fontId="51" fillId="0" borderId="0" applyFont="0" applyFill="0" applyBorder="0" applyAlignment="0" applyProtection="0"/>
    <xf numFmtId="0" fontId="214" fillId="0" borderId="0"/>
    <xf numFmtId="0" fontId="44" fillId="30" borderId="71" applyNumberFormat="0" applyFont="0" applyAlignment="0" applyProtection="0"/>
    <xf numFmtId="0" fontId="150" fillId="35" borderId="70" applyNumberFormat="0" applyAlignment="0" applyProtection="0"/>
    <xf numFmtId="0" fontId="125" fillId="0" borderId="42" applyNumberFormat="0" applyFill="0" applyAlignment="0" applyProtection="0"/>
    <xf numFmtId="0" fontId="150" fillId="35" borderId="70" applyNumberFormat="0" applyAlignment="0" applyProtection="0"/>
    <xf numFmtId="0" fontId="85" fillId="54" borderId="70" applyNumberFormat="0" applyAlignment="0" applyProtection="0"/>
    <xf numFmtId="43" fontId="44" fillId="0" borderId="0" applyFont="0" applyFill="0" applyBorder="0" applyAlignment="0" applyProtection="0"/>
    <xf numFmtId="0" fontId="150" fillId="35" borderId="70" applyNumberFormat="0" applyAlignment="0" applyProtection="0"/>
    <xf numFmtId="0" fontId="125" fillId="0" borderId="42" applyNumberFormat="0" applyFill="0" applyAlignment="0" applyProtection="0"/>
    <xf numFmtId="0" fontId="150" fillId="35" borderId="70" applyNumberFormat="0" applyAlignment="0" applyProtection="0"/>
    <xf numFmtId="9" fontId="44" fillId="0" borderId="0" applyFont="0" applyFill="0" applyBorder="0" applyAlignment="0" applyProtection="0"/>
    <xf numFmtId="0" fontId="150" fillId="35" borderId="31"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0" fontId="209" fillId="0" borderId="0" applyNumberFormat="0" applyFill="0" applyBorder="0" applyAlignment="0" applyProtection="0"/>
    <xf numFmtId="0" fontId="125" fillId="0" borderId="42" applyNumberFormat="0" applyFill="0" applyAlignment="0" applyProtection="0"/>
    <xf numFmtId="43" fontId="44" fillId="0" borderId="0" applyFont="0" applyFill="0" applyBorder="0" applyAlignment="0" applyProtection="0"/>
    <xf numFmtId="0" fontId="44" fillId="0" borderId="0"/>
    <xf numFmtId="0" fontId="42" fillId="0" borderId="0"/>
    <xf numFmtId="0" fontId="44" fillId="0" borderId="0"/>
    <xf numFmtId="0" fontId="174" fillId="54" borderId="72" applyNumberFormat="0" applyAlignment="0" applyProtection="0"/>
    <xf numFmtId="9" fontId="44" fillId="0" borderId="0" applyFont="0" applyFill="0" applyBorder="0" applyAlignment="0" applyProtection="0"/>
    <xf numFmtId="0" fontId="209" fillId="0" borderId="0" applyNumberFormat="0" applyFill="0" applyBorder="0" applyAlignment="0" applyProtection="0"/>
    <xf numFmtId="0" fontId="211" fillId="0" borderId="73" applyNumberFormat="0" applyFill="0" applyAlignment="0" applyProtection="0"/>
    <xf numFmtId="9" fontId="44" fillId="0" borderId="0" applyFont="0" applyFill="0" applyBorder="0" applyAlignment="0" applyProtection="0"/>
    <xf numFmtId="0" fontId="44" fillId="0" borderId="0"/>
    <xf numFmtId="0" fontId="44" fillId="0" borderId="0"/>
    <xf numFmtId="0" fontId="216" fillId="0" borderId="0"/>
    <xf numFmtId="0" fontId="41" fillId="0" borderId="0"/>
    <xf numFmtId="0" fontId="40" fillId="0" borderId="0"/>
    <xf numFmtId="0" fontId="39" fillId="0" borderId="0"/>
    <xf numFmtId="0" fontId="52" fillId="85" borderId="0">
      <alignment vertical="top"/>
    </xf>
    <xf numFmtId="0" fontId="218" fillId="0" borderId="0"/>
    <xf numFmtId="0" fontId="43" fillId="0" borderId="0"/>
    <xf numFmtId="0" fontId="38" fillId="0" borderId="0"/>
    <xf numFmtId="164" fontId="38" fillId="0" borderId="0" applyFont="0" applyFill="0" applyBorder="0" applyAlignment="0" applyProtection="0"/>
    <xf numFmtId="0" fontId="38" fillId="0" borderId="0"/>
    <xf numFmtId="9" fontId="38" fillId="0" borderId="0" applyFont="0" applyFill="0" applyBorder="0" applyAlignment="0" applyProtection="0"/>
    <xf numFmtId="43" fontId="38" fillId="0" borderId="0" applyFont="0" applyFill="0" applyBorder="0" applyAlignment="0" applyProtection="0"/>
    <xf numFmtId="0" fontId="44" fillId="0" borderId="0"/>
    <xf numFmtId="9" fontId="37" fillId="0" borderId="0" applyFont="0" applyFill="0" applyBorder="0" applyAlignment="0" applyProtection="0"/>
    <xf numFmtId="0" fontId="36" fillId="0" borderId="0"/>
    <xf numFmtId="0" fontId="35" fillId="0" borderId="0"/>
    <xf numFmtId="0" fontId="44" fillId="0" borderId="0"/>
    <xf numFmtId="9" fontId="44" fillId="0" borderId="0" applyFont="0" applyFill="0" applyBorder="0" applyAlignment="0" applyProtection="0"/>
    <xf numFmtId="0" fontId="150" fillId="35" borderId="83" applyNumberFormat="0" applyAlignment="0" applyProtection="0"/>
    <xf numFmtId="3" fontId="44" fillId="19" borderId="84">
      <alignment horizontal="right"/>
    </xf>
    <xf numFmtId="3" fontId="55" fillId="19" borderId="84">
      <alignment horizontal="right"/>
    </xf>
    <xf numFmtId="0" fontId="85" fillId="54" borderId="83" applyNumberFormat="0" applyAlignment="0" applyProtection="0"/>
    <xf numFmtId="0" fontId="85" fillId="54" borderId="76" applyNumberFormat="0" applyAlignment="0" applyProtection="0"/>
    <xf numFmtId="3" fontId="55" fillId="19" borderId="75">
      <alignment horizontal="right"/>
    </xf>
    <xf numFmtId="3" fontId="44" fillId="19" borderId="75">
      <alignment horizontal="right"/>
    </xf>
    <xf numFmtId="0" fontId="150" fillId="35" borderId="76" applyNumberFormat="0" applyAlignment="0" applyProtection="0"/>
    <xf numFmtId="0" fontId="44" fillId="30" borderId="77" applyNumberFormat="0" applyFont="0" applyAlignment="0" applyProtection="0"/>
    <xf numFmtId="0" fontId="174" fillId="54" borderId="78" applyNumberFormat="0" applyAlignment="0" applyProtection="0"/>
    <xf numFmtId="9" fontId="44" fillId="0" borderId="0" applyFont="0" applyFill="0" applyBorder="0" applyAlignment="0" applyProtection="0"/>
    <xf numFmtId="0" fontId="211" fillId="0" borderId="79" applyNumberFormat="0" applyFill="0" applyAlignment="0" applyProtection="0"/>
    <xf numFmtId="0" fontId="44" fillId="0" borderId="0"/>
    <xf numFmtId="3" fontId="44" fillId="19" borderId="75">
      <alignment horizontal="right"/>
    </xf>
    <xf numFmtId="0" fontId="34" fillId="0" borderId="0"/>
    <xf numFmtId="0" fontId="85" fillId="54" borderId="76" applyNumberFormat="0" applyAlignment="0" applyProtection="0"/>
    <xf numFmtId="3" fontId="55" fillId="19" borderId="75">
      <alignment horizontal="right"/>
    </xf>
    <xf numFmtId="3" fontId="44" fillId="19" borderId="75">
      <alignment horizontal="right"/>
    </xf>
    <xf numFmtId="43" fontId="44" fillId="0" borderId="0" applyFont="0" applyFill="0" applyBorder="0" applyAlignment="0" applyProtection="0"/>
    <xf numFmtId="0" fontId="150" fillId="35" borderId="76" applyNumberFormat="0" applyAlignment="0" applyProtection="0"/>
    <xf numFmtId="0" fontId="44" fillId="30" borderId="80" applyNumberFormat="0" applyFont="0" applyAlignment="0" applyProtection="0"/>
    <xf numFmtId="0" fontId="174" fillId="54" borderId="81" applyNumberFormat="0" applyAlignment="0" applyProtection="0"/>
    <xf numFmtId="0" fontId="211" fillId="0" borderId="82" applyNumberFormat="0" applyFill="0" applyAlignment="0" applyProtection="0"/>
    <xf numFmtId="3" fontId="44" fillId="19" borderId="75">
      <alignment horizontal="right"/>
    </xf>
    <xf numFmtId="43" fontId="44" fillId="0" borderId="0" applyFont="0" applyFill="0" applyBorder="0" applyAlignment="0" applyProtection="0"/>
    <xf numFmtId="0" fontId="34" fillId="0" borderId="0"/>
    <xf numFmtId="3" fontId="44" fillId="19" borderId="84">
      <alignment horizontal="right"/>
    </xf>
    <xf numFmtId="0" fontId="85" fillId="54" borderId="83" applyNumberFormat="0" applyAlignment="0" applyProtection="0"/>
    <xf numFmtId="3" fontId="55" fillId="19" borderId="84">
      <alignment horizontal="right"/>
    </xf>
    <xf numFmtId="3" fontId="44" fillId="19" borderId="84">
      <alignment horizontal="right"/>
    </xf>
    <xf numFmtId="0" fontId="150" fillId="35" borderId="83" applyNumberFormat="0" applyAlignment="0" applyProtection="0"/>
    <xf numFmtId="3" fontId="44" fillId="19" borderId="84">
      <alignment horizontal="right"/>
    </xf>
    <xf numFmtId="0" fontId="44" fillId="0" borderId="0"/>
    <xf numFmtId="0" fontId="150" fillId="35" borderId="90" applyNumberFormat="0" applyAlignment="0" applyProtection="0"/>
    <xf numFmtId="0" fontId="44" fillId="0" borderId="0"/>
    <xf numFmtId="0" fontId="44" fillId="30" borderId="94" applyNumberFormat="0" applyFont="0" applyAlignment="0" applyProtection="0"/>
    <xf numFmtId="0" fontId="174" fillId="54" borderId="95" applyNumberFormat="0" applyAlignment="0" applyProtection="0"/>
    <xf numFmtId="9" fontId="44" fillId="0" borderId="0" applyFont="0" applyFill="0" applyBorder="0" applyAlignment="0" applyProtection="0"/>
    <xf numFmtId="0" fontId="211" fillId="0" borderId="96" applyNumberFormat="0" applyFill="0" applyAlignment="0" applyProtection="0"/>
    <xf numFmtId="0" fontId="85" fillId="54" borderId="85" applyNumberFormat="0" applyAlignment="0" applyProtection="0"/>
    <xf numFmtId="3" fontId="55" fillId="19" borderId="86">
      <alignment horizontal="right"/>
    </xf>
    <xf numFmtId="3" fontId="44" fillId="19" borderId="86">
      <alignment horizontal="right"/>
    </xf>
    <xf numFmtId="0" fontId="85" fillId="54" borderId="97" applyNumberFormat="0" applyAlignment="0" applyProtection="0"/>
    <xf numFmtId="0" fontId="44" fillId="0" borderId="0"/>
    <xf numFmtId="0" fontId="150" fillId="35" borderId="85" applyNumberFormat="0" applyAlignment="0" applyProtection="0"/>
    <xf numFmtId="0" fontId="44" fillId="30" borderId="87" applyNumberFormat="0" applyFont="0" applyAlignment="0" applyProtection="0"/>
    <xf numFmtId="0" fontId="174" fillId="54" borderId="88" applyNumberFormat="0" applyAlignment="0" applyProtection="0"/>
    <xf numFmtId="9" fontId="44" fillId="0" borderId="0" applyFont="0" applyFill="0" applyBorder="0" applyAlignment="0" applyProtection="0"/>
    <xf numFmtId="0" fontId="211" fillId="0" borderId="89" applyNumberFormat="0" applyFill="0" applyAlignment="0" applyProtection="0"/>
    <xf numFmtId="3" fontId="44" fillId="19" borderId="86">
      <alignment horizontal="right"/>
    </xf>
    <xf numFmtId="0" fontId="33" fillId="0" borderId="0"/>
    <xf numFmtId="0" fontId="85" fillId="54" borderId="85" applyNumberFormat="0" applyAlignment="0" applyProtection="0"/>
    <xf numFmtId="3" fontId="55" fillId="19" borderId="86">
      <alignment horizontal="right"/>
    </xf>
    <xf numFmtId="3" fontId="44" fillId="19" borderId="86">
      <alignment horizontal="right"/>
    </xf>
    <xf numFmtId="43" fontId="44" fillId="0" borderId="0" applyFont="0" applyFill="0" applyBorder="0" applyAlignment="0" applyProtection="0"/>
    <xf numFmtId="0" fontId="150" fillId="35" borderId="85" applyNumberFormat="0" applyAlignment="0" applyProtection="0"/>
    <xf numFmtId="0" fontId="174" fillId="54" borderId="88" applyNumberFormat="0" applyAlignment="0" applyProtection="0"/>
    <xf numFmtId="0" fontId="211" fillId="0" borderId="89" applyNumberFormat="0" applyFill="0" applyAlignment="0" applyProtection="0"/>
    <xf numFmtId="3" fontId="44" fillId="19" borderId="86">
      <alignment horizontal="right"/>
    </xf>
    <xf numFmtId="43" fontId="44" fillId="0" borderId="0" applyFont="0" applyFill="0" applyBorder="0" applyAlignment="0" applyProtection="0"/>
    <xf numFmtId="0" fontId="33" fillId="0" borderId="0"/>
    <xf numFmtId="0" fontId="150" fillId="35" borderId="85" applyNumberFormat="0" applyAlignment="0" applyProtection="0"/>
    <xf numFmtId="9" fontId="44" fillId="0" borderId="0" applyFont="0" applyFill="0" applyBorder="0" applyAlignment="0" applyProtection="0"/>
    <xf numFmtId="0" fontId="44" fillId="0" borderId="0"/>
    <xf numFmtId="0" fontId="150" fillId="35" borderId="97" applyNumberFormat="0" applyAlignment="0" applyProtection="0"/>
    <xf numFmtId="9" fontId="44" fillId="0" borderId="0" applyFont="0" applyFill="0" applyBorder="0" applyAlignment="0" applyProtection="0"/>
    <xf numFmtId="0" fontId="85" fillId="54" borderId="90" applyNumberFormat="0" applyAlignment="0" applyProtection="0"/>
    <xf numFmtId="0" fontId="150" fillId="35" borderId="90" applyNumberFormat="0" applyAlignment="0" applyProtection="0"/>
    <xf numFmtId="0" fontId="44" fillId="30" borderId="91" applyNumberFormat="0" applyFont="0" applyAlignment="0" applyProtection="0"/>
    <xf numFmtId="0" fontId="174" fillId="54" borderId="92" applyNumberFormat="0" applyAlignment="0" applyProtection="0"/>
    <xf numFmtId="0" fontId="211" fillId="0" borderId="93" applyNumberFormat="0" applyFill="0" applyAlignment="0" applyProtection="0"/>
    <xf numFmtId="0" fontId="150" fillId="35" borderId="97" applyNumberFormat="0" applyAlignment="0" applyProtection="0"/>
    <xf numFmtId="0" fontId="44" fillId="30" borderId="94" applyNumberFormat="0" applyFont="0" applyAlignment="0" applyProtection="0"/>
    <xf numFmtId="0" fontId="211" fillId="0" borderId="96" applyNumberFormat="0" applyFill="0" applyAlignment="0" applyProtection="0"/>
    <xf numFmtId="0" fontId="85" fillId="54" borderId="98" applyNumberFormat="0" applyAlignment="0" applyProtection="0"/>
    <xf numFmtId="0" fontId="150" fillId="35" borderId="98" applyNumberFormat="0" applyAlignment="0" applyProtection="0"/>
    <xf numFmtId="0" fontId="44" fillId="30" borderId="99" applyNumberFormat="0" applyFont="0" applyAlignment="0" applyProtection="0"/>
    <xf numFmtId="0" fontId="174" fillId="54" borderId="100" applyNumberFormat="0" applyAlignment="0" applyProtection="0"/>
    <xf numFmtId="0" fontId="211" fillId="0" borderId="101" applyNumberFormat="0" applyFill="0" applyAlignment="0" applyProtection="0"/>
    <xf numFmtId="0" fontId="219" fillId="0" borderId="0"/>
    <xf numFmtId="9" fontId="44" fillId="0" borderId="0" applyFont="0" applyFill="0" applyBorder="0" applyAlignment="0" applyProtection="0"/>
    <xf numFmtId="0" fontId="150" fillId="35" borderId="102" applyNumberFormat="0" applyAlignment="0" applyProtection="0"/>
    <xf numFmtId="43" fontId="44" fillId="0" borderId="0" applyFont="0" applyFill="0" applyBorder="0" applyAlignment="0" applyProtection="0"/>
    <xf numFmtId="0" fontId="85" fillId="54" borderId="102" applyNumberFormat="0" applyAlignment="0" applyProtection="0"/>
    <xf numFmtId="3" fontId="55" fillId="19" borderId="103">
      <alignment horizontal="right"/>
    </xf>
    <xf numFmtId="3" fontId="44" fillId="19" borderId="103">
      <alignment horizontal="right"/>
    </xf>
    <xf numFmtId="3" fontId="44" fillId="19" borderId="103">
      <alignment horizontal="right"/>
    </xf>
    <xf numFmtId="43" fontId="44" fillId="0" borderId="0" applyFont="0" applyFill="0" applyBorder="0" applyAlignment="0" applyProtection="0"/>
    <xf numFmtId="0" fontId="150" fillId="35" borderId="102" applyNumberFormat="0" applyAlignment="0" applyProtection="0"/>
    <xf numFmtId="0" fontId="44" fillId="30" borderId="104" applyNumberFormat="0" applyFont="0" applyAlignment="0" applyProtection="0"/>
    <xf numFmtId="0" fontId="174" fillId="54" borderId="105" applyNumberFormat="0" applyAlignment="0" applyProtection="0"/>
    <xf numFmtId="9" fontId="44" fillId="0" borderId="0" applyFont="0" applyFill="0" applyBorder="0" applyAlignment="0" applyProtection="0"/>
    <xf numFmtId="0" fontId="211" fillId="0" borderId="106" applyNumberFormat="0" applyFill="0" applyAlignment="0" applyProtection="0"/>
    <xf numFmtId="0" fontId="32" fillId="0" borderId="0"/>
    <xf numFmtId="0" fontId="219" fillId="0" borderId="0"/>
    <xf numFmtId="0" fontId="32" fillId="0" borderId="0"/>
    <xf numFmtId="43" fontId="44" fillId="0" borderId="0" applyFont="0" applyFill="0" applyBorder="0" applyAlignment="0" applyProtection="0"/>
    <xf numFmtId="0" fontId="31" fillId="0" borderId="0"/>
    <xf numFmtId="3" fontId="55" fillId="19" borderId="111">
      <alignment horizontal="right"/>
    </xf>
    <xf numFmtId="179" fontId="44" fillId="19" borderId="111" applyNumberFormat="0">
      <alignment horizontal="right" vertical="top"/>
    </xf>
    <xf numFmtId="0" fontId="55" fillId="19" borderId="111">
      <alignment horizontal="left" indent="1"/>
    </xf>
    <xf numFmtId="179" fontId="55" fillId="19" borderId="111" applyNumberFormat="0">
      <alignment horizontal="right" vertical="top"/>
    </xf>
    <xf numFmtId="0" fontId="44" fillId="19" borderId="111">
      <alignment horizontal="left" indent="3"/>
    </xf>
    <xf numFmtId="179" fontId="44" fillId="19" borderId="111" applyNumberFormat="0">
      <alignment horizontal="right" vertical="top"/>
    </xf>
    <xf numFmtId="0" fontId="55" fillId="19" borderId="111">
      <alignment horizontal="left" indent="2"/>
    </xf>
    <xf numFmtId="0" fontId="55" fillId="19" borderId="111">
      <alignment horizontal="right" vertical="top"/>
    </xf>
    <xf numFmtId="0" fontId="44" fillId="19" borderId="111">
      <alignment horizontal="left" indent="3"/>
    </xf>
    <xf numFmtId="0" fontId="55" fillId="19" borderId="111"/>
    <xf numFmtId="0" fontId="44" fillId="0" borderId="0"/>
    <xf numFmtId="0" fontId="30" fillId="0" borderId="0"/>
    <xf numFmtId="0" fontId="43" fillId="0" borderId="0"/>
    <xf numFmtId="0" fontId="220" fillId="0" borderId="0"/>
    <xf numFmtId="0" fontId="174" fillId="54" borderId="121" applyNumberFormat="0" applyAlignment="0" applyProtection="0"/>
    <xf numFmtId="9" fontId="44" fillId="0" borderId="0" applyFont="0" applyFill="0" applyBorder="0" applyAlignment="0" applyProtection="0"/>
    <xf numFmtId="0" fontId="174" fillId="54" borderId="117" applyNumberFormat="0" applyAlignment="0" applyProtection="0"/>
    <xf numFmtId="0" fontId="150" fillId="35" borderId="119" applyNumberFormat="0" applyAlignment="0" applyProtection="0"/>
    <xf numFmtId="0" fontId="150" fillId="35" borderId="112" applyNumberFormat="0" applyAlignment="0" applyProtection="0"/>
    <xf numFmtId="0" fontId="150" fillId="35" borderId="119" applyNumberFormat="0" applyAlignment="0" applyProtection="0"/>
    <xf numFmtId="0" fontId="220" fillId="0" borderId="0"/>
    <xf numFmtId="0" fontId="211" fillId="0" borderId="118" applyNumberFormat="0" applyFill="0" applyAlignment="0" applyProtection="0"/>
    <xf numFmtId="0" fontId="44" fillId="30" borderId="116" applyNumberFormat="0" applyFont="0" applyAlignment="0" applyProtection="0"/>
    <xf numFmtId="9" fontId="44" fillId="0" borderId="0" applyFont="0" applyFill="0" applyBorder="0" applyAlignment="0" applyProtection="0"/>
    <xf numFmtId="0" fontId="211" fillId="0" borderId="122" applyNumberFormat="0" applyFill="0" applyAlignment="0" applyProtection="0"/>
    <xf numFmtId="0" fontId="220" fillId="0" borderId="0"/>
    <xf numFmtId="0" fontId="150" fillId="35" borderId="119" applyNumberFormat="0" applyAlignment="0" applyProtection="0"/>
    <xf numFmtId="0" fontId="150" fillId="35" borderId="112" applyNumberFormat="0" applyAlignment="0" applyProtection="0"/>
    <xf numFmtId="0" fontId="85" fillId="54" borderId="112" applyNumberFormat="0" applyAlignment="0" applyProtection="0"/>
    <xf numFmtId="0" fontId="150" fillId="35" borderId="123" applyNumberFormat="0" applyAlignment="0" applyProtection="0"/>
    <xf numFmtId="0" fontId="150" fillId="35" borderId="112" applyNumberFormat="0" applyAlignment="0" applyProtection="0"/>
    <xf numFmtId="0" fontId="211" fillId="0" borderId="118" applyNumberFormat="0" applyFill="0" applyAlignment="0" applyProtection="0"/>
    <xf numFmtId="0" fontId="220" fillId="0" borderId="0"/>
    <xf numFmtId="0" fontId="44" fillId="30" borderId="113" applyNumberFormat="0" applyFont="0" applyAlignment="0" applyProtection="0"/>
    <xf numFmtId="0" fontId="174" fillId="54" borderId="114"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0" fontId="211" fillId="0" borderId="115" applyNumberFormat="0" applyFill="0" applyAlignment="0" applyProtection="0"/>
    <xf numFmtId="0" fontId="220" fillId="0" borderId="0"/>
    <xf numFmtId="9" fontId="44" fillId="0" borderId="0" applyFont="0" applyFill="0" applyBorder="0" applyAlignment="0" applyProtection="0"/>
    <xf numFmtId="9" fontId="44" fillId="0" borderId="0" applyFont="0" applyFill="0" applyBorder="0" applyAlignment="0" applyProtection="0"/>
    <xf numFmtId="0" fontId="220" fillId="0" borderId="0"/>
    <xf numFmtId="0" fontId="29" fillId="0" borderId="0"/>
    <xf numFmtId="0" fontId="150" fillId="35" borderId="112" applyNumberFormat="0" applyAlignment="0" applyProtection="0"/>
    <xf numFmtId="0" fontId="85" fillId="54" borderId="112" applyNumberFormat="0" applyAlignment="0" applyProtection="0"/>
    <xf numFmtId="3" fontId="55" fillId="19" borderId="103">
      <alignment horizontal="right"/>
    </xf>
    <xf numFmtId="3" fontId="44" fillId="19" borderId="103">
      <alignment horizontal="right"/>
    </xf>
    <xf numFmtId="43" fontId="44" fillId="0" borderId="0" applyFont="0" applyFill="0" applyBorder="0" applyAlignment="0" applyProtection="0"/>
    <xf numFmtId="0" fontId="150" fillId="35" borderId="112" applyNumberFormat="0" applyAlignment="0" applyProtection="0"/>
    <xf numFmtId="0" fontId="44" fillId="30" borderId="113" applyNumberFormat="0" applyFont="0" applyAlignment="0" applyProtection="0"/>
    <xf numFmtId="0" fontId="174" fillId="54" borderId="114" applyNumberFormat="0" applyAlignment="0" applyProtection="0"/>
    <xf numFmtId="0" fontId="211" fillId="0" borderId="115" applyNumberFormat="0" applyFill="0" applyAlignment="0" applyProtection="0"/>
    <xf numFmtId="3" fontId="44" fillId="19" borderId="103">
      <alignment horizontal="right"/>
    </xf>
    <xf numFmtId="43" fontId="44" fillId="0" borderId="0" applyFont="0" applyFill="0" applyBorder="0" applyAlignment="0" applyProtection="0"/>
    <xf numFmtId="0" fontId="29" fillId="0" borderId="0"/>
    <xf numFmtId="0" fontId="174" fillId="54" borderId="117" applyNumberFormat="0" applyAlignment="0" applyProtection="0"/>
    <xf numFmtId="9" fontId="44" fillId="0" borderId="0" applyFont="0" applyFill="0" applyBorder="0" applyAlignment="0" applyProtection="0"/>
    <xf numFmtId="0" fontId="44" fillId="30" borderId="120" applyNumberFormat="0" applyFont="0" applyAlignment="0" applyProtection="0"/>
    <xf numFmtId="0" fontId="85" fillId="54" borderId="119" applyNumberFormat="0" applyAlignment="0" applyProtection="0"/>
    <xf numFmtId="9" fontId="44" fillId="0" borderId="0" applyFont="0" applyFill="0" applyBorder="0" applyAlignment="0" applyProtection="0"/>
    <xf numFmtId="0" fontId="85" fillId="54" borderId="123" applyNumberFormat="0" applyAlignment="0" applyProtection="0"/>
    <xf numFmtId="0" fontId="44" fillId="30" borderId="116" applyNumberFormat="0" applyFont="0" applyAlignment="0" applyProtection="0"/>
    <xf numFmtId="0" fontId="220" fillId="0" borderId="0"/>
    <xf numFmtId="9" fontId="44" fillId="0" borderId="0" applyFont="0" applyFill="0" applyBorder="0" applyAlignment="0" applyProtection="0"/>
    <xf numFmtId="0" fontId="150" fillId="35" borderId="119" applyNumberFormat="0" applyAlignment="0" applyProtection="0"/>
    <xf numFmtId="0" fontId="220" fillId="0" borderId="0"/>
    <xf numFmtId="0" fontId="220" fillId="0" borderId="0"/>
    <xf numFmtId="0" fontId="150" fillId="35" borderId="119" applyNumberFormat="0" applyAlignment="0" applyProtection="0"/>
    <xf numFmtId="0" fontId="150" fillId="35" borderId="123" applyNumberFormat="0" applyAlignment="0" applyProtection="0"/>
    <xf numFmtId="0" fontId="44" fillId="30" borderId="120" applyNumberFormat="0" applyFont="0" applyAlignment="0" applyProtection="0"/>
    <xf numFmtId="0" fontId="174" fillId="54" borderId="121" applyNumberFormat="0" applyAlignment="0" applyProtection="0"/>
    <xf numFmtId="0" fontId="211" fillId="0" borderId="122" applyNumberFormat="0" applyFill="0" applyAlignment="0" applyProtection="0"/>
    <xf numFmtId="0" fontId="28" fillId="0" borderId="0"/>
    <xf numFmtId="0" fontId="28" fillId="0" borderId="0"/>
    <xf numFmtId="0" fontId="27" fillId="0" borderId="0"/>
    <xf numFmtId="0" fontId="26" fillId="0" borderId="0"/>
    <xf numFmtId="0" fontId="25" fillId="0" borderId="0"/>
    <xf numFmtId="0" fontId="221" fillId="0" borderId="0"/>
    <xf numFmtId="0" fontId="222" fillId="0" borderId="0"/>
    <xf numFmtId="0" fontId="24" fillId="0" borderId="0"/>
    <xf numFmtId="0" fontId="44" fillId="0" borderId="0"/>
    <xf numFmtId="0" fontId="44" fillId="0" borderId="0"/>
    <xf numFmtId="0" fontId="24" fillId="0" borderId="0"/>
    <xf numFmtId="0" fontId="44" fillId="0" borderId="0"/>
    <xf numFmtId="0" fontId="85" fillId="54" borderId="125" applyNumberFormat="0" applyAlignment="0" applyProtection="0"/>
    <xf numFmtId="43" fontId="44" fillId="0" borderId="0" applyFont="0" applyFill="0" applyBorder="0" applyAlignment="0" applyProtection="0"/>
    <xf numFmtId="0" fontId="150" fillId="35" borderId="125" applyNumberFormat="0" applyAlignment="0" applyProtection="0"/>
    <xf numFmtId="9" fontId="44" fillId="0" borderId="0" applyFont="0" applyFill="0" applyBorder="0" applyAlignment="0" applyProtection="0"/>
    <xf numFmtId="0" fontId="23" fillId="0" borderId="0"/>
    <xf numFmtId="0" fontId="23" fillId="0" borderId="0"/>
    <xf numFmtId="43" fontId="44" fillId="0" borderId="0" applyFont="0" applyFill="0" applyBorder="0" applyAlignment="0" applyProtection="0"/>
    <xf numFmtId="0" fontId="22" fillId="0" borderId="0"/>
    <xf numFmtId="0" fontId="223"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20" fillId="0" borderId="0"/>
    <xf numFmtId="0" fontId="44" fillId="0" borderId="0"/>
    <xf numFmtId="0" fontId="19" fillId="0" borderId="0"/>
    <xf numFmtId="0" fontId="18" fillId="0" borderId="0"/>
    <xf numFmtId="9" fontId="18" fillId="0" borderId="0" applyFont="0" applyFill="0" applyBorder="0" applyAlignment="0" applyProtection="0"/>
    <xf numFmtId="0" fontId="44" fillId="0" borderId="0"/>
    <xf numFmtId="9" fontId="17" fillId="0" borderId="0" applyFont="0" applyFill="0" applyBorder="0" applyAlignment="0" applyProtection="0"/>
    <xf numFmtId="0" fontId="16" fillId="0" borderId="0"/>
    <xf numFmtId="0" fontId="237"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0" borderId="0"/>
    <xf numFmtId="0" fontId="238" fillId="0" borderId="0"/>
    <xf numFmtId="0" fontId="10" fillId="0" borderId="0"/>
    <xf numFmtId="43" fontId="10" fillId="0" borderId="0" applyFont="0" applyFill="0" applyBorder="0" applyAlignment="0" applyProtection="0"/>
    <xf numFmtId="0" fontId="9" fillId="0" borderId="0"/>
    <xf numFmtId="0" fontId="239" fillId="0" borderId="0"/>
    <xf numFmtId="0" fontId="8" fillId="0" borderId="0"/>
    <xf numFmtId="0" fontId="7" fillId="0" borderId="0"/>
    <xf numFmtId="0" fontId="7" fillId="0" borderId="0"/>
    <xf numFmtId="43" fontId="7" fillId="0" borderId="0" applyFont="0" applyFill="0" applyBorder="0" applyAlignment="0" applyProtection="0"/>
    <xf numFmtId="0" fontId="5" fillId="0" borderId="0"/>
    <xf numFmtId="0" fontId="240" fillId="0" borderId="149" applyNumberFormat="0" applyFill="0" applyAlignment="0" applyProtection="0"/>
    <xf numFmtId="0" fontId="4" fillId="0" borderId="0"/>
    <xf numFmtId="0" fontId="4" fillId="0" borderId="0"/>
    <xf numFmtId="0" fontId="241" fillId="0" borderId="0"/>
    <xf numFmtId="0" fontId="4" fillId="0" borderId="0"/>
    <xf numFmtId="0" fontId="3" fillId="0" borderId="0"/>
    <xf numFmtId="0" fontId="2" fillId="0" borderId="0"/>
    <xf numFmtId="0" fontId="1" fillId="0" borderId="0"/>
    <xf numFmtId="0" fontId="141" fillId="0" borderId="0" applyNumberFormat="0" applyFill="0" applyBorder="0" applyAlignment="0" applyProtection="0"/>
  </cellStyleXfs>
  <cellXfs count="195">
    <xf numFmtId="0" fontId="0" fillId="0" borderId="0" xfId="0"/>
    <xf numFmtId="0" fontId="46" fillId="0" borderId="0" xfId="3" applyFont="1"/>
    <xf numFmtId="0" fontId="48" fillId="0" borderId="0" xfId="9" applyFont="1"/>
    <xf numFmtId="0" fontId="48" fillId="0" borderId="0" xfId="9" applyFont="1" applyAlignment="1">
      <alignment horizontal="right"/>
    </xf>
    <xf numFmtId="0" fontId="47" fillId="0" borderId="0" xfId="9" applyFont="1"/>
    <xf numFmtId="0" fontId="47" fillId="0" borderId="0" xfId="9" applyFont="1" applyAlignment="1">
      <alignment horizontal="right"/>
    </xf>
    <xf numFmtId="3" fontId="47" fillId="0" borderId="0" xfId="9" applyNumberFormat="1" applyFont="1"/>
    <xf numFmtId="0" fontId="47" fillId="0" borderId="9" xfId="9" applyFont="1" applyBorder="1" applyAlignment="1">
      <alignment wrapText="1"/>
    </xf>
    <xf numFmtId="3" fontId="47" fillId="0" borderId="12" xfId="9" applyNumberFormat="1" applyFont="1" applyBorder="1" applyAlignment="1">
      <alignment horizontal="center"/>
    </xf>
    <xf numFmtId="3" fontId="47" fillId="0" borderId="13" xfId="9" applyNumberFormat="1" applyFont="1" applyBorder="1" applyAlignment="1">
      <alignment horizontal="center"/>
    </xf>
    <xf numFmtId="2" fontId="59" fillId="0" borderId="13" xfId="9" applyNumberFormat="1" applyFont="1" applyBorder="1" applyAlignment="1">
      <alignment horizontal="center"/>
    </xf>
    <xf numFmtId="3" fontId="47" fillId="0" borderId="0" xfId="9" applyNumberFormat="1" applyFont="1" applyAlignment="1">
      <alignment horizontal="center"/>
    </xf>
    <xf numFmtId="0" fontId="215" fillId="0" borderId="0" xfId="25522" applyFont="1"/>
    <xf numFmtId="0" fontId="217" fillId="0" borderId="0" xfId="9" applyFont="1"/>
    <xf numFmtId="0" fontId="47" fillId="0" borderId="108" xfId="9" applyFont="1" applyBorder="1"/>
    <xf numFmtId="0" fontId="47" fillId="0" borderId="108" xfId="9" applyFont="1" applyBorder="1" applyAlignment="1">
      <alignment wrapText="1"/>
    </xf>
    <xf numFmtId="0" fontId="47" fillId="0" borderId="108" xfId="9" applyFont="1" applyBorder="1" applyAlignment="1">
      <alignment horizontal="left"/>
    </xf>
    <xf numFmtId="0" fontId="47" fillId="0" borderId="109" xfId="9" applyFont="1" applyBorder="1" applyAlignment="1">
      <alignment wrapText="1"/>
    </xf>
    <xf numFmtId="0" fontId="59" fillId="0" borderId="124" xfId="9" applyFont="1" applyBorder="1" applyAlignment="1">
      <alignment horizontal="center"/>
    </xf>
    <xf numFmtId="168" fontId="47" fillId="0" borderId="12" xfId="12" applyNumberFormat="1" applyFont="1" applyFill="1" applyBorder="1"/>
    <xf numFmtId="4" fontId="47" fillId="0" borderId="0" xfId="9" applyNumberFormat="1" applyFont="1"/>
    <xf numFmtId="0" fontId="49" fillId="0" borderId="0" xfId="16" applyFont="1"/>
    <xf numFmtId="0" fontId="47" fillId="0" borderId="0" xfId="9" applyFont="1" applyAlignment="1">
      <alignment wrapText="1"/>
    </xf>
    <xf numFmtId="4" fontId="47" fillId="0" borderId="13" xfId="9" applyNumberFormat="1" applyFont="1" applyBorder="1"/>
    <xf numFmtId="0" fontId="47" fillId="0" borderId="13" xfId="4" applyFont="1" applyBorder="1"/>
    <xf numFmtId="0" fontId="46" fillId="0" borderId="13" xfId="3" applyFont="1" applyBorder="1"/>
    <xf numFmtId="0" fontId="47" fillId="0" borderId="13" xfId="9" applyFont="1" applyBorder="1"/>
    <xf numFmtId="0" fontId="46" fillId="0" borderId="13" xfId="16" applyFont="1" applyBorder="1"/>
    <xf numFmtId="0" fontId="47" fillId="0" borderId="13" xfId="9" applyFont="1" applyBorder="1" applyAlignment="1">
      <alignment horizontal="right"/>
    </xf>
    <xf numFmtId="168" fontId="47" fillId="0" borderId="13" xfId="12" applyNumberFormat="1" applyFont="1" applyFill="1" applyBorder="1"/>
    <xf numFmtId="1" fontId="47" fillId="0" borderId="0" xfId="9" applyNumberFormat="1" applyFont="1"/>
    <xf numFmtId="0" fontId="225" fillId="0" borderId="0" xfId="25522" applyFont="1"/>
    <xf numFmtId="0" fontId="227" fillId="0" borderId="0" xfId="9" applyFont="1"/>
    <xf numFmtId="0" fontId="215" fillId="0" borderId="0" xfId="9" applyFont="1"/>
    <xf numFmtId="0" fontId="215" fillId="16" borderId="108" xfId="9" applyFont="1" applyFill="1" applyBorder="1"/>
    <xf numFmtId="0" fontId="230" fillId="0" borderId="0" xfId="9" applyFont="1"/>
    <xf numFmtId="0" fontId="45" fillId="0" borderId="0" xfId="9" applyFont="1"/>
    <xf numFmtId="0" fontId="231" fillId="0" borderId="0" xfId="25522" applyFont="1"/>
    <xf numFmtId="0" fontId="231" fillId="0" borderId="0" xfId="9" applyFont="1" applyAlignment="1">
      <alignment horizontal="center" wrapText="1"/>
    </xf>
    <xf numFmtId="0" fontId="224" fillId="0" borderId="0" xfId="9" applyFont="1"/>
    <xf numFmtId="0" fontId="232" fillId="0" borderId="0" xfId="18669" applyFont="1"/>
    <xf numFmtId="0" fontId="45" fillId="0" borderId="0" xfId="9" applyFont="1" applyAlignment="1">
      <alignment vertical="center"/>
    </xf>
    <xf numFmtId="0" fontId="45" fillId="0" borderId="10" xfId="9" applyFont="1" applyBorder="1" applyAlignment="1">
      <alignment vertical="center"/>
    </xf>
    <xf numFmtId="2" fontId="233" fillId="0" borderId="17" xfId="9" applyNumberFormat="1" applyFont="1" applyBorder="1" applyAlignment="1">
      <alignment horizontal="center" vertical="center"/>
    </xf>
    <xf numFmtId="0" fontId="45" fillId="0" borderId="127" xfId="9" applyFont="1" applyBorder="1" applyAlignment="1">
      <alignment vertical="center"/>
    </xf>
    <xf numFmtId="0" fontId="45" fillId="0" borderId="134" xfId="9" applyFont="1" applyBorder="1" applyAlignment="1">
      <alignment vertical="center" wrapText="1"/>
    </xf>
    <xf numFmtId="0" fontId="45" fillId="0" borderId="134" xfId="9" applyFont="1" applyBorder="1" applyAlignment="1">
      <alignment vertical="center"/>
    </xf>
    <xf numFmtId="0" fontId="45" fillId="0" borderId="135" xfId="9" applyFont="1" applyBorder="1" applyAlignment="1">
      <alignment vertical="center" wrapText="1"/>
    </xf>
    <xf numFmtId="3" fontId="45" fillId="0" borderId="136" xfId="9" applyNumberFormat="1" applyFont="1" applyBorder="1" applyAlignment="1">
      <alignment horizontal="center" vertical="center"/>
    </xf>
    <xf numFmtId="0" fontId="45" fillId="0" borderId="137" xfId="9" applyFont="1" applyBorder="1" applyAlignment="1">
      <alignment vertical="center" wrapText="1"/>
    </xf>
    <xf numFmtId="0" fontId="231" fillId="0" borderId="130" xfId="25522" applyFont="1" applyBorder="1" applyAlignment="1" applyProtection="1">
      <alignment vertical="center" wrapText="1"/>
      <protection locked="0" hidden="1"/>
    </xf>
    <xf numFmtId="0" fontId="231" fillId="0" borderId="0" xfId="9" applyFont="1" applyAlignment="1">
      <alignment horizontal="center" vertical="center" wrapText="1"/>
    </xf>
    <xf numFmtId="0" fontId="45" fillId="0" borderId="138" xfId="9" applyFont="1" applyBorder="1" applyAlignment="1">
      <alignment vertical="center" wrapText="1"/>
    </xf>
    <xf numFmtId="3" fontId="45" fillId="0" borderId="133" xfId="9" applyNumberFormat="1" applyFont="1" applyBorder="1" applyAlignment="1">
      <alignment horizontal="center" vertical="center"/>
    </xf>
    <xf numFmtId="0" fontId="45" fillId="0" borderId="127" xfId="9" applyFont="1" applyBorder="1" applyAlignment="1">
      <alignment vertical="center" wrapText="1"/>
    </xf>
    <xf numFmtId="0" fontId="45" fillId="0" borderId="139" xfId="9" applyFont="1" applyBorder="1" applyAlignment="1">
      <alignment vertical="center" wrapText="1"/>
    </xf>
    <xf numFmtId="0" fontId="231" fillId="0" borderId="0" xfId="25522" applyFont="1" applyProtection="1">
      <protection locked="0" hidden="1"/>
    </xf>
    <xf numFmtId="0" fontId="45" fillId="0" borderId="140" xfId="9" applyFont="1" applyBorder="1" applyAlignment="1">
      <alignment vertical="center" wrapText="1"/>
    </xf>
    <xf numFmtId="3" fontId="45" fillId="0" borderId="17" xfId="9" applyNumberFormat="1" applyFont="1" applyBorder="1" applyAlignment="1">
      <alignment horizontal="center" vertical="center"/>
    </xf>
    <xf numFmtId="0" fontId="45" fillId="0" borderId="141" xfId="9" applyFont="1" applyBorder="1" applyAlignment="1">
      <alignment vertical="center" wrapText="1"/>
    </xf>
    <xf numFmtId="0" fontId="45" fillId="0" borderId="15" xfId="9" applyFont="1" applyBorder="1" applyAlignment="1">
      <alignment vertical="center" wrapText="1"/>
    </xf>
    <xf numFmtId="0" fontId="236" fillId="0" borderId="0" xfId="25522" applyFont="1" applyAlignment="1">
      <alignment horizontal="right"/>
    </xf>
    <xf numFmtId="0" fontId="47" fillId="0" borderId="0" xfId="25522" applyFont="1"/>
    <xf numFmtId="0" fontId="215" fillId="0" borderId="0" xfId="25522" applyFont="1" applyAlignment="1">
      <alignment vertical="top"/>
    </xf>
    <xf numFmtId="0" fontId="45" fillId="0" borderId="69" xfId="9" applyFont="1" applyBorder="1" applyAlignment="1">
      <alignment vertical="center" wrapText="1"/>
    </xf>
    <xf numFmtId="0" fontId="44" fillId="0" borderId="0" xfId="50415"/>
    <xf numFmtId="0" fontId="56" fillId="0" borderId="13" xfId="50415" applyFont="1" applyBorder="1" applyAlignment="1">
      <alignment horizontal="left" vertical="center"/>
    </xf>
    <xf numFmtId="0" fontId="56" fillId="0" borderId="13" xfId="50415" applyFont="1" applyBorder="1" applyAlignment="1">
      <alignment horizontal="center" vertical="center"/>
    </xf>
    <xf numFmtId="0" fontId="56" fillId="0" borderId="13" xfId="50415" applyFont="1" applyBorder="1" applyAlignment="1">
      <alignment horizontal="center" vertical="center" wrapText="1"/>
    </xf>
    <xf numFmtId="0" fontId="44" fillId="0" borderId="13" xfId="50415" applyBorder="1"/>
    <xf numFmtId="165" fontId="0" fillId="0" borderId="13" xfId="50413" applyNumberFormat="1" applyFont="1" applyBorder="1"/>
    <xf numFmtId="165" fontId="0" fillId="86" borderId="13" xfId="50413" applyNumberFormat="1" applyFont="1" applyFill="1" applyBorder="1"/>
    <xf numFmtId="164" fontId="43" fillId="0" borderId="13" xfId="50387" applyBorder="1"/>
    <xf numFmtId="229" fontId="0" fillId="86" borderId="13" xfId="50516" applyNumberFormat="1" applyFont="1" applyFill="1" applyBorder="1"/>
    <xf numFmtId="230" fontId="44" fillId="0" borderId="0" xfId="50415" applyNumberFormat="1"/>
    <xf numFmtId="43" fontId="44" fillId="0" borderId="0" xfId="50415" applyNumberFormat="1"/>
    <xf numFmtId="0" fontId="46" fillId="21" borderId="0" xfId="3" applyFont="1" applyFill="1"/>
    <xf numFmtId="0" fontId="46" fillId="21" borderId="128" xfId="3" applyFont="1" applyFill="1" applyBorder="1"/>
    <xf numFmtId="0" fontId="46" fillId="21" borderId="128" xfId="3" applyFont="1" applyFill="1" applyBorder="1" applyAlignment="1">
      <alignment wrapText="1"/>
    </xf>
    <xf numFmtId="0" fontId="47" fillId="0" borderId="0" xfId="9" applyFont="1" applyAlignment="1">
      <alignment horizontal="left"/>
    </xf>
    <xf numFmtId="0" fontId="47" fillId="0" borderId="110" xfId="9" applyFont="1" applyBorder="1" applyAlignment="1">
      <alignment horizontal="left" wrapText="1"/>
    </xf>
    <xf numFmtId="3" fontId="48" fillId="0" borderId="142" xfId="9" applyNumberFormat="1" applyFont="1" applyBorder="1" applyAlignment="1">
      <alignment wrapText="1"/>
    </xf>
    <xf numFmtId="0" fontId="217" fillId="0" borderId="0" xfId="9" applyFont="1" applyAlignment="1">
      <alignment horizontal="right"/>
    </xf>
    <xf numFmtId="0" fontId="228" fillId="0" borderId="0" xfId="9" applyFont="1"/>
    <xf numFmtId="1" fontId="229" fillId="0" borderId="0" xfId="9" applyNumberFormat="1" applyFont="1"/>
    <xf numFmtId="3" fontId="217" fillId="0" borderId="0" xfId="9" applyNumberFormat="1" applyFont="1" applyAlignment="1">
      <alignment horizontal="right"/>
    </xf>
    <xf numFmtId="0" fontId="45" fillId="0" borderId="144" xfId="9" applyFont="1" applyBorder="1" applyAlignment="1">
      <alignment vertical="center"/>
    </xf>
    <xf numFmtId="0" fontId="45" fillId="0" borderId="144" xfId="9" applyFont="1" applyBorder="1" applyAlignment="1">
      <alignment vertical="center" wrapText="1"/>
    </xf>
    <xf numFmtId="3" fontId="47" fillId="0" borderId="134" xfId="9" applyNumberFormat="1" applyFont="1" applyBorder="1" applyAlignment="1">
      <alignment horizontal="center"/>
    </xf>
    <xf numFmtId="2" fontId="59" fillId="0" borderId="143" xfId="9" applyNumberFormat="1" applyFont="1" applyBorder="1" applyAlignment="1">
      <alignment horizontal="center"/>
    </xf>
    <xf numFmtId="3" fontId="45" fillId="0" borderId="11" xfId="9" applyNumberFormat="1" applyFont="1" applyBorder="1" applyAlignment="1">
      <alignment horizontal="center" vertical="center"/>
    </xf>
    <xf numFmtId="0" fontId="56" fillId="0" borderId="11" xfId="50415" applyFont="1" applyBorder="1" applyAlignment="1">
      <alignment horizontal="center" vertical="center" wrapText="1"/>
    </xf>
    <xf numFmtId="164" fontId="43" fillId="0" borderId="11" xfId="50387" applyBorder="1"/>
    <xf numFmtId="3" fontId="45" fillId="0" borderId="147" xfId="9" applyNumberFormat="1" applyFont="1" applyBorder="1" applyAlignment="1">
      <alignment horizontal="center" vertical="center"/>
    </xf>
    <xf numFmtId="2" fontId="233" fillId="0" borderId="147" xfId="9" applyNumberFormat="1" applyFont="1" applyBorder="1" applyAlignment="1">
      <alignment horizontal="center" vertical="center"/>
    </xf>
    <xf numFmtId="165" fontId="45" fillId="0" borderId="147" xfId="50634" applyNumberFormat="1" applyFont="1" applyFill="1" applyBorder="1" applyAlignment="1">
      <alignment horizontal="center" vertical="center"/>
    </xf>
    <xf numFmtId="3" fontId="45" fillId="0" borderId="146" xfId="9" applyNumberFormat="1" applyFont="1" applyBorder="1" applyAlignment="1">
      <alignment horizontal="center" vertical="center"/>
    </xf>
    <xf numFmtId="10" fontId="6" fillId="0" borderId="147" xfId="22" applyNumberFormat="1" applyFont="1" applyBorder="1" applyAlignment="1">
      <alignment horizontal="center" vertical="center"/>
    </xf>
    <xf numFmtId="0" fontId="47" fillId="0" borderId="147" xfId="9" applyFont="1" applyBorder="1"/>
    <xf numFmtId="4" fontId="47" fillId="0" borderId="147" xfId="9" applyNumberFormat="1" applyFont="1" applyBorder="1"/>
    <xf numFmtId="0" fontId="47" fillId="0" borderId="147" xfId="9" applyFont="1" applyBorder="1" applyAlignment="1">
      <alignment horizontal="right"/>
    </xf>
    <xf numFmtId="3" fontId="47" fillId="0" borderId="147" xfId="9" applyNumberFormat="1" applyFont="1" applyBorder="1" applyAlignment="1">
      <alignment horizontal="center"/>
    </xf>
    <xf numFmtId="0" fontId="46" fillId="0" borderId="147" xfId="3" applyFont="1" applyBorder="1"/>
    <xf numFmtId="0" fontId="46" fillId="0" borderId="147" xfId="16" applyFont="1" applyBorder="1"/>
    <xf numFmtId="0" fontId="56" fillId="0" borderId="147" xfId="50415" applyFont="1" applyBorder="1" applyAlignment="1">
      <alignment horizontal="center" vertical="center"/>
    </xf>
    <xf numFmtId="0" fontId="56" fillId="86" borderId="147" xfId="50415" applyFont="1" applyFill="1" applyBorder="1" applyAlignment="1">
      <alignment horizontal="center" vertical="center"/>
    </xf>
    <xf numFmtId="0" fontId="56" fillId="0" borderId="147" xfId="50415" applyFont="1" applyBorder="1" applyAlignment="1">
      <alignment horizontal="center" vertical="center" wrapText="1"/>
    </xf>
    <xf numFmtId="0" fontId="44" fillId="0" borderId="147" xfId="50415" applyBorder="1"/>
    <xf numFmtId="229" fontId="0" fillId="86" borderId="147" xfId="50516" applyNumberFormat="1" applyFont="1" applyFill="1" applyBorder="1"/>
    <xf numFmtId="165" fontId="0" fillId="0" borderId="145" xfId="50413" applyNumberFormat="1" applyFont="1" applyFill="1" applyBorder="1"/>
    <xf numFmtId="229" fontId="0" fillId="0" borderId="145" xfId="50516" applyNumberFormat="1" applyFont="1" applyFill="1" applyBorder="1"/>
    <xf numFmtId="0" fontId="56" fillId="0" borderId="147" xfId="50415" applyFont="1" applyBorder="1" applyAlignment="1">
      <alignment horizontal="left" vertical="center"/>
    </xf>
    <xf numFmtId="165" fontId="0" fillId="86" borderId="147" xfId="50413" applyNumberFormat="1" applyFont="1" applyFill="1" applyBorder="1"/>
    <xf numFmtId="3" fontId="45" fillId="0" borderId="74" xfId="9" applyNumberFormat="1" applyFont="1" applyBorder="1" applyAlignment="1">
      <alignment horizontal="center" vertical="center"/>
    </xf>
    <xf numFmtId="0" fontId="45" fillId="0" borderId="132" xfId="9" applyFont="1" applyBorder="1" applyAlignment="1">
      <alignment vertical="center" wrapText="1"/>
    </xf>
    <xf numFmtId="0" fontId="47" fillId="0" borderId="142" xfId="9" applyFont="1" applyBorder="1" applyAlignment="1">
      <alignment wrapText="1"/>
    </xf>
    <xf numFmtId="0" fontId="46" fillId="0" borderId="14" xfId="16" applyFont="1" applyBorder="1"/>
    <xf numFmtId="0" fontId="47" fillId="0" borderId="14" xfId="9" applyFont="1" applyBorder="1"/>
    <xf numFmtId="4" fontId="47" fillId="0" borderId="14" xfId="9" applyNumberFormat="1" applyFont="1" applyBorder="1"/>
    <xf numFmtId="0" fontId="49" fillId="0" borderId="14" xfId="16" applyFont="1" applyBorder="1"/>
    <xf numFmtId="0" fontId="47" fillId="0" borderId="14" xfId="9" applyFont="1" applyBorder="1" applyAlignment="1">
      <alignment horizontal="right"/>
    </xf>
    <xf numFmtId="0" fontId="47" fillId="0" borderId="148" xfId="9" applyFont="1" applyBorder="1"/>
    <xf numFmtId="0" fontId="44" fillId="0" borderId="11" xfId="4" applyBorder="1"/>
    <xf numFmtId="0" fontId="44" fillId="0" borderId="36" xfId="4" applyBorder="1"/>
    <xf numFmtId="0" fontId="46" fillId="0" borderId="14" xfId="3" applyFont="1" applyBorder="1"/>
    <xf numFmtId="3" fontId="47" fillId="0" borderId="151" xfId="9" applyNumberFormat="1" applyFont="1" applyBorder="1" applyAlignment="1">
      <alignment horizontal="center"/>
    </xf>
    <xf numFmtId="43" fontId="217" fillId="0" borderId="0" xfId="9" applyNumberFormat="1" applyFont="1"/>
    <xf numFmtId="0" fontId="231" fillId="0" borderId="139" xfId="9" applyFont="1" applyBorder="1" applyAlignment="1">
      <alignment vertical="center" wrapText="1"/>
    </xf>
    <xf numFmtId="3" fontId="231" fillId="0" borderId="151" xfId="9" applyNumberFormat="1" applyFont="1" applyBorder="1" applyAlignment="1">
      <alignment horizontal="center" vertical="center"/>
    </xf>
    <xf numFmtId="3" fontId="45" fillId="0" borderId="152" xfId="9" applyNumberFormat="1" applyFont="1" applyBorder="1" applyAlignment="1">
      <alignment horizontal="center" vertical="center"/>
    </xf>
    <xf numFmtId="0" fontId="45" fillId="0" borderId="153" xfId="9" applyFont="1" applyBorder="1" applyAlignment="1">
      <alignment vertical="center" wrapText="1"/>
    </xf>
    <xf numFmtId="0" fontId="231" fillId="0" borderId="141" xfId="9" applyFont="1" applyBorder="1" applyAlignment="1">
      <alignment vertical="center" wrapText="1"/>
    </xf>
    <xf numFmtId="3" fontId="231" fillId="0" borderId="136" xfId="9" applyNumberFormat="1" applyFont="1" applyBorder="1" applyAlignment="1">
      <alignment horizontal="center" vertical="center"/>
    </xf>
    <xf numFmtId="0" fontId="45" fillId="0" borderId="137" xfId="9" applyFont="1" applyBorder="1" applyAlignment="1">
      <alignment vertical="center"/>
    </xf>
    <xf numFmtId="3" fontId="217" fillId="0" borderId="0" xfId="9" applyNumberFormat="1" applyFont="1"/>
    <xf numFmtId="0" fontId="47" fillId="0" borderId="124" xfId="9" applyFont="1" applyBorder="1"/>
    <xf numFmtId="0" fontId="47" fillId="0" borderId="151" xfId="9" applyFont="1" applyBorder="1"/>
    <xf numFmtId="0" fontId="44" fillId="0" borderId="155" xfId="4" applyBorder="1"/>
    <xf numFmtId="0" fontId="44" fillId="0" borderId="154" xfId="4" applyBorder="1"/>
    <xf numFmtId="0" fontId="47" fillId="0" borderId="151" xfId="9" applyFont="1" applyBorder="1" applyAlignment="1">
      <alignment horizontal="right"/>
    </xf>
    <xf numFmtId="0" fontId="59" fillId="0" borderId="156" xfId="9" applyFont="1" applyBorder="1" applyAlignment="1">
      <alignment horizontal="center"/>
    </xf>
    <xf numFmtId="2" fontId="59" fillId="0" borderId="151" xfId="9" applyNumberFormat="1" applyFont="1" applyBorder="1" applyAlignment="1">
      <alignment horizontal="center"/>
    </xf>
    <xf numFmtId="3" fontId="47" fillId="17" borderId="12" xfId="9" applyNumberFormat="1" applyFont="1" applyFill="1" applyBorder="1" applyAlignment="1">
      <alignment horizontal="center"/>
    </xf>
    <xf numFmtId="3" fontId="47" fillId="17" borderId="13" xfId="9" applyNumberFormat="1" applyFont="1" applyFill="1" applyBorder="1" applyAlignment="1">
      <alignment horizontal="center"/>
    </xf>
    <xf numFmtId="2" fontId="59" fillId="17" borderId="13" xfId="9" applyNumberFormat="1" applyFont="1" applyFill="1" applyBorder="1" applyAlignment="1">
      <alignment horizontal="center"/>
    </xf>
    <xf numFmtId="3" fontId="47" fillId="0" borderId="157" xfId="9" applyNumberFormat="1" applyFont="1" applyBorder="1" applyAlignment="1">
      <alignment horizontal="center"/>
    </xf>
    <xf numFmtId="0" fontId="242" fillId="0" borderId="134" xfId="9" applyFont="1" applyBorder="1" applyAlignment="1">
      <alignment vertical="center" wrapText="1"/>
    </xf>
    <xf numFmtId="0" fontId="45" fillId="0" borderId="150" xfId="9" applyFont="1" applyBorder="1" applyAlignment="1">
      <alignment vertical="center" wrapText="1"/>
    </xf>
    <xf numFmtId="0" fontId="242" fillId="0" borderId="134" xfId="9" applyFont="1" applyBorder="1" applyAlignment="1">
      <alignment vertical="center"/>
    </xf>
    <xf numFmtId="0" fontId="49" fillId="0" borderId="0" xfId="3" applyFont="1"/>
    <xf numFmtId="0" fontId="0" fillId="0" borderId="124" xfId="0" applyBorder="1"/>
    <xf numFmtId="0" fontId="47" fillId="0" borderId="157" xfId="4" applyFont="1" applyBorder="1"/>
    <xf numFmtId="0" fontId="243" fillId="0" borderId="0" xfId="9" applyFont="1"/>
    <xf numFmtId="169" fontId="215" fillId="0" borderId="0" xfId="9" applyNumberFormat="1" applyFont="1"/>
    <xf numFmtId="0" fontId="243" fillId="0" borderId="0" xfId="9" applyFont="1" applyAlignment="1">
      <alignment horizontal="left" vertical="center"/>
    </xf>
    <xf numFmtId="0" fontId="244" fillId="0" borderId="0" xfId="9" applyFont="1"/>
    <xf numFmtId="0" fontId="244" fillId="0" borderId="158" xfId="9" applyFont="1" applyBorder="1"/>
    <xf numFmtId="169" fontId="244" fillId="0" borderId="158" xfId="9" applyNumberFormat="1" applyFont="1" applyBorder="1"/>
    <xf numFmtId="169" fontId="243" fillId="0" borderId="0" xfId="9" applyNumberFormat="1" applyFont="1"/>
    <xf numFmtId="0" fontId="245" fillId="0" borderId="0" xfId="9" applyFont="1"/>
    <xf numFmtId="169" fontId="215" fillId="0" borderId="128" xfId="25522" applyNumberFormat="1" applyFont="1" applyBorder="1" applyAlignment="1">
      <alignment horizontal="center" vertical="top" wrapText="1"/>
    </xf>
    <xf numFmtId="0" fontId="215" fillId="0" borderId="128" xfId="25522" applyFont="1" applyBorder="1" applyAlignment="1">
      <alignment vertical="top" wrapText="1"/>
    </xf>
    <xf numFmtId="169" fontId="215" fillId="0" borderId="0" xfId="25522" applyNumberFormat="1" applyFont="1"/>
    <xf numFmtId="169" fontId="215" fillId="0" borderId="0" xfId="25522" applyNumberFormat="1" applyFont="1" applyAlignment="1">
      <alignment horizontal="right"/>
    </xf>
    <xf numFmtId="0" fontId="243" fillId="0" borderId="0" xfId="9" applyFont="1" applyAlignment="1">
      <alignment wrapText="1"/>
    </xf>
    <xf numFmtId="169" fontId="243" fillId="0" borderId="0" xfId="9" applyNumberFormat="1" applyFont="1" applyAlignment="1">
      <alignment wrapText="1"/>
    </xf>
    <xf numFmtId="0" fontId="243" fillId="0" borderId="0" xfId="50544" applyFont="1" applyAlignment="1">
      <alignment wrapText="1"/>
    </xf>
    <xf numFmtId="169" fontId="215" fillId="0" borderId="0" xfId="25522" applyNumberFormat="1" applyFont="1" applyAlignment="1">
      <alignment wrapText="1"/>
    </xf>
    <xf numFmtId="0" fontId="243" fillId="0" borderId="0" xfId="50544" applyFont="1"/>
    <xf numFmtId="3" fontId="53" fillId="0" borderId="0" xfId="0" applyNumberFormat="1" applyFont="1"/>
    <xf numFmtId="3" fontId="247" fillId="0" borderId="0" xfId="0" applyNumberFormat="1" applyFont="1"/>
    <xf numFmtId="0" fontId="53" fillId="0" borderId="0" xfId="0" applyFont="1"/>
    <xf numFmtId="4" fontId="53" fillId="0" borderId="0" xfId="0" applyNumberFormat="1" applyFont="1"/>
    <xf numFmtId="0" fontId="47" fillId="0" borderId="108" xfId="9" applyFont="1" applyBorder="1" applyAlignment="1">
      <alignment horizontal="right" wrapText="1"/>
    </xf>
    <xf numFmtId="0" fontId="47" fillId="0" borderId="109" xfId="9" applyFont="1" applyBorder="1" applyAlignment="1">
      <alignment horizontal="right" wrapText="1"/>
    </xf>
    <xf numFmtId="0" fontId="47" fillId="87" borderId="108" xfId="9" applyFont="1" applyFill="1" applyBorder="1" applyAlignment="1">
      <alignment horizontal="right" wrapText="1"/>
    </xf>
    <xf numFmtId="0" fontId="47" fillId="87" borderId="108" xfId="9" quotePrefix="1" applyFont="1" applyFill="1" applyBorder="1" applyAlignment="1">
      <alignment horizontal="right" wrapText="1"/>
    </xf>
    <xf numFmtId="9" fontId="53" fillId="0" borderId="0" xfId="0" applyNumberFormat="1" applyFont="1"/>
    <xf numFmtId="2" fontId="53" fillId="0" borderId="0" xfId="0" applyNumberFormat="1" applyFont="1"/>
    <xf numFmtId="3" fontId="0" fillId="0" borderId="0" xfId="0" applyNumberFormat="1"/>
    <xf numFmtId="1" fontId="248" fillId="0" borderId="0" xfId="9" applyNumberFormat="1" applyFont="1"/>
    <xf numFmtId="0" fontId="249" fillId="0" borderId="0" xfId="50662" applyFont="1" applyAlignment="1">
      <alignment wrapText="1"/>
    </xf>
    <xf numFmtId="0" fontId="47" fillId="0" borderId="0" xfId="9" applyFont="1" applyAlignment="1">
      <alignment horizontal="left" wrapText="1"/>
    </xf>
    <xf numFmtId="0" fontId="47" fillId="0" borderId="0" xfId="25522" applyFont="1" applyAlignment="1">
      <alignment wrapText="1"/>
    </xf>
    <xf numFmtId="0" fontId="0" fillId="0" borderId="0" xfId="0" applyAlignment="1">
      <alignment wrapText="1"/>
    </xf>
    <xf numFmtId="0" fontId="56" fillId="0" borderId="107" xfId="50415" quotePrefix="1" applyFont="1" applyBorder="1" applyAlignment="1">
      <alignment horizontal="left" vertical="top" wrapText="1"/>
    </xf>
    <xf numFmtId="0" fontId="56" fillId="0" borderId="128" xfId="50415" quotePrefix="1" applyFont="1" applyBorder="1" applyAlignment="1">
      <alignment horizontal="left" vertical="top"/>
    </xf>
    <xf numFmtId="0" fontId="56" fillId="0" borderId="129" xfId="50415" quotePrefix="1" applyFont="1" applyBorder="1" applyAlignment="1">
      <alignment horizontal="left" vertical="top"/>
    </xf>
    <xf numFmtId="0" fontId="56" fillId="0" borderId="4" xfId="50415" quotePrefix="1" applyFont="1" applyBorder="1" applyAlignment="1">
      <alignment horizontal="left" vertical="top"/>
    </xf>
    <xf numFmtId="0" fontId="56" fillId="0" borderId="0" xfId="50415" quotePrefix="1" applyFont="1" applyAlignment="1">
      <alignment horizontal="left" vertical="top"/>
    </xf>
    <xf numFmtId="0" fontId="56" fillId="0" borderId="126" xfId="50415" quotePrefix="1" applyFont="1" applyBorder="1" applyAlignment="1">
      <alignment horizontal="left" vertical="top"/>
    </xf>
    <xf numFmtId="0" fontId="56" fillId="0" borderId="132" xfId="50415" quotePrefix="1" applyFont="1" applyBorder="1" applyAlignment="1">
      <alignment horizontal="left" vertical="top"/>
    </xf>
    <xf numFmtId="0" fontId="56" fillId="0" borderId="130" xfId="50415" quotePrefix="1" applyFont="1" applyBorder="1" applyAlignment="1">
      <alignment horizontal="left" vertical="top"/>
    </xf>
    <xf numFmtId="0" fontId="56" fillId="0" borderId="131" xfId="50415" quotePrefix="1" applyFont="1" applyBorder="1" applyAlignment="1">
      <alignment horizontal="left" vertical="top"/>
    </xf>
    <xf numFmtId="167" fontId="246" fillId="0" borderId="0" xfId="25522" applyNumberFormat="1" applyFont="1" applyAlignment="1">
      <alignment horizontal="left"/>
    </xf>
  </cellXfs>
  <cellStyles count="50663">
    <cellStyle name=" 1" xfId="23" xr:uid="{00000000-0005-0000-0000-000000000000}"/>
    <cellStyle name=" 1 2" xfId="24" xr:uid="{00000000-0005-0000-0000-000001000000}"/>
    <cellStyle name=" 1 2 2" xfId="25" xr:uid="{00000000-0005-0000-0000-000002000000}"/>
    <cellStyle name=" 1 3" xfId="26" xr:uid="{00000000-0005-0000-0000-000003000000}"/>
    <cellStyle name=" Writer Import]_x000d__x000a_Display Dialog=No_x000d__x000a__x000d__x000a_[Horizontal Arrange]_x000d__x000a_Dimensions Interlocking=Yes_x000d__x000a_Sum Hierarchy=Yes_x000d__x000a_Generate" xfId="27" xr:uid="{00000000-0005-0000-0000-000004000000}"/>
    <cellStyle name=" Writer Import]_x000d__x000a_Display Dialog=No_x000d__x000a__x000d__x000a_[Horizontal Arrange]_x000d__x000a_Dimensions Interlocking=Yes_x000d__x000a_Sum Hierarchy=Yes_x000d__x000a_Generate 2" xfId="28" xr:uid="{00000000-0005-0000-0000-000005000000}"/>
    <cellStyle name="_x000a_386grabber=M" xfId="29" xr:uid="{00000000-0005-0000-0000-000006000000}"/>
    <cellStyle name="%" xfId="30" xr:uid="{00000000-0005-0000-0000-000007000000}"/>
    <cellStyle name="% 2" xfId="31" xr:uid="{00000000-0005-0000-0000-000008000000}"/>
    <cellStyle name="% 2 2" xfId="32" xr:uid="{00000000-0005-0000-0000-000009000000}"/>
    <cellStyle name="% 2 3" xfId="33" xr:uid="{00000000-0005-0000-0000-00000A000000}"/>
    <cellStyle name="% 2 4" xfId="34" xr:uid="{00000000-0005-0000-0000-00000B000000}"/>
    <cellStyle name="% 3" xfId="35" xr:uid="{00000000-0005-0000-0000-00000C000000}"/>
    <cellStyle name="% 3 2" xfId="36" xr:uid="{00000000-0005-0000-0000-00000D000000}"/>
    <cellStyle name="% 4" xfId="37" xr:uid="{00000000-0005-0000-0000-00000E000000}"/>
    <cellStyle name="% 5" xfId="38" xr:uid="{00000000-0005-0000-0000-00000F000000}"/>
    <cellStyle name="%_A2 Common National NHS &amp; Other" xfId="39" xr:uid="{00000000-0005-0000-0000-000010000000}"/>
    <cellStyle name="%_Additional charts" xfId="40" xr:uid="{00000000-0005-0000-0000-000011000000}"/>
    <cellStyle name="%_Book2" xfId="41" xr:uid="{00000000-0005-0000-0000-000012000000}"/>
    <cellStyle name="%_Book6" xfId="42" xr:uid="{00000000-0005-0000-0000-000013000000}"/>
    <cellStyle name="%_Budget09 Fiscal Scenarios_v9.1 (20090415) SM" xfId="43" xr:uid="{00000000-0005-0000-0000-000014000000}"/>
    <cellStyle name="%_Chapter 1 tables" xfId="44" xr:uid="{00000000-0005-0000-0000-000015000000}"/>
    <cellStyle name="%_Chapter 1 tables1" xfId="45" xr:uid="{00000000-0005-0000-0000-000016000000}"/>
    <cellStyle name="%_charts tables TP" xfId="46" xr:uid="{00000000-0005-0000-0000-000017000000}"/>
    <cellStyle name="%_charts tables TP 070311" xfId="47" xr:uid="{00000000-0005-0000-0000-000018000000}"/>
    <cellStyle name="%_charts tables TP 2" xfId="48" xr:uid="{00000000-0005-0000-0000-000019000000}"/>
    <cellStyle name="%_charts tables TP-formatted " xfId="49" xr:uid="{00000000-0005-0000-0000-00001A000000}"/>
    <cellStyle name="%_charts tables TP-formatted  (2)" xfId="50" xr:uid="{00000000-0005-0000-0000-00001B000000}"/>
    <cellStyle name="%_charts tables TP-formatted  (3)" xfId="51" xr:uid="{00000000-0005-0000-0000-00001C000000}"/>
    <cellStyle name="%_charts_tables250111(1)" xfId="52" xr:uid="{00000000-0005-0000-0000-00001D000000}"/>
    <cellStyle name="%_DATA" xfId="53" xr:uid="{00000000-0005-0000-0000-00001E000000}"/>
    <cellStyle name="%_Economy Fan Charts Sheet Master 20111121" xfId="54" xr:uid="{00000000-0005-0000-0000-00001F000000}"/>
    <cellStyle name="%_Economy Fan Charts Sheet Master BUD12R3 links broken" xfId="55" xr:uid="{00000000-0005-0000-0000-000020000000}"/>
    <cellStyle name="%_Economy Tables" xfId="56" xr:uid="{00000000-0005-0000-0000-000021000000}"/>
    <cellStyle name="%_Fiscal Tables" xfId="57" xr:uid="{00000000-0005-0000-0000-000022000000}"/>
    <cellStyle name="%_Health scenario chart (2)" xfId="58" xr:uid="{00000000-0005-0000-0000-000023000000}"/>
    <cellStyle name="%_inc to ex AS12 EFOsupps" xfId="59" xr:uid="{00000000-0005-0000-0000-000024000000}"/>
    <cellStyle name="%_Live final adjusted for SOBR2 rev 0910 1011 a" xfId="60" xr:uid="{00000000-0005-0000-0000-000025000000}"/>
    <cellStyle name="%_March-2012-Fiscal-Supplementary-Tables1(1)" xfId="61" xr:uid="{00000000-0005-0000-0000-000026000000}"/>
    <cellStyle name="%_My charts (TH AS12)" xfId="62" xr:uid="{00000000-0005-0000-0000-000027000000}"/>
    <cellStyle name="%_PEF Autumn2011" xfId="63" xr:uid="{00000000-0005-0000-0000-000028000000}"/>
    <cellStyle name="%_PEF FSBR2011" xfId="64" xr:uid="{00000000-0005-0000-0000-000029000000}"/>
    <cellStyle name="%_PEF FSBR2011 2" xfId="65" xr:uid="{00000000-0005-0000-0000-00002A000000}"/>
    <cellStyle name="%_PEF FSBR2011 AA simplification" xfId="66" xr:uid="{00000000-0005-0000-0000-00002B000000}"/>
    <cellStyle name="%_Pub Fin (14-Sep-2008 Data)_v7.9 (tables added)1" xfId="67" xr:uid="{00000000-0005-0000-0000-00002C000000}"/>
    <cellStyle name="%_Pub Fin (24-Sep-2008 Data)_v8.5 (CDS graphs)" xfId="68" xr:uid="{00000000-0005-0000-0000-00002D000000}"/>
    <cellStyle name="%_Scorecard" xfId="69" xr:uid="{00000000-0005-0000-0000-00002E000000}"/>
    <cellStyle name="%_Scorecard E" xfId="70" xr:uid="{00000000-0005-0000-0000-00002F000000}"/>
    <cellStyle name="%_Scorecard E 2" xfId="71" xr:uid="{00000000-0005-0000-0000-000030000000}"/>
    <cellStyle name="%_Scorecard E 3" xfId="72" xr:uid="{00000000-0005-0000-0000-000031000000}"/>
    <cellStyle name="%_Scorecard E 4" xfId="73" xr:uid="{00000000-0005-0000-0000-000032000000}"/>
    <cellStyle name="%_Sheet1" xfId="74" xr:uid="{00000000-0005-0000-0000-000033000000}"/>
    <cellStyle name="%_Sheet1 2" xfId="75" xr:uid="{00000000-0005-0000-0000-000034000000}"/>
    <cellStyle name="%_Sheet2" xfId="76" xr:uid="{00000000-0005-0000-0000-000035000000}"/>
    <cellStyle name="%_Sheet2 2" xfId="77" xr:uid="{00000000-0005-0000-0000-000036000000}"/>
    <cellStyle name="%_T1A (VAT19.5pkg)" xfId="78" xr:uid="{00000000-0005-0000-0000-000037000000}"/>
    <cellStyle name="%_T1A (VAT19.5pkg) 2" xfId="79" xr:uid="{00000000-0005-0000-0000-000038000000}"/>
    <cellStyle name="%_T1A (VAT19.5pkg) 3" xfId="80" xr:uid="{00000000-0005-0000-0000-000039000000}"/>
    <cellStyle name="%_T1A (VAT19.5pkg) 4" xfId="81" xr:uid="{00000000-0005-0000-0000-00003A000000}"/>
    <cellStyle name="%_TP - charts tables BUD12" xfId="82" xr:uid="{00000000-0005-0000-0000-00003B000000}"/>
    <cellStyle name="%_TP - charts tables Nov11" xfId="83" xr:uid="{00000000-0005-0000-0000-00003C000000}"/>
    <cellStyle name="%_TREND_DEFLATE01#" xfId="84" xr:uid="{00000000-0005-0000-0000-00003D000000}"/>
    <cellStyle name="%_VAT refunds" xfId="85" xr:uid="{00000000-0005-0000-0000-00003E000000}"/>
    <cellStyle name="]_x000d__x000a_Zoomed=1_x000d__x000a_Row=0_x000d__x000a_Column=0_x000d__x000a_Height=0_x000d__x000a_Width=0_x000d__x000a_FontName=FoxFont_x000d__x000a_FontStyle=0_x000d__x000a_FontSize=9_x000d__x000a_PrtFontName=FoxPrin" xfId="86" xr:uid="{00000000-0005-0000-0000-00003F000000}"/>
    <cellStyle name="_110621 OBRoutput FSR transUpdate and tobacco jun25" xfId="87" xr:uid="{00000000-0005-0000-0000-000040000000}"/>
    <cellStyle name="_110621 OBRoutput FSR transUpdate and tobacco jun25 (2)" xfId="88" xr:uid="{00000000-0005-0000-0000-000041000000}"/>
    <cellStyle name="_111125 APDPassengerNumbers" xfId="89" xr:uid="{00000000-0005-0000-0000-000042000000}"/>
    <cellStyle name="_111125 APDPassengerNumbers_inc to ex AS12 EFOsupps" xfId="90" xr:uid="{00000000-0005-0000-0000-000043000000}"/>
    <cellStyle name="_Apr 2010 IMBE Report" xfId="91" xr:uid="{00000000-0005-0000-0000-000044000000}"/>
    <cellStyle name="_Asset Co - 2014-40" xfId="92" xr:uid="{00000000-0005-0000-0000-000045000000}"/>
    <cellStyle name="_Calc" xfId="93" xr:uid="{00000000-0005-0000-0000-000046000000}"/>
    <cellStyle name="_CalcBold" xfId="94" xr:uid="{00000000-0005-0000-0000-000047000000}"/>
    <cellStyle name="_CalcTotal" xfId="95" xr:uid="{00000000-0005-0000-0000-000048000000}"/>
    <cellStyle name="_Confirmation" xfId="96" xr:uid="{00000000-0005-0000-0000-000049000000}"/>
    <cellStyle name="_covered bonds" xfId="97" xr:uid="{00000000-0005-0000-0000-00004A000000}"/>
    <cellStyle name="_covered bonds_20110317 Guarantee Data sheet with CDS Expected Losses" xfId="98" xr:uid="{00000000-0005-0000-0000-00004B000000}"/>
    <cellStyle name="_Dpn Forecast 2008-2010 (14-Dec-07)" xfId="99" xr:uid="{00000000-0005-0000-0000-00004C000000}"/>
    <cellStyle name="_Dpn Forecast 2008-2010 (14-Dec-07)_20110317 Guarantee Data sheet with CDS Expected Losses" xfId="100" xr:uid="{00000000-0005-0000-0000-00004D000000}"/>
    <cellStyle name="_Fair Value schedule" xfId="101" xr:uid="{00000000-0005-0000-0000-00004E000000}"/>
    <cellStyle name="_Fair Value schedule_20110317 Guarantee Data sheet with CDS Expected Losses" xfId="102" xr:uid="{00000000-0005-0000-0000-00004F000000}"/>
    <cellStyle name="_FCAST" xfId="103" xr:uid="{00000000-0005-0000-0000-000050000000}"/>
    <cellStyle name="_FPS Options High Level Costing 23rd Aug 06" xfId="104" xr:uid="{00000000-0005-0000-0000-000051000000}"/>
    <cellStyle name="_HMT expl text summary Tables" xfId="105" xr:uid="{00000000-0005-0000-0000-000052000000}"/>
    <cellStyle name="_HOD Gosforth_current" xfId="106" xr:uid="{00000000-0005-0000-0000-000053000000}"/>
    <cellStyle name="_IMBE P0 10-11 profiles" xfId="107" xr:uid="{00000000-0005-0000-0000-000054000000}"/>
    <cellStyle name="_InputCY" xfId="108" xr:uid="{00000000-0005-0000-0000-000055000000}"/>
    <cellStyle name="_InputNewFT" xfId="109" xr:uid="{00000000-0005-0000-0000-000056000000}"/>
    <cellStyle name="_InputPY" xfId="110" xr:uid="{00000000-0005-0000-0000-000057000000}"/>
    <cellStyle name="_IT HOD Rainton - Tower Cost Update 5th April 2007 (Revised) V3" xfId="111" xr:uid="{00000000-0005-0000-0000-000058000000}"/>
    <cellStyle name="_IT HOD Rainton - Tower Cost Update 5th April 2007 (Revised) V3_20110317 Guarantee Data sheet with CDS Expected Losses" xfId="112" xr:uid="{00000000-0005-0000-0000-000059000000}"/>
    <cellStyle name="_Maincode" xfId="113" xr:uid="{00000000-0005-0000-0000-00005A000000}"/>
    <cellStyle name="_No_Input" xfId="114" xr:uid="{00000000-0005-0000-0000-00005B000000}"/>
    <cellStyle name="_Note" xfId="115" xr:uid="{00000000-0005-0000-0000-00005C000000}"/>
    <cellStyle name="_P11) Apr 10 IMBE workbook" xfId="116" xr:uid="{00000000-0005-0000-0000-00005D000000}"/>
    <cellStyle name="_P12) May 10 (prov outturn) IMBE workbook" xfId="117" xr:uid="{00000000-0005-0000-0000-00005E000000}"/>
    <cellStyle name="_Project Details Report Aug v0.12" xfId="118" xr:uid="{00000000-0005-0000-0000-00005F000000}"/>
    <cellStyle name="_RB_Update_current" xfId="119" xr:uid="{00000000-0005-0000-0000-000060000000}"/>
    <cellStyle name="_RB_Update_current (SCA draft)PH review" xfId="120" xr:uid="{00000000-0005-0000-0000-000061000000}"/>
    <cellStyle name="_RB_Update_current (SCA draft)PH review_20110317 Guarantee Data sheet with CDS Expected Losses" xfId="121" xr:uid="{00000000-0005-0000-0000-000062000000}"/>
    <cellStyle name="_RB_Update_current (SCA draft)revised" xfId="122" xr:uid="{00000000-0005-0000-0000-000063000000}"/>
    <cellStyle name="_RB_Update_current (SCA draft)revised_20110317 Guarantee Data sheet with CDS Expected Losses" xfId="123" xr:uid="{00000000-0005-0000-0000-000064000000}"/>
    <cellStyle name="_RB_Update_current_20110317 Guarantee Data sheet with CDS Expected Losses" xfId="124" xr:uid="{00000000-0005-0000-0000-000065000000}"/>
    <cellStyle name="_Sample change log v0 2" xfId="125" xr:uid="{00000000-0005-0000-0000-000066000000}"/>
    <cellStyle name="_Sample change log v0 2_20110317 Guarantee Data sheet with CDS Expected Losses" xfId="126" xr:uid="{00000000-0005-0000-0000-000067000000}"/>
    <cellStyle name="_Sub debt extension discount table 31 1 11 v2" xfId="127" xr:uid="{00000000-0005-0000-0000-000068000000}"/>
    <cellStyle name="_sub debt int" xfId="128" xr:uid="{00000000-0005-0000-0000-000069000000}"/>
    <cellStyle name="_sub debt int_20110317 Guarantee Data sheet with CDS Expected Losses" xfId="129" xr:uid="{00000000-0005-0000-0000-00006A000000}"/>
    <cellStyle name="_Subcode" xfId="130" xr:uid="{00000000-0005-0000-0000-00006B000000}"/>
    <cellStyle name="_TableHead" xfId="131" xr:uid="{00000000-0005-0000-0000-00006C000000}"/>
    <cellStyle name="_TableHead 2" xfId="132" xr:uid="{00000000-0005-0000-0000-00006D000000}"/>
    <cellStyle name="_TableHead_Budget09 Fiscal Scenarios_v9.1 (20090415) SM" xfId="133" xr:uid="{00000000-0005-0000-0000-00006E000000}"/>
    <cellStyle name="_TableHead_Chapter 1 tables" xfId="134" xr:uid="{00000000-0005-0000-0000-00006F000000}"/>
    <cellStyle name="_TableHead_Chapter 1 tables1" xfId="135" xr:uid="{00000000-0005-0000-0000-000070000000}"/>
    <cellStyle name="_TableHead_Live final adjusted for SOBR2 rev 0910 1011 a" xfId="136" xr:uid="{00000000-0005-0000-0000-000071000000}"/>
    <cellStyle name="_TableHead_Scorecard E" xfId="137" xr:uid="{00000000-0005-0000-0000-000072000000}"/>
    <cellStyle name="_TableHead_Scorecard E 2" xfId="138" xr:uid="{00000000-0005-0000-0000-000073000000}"/>
    <cellStyle name="_TableHead_Scorecard E 3" xfId="139" xr:uid="{00000000-0005-0000-0000-000074000000}"/>
    <cellStyle name="_TableHead_Sheet1" xfId="140" xr:uid="{00000000-0005-0000-0000-000075000000}"/>
    <cellStyle name="_TableHead_T1A (VAT19.5pkg)" xfId="141" xr:uid="{00000000-0005-0000-0000-000076000000}"/>
    <cellStyle name="_TableHead_T1A (VAT19.5pkg) 2" xfId="142" xr:uid="{00000000-0005-0000-0000-000077000000}"/>
    <cellStyle name="_TableHead_T1A (VAT19.5pkg) 3" xfId="143" xr:uid="{00000000-0005-0000-0000-000078000000}"/>
    <cellStyle name="_TableSuperHead" xfId="144" xr:uid="{00000000-0005-0000-0000-000079000000}"/>
    <cellStyle name="_Tailor Analysis 1.11 (1 Dec take up rates)" xfId="145" xr:uid="{00000000-0005-0000-0000-00007A000000}"/>
    <cellStyle name="_TextEntry" xfId="146" xr:uid="{00000000-0005-0000-0000-00007B000000}"/>
    <cellStyle name="0,0_x000d__x000a_NA_x000d__x000a_" xfId="147" xr:uid="{00000000-0005-0000-0000-00007C000000}"/>
    <cellStyle name="1dp" xfId="148" xr:uid="{00000000-0005-0000-0000-00007D000000}"/>
    <cellStyle name="1dp 2" xfId="149" xr:uid="{00000000-0005-0000-0000-00007E000000}"/>
    <cellStyle name="1dp 3" xfId="150" xr:uid="{00000000-0005-0000-0000-00007F000000}"/>
    <cellStyle name="1dp 4" xfId="151" xr:uid="{00000000-0005-0000-0000-000080000000}"/>
    <cellStyle name="20% - Accent1 10" xfId="152" xr:uid="{00000000-0005-0000-0000-000081000000}"/>
    <cellStyle name="20% - Accent1 10 2" xfId="153" xr:uid="{00000000-0005-0000-0000-000082000000}"/>
    <cellStyle name="20% - Accent1 10 3" xfId="154" xr:uid="{00000000-0005-0000-0000-000083000000}"/>
    <cellStyle name="20% - Accent1 11" xfId="155" xr:uid="{00000000-0005-0000-0000-000084000000}"/>
    <cellStyle name="20% - Accent1 11 2" xfId="156" xr:uid="{00000000-0005-0000-0000-000085000000}"/>
    <cellStyle name="20% - Accent1 11 3" xfId="157" xr:uid="{00000000-0005-0000-0000-000086000000}"/>
    <cellStyle name="20% - Accent1 12" xfId="158" xr:uid="{00000000-0005-0000-0000-000087000000}"/>
    <cellStyle name="20% - Accent1 12 2" xfId="159" xr:uid="{00000000-0005-0000-0000-000088000000}"/>
    <cellStyle name="20% - Accent1 12 3" xfId="160" xr:uid="{00000000-0005-0000-0000-000089000000}"/>
    <cellStyle name="20% - Accent1 13" xfId="161" xr:uid="{00000000-0005-0000-0000-00008A000000}"/>
    <cellStyle name="20% - Accent1 14" xfId="162" xr:uid="{00000000-0005-0000-0000-00008B000000}"/>
    <cellStyle name="20% - Accent1 2" xfId="163" xr:uid="{00000000-0005-0000-0000-00008C000000}"/>
    <cellStyle name="20% - Accent1 2 10" xfId="164" xr:uid="{00000000-0005-0000-0000-00008D000000}"/>
    <cellStyle name="20% - Accent1 2 2" xfId="165" xr:uid="{00000000-0005-0000-0000-00008E000000}"/>
    <cellStyle name="20% - Accent1 2 2 2" xfId="166" xr:uid="{00000000-0005-0000-0000-00008F000000}"/>
    <cellStyle name="20% - Accent1 2 2 2 2" xfId="167" xr:uid="{00000000-0005-0000-0000-000090000000}"/>
    <cellStyle name="20% - Accent1 2 2 2 3" xfId="168" xr:uid="{00000000-0005-0000-0000-000091000000}"/>
    <cellStyle name="20% - Accent1 2 2 3" xfId="169" xr:uid="{00000000-0005-0000-0000-000092000000}"/>
    <cellStyle name="20% - Accent1 2 2 3 2" xfId="170" xr:uid="{00000000-0005-0000-0000-000093000000}"/>
    <cellStyle name="20% - Accent1 2 2 3 3" xfId="171" xr:uid="{00000000-0005-0000-0000-000094000000}"/>
    <cellStyle name="20% - Accent1 2 2 4" xfId="172" xr:uid="{00000000-0005-0000-0000-000095000000}"/>
    <cellStyle name="20% - Accent1 2 2 4 2" xfId="173" xr:uid="{00000000-0005-0000-0000-000096000000}"/>
    <cellStyle name="20% - Accent1 2 2 4 3" xfId="174" xr:uid="{00000000-0005-0000-0000-000097000000}"/>
    <cellStyle name="20% - Accent1 2 2 5" xfId="175" xr:uid="{00000000-0005-0000-0000-000098000000}"/>
    <cellStyle name="20% - Accent1 2 2 5 2" xfId="176" xr:uid="{00000000-0005-0000-0000-000099000000}"/>
    <cellStyle name="20% - Accent1 2 2 5 3" xfId="177" xr:uid="{00000000-0005-0000-0000-00009A000000}"/>
    <cellStyle name="20% - Accent1 2 2 6" xfId="178" xr:uid="{00000000-0005-0000-0000-00009B000000}"/>
    <cellStyle name="20% - Accent1 2 2 7" xfId="179" xr:uid="{00000000-0005-0000-0000-00009C000000}"/>
    <cellStyle name="20% - Accent1 2 3" xfId="180" xr:uid="{00000000-0005-0000-0000-00009D000000}"/>
    <cellStyle name="20% - Accent1 2 3 2" xfId="181" xr:uid="{00000000-0005-0000-0000-00009E000000}"/>
    <cellStyle name="20% - Accent1 2 3 2 2" xfId="182" xr:uid="{00000000-0005-0000-0000-00009F000000}"/>
    <cellStyle name="20% - Accent1 2 3 2 3" xfId="183" xr:uid="{00000000-0005-0000-0000-0000A0000000}"/>
    <cellStyle name="20% - Accent1 2 3 3" xfId="184" xr:uid="{00000000-0005-0000-0000-0000A1000000}"/>
    <cellStyle name="20% - Accent1 2 3 3 2" xfId="185" xr:uid="{00000000-0005-0000-0000-0000A2000000}"/>
    <cellStyle name="20% - Accent1 2 3 3 3" xfId="186" xr:uid="{00000000-0005-0000-0000-0000A3000000}"/>
    <cellStyle name="20% - Accent1 2 3 4" xfId="187" xr:uid="{00000000-0005-0000-0000-0000A4000000}"/>
    <cellStyle name="20% - Accent1 2 3 4 2" xfId="188" xr:uid="{00000000-0005-0000-0000-0000A5000000}"/>
    <cellStyle name="20% - Accent1 2 3 4 3" xfId="189" xr:uid="{00000000-0005-0000-0000-0000A6000000}"/>
    <cellStyle name="20% - Accent1 2 3 5" xfId="190" xr:uid="{00000000-0005-0000-0000-0000A7000000}"/>
    <cellStyle name="20% - Accent1 2 3 5 2" xfId="191" xr:uid="{00000000-0005-0000-0000-0000A8000000}"/>
    <cellStyle name="20% - Accent1 2 3 5 3" xfId="192" xr:uid="{00000000-0005-0000-0000-0000A9000000}"/>
    <cellStyle name="20% - Accent1 2 3 6" xfId="193" xr:uid="{00000000-0005-0000-0000-0000AA000000}"/>
    <cellStyle name="20% - Accent1 2 3 7" xfId="194" xr:uid="{00000000-0005-0000-0000-0000AB000000}"/>
    <cellStyle name="20% - Accent1 2 4" xfId="195" xr:uid="{00000000-0005-0000-0000-0000AC000000}"/>
    <cellStyle name="20% - Accent1 2 4 2" xfId="196" xr:uid="{00000000-0005-0000-0000-0000AD000000}"/>
    <cellStyle name="20% - Accent1 2 4 3" xfId="197" xr:uid="{00000000-0005-0000-0000-0000AE000000}"/>
    <cellStyle name="20% - Accent1 2 5" xfId="198" xr:uid="{00000000-0005-0000-0000-0000AF000000}"/>
    <cellStyle name="20% - Accent1 2 5 2" xfId="199" xr:uid="{00000000-0005-0000-0000-0000B0000000}"/>
    <cellStyle name="20% - Accent1 2 5 3" xfId="200" xr:uid="{00000000-0005-0000-0000-0000B1000000}"/>
    <cellStyle name="20% - Accent1 2 6" xfId="201" xr:uid="{00000000-0005-0000-0000-0000B2000000}"/>
    <cellStyle name="20% - Accent1 2 6 2" xfId="202" xr:uid="{00000000-0005-0000-0000-0000B3000000}"/>
    <cellStyle name="20% - Accent1 2 6 3" xfId="203" xr:uid="{00000000-0005-0000-0000-0000B4000000}"/>
    <cellStyle name="20% - Accent1 2 7" xfId="204" xr:uid="{00000000-0005-0000-0000-0000B5000000}"/>
    <cellStyle name="20% - Accent1 2 7 2" xfId="205" xr:uid="{00000000-0005-0000-0000-0000B6000000}"/>
    <cellStyle name="20% - Accent1 2 7 3" xfId="206" xr:uid="{00000000-0005-0000-0000-0000B7000000}"/>
    <cellStyle name="20% - Accent1 2 8" xfId="207" xr:uid="{00000000-0005-0000-0000-0000B8000000}"/>
    <cellStyle name="20% - Accent1 2 9" xfId="208" xr:uid="{00000000-0005-0000-0000-0000B9000000}"/>
    <cellStyle name="20% - Accent1 3" xfId="209" xr:uid="{00000000-0005-0000-0000-0000BA000000}"/>
    <cellStyle name="20% - Accent1 3 2" xfId="210" xr:uid="{00000000-0005-0000-0000-0000BB000000}"/>
    <cellStyle name="20% - Accent1 3 2 2" xfId="211" xr:uid="{00000000-0005-0000-0000-0000BC000000}"/>
    <cellStyle name="20% - Accent1 3 2 3" xfId="212" xr:uid="{00000000-0005-0000-0000-0000BD000000}"/>
    <cellStyle name="20% - Accent1 3 3" xfId="213" xr:uid="{00000000-0005-0000-0000-0000BE000000}"/>
    <cellStyle name="20% - Accent1 3 3 2" xfId="214" xr:uid="{00000000-0005-0000-0000-0000BF000000}"/>
    <cellStyle name="20% - Accent1 3 3 3" xfId="215" xr:uid="{00000000-0005-0000-0000-0000C0000000}"/>
    <cellStyle name="20% - Accent1 3 4" xfId="216" xr:uid="{00000000-0005-0000-0000-0000C1000000}"/>
    <cellStyle name="20% - Accent1 3 4 2" xfId="217" xr:uid="{00000000-0005-0000-0000-0000C2000000}"/>
    <cellStyle name="20% - Accent1 3 4 3" xfId="218" xr:uid="{00000000-0005-0000-0000-0000C3000000}"/>
    <cellStyle name="20% - Accent1 3 5" xfId="219" xr:uid="{00000000-0005-0000-0000-0000C4000000}"/>
    <cellStyle name="20% - Accent1 3 5 2" xfId="220" xr:uid="{00000000-0005-0000-0000-0000C5000000}"/>
    <cellStyle name="20% - Accent1 3 5 3" xfId="221" xr:uid="{00000000-0005-0000-0000-0000C6000000}"/>
    <cellStyle name="20% - Accent1 3 6" xfId="222" xr:uid="{00000000-0005-0000-0000-0000C7000000}"/>
    <cellStyle name="20% - Accent1 3 7" xfId="223" xr:uid="{00000000-0005-0000-0000-0000C8000000}"/>
    <cellStyle name="20% - Accent1 4" xfId="224" xr:uid="{00000000-0005-0000-0000-0000C9000000}"/>
    <cellStyle name="20% - Accent1 4 2" xfId="225" xr:uid="{00000000-0005-0000-0000-0000CA000000}"/>
    <cellStyle name="20% - Accent1 4 2 2" xfId="226" xr:uid="{00000000-0005-0000-0000-0000CB000000}"/>
    <cellStyle name="20% - Accent1 4 2 3" xfId="227" xr:uid="{00000000-0005-0000-0000-0000CC000000}"/>
    <cellStyle name="20% - Accent1 4 3" xfId="228" xr:uid="{00000000-0005-0000-0000-0000CD000000}"/>
    <cellStyle name="20% - Accent1 4 3 2" xfId="229" xr:uid="{00000000-0005-0000-0000-0000CE000000}"/>
    <cellStyle name="20% - Accent1 4 3 3" xfId="230" xr:uid="{00000000-0005-0000-0000-0000CF000000}"/>
    <cellStyle name="20% - Accent1 4 4" xfId="231" xr:uid="{00000000-0005-0000-0000-0000D0000000}"/>
    <cellStyle name="20% - Accent1 4 4 2" xfId="232" xr:uid="{00000000-0005-0000-0000-0000D1000000}"/>
    <cellStyle name="20% - Accent1 4 4 3" xfId="233" xr:uid="{00000000-0005-0000-0000-0000D2000000}"/>
    <cellStyle name="20% - Accent1 4 5" xfId="234" xr:uid="{00000000-0005-0000-0000-0000D3000000}"/>
    <cellStyle name="20% - Accent1 4 5 2" xfId="235" xr:uid="{00000000-0005-0000-0000-0000D4000000}"/>
    <cellStyle name="20% - Accent1 4 5 3" xfId="236" xr:uid="{00000000-0005-0000-0000-0000D5000000}"/>
    <cellStyle name="20% - Accent1 4 6" xfId="237" xr:uid="{00000000-0005-0000-0000-0000D6000000}"/>
    <cellStyle name="20% - Accent1 4 7" xfId="238" xr:uid="{00000000-0005-0000-0000-0000D7000000}"/>
    <cellStyle name="20% - Accent1 5" xfId="239" xr:uid="{00000000-0005-0000-0000-0000D8000000}"/>
    <cellStyle name="20% - Accent1 5 2" xfId="240" xr:uid="{00000000-0005-0000-0000-0000D9000000}"/>
    <cellStyle name="20% - Accent1 5 2 2" xfId="241" xr:uid="{00000000-0005-0000-0000-0000DA000000}"/>
    <cellStyle name="20% - Accent1 5 2 3" xfId="242" xr:uid="{00000000-0005-0000-0000-0000DB000000}"/>
    <cellStyle name="20% - Accent1 5 3" xfId="243" xr:uid="{00000000-0005-0000-0000-0000DC000000}"/>
    <cellStyle name="20% - Accent1 5 3 2" xfId="244" xr:uid="{00000000-0005-0000-0000-0000DD000000}"/>
    <cellStyle name="20% - Accent1 5 3 3" xfId="245" xr:uid="{00000000-0005-0000-0000-0000DE000000}"/>
    <cellStyle name="20% - Accent1 5 4" xfId="246" xr:uid="{00000000-0005-0000-0000-0000DF000000}"/>
    <cellStyle name="20% - Accent1 5 4 2" xfId="247" xr:uid="{00000000-0005-0000-0000-0000E0000000}"/>
    <cellStyle name="20% - Accent1 5 4 3" xfId="248" xr:uid="{00000000-0005-0000-0000-0000E1000000}"/>
    <cellStyle name="20% - Accent1 5 5" xfId="249" xr:uid="{00000000-0005-0000-0000-0000E2000000}"/>
    <cellStyle name="20% - Accent1 5 5 2" xfId="250" xr:uid="{00000000-0005-0000-0000-0000E3000000}"/>
    <cellStyle name="20% - Accent1 5 5 3" xfId="251" xr:uid="{00000000-0005-0000-0000-0000E4000000}"/>
    <cellStyle name="20% - Accent1 5 6" xfId="252" xr:uid="{00000000-0005-0000-0000-0000E5000000}"/>
    <cellStyle name="20% - Accent1 5 7" xfId="253" xr:uid="{00000000-0005-0000-0000-0000E6000000}"/>
    <cellStyle name="20% - Accent1 6" xfId="254" xr:uid="{00000000-0005-0000-0000-0000E7000000}"/>
    <cellStyle name="20% - Accent1 6 2" xfId="255" xr:uid="{00000000-0005-0000-0000-0000E8000000}"/>
    <cellStyle name="20% - Accent1 6 2 2" xfId="256" xr:uid="{00000000-0005-0000-0000-0000E9000000}"/>
    <cellStyle name="20% - Accent1 6 2 3" xfId="257" xr:uid="{00000000-0005-0000-0000-0000EA000000}"/>
    <cellStyle name="20% - Accent1 6 3" xfId="258" xr:uid="{00000000-0005-0000-0000-0000EB000000}"/>
    <cellStyle name="20% - Accent1 6 3 2" xfId="259" xr:uid="{00000000-0005-0000-0000-0000EC000000}"/>
    <cellStyle name="20% - Accent1 6 3 3" xfId="260" xr:uid="{00000000-0005-0000-0000-0000ED000000}"/>
    <cellStyle name="20% - Accent1 6 4" xfId="261" xr:uid="{00000000-0005-0000-0000-0000EE000000}"/>
    <cellStyle name="20% - Accent1 6 4 2" xfId="262" xr:uid="{00000000-0005-0000-0000-0000EF000000}"/>
    <cellStyle name="20% - Accent1 6 4 3" xfId="263" xr:uid="{00000000-0005-0000-0000-0000F0000000}"/>
    <cellStyle name="20% - Accent1 6 5" xfId="264" xr:uid="{00000000-0005-0000-0000-0000F1000000}"/>
    <cellStyle name="20% - Accent1 6 5 2" xfId="265" xr:uid="{00000000-0005-0000-0000-0000F2000000}"/>
    <cellStyle name="20% - Accent1 6 5 3" xfId="266" xr:uid="{00000000-0005-0000-0000-0000F3000000}"/>
    <cellStyle name="20% - Accent1 6 6" xfId="267" xr:uid="{00000000-0005-0000-0000-0000F4000000}"/>
    <cellStyle name="20% - Accent1 6 7" xfId="268" xr:uid="{00000000-0005-0000-0000-0000F5000000}"/>
    <cellStyle name="20% - Accent1 7" xfId="269" xr:uid="{00000000-0005-0000-0000-0000F6000000}"/>
    <cellStyle name="20% - Accent1 7 2" xfId="270" xr:uid="{00000000-0005-0000-0000-0000F7000000}"/>
    <cellStyle name="20% - Accent1 7 2 2" xfId="271" xr:uid="{00000000-0005-0000-0000-0000F8000000}"/>
    <cellStyle name="20% - Accent1 7 2 3" xfId="272" xr:uid="{00000000-0005-0000-0000-0000F9000000}"/>
    <cellStyle name="20% - Accent1 7 3" xfId="273" xr:uid="{00000000-0005-0000-0000-0000FA000000}"/>
    <cellStyle name="20% - Accent1 7 3 2" xfId="274" xr:uid="{00000000-0005-0000-0000-0000FB000000}"/>
    <cellStyle name="20% - Accent1 7 3 3" xfId="275" xr:uid="{00000000-0005-0000-0000-0000FC000000}"/>
    <cellStyle name="20% - Accent1 7 4" xfId="276" xr:uid="{00000000-0005-0000-0000-0000FD000000}"/>
    <cellStyle name="20% - Accent1 7 4 2" xfId="277" xr:uid="{00000000-0005-0000-0000-0000FE000000}"/>
    <cellStyle name="20% - Accent1 7 4 3" xfId="278" xr:uid="{00000000-0005-0000-0000-0000FF000000}"/>
    <cellStyle name="20% - Accent1 7 5" xfId="279" xr:uid="{00000000-0005-0000-0000-000000010000}"/>
    <cellStyle name="20% - Accent1 7 6" xfId="280" xr:uid="{00000000-0005-0000-0000-000001010000}"/>
    <cellStyle name="20% - Accent1 8" xfId="281" xr:uid="{00000000-0005-0000-0000-000002010000}"/>
    <cellStyle name="20% - Accent1 8 2" xfId="282" xr:uid="{00000000-0005-0000-0000-000003010000}"/>
    <cellStyle name="20% - Accent1 8 2 2" xfId="283" xr:uid="{00000000-0005-0000-0000-000004010000}"/>
    <cellStyle name="20% - Accent1 8 2 3" xfId="284" xr:uid="{00000000-0005-0000-0000-000005010000}"/>
    <cellStyle name="20% - Accent1 8 3" xfId="285" xr:uid="{00000000-0005-0000-0000-000006010000}"/>
    <cellStyle name="20% - Accent1 8 3 2" xfId="286" xr:uid="{00000000-0005-0000-0000-000007010000}"/>
    <cellStyle name="20% - Accent1 8 3 3" xfId="287" xr:uid="{00000000-0005-0000-0000-000008010000}"/>
    <cellStyle name="20% - Accent1 8 4" xfId="288" xr:uid="{00000000-0005-0000-0000-000009010000}"/>
    <cellStyle name="20% - Accent1 8 5" xfId="289" xr:uid="{00000000-0005-0000-0000-00000A010000}"/>
    <cellStyle name="20% - Accent1 9" xfId="290" xr:uid="{00000000-0005-0000-0000-00000B010000}"/>
    <cellStyle name="20% - Accent1 9 2" xfId="291" xr:uid="{00000000-0005-0000-0000-00000C010000}"/>
    <cellStyle name="20% - Accent1 9 3" xfId="292" xr:uid="{00000000-0005-0000-0000-00000D010000}"/>
    <cellStyle name="20% - Accent2 10" xfId="293" xr:uid="{00000000-0005-0000-0000-00000E010000}"/>
    <cellStyle name="20% - Accent2 10 2" xfId="294" xr:uid="{00000000-0005-0000-0000-00000F010000}"/>
    <cellStyle name="20% - Accent2 10 3" xfId="295" xr:uid="{00000000-0005-0000-0000-000010010000}"/>
    <cellStyle name="20% - Accent2 11" xfId="296" xr:uid="{00000000-0005-0000-0000-000011010000}"/>
    <cellStyle name="20% - Accent2 11 2" xfId="297" xr:uid="{00000000-0005-0000-0000-000012010000}"/>
    <cellStyle name="20% - Accent2 11 3" xfId="298" xr:uid="{00000000-0005-0000-0000-000013010000}"/>
    <cellStyle name="20% - Accent2 12" xfId="299" xr:uid="{00000000-0005-0000-0000-000014010000}"/>
    <cellStyle name="20% - Accent2 12 2" xfId="300" xr:uid="{00000000-0005-0000-0000-000015010000}"/>
    <cellStyle name="20% - Accent2 12 3" xfId="301" xr:uid="{00000000-0005-0000-0000-000016010000}"/>
    <cellStyle name="20% - Accent2 13" xfId="302" xr:uid="{00000000-0005-0000-0000-000017010000}"/>
    <cellStyle name="20% - Accent2 14" xfId="303" xr:uid="{00000000-0005-0000-0000-000018010000}"/>
    <cellStyle name="20% - Accent2 2" xfId="304" xr:uid="{00000000-0005-0000-0000-000019010000}"/>
    <cellStyle name="20% - Accent2 2 10" xfId="305" xr:uid="{00000000-0005-0000-0000-00001A010000}"/>
    <cellStyle name="20% - Accent2 2 2" xfId="306" xr:uid="{00000000-0005-0000-0000-00001B010000}"/>
    <cellStyle name="20% - Accent2 2 2 2" xfId="307" xr:uid="{00000000-0005-0000-0000-00001C010000}"/>
    <cellStyle name="20% - Accent2 2 2 2 2" xfId="308" xr:uid="{00000000-0005-0000-0000-00001D010000}"/>
    <cellStyle name="20% - Accent2 2 2 2 3" xfId="309" xr:uid="{00000000-0005-0000-0000-00001E010000}"/>
    <cellStyle name="20% - Accent2 2 2 3" xfId="310" xr:uid="{00000000-0005-0000-0000-00001F010000}"/>
    <cellStyle name="20% - Accent2 2 2 3 2" xfId="311" xr:uid="{00000000-0005-0000-0000-000020010000}"/>
    <cellStyle name="20% - Accent2 2 2 3 3" xfId="312" xr:uid="{00000000-0005-0000-0000-000021010000}"/>
    <cellStyle name="20% - Accent2 2 2 4" xfId="313" xr:uid="{00000000-0005-0000-0000-000022010000}"/>
    <cellStyle name="20% - Accent2 2 2 4 2" xfId="314" xr:uid="{00000000-0005-0000-0000-000023010000}"/>
    <cellStyle name="20% - Accent2 2 2 4 3" xfId="315" xr:uid="{00000000-0005-0000-0000-000024010000}"/>
    <cellStyle name="20% - Accent2 2 2 5" xfId="316" xr:uid="{00000000-0005-0000-0000-000025010000}"/>
    <cellStyle name="20% - Accent2 2 2 5 2" xfId="317" xr:uid="{00000000-0005-0000-0000-000026010000}"/>
    <cellStyle name="20% - Accent2 2 2 5 3" xfId="318" xr:uid="{00000000-0005-0000-0000-000027010000}"/>
    <cellStyle name="20% - Accent2 2 2 6" xfId="319" xr:uid="{00000000-0005-0000-0000-000028010000}"/>
    <cellStyle name="20% - Accent2 2 2 7" xfId="320" xr:uid="{00000000-0005-0000-0000-000029010000}"/>
    <cellStyle name="20% - Accent2 2 3" xfId="321" xr:uid="{00000000-0005-0000-0000-00002A010000}"/>
    <cellStyle name="20% - Accent2 2 3 2" xfId="322" xr:uid="{00000000-0005-0000-0000-00002B010000}"/>
    <cellStyle name="20% - Accent2 2 3 2 2" xfId="323" xr:uid="{00000000-0005-0000-0000-00002C010000}"/>
    <cellStyle name="20% - Accent2 2 3 2 3" xfId="324" xr:uid="{00000000-0005-0000-0000-00002D010000}"/>
    <cellStyle name="20% - Accent2 2 3 3" xfId="325" xr:uid="{00000000-0005-0000-0000-00002E010000}"/>
    <cellStyle name="20% - Accent2 2 3 3 2" xfId="326" xr:uid="{00000000-0005-0000-0000-00002F010000}"/>
    <cellStyle name="20% - Accent2 2 3 3 3" xfId="327" xr:uid="{00000000-0005-0000-0000-000030010000}"/>
    <cellStyle name="20% - Accent2 2 3 4" xfId="328" xr:uid="{00000000-0005-0000-0000-000031010000}"/>
    <cellStyle name="20% - Accent2 2 3 4 2" xfId="329" xr:uid="{00000000-0005-0000-0000-000032010000}"/>
    <cellStyle name="20% - Accent2 2 3 4 3" xfId="330" xr:uid="{00000000-0005-0000-0000-000033010000}"/>
    <cellStyle name="20% - Accent2 2 3 5" xfId="331" xr:uid="{00000000-0005-0000-0000-000034010000}"/>
    <cellStyle name="20% - Accent2 2 3 5 2" xfId="332" xr:uid="{00000000-0005-0000-0000-000035010000}"/>
    <cellStyle name="20% - Accent2 2 3 5 3" xfId="333" xr:uid="{00000000-0005-0000-0000-000036010000}"/>
    <cellStyle name="20% - Accent2 2 3 6" xfId="334" xr:uid="{00000000-0005-0000-0000-000037010000}"/>
    <cellStyle name="20% - Accent2 2 3 7" xfId="335" xr:uid="{00000000-0005-0000-0000-000038010000}"/>
    <cellStyle name="20% - Accent2 2 4" xfId="336" xr:uid="{00000000-0005-0000-0000-000039010000}"/>
    <cellStyle name="20% - Accent2 2 4 2" xfId="337" xr:uid="{00000000-0005-0000-0000-00003A010000}"/>
    <cellStyle name="20% - Accent2 2 4 3" xfId="338" xr:uid="{00000000-0005-0000-0000-00003B010000}"/>
    <cellStyle name="20% - Accent2 2 5" xfId="339" xr:uid="{00000000-0005-0000-0000-00003C010000}"/>
    <cellStyle name="20% - Accent2 2 5 2" xfId="340" xr:uid="{00000000-0005-0000-0000-00003D010000}"/>
    <cellStyle name="20% - Accent2 2 5 3" xfId="341" xr:uid="{00000000-0005-0000-0000-00003E010000}"/>
    <cellStyle name="20% - Accent2 2 6" xfId="342" xr:uid="{00000000-0005-0000-0000-00003F010000}"/>
    <cellStyle name="20% - Accent2 2 6 2" xfId="343" xr:uid="{00000000-0005-0000-0000-000040010000}"/>
    <cellStyle name="20% - Accent2 2 6 3" xfId="344" xr:uid="{00000000-0005-0000-0000-000041010000}"/>
    <cellStyle name="20% - Accent2 2 7" xfId="345" xr:uid="{00000000-0005-0000-0000-000042010000}"/>
    <cellStyle name="20% - Accent2 2 7 2" xfId="346" xr:uid="{00000000-0005-0000-0000-000043010000}"/>
    <cellStyle name="20% - Accent2 2 7 3" xfId="347" xr:uid="{00000000-0005-0000-0000-000044010000}"/>
    <cellStyle name="20% - Accent2 2 8" xfId="348" xr:uid="{00000000-0005-0000-0000-000045010000}"/>
    <cellStyle name="20% - Accent2 2 9" xfId="349" xr:uid="{00000000-0005-0000-0000-000046010000}"/>
    <cellStyle name="20% - Accent2 3" xfId="350" xr:uid="{00000000-0005-0000-0000-000047010000}"/>
    <cellStyle name="20% - Accent2 3 2" xfId="351" xr:uid="{00000000-0005-0000-0000-000048010000}"/>
    <cellStyle name="20% - Accent2 3 2 2" xfId="352" xr:uid="{00000000-0005-0000-0000-000049010000}"/>
    <cellStyle name="20% - Accent2 3 2 3" xfId="353" xr:uid="{00000000-0005-0000-0000-00004A010000}"/>
    <cellStyle name="20% - Accent2 3 3" xfId="354" xr:uid="{00000000-0005-0000-0000-00004B010000}"/>
    <cellStyle name="20% - Accent2 3 3 2" xfId="355" xr:uid="{00000000-0005-0000-0000-00004C010000}"/>
    <cellStyle name="20% - Accent2 3 3 3" xfId="356" xr:uid="{00000000-0005-0000-0000-00004D010000}"/>
    <cellStyle name="20% - Accent2 3 4" xfId="357" xr:uid="{00000000-0005-0000-0000-00004E010000}"/>
    <cellStyle name="20% - Accent2 3 4 2" xfId="358" xr:uid="{00000000-0005-0000-0000-00004F010000}"/>
    <cellStyle name="20% - Accent2 3 4 3" xfId="359" xr:uid="{00000000-0005-0000-0000-000050010000}"/>
    <cellStyle name="20% - Accent2 3 5" xfId="360" xr:uid="{00000000-0005-0000-0000-000051010000}"/>
    <cellStyle name="20% - Accent2 3 5 2" xfId="361" xr:uid="{00000000-0005-0000-0000-000052010000}"/>
    <cellStyle name="20% - Accent2 3 5 3" xfId="362" xr:uid="{00000000-0005-0000-0000-000053010000}"/>
    <cellStyle name="20% - Accent2 3 6" xfId="363" xr:uid="{00000000-0005-0000-0000-000054010000}"/>
    <cellStyle name="20% - Accent2 3 7" xfId="364" xr:uid="{00000000-0005-0000-0000-000055010000}"/>
    <cellStyle name="20% - Accent2 4" xfId="365" xr:uid="{00000000-0005-0000-0000-000056010000}"/>
    <cellStyle name="20% - Accent2 4 2" xfId="366" xr:uid="{00000000-0005-0000-0000-000057010000}"/>
    <cellStyle name="20% - Accent2 4 2 2" xfId="367" xr:uid="{00000000-0005-0000-0000-000058010000}"/>
    <cellStyle name="20% - Accent2 4 2 3" xfId="368" xr:uid="{00000000-0005-0000-0000-000059010000}"/>
    <cellStyle name="20% - Accent2 4 3" xfId="369" xr:uid="{00000000-0005-0000-0000-00005A010000}"/>
    <cellStyle name="20% - Accent2 4 3 2" xfId="370" xr:uid="{00000000-0005-0000-0000-00005B010000}"/>
    <cellStyle name="20% - Accent2 4 3 3" xfId="371" xr:uid="{00000000-0005-0000-0000-00005C010000}"/>
    <cellStyle name="20% - Accent2 4 4" xfId="372" xr:uid="{00000000-0005-0000-0000-00005D010000}"/>
    <cellStyle name="20% - Accent2 4 4 2" xfId="373" xr:uid="{00000000-0005-0000-0000-00005E010000}"/>
    <cellStyle name="20% - Accent2 4 4 3" xfId="374" xr:uid="{00000000-0005-0000-0000-00005F010000}"/>
    <cellStyle name="20% - Accent2 4 5" xfId="375" xr:uid="{00000000-0005-0000-0000-000060010000}"/>
    <cellStyle name="20% - Accent2 4 5 2" xfId="376" xr:uid="{00000000-0005-0000-0000-000061010000}"/>
    <cellStyle name="20% - Accent2 4 5 3" xfId="377" xr:uid="{00000000-0005-0000-0000-000062010000}"/>
    <cellStyle name="20% - Accent2 4 6" xfId="378" xr:uid="{00000000-0005-0000-0000-000063010000}"/>
    <cellStyle name="20% - Accent2 4 7" xfId="379" xr:uid="{00000000-0005-0000-0000-000064010000}"/>
    <cellStyle name="20% - Accent2 5" xfId="380" xr:uid="{00000000-0005-0000-0000-000065010000}"/>
    <cellStyle name="20% - Accent2 5 2" xfId="381" xr:uid="{00000000-0005-0000-0000-000066010000}"/>
    <cellStyle name="20% - Accent2 5 2 2" xfId="382" xr:uid="{00000000-0005-0000-0000-000067010000}"/>
    <cellStyle name="20% - Accent2 5 2 3" xfId="383" xr:uid="{00000000-0005-0000-0000-000068010000}"/>
    <cellStyle name="20% - Accent2 5 3" xfId="384" xr:uid="{00000000-0005-0000-0000-000069010000}"/>
    <cellStyle name="20% - Accent2 5 3 2" xfId="385" xr:uid="{00000000-0005-0000-0000-00006A010000}"/>
    <cellStyle name="20% - Accent2 5 3 3" xfId="386" xr:uid="{00000000-0005-0000-0000-00006B010000}"/>
    <cellStyle name="20% - Accent2 5 4" xfId="387" xr:uid="{00000000-0005-0000-0000-00006C010000}"/>
    <cellStyle name="20% - Accent2 5 4 2" xfId="388" xr:uid="{00000000-0005-0000-0000-00006D010000}"/>
    <cellStyle name="20% - Accent2 5 4 3" xfId="389" xr:uid="{00000000-0005-0000-0000-00006E010000}"/>
    <cellStyle name="20% - Accent2 5 5" xfId="390" xr:uid="{00000000-0005-0000-0000-00006F010000}"/>
    <cellStyle name="20% - Accent2 5 5 2" xfId="391" xr:uid="{00000000-0005-0000-0000-000070010000}"/>
    <cellStyle name="20% - Accent2 5 5 3" xfId="392" xr:uid="{00000000-0005-0000-0000-000071010000}"/>
    <cellStyle name="20% - Accent2 5 6" xfId="393" xr:uid="{00000000-0005-0000-0000-000072010000}"/>
    <cellStyle name="20% - Accent2 5 7" xfId="394" xr:uid="{00000000-0005-0000-0000-000073010000}"/>
    <cellStyle name="20% - Accent2 6" xfId="395" xr:uid="{00000000-0005-0000-0000-000074010000}"/>
    <cellStyle name="20% - Accent2 6 2" xfId="396" xr:uid="{00000000-0005-0000-0000-000075010000}"/>
    <cellStyle name="20% - Accent2 6 2 2" xfId="397" xr:uid="{00000000-0005-0000-0000-000076010000}"/>
    <cellStyle name="20% - Accent2 6 2 3" xfId="398" xr:uid="{00000000-0005-0000-0000-000077010000}"/>
    <cellStyle name="20% - Accent2 6 3" xfId="399" xr:uid="{00000000-0005-0000-0000-000078010000}"/>
    <cellStyle name="20% - Accent2 6 3 2" xfId="400" xr:uid="{00000000-0005-0000-0000-000079010000}"/>
    <cellStyle name="20% - Accent2 6 3 3" xfId="401" xr:uid="{00000000-0005-0000-0000-00007A010000}"/>
    <cellStyle name="20% - Accent2 6 4" xfId="402" xr:uid="{00000000-0005-0000-0000-00007B010000}"/>
    <cellStyle name="20% - Accent2 6 4 2" xfId="403" xr:uid="{00000000-0005-0000-0000-00007C010000}"/>
    <cellStyle name="20% - Accent2 6 4 3" xfId="404" xr:uid="{00000000-0005-0000-0000-00007D010000}"/>
    <cellStyle name="20% - Accent2 6 5" xfId="405" xr:uid="{00000000-0005-0000-0000-00007E010000}"/>
    <cellStyle name="20% - Accent2 6 5 2" xfId="406" xr:uid="{00000000-0005-0000-0000-00007F010000}"/>
    <cellStyle name="20% - Accent2 6 5 3" xfId="407" xr:uid="{00000000-0005-0000-0000-000080010000}"/>
    <cellStyle name="20% - Accent2 6 6" xfId="408" xr:uid="{00000000-0005-0000-0000-000081010000}"/>
    <cellStyle name="20% - Accent2 6 7" xfId="409" xr:uid="{00000000-0005-0000-0000-000082010000}"/>
    <cellStyle name="20% - Accent2 7" xfId="410" xr:uid="{00000000-0005-0000-0000-000083010000}"/>
    <cellStyle name="20% - Accent2 7 2" xfId="411" xr:uid="{00000000-0005-0000-0000-000084010000}"/>
    <cellStyle name="20% - Accent2 7 2 2" xfId="412" xr:uid="{00000000-0005-0000-0000-000085010000}"/>
    <cellStyle name="20% - Accent2 7 2 3" xfId="413" xr:uid="{00000000-0005-0000-0000-000086010000}"/>
    <cellStyle name="20% - Accent2 7 3" xfId="414" xr:uid="{00000000-0005-0000-0000-000087010000}"/>
    <cellStyle name="20% - Accent2 7 3 2" xfId="415" xr:uid="{00000000-0005-0000-0000-000088010000}"/>
    <cellStyle name="20% - Accent2 7 3 3" xfId="416" xr:uid="{00000000-0005-0000-0000-000089010000}"/>
    <cellStyle name="20% - Accent2 7 4" xfId="417" xr:uid="{00000000-0005-0000-0000-00008A010000}"/>
    <cellStyle name="20% - Accent2 7 4 2" xfId="418" xr:uid="{00000000-0005-0000-0000-00008B010000}"/>
    <cellStyle name="20% - Accent2 7 4 3" xfId="419" xr:uid="{00000000-0005-0000-0000-00008C010000}"/>
    <cellStyle name="20% - Accent2 7 5" xfId="420" xr:uid="{00000000-0005-0000-0000-00008D010000}"/>
    <cellStyle name="20% - Accent2 7 6" xfId="421" xr:uid="{00000000-0005-0000-0000-00008E010000}"/>
    <cellStyle name="20% - Accent2 8" xfId="422" xr:uid="{00000000-0005-0000-0000-00008F010000}"/>
    <cellStyle name="20% - Accent2 8 2" xfId="423" xr:uid="{00000000-0005-0000-0000-000090010000}"/>
    <cellStyle name="20% - Accent2 8 2 2" xfId="424" xr:uid="{00000000-0005-0000-0000-000091010000}"/>
    <cellStyle name="20% - Accent2 8 2 3" xfId="425" xr:uid="{00000000-0005-0000-0000-000092010000}"/>
    <cellStyle name="20% - Accent2 8 3" xfId="426" xr:uid="{00000000-0005-0000-0000-000093010000}"/>
    <cellStyle name="20% - Accent2 8 3 2" xfId="427" xr:uid="{00000000-0005-0000-0000-000094010000}"/>
    <cellStyle name="20% - Accent2 8 3 3" xfId="428" xr:uid="{00000000-0005-0000-0000-000095010000}"/>
    <cellStyle name="20% - Accent2 8 4" xfId="429" xr:uid="{00000000-0005-0000-0000-000096010000}"/>
    <cellStyle name="20% - Accent2 8 5" xfId="430" xr:uid="{00000000-0005-0000-0000-000097010000}"/>
    <cellStyle name="20% - Accent2 9" xfId="431" xr:uid="{00000000-0005-0000-0000-000098010000}"/>
    <cellStyle name="20% - Accent2 9 2" xfId="432" xr:uid="{00000000-0005-0000-0000-000099010000}"/>
    <cellStyle name="20% - Accent2 9 3" xfId="433" xr:uid="{00000000-0005-0000-0000-00009A010000}"/>
    <cellStyle name="20% - Accent3 10" xfId="434" xr:uid="{00000000-0005-0000-0000-00009B010000}"/>
    <cellStyle name="20% - Accent3 10 2" xfId="435" xr:uid="{00000000-0005-0000-0000-00009C010000}"/>
    <cellStyle name="20% - Accent3 10 3" xfId="436" xr:uid="{00000000-0005-0000-0000-00009D010000}"/>
    <cellStyle name="20% - Accent3 11" xfId="437" xr:uid="{00000000-0005-0000-0000-00009E010000}"/>
    <cellStyle name="20% - Accent3 11 2" xfId="438" xr:uid="{00000000-0005-0000-0000-00009F010000}"/>
    <cellStyle name="20% - Accent3 11 3" xfId="439" xr:uid="{00000000-0005-0000-0000-0000A0010000}"/>
    <cellStyle name="20% - Accent3 12" xfId="440" xr:uid="{00000000-0005-0000-0000-0000A1010000}"/>
    <cellStyle name="20% - Accent3 12 2" xfId="441" xr:uid="{00000000-0005-0000-0000-0000A2010000}"/>
    <cellStyle name="20% - Accent3 12 3" xfId="442" xr:uid="{00000000-0005-0000-0000-0000A3010000}"/>
    <cellStyle name="20% - Accent3 13" xfId="443" xr:uid="{00000000-0005-0000-0000-0000A4010000}"/>
    <cellStyle name="20% - Accent3 14" xfId="444" xr:uid="{00000000-0005-0000-0000-0000A5010000}"/>
    <cellStyle name="20% - Accent3 2" xfId="445" xr:uid="{00000000-0005-0000-0000-0000A6010000}"/>
    <cellStyle name="20% - Accent3 2 10" xfId="446" xr:uid="{00000000-0005-0000-0000-0000A7010000}"/>
    <cellStyle name="20% - Accent3 2 2" xfId="447" xr:uid="{00000000-0005-0000-0000-0000A8010000}"/>
    <cellStyle name="20% - Accent3 2 2 2" xfId="448" xr:uid="{00000000-0005-0000-0000-0000A9010000}"/>
    <cellStyle name="20% - Accent3 2 2 2 2" xfId="449" xr:uid="{00000000-0005-0000-0000-0000AA010000}"/>
    <cellStyle name="20% - Accent3 2 2 2 3" xfId="450" xr:uid="{00000000-0005-0000-0000-0000AB010000}"/>
    <cellStyle name="20% - Accent3 2 2 3" xfId="451" xr:uid="{00000000-0005-0000-0000-0000AC010000}"/>
    <cellStyle name="20% - Accent3 2 2 3 2" xfId="452" xr:uid="{00000000-0005-0000-0000-0000AD010000}"/>
    <cellStyle name="20% - Accent3 2 2 3 3" xfId="453" xr:uid="{00000000-0005-0000-0000-0000AE010000}"/>
    <cellStyle name="20% - Accent3 2 2 4" xfId="454" xr:uid="{00000000-0005-0000-0000-0000AF010000}"/>
    <cellStyle name="20% - Accent3 2 2 4 2" xfId="455" xr:uid="{00000000-0005-0000-0000-0000B0010000}"/>
    <cellStyle name="20% - Accent3 2 2 4 3" xfId="456" xr:uid="{00000000-0005-0000-0000-0000B1010000}"/>
    <cellStyle name="20% - Accent3 2 2 5" xfId="457" xr:uid="{00000000-0005-0000-0000-0000B2010000}"/>
    <cellStyle name="20% - Accent3 2 2 5 2" xfId="458" xr:uid="{00000000-0005-0000-0000-0000B3010000}"/>
    <cellStyle name="20% - Accent3 2 2 5 3" xfId="459" xr:uid="{00000000-0005-0000-0000-0000B4010000}"/>
    <cellStyle name="20% - Accent3 2 2 6" xfId="460" xr:uid="{00000000-0005-0000-0000-0000B5010000}"/>
    <cellStyle name="20% - Accent3 2 2 7" xfId="461" xr:uid="{00000000-0005-0000-0000-0000B6010000}"/>
    <cellStyle name="20% - Accent3 2 3" xfId="462" xr:uid="{00000000-0005-0000-0000-0000B7010000}"/>
    <cellStyle name="20% - Accent3 2 3 2" xfId="463" xr:uid="{00000000-0005-0000-0000-0000B8010000}"/>
    <cellStyle name="20% - Accent3 2 3 2 2" xfId="464" xr:uid="{00000000-0005-0000-0000-0000B9010000}"/>
    <cellStyle name="20% - Accent3 2 3 2 3" xfId="465" xr:uid="{00000000-0005-0000-0000-0000BA010000}"/>
    <cellStyle name="20% - Accent3 2 3 3" xfId="466" xr:uid="{00000000-0005-0000-0000-0000BB010000}"/>
    <cellStyle name="20% - Accent3 2 3 3 2" xfId="467" xr:uid="{00000000-0005-0000-0000-0000BC010000}"/>
    <cellStyle name="20% - Accent3 2 3 3 3" xfId="468" xr:uid="{00000000-0005-0000-0000-0000BD010000}"/>
    <cellStyle name="20% - Accent3 2 3 4" xfId="469" xr:uid="{00000000-0005-0000-0000-0000BE010000}"/>
    <cellStyle name="20% - Accent3 2 3 4 2" xfId="470" xr:uid="{00000000-0005-0000-0000-0000BF010000}"/>
    <cellStyle name="20% - Accent3 2 3 4 3" xfId="471" xr:uid="{00000000-0005-0000-0000-0000C0010000}"/>
    <cellStyle name="20% - Accent3 2 3 5" xfId="472" xr:uid="{00000000-0005-0000-0000-0000C1010000}"/>
    <cellStyle name="20% - Accent3 2 3 5 2" xfId="473" xr:uid="{00000000-0005-0000-0000-0000C2010000}"/>
    <cellStyle name="20% - Accent3 2 3 5 3" xfId="474" xr:uid="{00000000-0005-0000-0000-0000C3010000}"/>
    <cellStyle name="20% - Accent3 2 3 6" xfId="475" xr:uid="{00000000-0005-0000-0000-0000C4010000}"/>
    <cellStyle name="20% - Accent3 2 3 7" xfId="476" xr:uid="{00000000-0005-0000-0000-0000C5010000}"/>
    <cellStyle name="20% - Accent3 2 4" xfId="477" xr:uid="{00000000-0005-0000-0000-0000C6010000}"/>
    <cellStyle name="20% - Accent3 2 4 2" xfId="478" xr:uid="{00000000-0005-0000-0000-0000C7010000}"/>
    <cellStyle name="20% - Accent3 2 4 3" xfId="479" xr:uid="{00000000-0005-0000-0000-0000C8010000}"/>
    <cellStyle name="20% - Accent3 2 5" xfId="480" xr:uid="{00000000-0005-0000-0000-0000C9010000}"/>
    <cellStyle name="20% - Accent3 2 5 2" xfId="481" xr:uid="{00000000-0005-0000-0000-0000CA010000}"/>
    <cellStyle name="20% - Accent3 2 5 3" xfId="482" xr:uid="{00000000-0005-0000-0000-0000CB010000}"/>
    <cellStyle name="20% - Accent3 2 6" xfId="483" xr:uid="{00000000-0005-0000-0000-0000CC010000}"/>
    <cellStyle name="20% - Accent3 2 6 2" xfId="484" xr:uid="{00000000-0005-0000-0000-0000CD010000}"/>
    <cellStyle name="20% - Accent3 2 6 3" xfId="485" xr:uid="{00000000-0005-0000-0000-0000CE010000}"/>
    <cellStyle name="20% - Accent3 2 7" xfId="486" xr:uid="{00000000-0005-0000-0000-0000CF010000}"/>
    <cellStyle name="20% - Accent3 2 7 2" xfId="487" xr:uid="{00000000-0005-0000-0000-0000D0010000}"/>
    <cellStyle name="20% - Accent3 2 7 3" xfId="488" xr:uid="{00000000-0005-0000-0000-0000D1010000}"/>
    <cellStyle name="20% - Accent3 2 8" xfId="489" xr:uid="{00000000-0005-0000-0000-0000D2010000}"/>
    <cellStyle name="20% - Accent3 2 9" xfId="490" xr:uid="{00000000-0005-0000-0000-0000D3010000}"/>
    <cellStyle name="20% - Accent3 3" xfId="491" xr:uid="{00000000-0005-0000-0000-0000D4010000}"/>
    <cellStyle name="20% - Accent3 3 2" xfId="492" xr:uid="{00000000-0005-0000-0000-0000D5010000}"/>
    <cellStyle name="20% - Accent3 3 2 2" xfId="493" xr:uid="{00000000-0005-0000-0000-0000D6010000}"/>
    <cellStyle name="20% - Accent3 3 2 3" xfId="494" xr:uid="{00000000-0005-0000-0000-0000D7010000}"/>
    <cellStyle name="20% - Accent3 3 3" xfId="495" xr:uid="{00000000-0005-0000-0000-0000D8010000}"/>
    <cellStyle name="20% - Accent3 3 3 2" xfId="496" xr:uid="{00000000-0005-0000-0000-0000D9010000}"/>
    <cellStyle name="20% - Accent3 3 3 3" xfId="497" xr:uid="{00000000-0005-0000-0000-0000DA010000}"/>
    <cellStyle name="20% - Accent3 3 4" xfId="498" xr:uid="{00000000-0005-0000-0000-0000DB010000}"/>
    <cellStyle name="20% - Accent3 3 4 2" xfId="499" xr:uid="{00000000-0005-0000-0000-0000DC010000}"/>
    <cellStyle name="20% - Accent3 3 4 3" xfId="500" xr:uid="{00000000-0005-0000-0000-0000DD010000}"/>
    <cellStyle name="20% - Accent3 3 5" xfId="501" xr:uid="{00000000-0005-0000-0000-0000DE010000}"/>
    <cellStyle name="20% - Accent3 3 5 2" xfId="502" xr:uid="{00000000-0005-0000-0000-0000DF010000}"/>
    <cellStyle name="20% - Accent3 3 5 3" xfId="503" xr:uid="{00000000-0005-0000-0000-0000E0010000}"/>
    <cellStyle name="20% - Accent3 3 6" xfId="504" xr:uid="{00000000-0005-0000-0000-0000E1010000}"/>
    <cellStyle name="20% - Accent3 3 7" xfId="505" xr:uid="{00000000-0005-0000-0000-0000E2010000}"/>
    <cellStyle name="20% - Accent3 4" xfId="506" xr:uid="{00000000-0005-0000-0000-0000E3010000}"/>
    <cellStyle name="20% - Accent3 4 2" xfId="507" xr:uid="{00000000-0005-0000-0000-0000E4010000}"/>
    <cellStyle name="20% - Accent3 4 2 2" xfId="508" xr:uid="{00000000-0005-0000-0000-0000E5010000}"/>
    <cellStyle name="20% - Accent3 4 2 3" xfId="509" xr:uid="{00000000-0005-0000-0000-0000E6010000}"/>
    <cellStyle name="20% - Accent3 4 3" xfId="510" xr:uid="{00000000-0005-0000-0000-0000E7010000}"/>
    <cellStyle name="20% - Accent3 4 3 2" xfId="511" xr:uid="{00000000-0005-0000-0000-0000E8010000}"/>
    <cellStyle name="20% - Accent3 4 3 3" xfId="512" xr:uid="{00000000-0005-0000-0000-0000E9010000}"/>
    <cellStyle name="20% - Accent3 4 4" xfId="513" xr:uid="{00000000-0005-0000-0000-0000EA010000}"/>
    <cellStyle name="20% - Accent3 4 4 2" xfId="514" xr:uid="{00000000-0005-0000-0000-0000EB010000}"/>
    <cellStyle name="20% - Accent3 4 4 3" xfId="515" xr:uid="{00000000-0005-0000-0000-0000EC010000}"/>
    <cellStyle name="20% - Accent3 4 5" xfId="516" xr:uid="{00000000-0005-0000-0000-0000ED010000}"/>
    <cellStyle name="20% - Accent3 4 5 2" xfId="517" xr:uid="{00000000-0005-0000-0000-0000EE010000}"/>
    <cellStyle name="20% - Accent3 4 5 3" xfId="518" xr:uid="{00000000-0005-0000-0000-0000EF010000}"/>
    <cellStyle name="20% - Accent3 4 6" xfId="519" xr:uid="{00000000-0005-0000-0000-0000F0010000}"/>
    <cellStyle name="20% - Accent3 4 7" xfId="520" xr:uid="{00000000-0005-0000-0000-0000F1010000}"/>
    <cellStyle name="20% - Accent3 5" xfId="521" xr:uid="{00000000-0005-0000-0000-0000F2010000}"/>
    <cellStyle name="20% - Accent3 5 2" xfId="522" xr:uid="{00000000-0005-0000-0000-0000F3010000}"/>
    <cellStyle name="20% - Accent3 5 2 2" xfId="523" xr:uid="{00000000-0005-0000-0000-0000F4010000}"/>
    <cellStyle name="20% - Accent3 5 2 3" xfId="524" xr:uid="{00000000-0005-0000-0000-0000F5010000}"/>
    <cellStyle name="20% - Accent3 5 3" xfId="525" xr:uid="{00000000-0005-0000-0000-0000F6010000}"/>
    <cellStyle name="20% - Accent3 5 3 2" xfId="526" xr:uid="{00000000-0005-0000-0000-0000F7010000}"/>
    <cellStyle name="20% - Accent3 5 3 3" xfId="527" xr:uid="{00000000-0005-0000-0000-0000F8010000}"/>
    <cellStyle name="20% - Accent3 5 4" xfId="528" xr:uid="{00000000-0005-0000-0000-0000F9010000}"/>
    <cellStyle name="20% - Accent3 5 4 2" xfId="529" xr:uid="{00000000-0005-0000-0000-0000FA010000}"/>
    <cellStyle name="20% - Accent3 5 4 3" xfId="530" xr:uid="{00000000-0005-0000-0000-0000FB010000}"/>
    <cellStyle name="20% - Accent3 5 5" xfId="531" xr:uid="{00000000-0005-0000-0000-0000FC010000}"/>
    <cellStyle name="20% - Accent3 5 5 2" xfId="532" xr:uid="{00000000-0005-0000-0000-0000FD010000}"/>
    <cellStyle name="20% - Accent3 5 5 3" xfId="533" xr:uid="{00000000-0005-0000-0000-0000FE010000}"/>
    <cellStyle name="20% - Accent3 5 6" xfId="534" xr:uid="{00000000-0005-0000-0000-0000FF010000}"/>
    <cellStyle name="20% - Accent3 5 7" xfId="535" xr:uid="{00000000-0005-0000-0000-000000020000}"/>
    <cellStyle name="20% - Accent3 6" xfId="536" xr:uid="{00000000-0005-0000-0000-000001020000}"/>
    <cellStyle name="20% - Accent3 6 2" xfId="537" xr:uid="{00000000-0005-0000-0000-000002020000}"/>
    <cellStyle name="20% - Accent3 6 2 2" xfId="538" xr:uid="{00000000-0005-0000-0000-000003020000}"/>
    <cellStyle name="20% - Accent3 6 2 3" xfId="539" xr:uid="{00000000-0005-0000-0000-000004020000}"/>
    <cellStyle name="20% - Accent3 6 3" xfId="540" xr:uid="{00000000-0005-0000-0000-000005020000}"/>
    <cellStyle name="20% - Accent3 6 3 2" xfId="541" xr:uid="{00000000-0005-0000-0000-000006020000}"/>
    <cellStyle name="20% - Accent3 6 3 3" xfId="542" xr:uid="{00000000-0005-0000-0000-000007020000}"/>
    <cellStyle name="20% - Accent3 6 4" xfId="543" xr:uid="{00000000-0005-0000-0000-000008020000}"/>
    <cellStyle name="20% - Accent3 6 4 2" xfId="544" xr:uid="{00000000-0005-0000-0000-000009020000}"/>
    <cellStyle name="20% - Accent3 6 4 3" xfId="545" xr:uid="{00000000-0005-0000-0000-00000A020000}"/>
    <cellStyle name="20% - Accent3 6 5" xfId="546" xr:uid="{00000000-0005-0000-0000-00000B020000}"/>
    <cellStyle name="20% - Accent3 6 5 2" xfId="547" xr:uid="{00000000-0005-0000-0000-00000C020000}"/>
    <cellStyle name="20% - Accent3 6 5 3" xfId="548" xr:uid="{00000000-0005-0000-0000-00000D020000}"/>
    <cellStyle name="20% - Accent3 6 6" xfId="549" xr:uid="{00000000-0005-0000-0000-00000E020000}"/>
    <cellStyle name="20% - Accent3 6 7" xfId="550" xr:uid="{00000000-0005-0000-0000-00000F020000}"/>
    <cellStyle name="20% - Accent3 7" xfId="551" xr:uid="{00000000-0005-0000-0000-000010020000}"/>
    <cellStyle name="20% - Accent3 7 2" xfId="552" xr:uid="{00000000-0005-0000-0000-000011020000}"/>
    <cellStyle name="20% - Accent3 7 2 2" xfId="553" xr:uid="{00000000-0005-0000-0000-000012020000}"/>
    <cellStyle name="20% - Accent3 7 2 3" xfId="554" xr:uid="{00000000-0005-0000-0000-000013020000}"/>
    <cellStyle name="20% - Accent3 7 3" xfId="555" xr:uid="{00000000-0005-0000-0000-000014020000}"/>
    <cellStyle name="20% - Accent3 7 3 2" xfId="556" xr:uid="{00000000-0005-0000-0000-000015020000}"/>
    <cellStyle name="20% - Accent3 7 3 3" xfId="557" xr:uid="{00000000-0005-0000-0000-000016020000}"/>
    <cellStyle name="20% - Accent3 7 4" xfId="558" xr:uid="{00000000-0005-0000-0000-000017020000}"/>
    <cellStyle name="20% - Accent3 7 4 2" xfId="559" xr:uid="{00000000-0005-0000-0000-000018020000}"/>
    <cellStyle name="20% - Accent3 7 4 3" xfId="560" xr:uid="{00000000-0005-0000-0000-000019020000}"/>
    <cellStyle name="20% - Accent3 7 5" xfId="561" xr:uid="{00000000-0005-0000-0000-00001A020000}"/>
    <cellStyle name="20% - Accent3 7 6" xfId="562" xr:uid="{00000000-0005-0000-0000-00001B020000}"/>
    <cellStyle name="20% - Accent3 8" xfId="563" xr:uid="{00000000-0005-0000-0000-00001C020000}"/>
    <cellStyle name="20% - Accent3 8 2" xfId="564" xr:uid="{00000000-0005-0000-0000-00001D020000}"/>
    <cellStyle name="20% - Accent3 8 2 2" xfId="565" xr:uid="{00000000-0005-0000-0000-00001E020000}"/>
    <cellStyle name="20% - Accent3 8 2 3" xfId="566" xr:uid="{00000000-0005-0000-0000-00001F020000}"/>
    <cellStyle name="20% - Accent3 8 3" xfId="567" xr:uid="{00000000-0005-0000-0000-000020020000}"/>
    <cellStyle name="20% - Accent3 8 3 2" xfId="568" xr:uid="{00000000-0005-0000-0000-000021020000}"/>
    <cellStyle name="20% - Accent3 8 3 3" xfId="569" xr:uid="{00000000-0005-0000-0000-000022020000}"/>
    <cellStyle name="20% - Accent3 8 4" xfId="570" xr:uid="{00000000-0005-0000-0000-000023020000}"/>
    <cellStyle name="20% - Accent3 8 5" xfId="571" xr:uid="{00000000-0005-0000-0000-000024020000}"/>
    <cellStyle name="20% - Accent3 9" xfId="572" xr:uid="{00000000-0005-0000-0000-000025020000}"/>
    <cellStyle name="20% - Accent3 9 2" xfId="573" xr:uid="{00000000-0005-0000-0000-000026020000}"/>
    <cellStyle name="20% - Accent3 9 3" xfId="574" xr:uid="{00000000-0005-0000-0000-000027020000}"/>
    <cellStyle name="20% - Accent4 10" xfId="575" xr:uid="{00000000-0005-0000-0000-000028020000}"/>
    <cellStyle name="20% - Accent4 10 2" xfId="576" xr:uid="{00000000-0005-0000-0000-000029020000}"/>
    <cellStyle name="20% - Accent4 10 3" xfId="577" xr:uid="{00000000-0005-0000-0000-00002A020000}"/>
    <cellStyle name="20% - Accent4 11" xfId="578" xr:uid="{00000000-0005-0000-0000-00002B020000}"/>
    <cellStyle name="20% - Accent4 11 2" xfId="579" xr:uid="{00000000-0005-0000-0000-00002C020000}"/>
    <cellStyle name="20% - Accent4 11 3" xfId="580" xr:uid="{00000000-0005-0000-0000-00002D020000}"/>
    <cellStyle name="20% - Accent4 12" xfId="581" xr:uid="{00000000-0005-0000-0000-00002E020000}"/>
    <cellStyle name="20% - Accent4 12 2" xfId="582" xr:uid="{00000000-0005-0000-0000-00002F020000}"/>
    <cellStyle name="20% - Accent4 12 3" xfId="583" xr:uid="{00000000-0005-0000-0000-000030020000}"/>
    <cellStyle name="20% - Accent4 13" xfId="584" xr:uid="{00000000-0005-0000-0000-000031020000}"/>
    <cellStyle name="20% - Accent4 14" xfId="585" xr:uid="{00000000-0005-0000-0000-000032020000}"/>
    <cellStyle name="20% - Accent4 2" xfId="586" xr:uid="{00000000-0005-0000-0000-000033020000}"/>
    <cellStyle name="20% - Accent4 2 10" xfId="587" xr:uid="{00000000-0005-0000-0000-000034020000}"/>
    <cellStyle name="20% - Accent4 2 2" xfId="588" xr:uid="{00000000-0005-0000-0000-000035020000}"/>
    <cellStyle name="20% - Accent4 2 2 2" xfId="589" xr:uid="{00000000-0005-0000-0000-000036020000}"/>
    <cellStyle name="20% - Accent4 2 2 2 2" xfId="590" xr:uid="{00000000-0005-0000-0000-000037020000}"/>
    <cellStyle name="20% - Accent4 2 2 2 3" xfId="591" xr:uid="{00000000-0005-0000-0000-000038020000}"/>
    <cellStyle name="20% - Accent4 2 2 3" xfId="592" xr:uid="{00000000-0005-0000-0000-000039020000}"/>
    <cellStyle name="20% - Accent4 2 2 3 2" xfId="593" xr:uid="{00000000-0005-0000-0000-00003A020000}"/>
    <cellStyle name="20% - Accent4 2 2 3 3" xfId="594" xr:uid="{00000000-0005-0000-0000-00003B020000}"/>
    <cellStyle name="20% - Accent4 2 2 4" xfId="595" xr:uid="{00000000-0005-0000-0000-00003C020000}"/>
    <cellStyle name="20% - Accent4 2 2 4 2" xfId="596" xr:uid="{00000000-0005-0000-0000-00003D020000}"/>
    <cellStyle name="20% - Accent4 2 2 4 3" xfId="597" xr:uid="{00000000-0005-0000-0000-00003E020000}"/>
    <cellStyle name="20% - Accent4 2 2 5" xfId="598" xr:uid="{00000000-0005-0000-0000-00003F020000}"/>
    <cellStyle name="20% - Accent4 2 2 5 2" xfId="599" xr:uid="{00000000-0005-0000-0000-000040020000}"/>
    <cellStyle name="20% - Accent4 2 2 5 3" xfId="600" xr:uid="{00000000-0005-0000-0000-000041020000}"/>
    <cellStyle name="20% - Accent4 2 2 6" xfId="601" xr:uid="{00000000-0005-0000-0000-000042020000}"/>
    <cellStyle name="20% - Accent4 2 2 7" xfId="602" xr:uid="{00000000-0005-0000-0000-000043020000}"/>
    <cellStyle name="20% - Accent4 2 3" xfId="603" xr:uid="{00000000-0005-0000-0000-000044020000}"/>
    <cellStyle name="20% - Accent4 2 3 2" xfId="604" xr:uid="{00000000-0005-0000-0000-000045020000}"/>
    <cellStyle name="20% - Accent4 2 3 2 2" xfId="605" xr:uid="{00000000-0005-0000-0000-000046020000}"/>
    <cellStyle name="20% - Accent4 2 3 2 3" xfId="606" xr:uid="{00000000-0005-0000-0000-000047020000}"/>
    <cellStyle name="20% - Accent4 2 3 3" xfId="607" xr:uid="{00000000-0005-0000-0000-000048020000}"/>
    <cellStyle name="20% - Accent4 2 3 3 2" xfId="608" xr:uid="{00000000-0005-0000-0000-000049020000}"/>
    <cellStyle name="20% - Accent4 2 3 3 3" xfId="609" xr:uid="{00000000-0005-0000-0000-00004A020000}"/>
    <cellStyle name="20% - Accent4 2 3 4" xfId="610" xr:uid="{00000000-0005-0000-0000-00004B020000}"/>
    <cellStyle name="20% - Accent4 2 3 4 2" xfId="611" xr:uid="{00000000-0005-0000-0000-00004C020000}"/>
    <cellStyle name="20% - Accent4 2 3 4 3" xfId="612" xr:uid="{00000000-0005-0000-0000-00004D020000}"/>
    <cellStyle name="20% - Accent4 2 3 5" xfId="613" xr:uid="{00000000-0005-0000-0000-00004E020000}"/>
    <cellStyle name="20% - Accent4 2 3 5 2" xfId="614" xr:uid="{00000000-0005-0000-0000-00004F020000}"/>
    <cellStyle name="20% - Accent4 2 3 5 3" xfId="615" xr:uid="{00000000-0005-0000-0000-000050020000}"/>
    <cellStyle name="20% - Accent4 2 3 6" xfId="616" xr:uid="{00000000-0005-0000-0000-000051020000}"/>
    <cellStyle name="20% - Accent4 2 3 7" xfId="617" xr:uid="{00000000-0005-0000-0000-000052020000}"/>
    <cellStyle name="20% - Accent4 2 4" xfId="618" xr:uid="{00000000-0005-0000-0000-000053020000}"/>
    <cellStyle name="20% - Accent4 2 4 2" xfId="619" xr:uid="{00000000-0005-0000-0000-000054020000}"/>
    <cellStyle name="20% - Accent4 2 4 3" xfId="620" xr:uid="{00000000-0005-0000-0000-000055020000}"/>
    <cellStyle name="20% - Accent4 2 5" xfId="621" xr:uid="{00000000-0005-0000-0000-000056020000}"/>
    <cellStyle name="20% - Accent4 2 5 2" xfId="622" xr:uid="{00000000-0005-0000-0000-000057020000}"/>
    <cellStyle name="20% - Accent4 2 5 3" xfId="623" xr:uid="{00000000-0005-0000-0000-000058020000}"/>
    <cellStyle name="20% - Accent4 2 6" xfId="624" xr:uid="{00000000-0005-0000-0000-000059020000}"/>
    <cellStyle name="20% - Accent4 2 6 2" xfId="625" xr:uid="{00000000-0005-0000-0000-00005A020000}"/>
    <cellStyle name="20% - Accent4 2 6 3" xfId="626" xr:uid="{00000000-0005-0000-0000-00005B020000}"/>
    <cellStyle name="20% - Accent4 2 7" xfId="627" xr:uid="{00000000-0005-0000-0000-00005C020000}"/>
    <cellStyle name="20% - Accent4 2 7 2" xfId="628" xr:uid="{00000000-0005-0000-0000-00005D020000}"/>
    <cellStyle name="20% - Accent4 2 7 3" xfId="629" xr:uid="{00000000-0005-0000-0000-00005E020000}"/>
    <cellStyle name="20% - Accent4 2 8" xfId="630" xr:uid="{00000000-0005-0000-0000-00005F020000}"/>
    <cellStyle name="20% - Accent4 2 9" xfId="631" xr:uid="{00000000-0005-0000-0000-000060020000}"/>
    <cellStyle name="20% - Accent4 3" xfId="632" xr:uid="{00000000-0005-0000-0000-000061020000}"/>
    <cellStyle name="20% - Accent4 3 2" xfId="633" xr:uid="{00000000-0005-0000-0000-000062020000}"/>
    <cellStyle name="20% - Accent4 3 2 2" xfId="634" xr:uid="{00000000-0005-0000-0000-000063020000}"/>
    <cellStyle name="20% - Accent4 3 2 3" xfId="635" xr:uid="{00000000-0005-0000-0000-000064020000}"/>
    <cellStyle name="20% - Accent4 3 3" xfId="636" xr:uid="{00000000-0005-0000-0000-000065020000}"/>
    <cellStyle name="20% - Accent4 3 3 2" xfId="637" xr:uid="{00000000-0005-0000-0000-000066020000}"/>
    <cellStyle name="20% - Accent4 3 3 3" xfId="638" xr:uid="{00000000-0005-0000-0000-000067020000}"/>
    <cellStyle name="20% - Accent4 3 4" xfId="639" xr:uid="{00000000-0005-0000-0000-000068020000}"/>
    <cellStyle name="20% - Accent4 3 4 2" xfId="640" xr:uid="{00000000-0005-0000-0000-000069020000}"/>
    <cellStyle name="20% - Accent4 3 4 3" xfId="641" xr:uid="{00000000-0005-0000-0000-00006A020000}"/>
    <cellStyle name="20% - Accent4 3 5" xfId="642" xr:uid="{00000000-0005-0000-0000-00006B020000}"/>
    <cellStyle name="20% - Accent4 3 5 2" xfId="643" xr:uid="{00000000-0005-0000-0000-00006C020000}"/>
    <cellStyle name="20% - Accent4 3 5 3" xfId="644" xr:uid="{00000000-0005-0000-0000-00006D020000}"/>
    <cellStyle name="20% - Accent4 3 6" xfId="645" xr:uid="{00000000-0005-0000-0000-00006E020000}"/>
    <cellStyle name="20% - Accent4 3 7" xfId="646" xr:uid="{00000000-0005-0000-0000-00006F020000}"/>
    <cellStyle name="20% - Accent4 4" xfId="647" xr:uid="{00000000-0005-0000-0000-000070020000}"/>
    <cellStyle name="20% - Accent4 4 2" xfId="648" xr:uid="{00000000-0005-0000-0000-000071020000}"/>
    <cellStyle name="20% - Accent4 4 2 2" xfId="649" xr:uid="{00000000-0005-0000-0000-000072020000}"/>
    <cellStyle name="20% - Accent4 4 2 3" xfId="650" xr:uid="{00000000-0005-0000-0000-000073020000}"/>
    <cellStyle name="20% - Accent4 4 3" xfId="651" xr:uid="{00000000-0005-0000-0000-000074020000}"/>
    <cellStyle name="20% - Accent4 4 3 2" xfId="652" xr:uid="{00000000-0005-0000-0000-000075020000}"/>
    <cellStyle name="20% - Accent4 4 3 3" xfId="653" xr:uid="{00000000-0005-0000-0000-000076020000}"/>
    <cellStyle name="20% - Accent4 4 4" xfId="654" xr:uid="{00000000-0005-0000-0000-000077020000}"/>
    <cellStyle name="20% - Accent4 4 4 2" xfId="655" xr:uid="{00000000-0005-0000-0000-000078020000}"/>
    <cellStyle name="20% - Accent4 4 4 3" xfId="656" xr:uid="{00000000-0005-0000-0000-000079020000}"/>
    <cellStyle name="20% - Accent4 4 5" xfId="657" xr:uid="{00000000-0005-0000-0000-00007A020000}"/>
    <cellStyle name="20% - Accent4 4 5 2" xfId="658" xr:uid="{00000000-0005-0000-0000-00007B020000}"/>
    <cellStyle name="20% - Accent4 4 5 3" xfId="659" xr:uid="{00000000-0005-0000-0000-00007C020000}"/>
    <cellStyle name="20% - Accent4 4 6" xfId="660" xr:uid="{00000000-0005-0000-0000-00007D020000}"/>
    <cellStyle name="20% - Accent4 4 7" xfId="661" xr:uid="{00000000-0005-0000-0000-00007E020000}"/>
    <cellStyle name="20% - Accent4 5" xfId="662" xr:uid="{00000000-0005-0000-0000-00007F020000}"/>
    <cellStyle name="20% - Accent4 5 2" xfId="663" xr:uid="{00000000-0005-0000-0000-000080020000}"/>
    <cellStyle name="20% - Accent4 5 2 2" xfId="664" xr:uid="{00000000-0005-0000-0000-000081020000}"/>
    <cellStyle name="20% - Accent4 5 2 3" xfId="665" xr:uid="{00000000-0005-0000-0000-000082020000}"/>
    <cellStyle name="20% - Accent4 5 3" xfId="666" xr:uid="{00000000-0005-0000-0000-000083020000}"/>
    <cellStyle name="20% - Accent4 5 3 2" xfId="667" xr:uid="{00000000-0005-0000-0000-000084020000}"/>
    <cellStyle name="20% - Accent4 5 3 3" xfId="668" xr:uid="{00000000-0005-0000-0000-000085020000}"/>
    <cellStyle name="20% - Accent4 5 4" xfId="669" xr:uid="{00000000-0005-0000-0000-000086020000}"/>
    <cellStyle name="20% - Accent4 5 4 2" xfId="670" xr:uid="{00000000-0005-0000-0000-000087020000}"/>
    <cellStyle name="20% - Accent4 5 4 3" xfId="671" xr:uid="{00000000-0005-0000-0000-000088020000}"/>
    <cellStyle name="20% - Accent4 5 5" xfId="672" xr:uid="{00000000-0005-0000-0000-000089020000}"/>
    <cellStyle name="20% - Accent4 5 5 2" xfId="673" xr:uid="{00000000-0005-0000-0000-00008A020000}"/>
    <cellStyle name="20% - Accent4 5 5 3" xfId="674" xr:uid="{00000000-0005-0000-0000-00008B020000}"/>
    <cellStyle name="20% - Accent4 5 6" xfId="675" xr:uid="{00000000-0005-0000-0000-00008C020000}"/>
    <cellStyle name="20% - Accent4 5 7" xfId="676" xr:uid="{00000000-0005-0000-0000-00008D020000}"/>
    <cellStyle name="20% - Accent4 6" xfId="677" xr:uid="{00000000-0005-0000-0000-00008E020000}"/>
    <cellStyle name="20% - Accent4 6 2" xfId="678" xr:uid="{00000000-0005-0000-0000-00008F020000}"/>
    <cellStyle name="20% - Accent4 6 2 2" xfId="679" xr:uid="{00000000-0005-0000-0000-000090020000}"/>
    <cellStyle name="20% - Accent4 6 2 3" xfId="680" xr:uid="{00000000-0005-0000-0000-000091020000}"/>
    <cellStyle name="20% - Accent4 6 3" xfId="681" xr:uid="{00000000-0005-0000-0000-000092020000}"/>
    <cellStyle name="20% - Accent4 6 3 2" xfId="682" xr:uid="{00000000-0005-0000-0000-000093020000}"/>
    <cellStyle name="20% - Accent4 6 3 3" xfId="683" xr:uid="{00000000-0005-0000-0000-000094020000}"/>
    <cellStyle name="20% - Accent4 6 4" xfId="684" xr:uid="{00000000-0005-0000-0000-000095020000}"/>
    <cellStyle name="20% - Accent4 6 4 2" xfId="685" xr:uid="{00000000-0005-0000-0000-000096020000}"/>
    <cellStyle name="20% - Accent4 6 4 3" xfId="686" xr:uid="{00000000-0005-0000-0000-000097020000}"/>
    <cellStyle name="20% - Accent4 6 5" xfId="687" xr:uid="{00000000-0005-0000-0000-000098020000}"/>
    <cellStyle name="20% - Accent4 6 5 2" xfId="688" xr:uid="{00000000-0005-0000-0000-000099020000}"/>
    <cellStyle name="20% - Accent4 6 5 3" xfId="689" xr:uid="{00000000-0005-0000-0000-00009A020000}"/>
    <cellStyle name="20% - Accent4 6 6" xfId="690" xr:uid="{00000000-0005-0000-0000-00009B020000}"/>
    <cellStyle name="20% - Accent4 6 7" xfId="691" xr:uid="{00000000-0005-0000-0000-00009C020000}"/>
    <cellStyle name="20% - Accent4 7" xfId="692" xr:uid="{00000000-0005-0000-0000-00009D020000}"/>
    <cellStyle name="20% - Accent4 7 2" xfId="693" xr:uid="{00000000-0005-0000-0000-00009E020000}"/>
    <cellStyle name="20% - Accent4 7 2 2" xfId="694" xr:uid="{00000000-0005-0000-0000-00009F020000}"/>
    <cellStyle name="20% - Accent4 7 2 3" xfId="695" xr:uid="{00000000-0005-0000-0000-0000A0020000}"/>
    <cellStyle name="20% - Accent4 7 3" xfId="696" xr:uid="{00000000-0005-0000-0000-0000A1020000}"/>
    <cellStyle name="20% - Accent4 7 3 2" xfId="697" xr:uid="{00000000-0005-0000-0000-0000A2020000}"/>
    <cellStyle name="20% - Accent4 7 3 3" xfId="698" xr:uid="{00000000-0005-0000-0000-0000A3020000}"/>
    <cellStyle name="20% - Accent4 7 4" xfId="699" xr:uid="{00000000-0005-0000-0000-0000A4020000}"/>
    <cellStyle name="20% - Accent4 7 4 2" xfId="700" xr:uid="{00000000-0005-0000-0000-0000A5020000}"/>
    <cellStyle name="20% - Accent4 7 4 3" xfId="701" xr:uid="{00000000-0005-0000-0000-0000A6020000}"/>
    <cellStyle name="20% - Accent4 7 5" xfId="702" xr:uid="{00000000-0005-0000-0000-0000A7020000}"/>
    <cellStyle name="20% - Accent4 7 6" xfId="703" xr:uid="{00000000-0005-0000-0000-0000A8020000}"/>
    <cellStyle name="20% - Accent4 8" xfId="704" xr:uid="{00000000-0005-0000-0000-0000A9020000}"/>
    <cellStyle name="20% - Accent4 8 2" xfId="705" xr:uid="{00000000-0005-0000-0000-0000AA020000}"/>
    <cellStyle name="20% - Accent4 8 2 2" xfId="706" xr:uid="{00000000-0005-0000-0000-0000AB020000}"/>
    <cellStyle name="20% - Accent4 8 2 3" xfId="707" xr:uid="{00000000-0005-0000-0000-0000AC020000}"/>
    <cellStyle name="20% - Accent4 8 3" xfId="708" xr:uid="{00000000-0005-0000-0000-0000AD020000}"/>
    <cellStyle name="20% - Accent4 8 3 2" xfId="709" xr:uid="{00000000-0005-0000-0000-0000AE020000}"/>
    <cellStyle name="20% - Accent4 8 3 3" xfId="710" xr:uid="{00000000-0005-0000-0000-0000AF020000}"/>
    <cellStyle name="20% - Accent4 8 4" xfId="711" xr:uid="{00000000-0005-0000-0000-0000B0020000}"/>
    <cellStyle name="20% - Accent4 8 5" xfId="712" xr:uid="{00000000-0005-0000-0000-0000B1020000}"/>
    <cellStyle name="20% - Accent4 9" xfId="713" xr:uid="{00000000-0005-0000-0000-0000B2020000}"/>
    <cellStyle name="20% - Accent4 9 2" xfId="714" xr:uid="{00000000-0005-0000-0000-0000B3020000}"/>
    <cellStyle name="20% - Accent4 9 3" xfId="715" xr:uid="{00000000-0005-0000-0000-0000B4020000}"/>
    <cellStyle name="20% - Accent5 10" xfId="716" xr:uid="{00000000-0005-0000-0000-0000B5020000}"/>
    <cellStyle name="20% - Accent5 10 2" xfId="717" xr:uid="{00000000-0005-0000-0000-0000B6020000}"/>
    <cellStyle name="20% - Accent5 10 3" xfId="718" xr:uid="{00000000-0005-0000-0000-0000B7020000}"/>
    <cellStyle name="20% - Accent5 11" xfId="719" xr:uid="{00000000-0005-0000-0000-0000B8020000}"/>
    <cellStyle name="20% - Accent5 11 2" xfId="720" xr:uid="{00000000-0005-0000-0000-0000B9020000}"/>
    <cellStyle name="20% - Accent5 11 3" xfId="721" xr:uid="{00000000-0005-0000-0000-0000BA020000}"/>
    <cellStyle name="20% - Accent5 12" xfId="722" xr:uid="{00000000-0005-0000-0000-0000BB020000}"/>
    <cellStyle name="20% - Accent5 12 2" xfId="723" xr:uid="{00000000-0005-0000-0000-0000BC020000}"/>
    <cellStyle name="20% - Accent5 12 3" xfId="724" xr:uid="{00000000-0005-0000-0000-0000BD020000}"/>
    <cellStyle name="20% - Accent5 13" xfId="725" xr:uid="{00000000-0005-0000-0000-0000BE020000}"/>
    <cellStyle name="20% - Accent5 2" xfId="726" xr:uid="{00000000-0005-0000-0000-0000BF020000}"/>
    <cellStyle name="20% - Accent5 2 10" xfId="727" xr:uid="{00000000-0005-0000-0000-0000C0020000}"/>
    <cellStyle name="20% - Accent5 2 2" xfId="728" xr:uid="{00000000-0005-0000-0000-0000C1020000}"/>
    <cellStyle name="20% - Accent5 2 2 2" xfId="729" xr:uid="{00000000-0005-0000-0000-0000C2020000}"/>
    <cellStyle name="20% - Accent5 2 2 2 2" xfId="730" xr:uid="{00000000-0005-0000-0000-0000C3020000}"/>
    <cellStyle name="20% - Accent5 2 2 2 3" xfId="731" xr:uid="{00000000-0005-0000-0000-0000C4020000}"/>
    <cellStyle name="20% - Accent5 2 2 3" xfId="732" xr:uid="{00000000-0005-0000-0000-0000C5020000}"/>
    <cellStyle name="20% - Accent5 2 2 3 2" xfId="733" xr:uid="{00000000-0005-0000-0000-0000C6020000}"/>
    <cellStyle name="20% - Accent5 2 2 3 3" xfId="734" xr:uid="{00000000-0005-0000-0000-0000C7020000}"/>
    <cellStyle name="20% - Accent5 2 2 4" xfId="735" xr:uid="{00000000-0005-0000-0000-0000C8020000}"/>
    <cellStyle name="20% - Accent5 2 2 4 2" xfId="736" xr:uid="{00000000-0005-0000-0000-0000C9020000}"/>
    <cellStyle name="20% - Accent5 2 2 4 3" xfId="737" xr:uid="{00000000-0005-0000-0000-0000CA020000}"/>
    <cellStyle name="20% - Accent5 2 2 5" xfId="738" xr:uid="{00000000-0005-0000-0000-0000CB020000}"/>
    <cellStyle name="20% - Accent5 2 2 5 2" xfId="739" xr:uid="{00000000-0005-0000-0000-0000CC020000}"/>
    <cellStyle name="20% - Accent5 2 2 5 3" xfId="740" xr:uid="{00000000-0005-0000-0000-0000CD020000}"/>
    <cellStyle name="20% - Accent5 2 2 6" xfId="741" xr:uid="{00000000-0005-0000-0000-0000CE020000}"/>
    <cellStyle name="20% - Accent5 2 2 7" xfId="742" xr:uid="{00000000-0005-0000-0000-0000CF020000}"/>
    <cellStyle name="20% - Accent5 2 3" xfId="743" xr:uid="{00000000-0005-0000-0000-0000D0020000}"/>
    <cellStyle name="20% - Accent5 2 3 2" xfId="744" xr:uid="{00000000-0005-0000-0000-0000D1020000}"/>
    <cellStyle name="20% - Accent5 2 3 2 2" xfId="745" xr:uid="{00000000-0005-0000-0000-0000D2020000}"/>
    <cellStyle name="20% - Accent5 2 3 2 3" xfId="746" xr:uid="{00000000-0005-0000-0000-0000D3020000}"/>
    <cellStyle name="20% - Accent5 2 3 3" xfId="747" xr:uid="{00000000-0005-0000-0000-0000D4020000}"/>
    <cellStyle name="20% - Accent5 2 3 3 2" xfId="748" xr:uid="{00000000-0005-0000-0000-0000D5020000}"/>
    <cellStyle name="20% - Accent5 2 3 3 3" xfId="749" xr:uid="{00000000-0005-0000-0000-0000D6020000}"/>
    <cellStyle name="20% - Accent5 2 3 4" xfId="750" xr:uid="{00000000-0005-0000-0000-0000D7020000}"/>
    <cellStyle name="20% - Accent5 2 3 4 2" xfId="751" xr:uid="{00000000-0005-0000-0000-0000D8020000}"/>
    <cellStyle name="20% - Accent5 2 3 4 3" xfId="752" xr:uid="{00000000-0005-0000-0000-0000D9020000}"/>
    <cellStyle name="20% - Accent5 2 3 5" xfId="753" xr:uid="{00000000-0005-0000-0000-0000DA020000}"/>
    <cellStyle name="20% - Accent5 2 3 5 2" xfId="754" xr:uid="{00000000-0005-0000-0000-0000DB020000}"/>
    <cellStyle name="20% - Accent5 2 3 5 3" xfId="755" xr:uid="{00000000-0005-0000-0000-0000DC020000}"/>
    <cellStyle name="20% - Accent5 2 3 6" xfId="756" xr:uid="{00000000-0005-0000-0000-0000DD020000}"/>
    <cellStyle name="20% - Accent5 2 3 7" xfId="757" xr:uid="{00000000-0005-0000-0000-0000DE020000}"/>
    <cellStyle name="20% - Accent5 2 4" xfId="758" xr:uid="{00000000-0005-0000-0000-0000DF020000}"/>
    <cellStyle name="20% - Accent5 2 4 2" xfId="759" xr:uid="{00000000-0005-0000-0000-0000E0020000}"/>
    <cellStyle name="20% - Accent5 2 4 3" xfId="760" xr:uid="{00000000-0005-0000-0000-0000E1020000}"/>
    <cellStyle name="20% - Accent5 2 5" xfId="761" xr:uid="{00000000-0005-0000-0000-0000E2020000}"/>
    <cellStyle name="20% - Accent5 2 5 2" xfId="762" xr:uid="{00000000-0005-0000-0000-0000E3020000}"/>
    <cellStyle name="20% - Accent5 2 5 3" xfId="763" xr:uid="{00000000-0005-0000-0000-0000E4020000}"/>
    <cellStyle name="20% - Accent5 2 6" xfId="764" xr:uid="{00000000-0005-0000-0000-0000E5020000}"/>
    <cellStyle name="20% - Accent5 2 6 2" xfId="765" xr:uid="{00000000-0005-0000-0000-0000E6020000}"/>
    <cellStyle name="20% - Accent5 2 6 3" xfId="766" xr:uid="{00000000-0005-0000-0000-0000E7020000}"/>
    <cellStyle name="20% - Accent5 2 7" xfId="767" xr:uid="{00000000-0005-0000-0000-0000E8020000}"/>
    <cellStyle name="20% - Accent5 2 7 2" xfId="768" xr:uid="{00000000-0005-0000-0000-0000E9020000}"/>
    <cellStyle name="20% - Accent5 2 7 3" xfId="769" xr:uid="{00000000-0005-0000-0000-0000EA020000}"/>
    <cellStyle name="20% - Accent5 2 8" xfId="770" xr:uid="{00000000-0005-0000-0000-0000EB020000}"/>
    <cellStyle name="20% - Accent5 2 9" xfId="771" xr:uid="{00000000-0005-0000-0000-0000EC020000}"/>
    <cellStyle name="20% - Accent5 3" xfId="772" xr:uid="{00000000-0005-0000-0000-0000ED020000}"/>
    <cellStyle name="20% - Accent5 3 2" xfId="773" xr:uid="{00000000-0005-0000-0000-0000EE020000}"/>
    <cellStyle name="20% - Accent5 3 2 2" xfId="774" xr:uid="{00000000-0005-0000-0000-0000EF020000}"/>
    <cellStyle name="20% - Accent5 3 2 3" xfId="775" xr:uid="{00000000-0005-0000-0000-0000F0020000}"/>
    <cellStyle name="20% - Accent5 3 3" xfId="776" xr:uid="{00000000-0005-0000-0000-0000F1020000}"/>
    <cellStyle name="20% - Accent5 3 3 2" xfId="777" xr:uid="{00000000-0005-0000-0000-0000F2020000}"/>
    <cellStyle name="20% - Accent5 3 3 3" xfId="778" xr:uid="{00000000-0005-0000-0000-0000F3020000}"/>
    <cellStyle name="20% - Accent5 3 4" xfId="779" xr:uid="{00000000-0005-0000-0000-0000F4020000}"/>
    <cellStyle name="20% - Accent5 3 4 2" xfId="780" xr:uid="{00000000-0005-0000-0000-0000F5020000}"/>
    <cellStyle name="20% - Accent5 3 4 3" xfId="781" xr:uid="{00000000-0005-0000-0000-0000F6020000}"/>
    <cellStyle name="20% - Accent5 3 5" xfId="782" xr:uid="{00000000-0005-0000-0000-0000F7020000}"/>
    <cellStyle name="20% - Accent5 3 5 2" xfId="783" xr:uid="{00000000-0005-0000-0000-0000F8020000}"/>
    <cellStyle name="20% - Accent5 3 5 3" xfId="784" xr:uid="{00000000-0005-0000-0000-0000F9020000}"/>
    <cellStyle name="20% - Accent5 3 6" xfId="785" xr:uid="{00000000-0005-0000-0000-0000FA020000}"/>
    <cellStyle name="20% - Accent5 3 7" xfId="786" xr:uid="{00000000-0005-0000-0000-0000FB020000}"/>
    <cellStyle name="20% - Accent5 4" xfId="787" xr:uid="{00000000-0005-0000-0000-0000FC020000}"/>
    <cellStyle name="20% - Accent5 4 2" xfId="788" xr:uid="{00000000-0005-0000-0000-0000FD020000}"/>
    <cellStyle name="20% - Accent5 4 2 2" xfId="789" xr:uid="{00000000-0005-0000-0000-0000FE020000}"/>
    <cellStyle name="20% - Accent5 4 2 3" xfId="790" xr:uid="{00000000-0005-0000-0000-0000FF020000}"/>
    <cellStyle name="20% - Accent5 4 3" xfId="791" xr:uid="{00000000-0005-0000-0000-000000030000}"/>
    <cellStyle name="20% - Accent5 4 3 2" xfId="792" xr:uid="{00000000-0005-0000-0000-000001030000}"/>
    <cellStyle name="20% - Accent5 4 3 3" xfId="793" xr:uid="{00000000-0005-0000-0000-000002030000}"/>
    <cellStyle name="20% - Accent5 4 4" xfId="794" xr:uid="{00000000-0005-0000-0000-000003030000}"/>
    <cellStyle name="20% - Accent5 4 4 2" xfId="795" xr:uid="{00000000-0005-0000-0000-000004030000}"/>
    <cellStyle name="20% - Accent5 4 4 3" xfId="796" xr:uid="{00000000-0005-0000-0000-000005030000}"/>
    <cellStyle name="20% - Accent5 4 5" xfId="797" xr:uid="{00000000-0005-0000-0000-000006030000}"/>
    <cellStyle name="20% - Accent5 4 5 2" xfId="798" xr:uid="{00000000-0005-0000-0000-000007030000}"/>
    <cellStyle name="20% - Accent5 4 5 3" xfId="799" xr:uid="{00000000-0005-0000-0000-000008030000}"/>
    <cellStyle name="20% - Accent5 4 6" xfId="800" xr:uid="{00000000-0005-0000-0000-000009030000}"/>
    <cellStyle name="20% - Accent5 4 7" xfId="801" xr:uid="{00000000-0005-0000-0000-00000A030000}"/>
    <cellStyle name="20% - Accent5 5" xfId="802" xr:uid="{00000000-0005-0000-0000-00000B030000}"/>
    <cellStyle name="20% - Accent5 5 2" xfId="803" xr:uid="{00000000-0005-0000-0000-00000C030000}"/>
    <cellStyle name="20% - Accent5 5 2 2" xfId="804" xr:uid="{00000000-0005-0000-0000-00000D030000}"/>
    <cellStyle name="20% - Accent5 5 2 3" xfId="805" xr:uid="{00000000-0005-0000-0000-00000E030000}"/>
    <cellStyle name="20% - Accent5 5 3" xfId="806" xr:uid="{00000000-0005-0000-0000-00000F030000}"/>
    <cellStyle name="20% - Accent5 5 3 2" xfId="807" xr:uid="{00000000-0005-0000-0000-000010030000}"/>
    <cellStyle name="20% - Accent5 5 3 3" xfId="808" xr:uid="{00000000-0005-0000-0000-000011030000}"/>
    <cellStyle name="20% - Accent5 5 4" xfId="809" xr:uid="{00000000-0005-0000-0000-000012030000}"/>
    <cellStyle name="20% - Accent5 5 4 2" xfId="810" xr:uid="{00000000-0005-0000-0000-000013030000}"/>
    <cellStyle name="20% - Accent5 5 4 3" xfId="811" xr:uid="{00000000-0005-0000-0000-000014030000}"/>
    <cellStyle name="20% - Accent5 5 5" xfId="812" xr:uid="{00000000-0005-0000-0000-000015030000}"/>
    <cellStyle name="20% - Accent5 5 5 2" xfId="813" xr:uid="{00000000-0005-0000-0000-000016030000}"/>
    <cellStyle name="20% - Accent5 5 5 3" xfId="814" xr:uid="{00000000-0005-0000-0000-000017030000}"/>
    <cellStyle name="20% - Accent5 5 6" xfId="815" xr:uid="{00000000-0005-0000-0000-000018030000}"/>
    <cellStyle name="20% - Accent5 5 7" xfId="816" xr:uid="{00000000-0005-0000-0000-000019030000}"/>
    <cellStyle name="20% - Accent5 6" xfId="817" xr:uid="{00000000-0005-0000-0000-00001A030000}"/>
    <cellStyle name="20% - Accent5 6 2" xfId="818" xr:uid="{00000000-0005-0000-0000-00001B030000}"/>
    <cellStyle name="20% - Accent5 6 2 2" xfId="819" xr:uid="{00000000-0005-0000-0000-00001C030000}"/>
    <cellStyle name="20% - Accent5 6 2 3" xfId="820" xr:uid="{00000000-0005-0000-0000-00001D030000}"/>
    <cellStyle name="20% - Accent5 6 3" xfId="821" xr:uid="{00000000-0005-0000-0000-00001E030000}"/>
    <cellStyle name="20% - Accent5 6 3 2" xfId="822" xr:uid="{00000000-0005-0000-0000-00001F030000}"/>
    <cellStyle name="20% - Accent5 6 3 3" xfId="823" xr:uid="{00000000-0005-0000-0000-000020030000}"/>
    <cellStyle name="20% - Accent5 6 4" xfId="824" xr:uid="{00000000-0005-0000-0000-000021030000}"/>
    <cellStyle name="20% - Accent5 6 4 2" xfId="825" xr:uid="{00000000-0005-0000-0000-000022030000}"/>
    <cellStyle name="20% - Accent5 6 4 3" xfId="826" xr:uid="{00000000-0005-0000-0000-000023030000}"/>
    <cellStyle name="20% - Accent5 6 5" xfId="827" xr:uid="{00000000-0005-0000-0000-000024030000}"/>
    <cellStyle name="20% - Accent5 6 5 2" xfId="828" xr:uid="{00000000-0005-0000-0000-000025030000}"/>
    <cellStyle name="20% - Accent5 6 5 3" xfId="829" xr:uid="{00000000-0005-0000-0000-000026030000}"/>
    <cellStyle name="20% - Accent5 6 6" xfId="830" xr:uid="{00000000-0005-0000-0000-000027030000}"/>
    <cellStyle name="20% - Accent5 6 7" xfId="831" xr:uid="{00000000-0005-0000-0000-000028030000}"/>
    <cellStyle name="20% - Accent5 7" xfId="832" xr:uid="{00000000-0005-0000-0000-000029030000}"/>
    <cellStyle name="20% - Accent5 7 2" xfId="833" xr:uid="{00000000-0005-0000-0000-00002A030000}"/>
    <cellStyle name="20% - Accent5 7 2 2" xfId="834" xr:uid="{00000000-0005-0000-0000-00002B030000}"/>
    <cellStyle name="20% - Accent5 7 2 3" xfId="835" xr:uid="{00000000-0005-0000-0000-00002C030000}"/>
    <cellStyle name="20% - Accent5 7 3" xfId="836" xr:uid="{00000000-0005-0000-0000-00002D030000}"/>
    <cellStyle name="20% - Accent5 7 3 2" xfId="837" xr:uid="{00000000-0005-0000-0000-00002E030000}"/>
    <cellStyle name="20% - Accent5 7 3 3" xfId="838" xr:uid="{00000000-0005-0000-0000-00002F030000}"/>
    <cellStyle name="20% - Accent5 7 4" xfId="839" xr:uid="{00000000-0005-0000-0000-000030030000}"/>
    <cellStyle name="20% - Accent5 7 4 2" xfId="840" xr:uid="{00000000-0005-0000-0000-000031030000}"/>
    <cellStyle name="20% - Accent5 7 4 3" xfId="841" xr:uid="{00000000-0005-0000-0000-000032030000}"/>
    <cellStyle name="20% - Accent5 7 5" xfId="842" xr:uid="{00000000-0005-0000-0000-000033030000}"/>
    <cellStyle name="20% - Accent5 7 6" xfId="843" xr:uid="{00000000-0005-0000-0000-000034030000}"/>
    <cellStyle name="20% - Accent5 8" xfId="844" xr:uid="{00000000-0005-0000-0000-000035030000}"/>
    <cellStyle name="20% - Accent5 8 2" xfId="845" xr:uid="{00000000-0005-0000-0000-000036030000}"/>
    <cellStyle name="20% - Accent5 8 2 2" xfId="846" xr:uid="{00000000-0005-0000-0000-000037030000}"/>
    <cellStyle name="20% - Accent5 8 2 3" xfId="847" xr:uid="{00000000-0005-0000-0000-000038030000}"/>
    <cellStyle name="20% - Accent5 8 3" xfId="848" xr:uid="{00000000-0005-0000-0000-000039030000}"/>
    <cellStyle name="20% - Accent5 8 3 2" xfId="849" xr:uid="{00000000-0005-0000-0000-00003A030000}"/>
    <cellStyle name="20% - Accent5 8 3 3" xfId="850" xr:uid="{00000000-0005-0000-0000-00003B030000}"/>
    <cellStyle name="20% - Accent5 8 4" xfId="851" xr:uid="{00000000-0005-0000-0000-00003C030000}"/>
    <cellStyle name="20% - Accent5 8 5" xfId="852" xr:uid="{00000000-0005-0000-0000-00003D030000}"/>
    <cellStyle name="20% - Accent5 9" xfId="853" xr:uid="{00000000-0005-0000-0000-00003E030000}"/>
    <cellStyle name="20% - Accent5 9 2" xfId="854" xr:uid="{00000000-0005-0000-0000-00003F030000}"/>
    <cellStyle name="20% - Accent5 9 3" xfId="855" xr:uid="{00000000-0005-0000-0000-000040030000}"/>
    <cellStyle name="20% - Accent6 10" xfId="856" xr:uid="{00000000-0005-0000-0000-000041030000}"/>
    <cellStyle name="20% - Accent6 10 2" xfId="857" xr:uid="{00000000-0005-0000-0000-000042030000}"/>
    <cellStyle name="20% - Accent6 10 3" xfId="858" xr:uid="{00000000-0005-0000-0000-000043030000}"/>
    <cellStyle name="20% - Accent6 11" xfId="859" xr:uid="{00000000-0005-0000-0000-000044030000}"/>
    <cellStyle name="20% - Accent6 11 2" xfId="860" xr:uid="{00000000-0005-0000-0000-000045030000}"/>
    <cellStyle name="20% - Accent6 11 3" xfId="861" xr:uid="{00000000-0005-0000-0000-000046030000}"/>
    <cellStyle name="20% - Accent6 12" xfId="862" xr:uid="{00000000-0005-0000-0000-000047030000}"/>
    <cellStyle name="20% - Accent6 12 2" xfId="863" xr:uid="{00000000-0005-0000-0000-000048030000}"/>
    <cellStyle name="20% - Accent6 12 3" xfId="864" xr:uid="{00000000-0005-0000-0000-000049030000}"/>
    <cellStyle name="20% - Accent6 13" xfId="865" xr:uid="{00000000-0005-0000-0000-00004A030000}"/>
    <cellStyle name="20% - Accent6 14" xfId="866" xr:uid="{00000000-0005-0000-0000-00004B030000}"/>
    <cellStyle name="20% - Accent6 2" xfId="867" xr:uid="{00000000-0005-0000-0000-00004C030000}"/>
    <cellStyle name="20% - Accent6 2 10" xfId="868" xr:uid="{00000000-0005-0000-0000-00004D030000}"/>
    <cellStyle name="20% - Accent6 2 2" xfId="869" xr:uid="{00000000-0005-0000-0000-00004E030000}"/>
    <cellStyle name="20% - Accent6 2 2 2" xfId="870" xr:uid="{00000000-0005-0000-0000-00004F030000}"/>
    <cellStyle name="20% - Accent6 2 2 2 2" xfId="871" xr:uid="{00000000-0005-0000-0000-000050030000}"/>
    <cellStyle name="20% - Accent6 2 2 2 3" xfId="872" xr:uid="{00000000-0005-0000-0000-000051030000}"/>
    <cellStyle name="20% - Accent6 2 2 3" xfId="873" xr:uid="{00000000-0005-0000-0000-000052030000}"/>
    <cellStyle name="20% - Accent6 2 2 3 2" xfId="874" xr:uid="{00000000-0005-0000-0000-000053030000}"/>
    <cellStyle name="20% - Accent6 2 2 3 3" xfId="875" xr:uid="{00000000-0005-0000-0000-000054030000}"/>
    <cellStyle name="20% - Accent6 2 2 4" xfId="876" xr:uid="{00000000-0005-0000-0000-000055030000}"/>
    <cellStyle name="20% - Accent6 2 2 4 2" xfId="877" xr:uid="{00000000-0005-0000-0000-000056030000}"/>
    <cellStyle name="20% - Accent6 2 2 4 3" xfId="878" xr:uid="{00000000-0005-0000-0000-000057030000}"/>
    <cellStyle name="20% - Accent6 2 2 5" xfId="879" xr:uid="{00000000-0005-0000-0000-000058030000}"/>
    <cellStyle name="20% - Accent6 2 2 5 2" xfId="880" xr:uid="{00000000-0005-0000-0000-000059030000}"/>
    <cellStyle name="20% - Accent6 2 2 5 3" xfId="881" xr:uid="{00000000-0005-0000-0000-00005A030000}"/>
    <cellStyle name="20% - Accent6 2 2 6" xfId="882" xr:uid="{00000000-0005-0000-0000-00005B030000}"/>
    <cellStyle name="20% - Accent6 2 2 7" xfId="883" xr:uid="{00000000-0005-0000-0000-00005C030000}"/>
    <cellStyle name="20% - Accent6 2 3" xfId="884" xr:uid="{00000000-0005-0000-0000-00005D030000}"/>
    <cellStyle name="20% - Accent6 2 3 2" xfId="885" xr:uid="{00000000-0005-0000-0000-00005E030000}"/>
    <cellStyle name="20% - Accent6 2 3 2 2" xfId="886" xr:uid="{00000000-0005-0000-0000-00005F030000}"/>
    <cellStyle name="20% - Accent6 2 3 2 3" xfId="887" xr:uid="{00000000-0005-0000-0000-000060030000}"/>
    <cellStyle name="20% - Accent6 2 3 3" xfId="888" xr:uid="{00000000-0005-0000-0000-000061030000}"/>
    <cellStyle name="20% - Accent6 2 3 3 2" xfId="889" xr:uid="{00000000-0005-0000-0000-000062030000}"/>
    <cellStyle name="20% - Accent6 2 3 3 3" xfId="890" xr:uid="{00000000-0005-0000-0000-000063030000}"/>
    <cellStyle name="20% - Accent6 2 3 4" xfId="891" xr:uid="{00000000-0005-0000-0000-000064030000}"/>
    <cellStyle name="20% - Accent6 2 3 4 2" xfId="892" xr:uid="{00000000-0005-0000-0000-000065030000}"/>
    <cellStyle name="20% - Accent6 2 3 4 3" xfId="893" xr:uid="{00000000-0005-0000-0000-000066030000}"/>
    <cellStyle name="20% - Accent6 2 3 5" xfId="894" xr:uid="{00000000-0005-0000-0000-000067030000}"/>
    <cellStyle name="20% - Accent6 2 3 5 2" xfId="895" xr:uid="{00000000-0005-0000-0000-000068030000}"/>
    <cellStyle name="20% - Accent6 2 3 5 3" xfId="896" xr:uid="{00000000-0005-0000-0000-000069030000}"/>
    <cellStyle name="20% - Accent6 2 3 6" xfId="897" xr:uid="{00000000-0005-0000-0000-00006A030000}"/>
    <cellStyle name="20% - Accent6 2 3 7" xfId="898" xr:uid="{00000000-0005-0000-0000-00006B030000}"/>
    <cellStyle name="20% - Accent6 2 4" xfId="899" xr:uid="{00000000-0005-0000-0000-00006C030000}"/>
    <cellStyle name="20% - Accent6 2 4 2" xfId="900" xr:uid="{00000000-0005-0000-0000-00006D030000}"/>
    <cellStyle name="20% - Accent6 2 4 3" xfId="901" xr:uid="{00000000-0005-0000-0000-00006E030000}"/>
    <cellStyle name="20% - Accent6 2 5" xfId="902" xr:uid="{00000000-0005-0000-0000-00006F030000}"/>
    <cellStyle name="20% - Accent6 2 5 2" xfId="903" xr:uid="{00000000-0005-0000-0000-000070030000}"/>
    <cellStyle name="20% - Accent6 2 5 3" xfId="904" xr:uid="{00000000-0005-0000-0000-000071030000}"/>
    <cellStyle name="20% - Accent6 2 6" xfId="905" xr:uid="{00000000-0005-0000-0000-000072030000}"/>
    <cellStyle name="20% - Accent6 2 6 2" xfId="906" xr:uid="{00000000-0005-0000-0000-000073030000}"/>
    <cellStyle name="20% - Accent6 2 6 3" xfId="907" xr:uid="{00000000-0005-0000-0000-000074030000}"/>
    <cellStyle name="20% - Accent6 2 7" xfId="908" xr:uid="{00000000-0005-0000-0000-000075030000}"/>
    <cellStyle name="20% - Accent6 2 7 2" xfId="909" xr:uid="{00000000-0005-0000-0000-000076030000}"/>
    <cellStyle name="20% - Accent6 2 7 3" xfId="910" xr:uid="{00000000-0005-0000-0000-000077030000}"/>
    <cellStyle name="20% - Accent6 2 8" xfId="911" xr:uid="{00000000-0005-0000-0000-000078030000}"/>
    <cellStyle name="20% - Accent6 2 9" xfId="912" xr:uid="{00000000-0005-0000-0000-000079030000}"/>
    <cellStyle name="20% - Accent6 3" xfId="913" xr:uid="{00000000-0005-0000-0000-00007A030000}"/>
    <cellStyle name="20% - Accent6 3 2" xfId="914" xr:uid="{00000000-0005-0000-0000-00007B030000}"/>
    <cellStyle name="20% - Accent6 3 2 2" xfId="915" xr:uid="{00000000-0005-0000-0000-00007C030000}"/>
    <cellStyle name="20% - Accent6 3 2 3" xfId="916" xr:uid="{00000000-0005-0000-0000-00007D030000}"/>
    <cellStyle name="20% - Accent6 3 3" xfId="917" xr:uid="{00000000-0005-0000-0000-00007E030000}"/>
    <cellStyle name="20% - Accent6 3 3 2" xfId="918" xr:uid="{00000000-0005-0000-0000-00007F030000}"/>
    <cellStyle name="20% - Accent6 3 3 3" xfId="919" xr:uid="{00000000-0005-0000-0000-000080030000}"/>
    <cellStyle name="20% - Accent6 3 4" xfId="920" xr:uid="{00000000-0005-0000-0000-000081030000}"/>
    <cellStyle name="20% - Accent6 3 4 2" xfId="921" xr:uid="{00000000-0005-0000-0000-000082030000}"/>
    <cellStyle name="20% - Accent6 3 4 3" xfId="922" xr:uid="{00000000-0005-0000-0000-000083030000}"/>
    <cellStyle name="20% - Accent6 3 5" xfId="923" xr:uid="{00000000-0005-0000-0000-000084030000}"/>
    <cellStyle name="20% - Accent6 3 5 2" xfId="924" xr:uid="{00000000-0005-0000-0000-000085030000}"/>
    <cellStyle name="20% - Accent6 3 5 3" xfId="925" xr:uid="{00000000-0005-0000-0000-000086030000}"/>
    <cellStyle name="20% - Accent6 3 6" xfId="926" xr:uid="{00000000-0005-0000-0000-000087030000}"/>
    <cellStyle name="20% - Accent6 3 7" xfId="927" xr:uid="{00000000-0005-0000-0000-000088030000}"/>
    <cellStyle name="20% - Accent6 4" xfId="928" xr:uid="{00000000-0005-0000-0000-000089030000}"/>
    <cellStyle name="20% - Accent6 4 2" xfId="929" xr:uid="{00000000-0005-0000-0000-00008A030000}"/>
    <cellStyle name="20% - Accent6 4 2 2" xfId="930" xr:uid="{00000000-0005-0000-0000-00008B030000}"/>
    <cellStyle name="20% - Accent6 4 2 3" xfId="931" xr:uid="{00000000-0005-0000-0000-00008C030000}"/>
    <cellStyle name="20% - Accent6 4 3" xfId="932" xr:uid="{00000000-0005-0000-0000-00008D030000}"/>
    <cellStyle name="20% - Accent6 4 3 2" xfId="933" xr:uid="{00000000-0005-0000-0000-00008E030000}"/>
    <cellStyle name="20% - Accent6 4 3 3" xfId="934" xr:uid="{00000000-0005-0000-0000-00008F030000}"/>
    <cellStyle name="20% - Accent6 4 4" xfId="935" xr:uid="{00000000-0005-0000-0000-000090030000}"/>
    <cellStyle name="20% - Accent6 4 4 2" xfId="936" xr:uid="{00000000-0005-0000-0000-000091030000}"/>
    <cellStyle name="20% - Accent6 4 4 3" xfId="937" xr:uid="{00000000-0005-0000-0000-000092030000}"/>
    <cellStyle name="20% - Accent6 4 5" xfId="938" xr:uid="{00000000-0005-0000-0000-000093030000}"/>
    <cellStyle name="20% - Accent6 4 5 2" xfId="939" xr:uid="{00000000-0005-0000-0000-000094030000}"/>
    <cellStyle name="20% - Accent6 4 5 3" xfId="940" xr:uid="{00000000-0005-0000-0000-000095030000}"/>
    <cellStyle name="20% - Accent6 4 6" xfId="941" xr:uid="{00000000-0005-0000-0000-000096030000}"/>
    <cellStyle name="20% - Accent6 4 7" xfId="942" xr:uid="{00000000-0005-0000-0000-000097030000}"/>
    <cellStyle name="20% - Accent6 5" xfId="943" xr:uid="{00000000-0005-0000-0000-000098030000}"/>
    <cellStyle name="20% - Accent6 5 2" xfId="944" xr:uid="{00000000-0005-0000-0000-000099030000}"/>
    <cellStyle name="20% - Accent6 5 2 2" xfId="945" xr:uid="{00000000-0005-0000-0000-00009A030000}"/>
    <cellStyle name="20% - Accent6 5 2 3" xfId="946" xr:uid="{00000000-0005-0000-0000-00009B030000}"/>
    <cellStyle name="20% - Accent6 5 3" xfId="947" xr:uid="{00000000-0005-0000-0000-00009C030000}"/>
    <cellStyle name="20% - Accent6 5 3 2" xfId="948" xr:uid="{00000000-0005-0000-0000-00009D030000}"/>
    <cellStyle name="20% - Accent6 5 3 3" xfId="949" xr:uid="{00000000-0005-0000-0000-00009E030000}"/>
    <cellStyle name="20% - Accent6 5 4" xfId="950" xr:uid="{00000000-0005-0000-0000-00009F030000}"/>
    <cellStyle name="20% - Accent6 5 4 2" xfId="951" xr:uid="{00000000-0005-0000-0000-0000A0030000}"/>
    <cellStyle name="20% - Accent6 5 4 3" xfId="952" xr:uid="{00000000-0005-0000-0000-0000A1030000}"/>
    <cellStyle name="20% - Accent6 5 5" xfId="953" xr:uid="{00000000-0005-0000-0000-0000A2030000}"/>
    <cellStyle name="20% - Accent6 5 5 2" xfId="954" xr:uid="{00000000-0005-0000-0000-0000A3030000}"/>
    <cellStyle name="20% - Accent6 5 5 3" xfId="955" xr:uid="{00000000-0005-0000-0000-0000A4030000}"/>
    <cellStyle name="20% - Accent6 5 6" xfId="956" xr:uid="{00000000-0005-0000-0000-0000A5030000}"/>
    <cellStyle name="20% - Accent6 5 7" xfId="957" xr:uid="{00000000-0005-0000-0000-0000A6030000}"/>
    <cellStyle name="20% - Accent6 6" xfId="958" xr:uid="{00000000-0005-0000-0000-0000A7030000}"/>
    <cellStyle name="20% - Accent6 6 2" xfId="959" xr:uid="{00000000-0005-0000-0000-0000A8030000}"/>
    <cellStyle name="20% - Accent6 6 2 2" xfId="960" xr:uid="{00000000-0005-0000-0000-0000A9030000}"/>
    <cellStyle name="20% - Accent6 6 2 3" xfId="961" xr:uid="{00000000-0005-0000-0000-0000AA030000}"/>
    <cellStyle name="20% - Accent6 6 3" xfId="962" xr:uid="{00000000-0005-0000-0000-0000AB030000}"/>
    <cellStyle name="20% - Accent6 6 3 2" xfId="963" xr:uid="{00000000-0005-0000-0000-0000AC030000}"/>
    <cellStyle name="20% - Accent6 6 3 3" xfId="964" xr:uid="{00000000-0005-0000-0000-0000AD030000}"/>
    <cellStyle name="20% - Accent6 6 4" xfId="965" xr:uid="{00000000-0005-0000-0000-0000AE030000}"/>
    <cellStyle name="20% - Accent6 6 4 2" xfId="966" xr:uid="{00000000-0005-0000-0000-0000AF030000}"/>
    <cellStyle name="20% - Accent6 6 4 3" xfId="967" xr:uid="{00000000-0005-0000-0000-0000B0030000}"/>
    <cellStyle name="20% - Accent6 6 5" xfId="968" xr:uid="{00000000-0005-0000-0000-0000B1030000}"/>
    <cellStyle name="20% - Accent6 6 5 2" xfId="969" xr:uid="{00000000-0005-0000-0000-0000B2030000}"/>
    <cellStyle name="20% - Accent6 6 5 3" xfId="970" xr:uid="{00000000-0005-0000-0000-0000B3030000}"/>
    <cellStyle name="20% - Accent6 6 6" xfId="971" xr:uid="{00000000-0005-0000-0000-0000B4030000}"/>
    <cellStyle name="20% - Accent6 6 7" xfId="972" xr:uid="{00000000-0005-0000-0000-0000B5030000}"/>
    <cellStyle name="20% - Accent6 7" xfId="973" xr:uid="{00000000-0005-0000-0000-0000B6030000}"/>
    <cellStyle name="20% - Accent6 7 2" xfId="974" xr:uid="{00000000-0005-0000-0000-0000B7030000}"/>
    <cellStyle name="20% - Accent6 7 2 2" xfId="975" xr:uid="{00000000-0005-0000-0000-0000B8030000}"/>
    <cellStyle name="20% - Accent6 7 2 3" xfId="976" xr:uid="{00000000-0005-0000-0000-0000B9030000}"/>
    <cellStyle name="20% - Accent6 7 3" xfId="977" xr:uid="{00000000-0005-0000-0000-0000BA030000}"/>
    <cellStyle name="20% - Accent6 7 3 2" xfId="978" xr:uid="{00000000-0005-0000-0000-0000BB030000}"/>
    <cellStyle name="20% - Accent6 7 3 3" xfId="979" xr:uid="{00000000-0005-0000-0000-0000BC030000}"/>
    <cellStyle name="20% - Accent6 7 4" xfId="980" xr:uid="{00000000-0005-0000-0000-0000BD030000}"/>
    <cellStyle name="20% - Accent6 7 4 2" xfId="981" xr:uid="{00000000-0005-0000-0000-0000BE030000}"/>
    <cellStyle name="20% - Accent6 7 4 3" xfId="982" xr:uid="{00000000-0005-0000-0000-0000BF030000}"/>
    <cellStyle name="20% - Accent6 7 5" xfId="983" xr:uid="{00000000-0005-0000-0000-0000C0030000}"/>
    <cellStyle name="20% - Accent6 7 6" xfId="984" xr:uid="{00000000-0005-0000-0000-0000C1030000}"/>
    <cellStyle name="20% - Accent6 8" xfId="985" xr:uid="{00000000-0005-0000-0000-0000C2030000}"/>
    <cellStyle name="20% - Accent6 8 2" xfId="986" xr:uid="{00000000-0005-0000-0000-0000C3030000}"/>
    <cellStyle name="20% - Accent6 8 2 2" xfId="987" xr:uid="{00000000-0005-0000-0000-0000C4030000}"/>
    <cellStyle name="20% - Accent6 8 2 3" xfId="988" xr:uid="{00000000-0005-0000-0000-0000C5030000}"/>
    <cellStyle name="20% - Accent6 8 3" xfId="989" xr:uid="{00000000-0005-0000-0000-0000C6030000}"/>
    <cellStyle name="20% - Accent6 8 3 2" xfId="990" xr:uid="{00000000-0005-0000-0000-0000C7030000}"/>
    <cellStyle name="20% - Accent6 8 3 3" xfId="991" xr:uid="{00000000-0005-0000-0000-0000C8030000}"/>
    <cellStyle name="20% - Accent6 8 4" xfId="992" xr:uid="{00000000-0005-0000-0000-0000C9030000}"/>
    <cellStyle name="20% - Accent6 8 5" xfId="993" xr:uid="{00000000-0005-0000-0000-0000CA030000}"/>
    <cellStyle name="20% - Accent6 9" xfId="994" xr:uid="{00000000-0005-0000-0000-0000CB030000}"/>
    <cellStyle name="20% - Accent6 9 2" xfId="995" xr:uid="{00000000-0005-0000-0000-0000CC030000}"/>
    <cellStyle name="20% - Accent6 9 3" xfId="996" xr:uid="{00000000-0005-0000-0000-0000CD030000}"/>
    <cellStyle name="3dp" xfId="997" xr:uid="{00000000-0005-0000-0000-0000CE030000}"/>
    <cellStyle name="3dp 2" xfId="998" xr:uid="{00000000-0005-0000-0000-0000CF030000}"/>
    <cellStyle name="3dp 3" xfId="999" xr:uid="{00000000-0005-0000-0000-0000D0030000}"/>
    <cellStyle name="3dp 4" xfId="1000" xr:uid="{00000000-0005-0000-0000-0000D1030000}"/>
    <cellStyle name="40% - Accent1 10" xfId="1001" xr:uid="{00000000-0005-0000-0000-0000D2030000}"/>
    <cellStyle name="40% - Accent1 10 2" xfId="1002" xr:uid="{00000000-0005-0000-0000-0000D3030000}"/>
    <cellStyle name="40% - Accent1 10 3" xfId="1003" xr:uid="{00000000-0005-0000-0000-0000D4030000}"/>
    <cellStyle name="40% - Accent1 11" xfId="1004" xr:uid="{00000000-0005-0000-0000-0000D5030000}"/>
    <cellStyle name="40% - Accent1 11 2" xfId="1005" xr:uid="{00000000-0005-0000-0000-0000D6030000}"/>
    <cellStyle name="40% - Accent1 11 3" xfId="1006" xr:uid="{00000000-0005-0000-0000-0000D7030000}"/>
    <cellStyle name="40% - Accent1 12" xfId="1007" xr:uid="{00000000-0005-0000-0000-0000D8030000}"/>
    <cellStyle name="40% - Accent1 12 2" xfId="1008" xr:uid="{00000000-0005-0000-0000-0000D9030000}"/>
    <cellStyle name="40% - Accent1 12 3" xfId="1009" xr:uid="{00000000-0005-0000-0000-0000DA030000}"/>
    <cellStyle name="40% - Accent1 13" xfId="1010" xr:uid="{00000000-0005-0000-0000-0000DB030000}"/>
    <cellStyle name="40% - Accent1 14" xfId="1011" xr:uid="{00000000-0005-0000-0000-0000DC030000}"/>
    <cellStyle name="40% - Accent1 2" xfId="1012" xr:uid="{00000000-0005-0000-0000-0000DD030000}"/>
    <cellStyle name="40% - Accent1 2 10" xfId="1013" xr:uid="{00000000-0005-0000-0000-0000DE030000}"/>
    <cellStyle name="40% - Accent1 2 2" xfId="1014" xr:uid="{00000000-0005-0000-0000-0000DF030000}"/>
    <cellStyle name="40% - Accent1 2 2 2" xfId="1015" xr:uid="{00000000-0005-0000-0000-0000E0030000}"/>
    <cellStyle name="40% - Accent1 2 2 2 2" xfId="1016" xr:uid="{00000000-0005-0000-0000-0000E1030000}"/>
    <cellStyle name="40% - Accent1 2 2 2 3" xfId="1017" xr:uid="{00000000-0005-0000-0000-0000E2030000}"/>
    <cellStyle name="40% - Accent1 2 2 3" xfId="1018" xr:uid="{00000000-0005-0000-0000-0000E3030000}"/>
    <cellStyle name="40% - Accent1 2 2 3 2" xfId="1019" xr:uid="{00000000-0005-0000-0000-0000E4030000}"/>
    <cellStyle name="40% - Accent1 2 2 3 3" xfId="1020" xr:uid="{00000000-0005-0000-0000-0000E5030000}"/>
    <cellStyle name="40% - Accent1 2 2 4" xfId="1021" xr:uid="{00000000-0005-0000-0000-0000E6030000}"/>
    <cellStyle name="40% - Accent1 2 2 4 2" xfId="1022" xr:uid="{00000000-0005-0000-0000-0000E7030000}"/>
    <cellStyle name="40% - Accent1 2 2 4 3" xfId="1023" xr:uid="{00000000-0005-0000-0000-0000E8030000}"/>
    <cellStyle name="40% - Accent1 2 2 5" xfId="1024" xr:uid="{00000000-0005-0000-0000-0000E9030000}"/>
    <cellStyle name="40% - Accent1 2 2 5 2" xfId="1025" xr:uid="{00000000-0005-0000-0000-0000EA030000}"/>
    <cellStyle name="40% - Accent1 2 2 5 3" xfId="1026" xr:uid="{00000000-0005-0000-0000-0000EB030000}"/>
    <cellStyle name="40% - Accent1 2 2 6" xfId="1027" xr:uid="{00000000-0005-0000-0000-0000EC030000}"/>
    <cellStyle name="40% - Accent1 2 2 7" xfId="1028" xr:uid="{00000000-0005-0000-0000-0000ED030000}"/>
    <cellStyle name="40% - Accent1 2 3" xfId="1029" xr:uid="{00000000-0005-0000-0000-0000EE030000}"/>
    <cellStyle name="40% - Accent1 2 3 2" xfId="1030" xr:uid="{00000000-0005-0000-0000-0000EF030000}"/>
    <cellStyle name="40% - Accent1 2 3 2 2" xfId="1031" xr:uid="{00000000-0005-0000-0000-0000F0030000}"/>
    <cellStyle name="40% - Accent1 2 3 2 3" xfId="1032" xr:uid="{00000000-0005-0000-0000-0000F1030000}"/>
    <cellStyle name="40% - Accent1 2 3 3" xfId="1033" xr:uid="{00000000-0005-0000-0000-0000F2030000}"/>
    <cellStyle name="40% - Accent1 2 3 3 2" xfId="1034" xr:uid="{00000000-0005-0000-0000-0000F3030000}"/>
    <cellStyle name="40% - Accent1 2 3 3 3" xfId="1035" xr:uid="{00000000-0005-0000-0000-0000F4030000}"/>
    <cellStyle name="40% - Accent1 2 3 4" xfId="1036" xr:uid="{00000000-0005-0000-0000-0000F5030000}"/>
    <cellStyle name="40% - Accent1 2 3 4 2" xfId="1037" xr:uid="{00000000-0005-0000-0000-0000F6030000}"/>
    <cellStyle name="40% - Accent1 2 3 4 3" xfId="1038" xr:uid="{00000000-0005-0000-0000-0000F7030000}"/>
    <cellStyle name="40% - Accent1 2 3 5" xfId="1039" xr:uid="{00000000-0005-0000-0000-0000F8030000}"/>
    <cellStyle name="40% - Accent1 2 3 5 2" xfId="1040" xr:uid="{00000000-0005-0000-0000-0000F9030000}"/>
    <cellStyle name="40% - Accent1 2 3 5 3" xfId="1041" xr:uid="{00000000-0005-0000-0000-0000FA030000}"/>
    <cellStyle name="40% - Accent1 2 3 6" xfId="1042" xr:uid="{00000000-0005-0000-0000-0000FB030000}"/>
    <cellStyle name="40% - Accent1 2 3 7" xfId="1043" xr:uid="{00000000-0005-0000-0000-0000FC030000}"/>
    <cellStyle name="40% - Accent1 2 4" xfId="1044" xr:uid="{00000000-0005-0000-0000-0000FD030000}"/>
    <cellStyle name="40% - Accent1 2 4 2" xfId="1045" xr:uid="{00000000-0005-0000-0000-0000FE030000}"/>
    <cellStyle name="40% - Accent1 2 4 3" xfId="1046" xr:uid="{00000000-0005-0000-0000-0000FF030000}"/>
    <cellStyle name="40% - Accent1 2 5" xfId="1047" xr:uid="{00000000-0005-0000-0000-000000040000}"/>
    <cellStyle name="40% - Accent1 2 5 2" xfId="1048" xr:uid="{00000000-0005-0000-0000-000001040000}"/>
    <cellStyle name="40% - Accent1 2 5 3" xfId="1049" xr:uid="{00000000-0005-0000-0000-000002040000}"/>
    <cellStyle name="40% - Accent1 2 6" xfId="1050" xr:uid="{00000000-0005-0000-0000-000003040000}"/>
    <cellStyle name="40% - Accent1 2 6 2" xfId="1051" xr:uid="{00000000-0005-0000-0000-000004040000}"/>
    <cellStyle name="40% - Accent1 2 6 3" xfId="1052" xr:uid="{00000000-0005-0000-0000-000005040000}"/>
    <cellStyle name="40% - Accent1 2 7" xfId="1053" xr:uid="{00000000-0005-0000-0000-000006040000}"/>
    <cellStyle name="40% - Accent1 2 7 2" xfId="1054" xr:uid="{00000000-0005-0000-0000-000007040000}"/>
    <cellStyle name="40% - Accent1 2 7 3" xfId="1055" xr:uid="{00000000-0005-0000-0000-000008040000}"/>
    <cellStyle name="40% - Accent1 2 8" xfId="1056" xr:uid="{00000000-0005-0000-0000-000009040000}"/>
    <cellStyle name="40% - Accent1 2 9" xfId="1057" xr:uid="{00000000-0005-0000-0000-00000A040000}"/>
    <cellStyle name="40% - Accent1 3" xfId="1058" xr:uid="{00000000-0005-0000-0000-00000B040000}"/>
    <cellStyle name="40% - Accent1 3 2" xfId="1059" xr:uid="{00000000-0005-0000-0000-00000C040000}"/>
    <cellStyle name="40% - Accent1 3 2 2" xfId="1060" xr:uid="{00000000-0005-0000-0000-00000D040000}"/>
    <cellStyle name="40% - Accent1 3 2 3" xfId="1061" xr:uid="{00000000-0005-0000-0000-00000E040000}"/>
    <cellStyle name="40% - Accent1 3 3" xfId="1062" xr:uid="{00000000-0005-0000-0000-00000F040000}"/>
    <cellStyle name="40% - Accent1 3 3 2" xfId="1063" xr:uid="{00000000-0005-0000-0000-000010040000}"/>
    <cellStyle name="40% - Accent1 3 3 3" xfId="1064" xr:uid="{00000000-0005-0000-0000-000011040000}"/>
    <cellStyle name="40% - Accent1 3 4" xfId="1065" xr:uid="{00000000-0005-0000-0000-000012040000}"/>
    <cellStyle name="40% - Accent1 3 4 2" xfId="1066" xr:uid="{00000000-0005-0000-0000-000013040000}"/>
    <cellStyle name="40% - Accent1 3 4 3" xfId="1067" xr:uid="{00000000-0005-0000-0000-000014040000}"/>
    <cellStyle name="40% - Accent1 3 5" xfId="1068" xr:uid="{00000000-0005-0000-0000-000015040000}"/>
    <cellStyle name="40% - Accent1 3 5 2" xfId="1069" xr:uid="{00000000-0005-0000-0000-000016040000}"/>
    <cellStyle name="40% - Accent1 3 5 3" xfId="1070" xr:uid="{00000000-0005-0000-0000-000017040000}"/>
    <cellStyle name="40% - Accent1 3 6" xfId="1071" xr:uid="{00000000-0005-0000-0000-000018040000}"/>
    <cellStyle name="40% - Accent1 3 7" xfId="1072" xr:uid="{00000000-0005-0000-0000-000019040000}"/>
    <cellStyle name="40% - Accent1 4" xfId="1073" xr:uid="{00000000-0005-0000-0000-00001A040000}"/>
    <cellStyle name="40% - Accent1 4 2" xfId="1074" xr:uid="{00000000-0005-0000-0000-00001B040000}"/>
    <cellStyle name="40% - Accent1 4 2 2" xfId="1075" xr:uid="{00000000-0005-0000-0000-00001C040000}"/>
    <cellStyle name="40% - Accent1 4 2 3" xfId="1076" xr:uid="{00000000-0005-0000-0000-00001D040000}"/>
    <cellStyle name="40% - Accent1 4 3" xfId="1077" xr:uid="{00000000-0005-0000-0000-00001E040000}"/>
    <cellStyle name="40% - Accent1 4 3 2" xfId="1078" xr:uid="{00000000-0005-0000-0000-00001F040000}"/>
    <cellStyle name="40% - Accent1 4 3 3" xfId="1079" xr:uid="{00000000-0005-0000-0000-000020040000}"/>
    <cellStyle name="40% - Accent1 4 4" xfId="1080" xr:uid="{00000000-0005-0000-0000-000021040000}"/>
    <cellStyle name="40% - Accent1 4 4 2" xfId="1081" xr:uid="{00000000-0005-0000-0000-000022040000}"/>
    <cellStyle name="40% - Accent1 4 4 3" xfId="1082" xr:uid="{00000000-0005-0000-0000-000023040000}"/>
    <cellStyle name="40% - Accent1 4 5" xfId="1083" xr:uid="{00000000-0005-0000-0000-000024040000}"/>
    <cellStyle name="40% - Accent1 4 5 2" xfId="1084" xr:uid="{00000000-0005-0000-0000-000025040000}"/>
    <cellStyle name="40% - Accent1 4 5 3" xfId="1085" xr:uid="{00000000-0005-0000-0000-000026040000}"/>
    <cellStyle name="40% - Accent1 4 6" xfId="1086" xr:uid="{00000000-0005-0000-0000-000027040000}"/>
    <cellStyle name="40% - Accent1 4 7" xfId="1087" xr:uid="{00000000-0005-0000-0000-000028040000}"/>
    <cellStyle name="40% - Accent1 5" xfId="1088" xr:uid="{00000000-0005-0000-0000-000029040000}"/>
    <cellStyle name="40% - Accent1 5 2" xfId="1089" xr:uid="{00000000-0005-0000-0000-00002A040000}"/>
    <cellStyle name="40% - Accent1 5 2 2" xfId="1090" xr:uid="{00000000-0005-0000-0000-00002B040000}"/>
    <cellStyle name="40% - Accent1 5 2 3" xfId="1091" xr:uid="{00000000-0005-0000-0000-00002C040000}"/>
    <cellStyle name="40% - Accent1 5 3" xfId="1092" xr:uid="{00000000-0005-0000-0000-00002D040000}"/>
    <cellStyle name="40% - Accent1 5 3 2" xfId="1093" xr:uid="{00000000-0005-0000-0000-00002E040000}"/>
    <cellStyle name="40% - Accent1 5 3 3" xfId="1094" xr:uid="{00000000-0005-0000-0000-00002F040000}"/>
    <cellStyle name="40% - Accent1 5 4" xfId="1095" xr:uid="{00000000-0005-0000-0000-000030040000}"/>
    <cellStyle name="40% - Accent1 5 4 2" xfId="1096" xr:uid="{00000000-0005-0000-0000-000031040000}"/>
    <cellStyle name="40% - Accent1 5 4 3" xfId="1097" xr:uid="{00000000-0005-0000-0000-000032040000}"/>
    <cellStyle name="40% - Accent1 5 5" xfId="1098" xr:uid="{00000000-0005-0000-0000-000033040000}"/>
    <cellStyle name="40% - Accent1 5 5 2" xfId="1099" xr:uid="{00000000-0005-0000-0000-000034040000}"/>
    <cellStyle name="40% - Accent1 5 5 3" xfId="1100" xr:uid="{00000000-0005-0000-0000-000035040000}"/>
    <cellStyle name="40% - Accent1 5 6" xfId="1101" xr:uid="{00000000-0005-0000-0000-000036040000}"/>
    <cellStyle name="40% - Accent1 5 7" xfId="1102" xr:uid="{00000000-0005-0000-0000-000037040000}"/>
    <cellStyle name="40% - Accent1 6" xfId="1103" xr:uid="{00000000-0005-0000-0000-000038040000}"/>
    <cellStyle name="40% - Accent1 6 2" xfId="1104" xr:uid="{00000000-0005-0000-0000-000039040000}"/>
    <cellStyle name="40% - Accent1 6 2 2" xfId="1105" xr:uid="{00000000-0005-0000-0000-00003A040000}"/>
    <cellStyle name="40% - Accent1 6 2 3" xfId="1106" xr:uid="{00000000-0005-0000-0000-00003B040000}"/>
    <cellStyle name="40% - Accent1 6 3" xfId="1107" xr:uid="{00000000-0005-0000-0000-00003C040000}"/>
    <cellStyle name="40% - Accent1 6 3 2" xfId="1108" xr:uid="{00000000-0005-0000-0000-00003D040000}"/>
    <cellStyle name="40% - Accent1 6 3 3" xfId="1109" xr:uid="{00000000-0005-0000-0000-00003E040000}"/>
    <cellStyle name="40% - Accent1 6 4" xfId="1110" xr:uid="{00000000-0005-0000-0000-00003F040000}"/>
    <cellStyle name="40% - Accent1 6 4 2" xfId="1111" xr:uid="{00000000-0005-0000-0000-000040040000}"/>
    <cellStyle name="40% - Accent1 6 4 3" xfId="1112" xr:uid="{00000000-0005-0000-0000-000041040000}"/>
    <cellStyle name="40% - Accent1 6 5" xfId="1113" xr:uid="{00000000-0005-0000-0000-000042040000}"/>
    <cellStyle name="40% - Accent1 6 5 2" xfId="1114" xr:uid="{00000000-0005-0000-0000-000043040000}"/>
    <cellStyle name="40% - Accent1 6 5 3" xfId="1115" xr:uid="{00000000-0005-0000-0000-000044040000}"/>
    <cellStyle name="40% - Accent1 6 6" xfId="1116" xr:uid="{00000000-0005-0000-0000-000045040000}"/>
    <cellStyle name="40% - Accent1 6 7" xfId="1117" xr:uid="{00000000-0005-0000-0000-000046040000}"/>
    <cellStyle name="40% - Accent1 7" xfId="1118" xr:uid="{00000000-0005-0000-0000-000047040000}"/>
    <cellStyle name="40% - Accent1 7 2" xfId="1119" xr:uid="{00000000-0005-0000-0000-000048040000}"/>
    <cellStyle name="40% - Accent1 7 2 2" xfId="1120" xr:uid="{00000000-0005-0000-0000-000049040000}"/>
    <cellStyle name="40% - Accent1 7 2 3" xfId="1121" xr:uid="{00000000-0005-0000-0000-00004A040000}"/>
    <cellStyle name="40% - Accent1 7 3" xfId="1122" xr:uid="{00000000-0005-0000-0000-00004B040000}"/>
    <cellStyle name="40% - Accent1 7 3 2" xfId="1123" xr:uid="{00000000-0005-0000-0000-00004C040000}"/>
    <cellStyle name="40% - Accent1 7 3 3" xfId="1124" xr:uid="{00000000-0005-0000-0000-00004D040000}"/>
    <cellStyle name="40% - Accent1 7 4" xfId="1125" xr:uid="{00000000-0005-0000-0000-00004E040000}"/>
    <cellStyle name="40% - Accent1 7 4 2" xfId="1126" xr:uid="{00000000-0005-0000-0000-00004F040000}"/>
    <cellStyle name="40% - Accent1 7 4 3" xfId="1127" xr:uid="{00000000-0005-0000-0000-000050040000}"/>
    <cellStyle name="40% - Accent1 7 5" xfId="1128" xr:uid="{00000000-0005-0000-0000-000051040000}"/>
    <cellStyle name="40% - Accent1 7 6" xfId="1129" xr:uid="{00000000-0005-0000-0000-000052040000}"/>
    <cellStyle name="40% - Accent1 8" xfId="1130" xr:uid="{00000000-0005-0000-0000-000053040000}"/>
    <cellStyle name="40% - Accent1 8 2" xfId="1131" xr:uid="{00000000-0005-0000-0000-000054040000}"/>
    <cellStyle name="40% - Accent1 8 2 2" xfId="1132" xr:uid="{00000000-0005-0000-0000-000055040000}"/>
    <cellStyle name="40% - Accent1 8 2 3" xfId="1133" xr:uid="{00000000-0005-0000-0000-000056040000}"/>
    <cellStyle name="40% - Accent1 8 3" xfId="1134" xr:uid="{00000000-0005-0000-0000-000057040000}"/>
    <cellStyle name="40% - Accent1 8 3 2" xfId="1135" xr:uid="{00000000-0005-0000-0000-000058040000}"/>
    <cellStyle name="40% - Accent1 8 3 3" xfId="1136" xr:uid="{00000000-0005-0000-0000-000059040000}"/>
    <cellStyle name="40% - Accent1 8 4" xfId="1137" xr:uid="{00000000-0005-0000-0000-00005A040000}"/>
    <cellStyle name="40% - Accent1 8 5" xfId="1138" xr:uid="{00000000-0005-0000-0000-00005B040000}"/>
    <cellStyle name="40% - Accent1 9" xfId="1139" xr:uid="{00000000-0005-0000-0000-00005C040000}"/>
    <cellStyle name="40% - Accent1 9 2" xfId="1140" xr:uid="{00000000-0005-0000-0000-00005D040000}"/>
    <cellStyle name="40% - Accent1 9 3" xfId="1141" xr:uid="{00000000-0005-0000-0000-00005E040000}"/>
    <cellStyle name="40% - Accent2 10" xfId="1142" xr:uid="{00000000-0005-0000-0000-00005F040000}"/>
    <cellStyle name="40% - Accent2 10 2" xfId="1143" xr:uid="{00000000-0005-0000-0000-000060040000}"/>
    <cellStyle name="40% - Accent2 10 3" xfId="1144" xr:uid="{00000000-0005-0000-0000-000061040000}"/>
    <cellStyle name="40% - Accent2 11" xfId="1145" xr:uid="{00000000-0005-0000-0000-000062040000}"/>
    <cellStyle name="40% - Accent2 11 2" xfId="1146" xr:uid="{00000000-0005-0000-0000-000063040000}"/>
    <cellStyle name="40% - Accent2 11 3" xfId="1147" xr:uid="{00000000-0005-0000-0000-000064040000}"/>
    <cellStyle name="40% - Accent2 12" xfId="1148" xr:uid="{00000000-0005-0000-0000-000065040000}"/>
    <cellStyle name="40% - Accent2 12 2" xfId="1149" xr:uid="{00000000-0005-0000-0000-000066040000}"/>
    <cellStyle name="40% - Accent2 12 3" xfId="1150" xr:uid="{00000000-0005-0000-0000-000067040000}"/>
    <cellStyle name="40% - Accent2 13" xfId="1151" xr:uid="{00000000-0005-0000-0000-000068040000}"/>
    <cellStyle name="40% - Accent2 2" xfId="1152" xr:uid="{00000000-0005-0000-0000-000069040000}"/>
    <cellStyle name="40% - Accent2 2 10" xfId="1153" xr:uid="{00000000-0005-0000-0000-00006A040000}"/>
    <cellStyle name="40% - Accent2 2 2" xfId="1154" xr:uid="{00000000-0005-0000-0000-00006B040000}"/>
    <cellStyle name="40% - Accent2 2 2 2" xfId="1155" xr:uid="{00000000-0005-0000-0000-00006C040000}"/>
    <cellStyle name="40% - Accent2 2 2 2 2" xfId="1156" xr:uid="{00000000-0005-0000-0000-00006D040000}"/>
    <cellStyle name="40% - Accent2 2 2 2 3" xfId="1157" xr:uid="{00000000-0005-0000-0000-00006E040000}"/>
    <cellStyle name="40% - Accent2 2 2 3" xfId="1158" xr:uid="{00000000-0005-0000-0000-00006F040000}"/>
    <cellStyle name="40% - Accent2 2 2 3 2" xfId="1159" xr:uid="{00000000-0005-0000-0000-000070040000}"/>
    <cellStyle name="40% - Accent2 2 2 3 3" xfId="1160" xr:uid="{00000000-0005-0000-0000-000071040000}"/>
    <cellStyle name="40% - Accent2 2 2 4" xfId="1161" xr:uid="{00000000-0005-0000-0000-000072040000}"/>
    <cellStyle name="40% - Accent2 2 2 4 2" xfId="1162" xr:uid="{00000000-0005-0000-0000-000073040000}"/>
    <cellStyle name="40% - Accent2 2 2 4 3" xfId="1163" xr:uid="{00000000-0005-0000-0000-000074040000}"/>
    <cellStyle name="40% - Accent2 2 2 5" xfId="1164" xr:uid="{00000000-0005-0000-0000-000075040000}"/>
    <cellStyle name="40% - Accent2 2 2 5 2" xfId="1165" xr:uid="{00000000-0005-0000-0000-000076040000}"/>
    <cellStyle name="40% - Accent2 2 2 5 3" xfId="1166" xr:uid="{00000000-0005-0000-0000-000077040000}"/>
    <cellStyle name="40% - Accent2 2 2 6" xfId="1167" xr:uid="{00000000-0005-0000-0000-000078040000}"/>
    <cellStyle name="40% - Accent2 2 2 7" xfId="1168" xr:uid="{00000000-0005-0000-0000-000079040000}"/>
    <cellStyle name="40% - Accent2 2 3" xfId="1169" xr:uid="{00000000-0005-0000-0000-00007A040000}"/>
    <cellStyle name="40% - Accent2 2 3 2" xfId="1170" xr:uid="{00000000-0005-0000-0000-00007B040000}"/>
    <cellStyle name="40% - Accent2 2 3 2 2" xfId="1171" xr:uid="{00000000-0005-0000-0000-00007C040000}"/>
    <cellStyle name="40% - Accent2 2 3 2 3" xfId="1172" xr:uid="{00000000-0005-0000-0000-00007D040000}"/>
    <cellStyle name="40% - Accent2 2 3 3" xfId="1173" xr:uid="{00000000-0005-0000-0000-00007E040000}"/>
    <cellStyle name="40% - Accent2 2 3 3 2" xfId="1174" xr:uid="{00000000-0005-0000-0000-00007F040000}"/>
    <cellStyle name="40% - Accent2 2 3 3 3" xfId="1175" xr:uid="{00000000-0005-0000-0000-000080040000}"/>
    <cellStyle name="40% - Accent2 2 3 4" xfId="1176" xr:uid="{00000000-0005-0000-0000-000081040000}"/>
    <cellStyle name="40% - Accent2 2 3 4 2" xfId="1177" xr:uid="{00000000-0005-0000-0000-000082040000}"/>
    <cellStyle name="40% - Accent2 2 3 4 3" xfId="1178" xr:uid="{00000000-0005-0000-0000-000083040000}"/>
    <cellStyle name="40% - Accent2 2 3 5" xfId="1179" xr:uid="{00000000-0005-0000-0000-000084040000}"/>
    <cellStyle name="40% - Accent2 2 3 5 2" xfId="1180" xr:uid="{00000000-0005-0000-0000-000085040000}"/>
    <cellStyle name="40% - Accent2 2 3 5 3" xfId="1181" xr:uid="{00000000-0005-0000-0000-000086040000}"/>
    <cellStyle name="40% - Accent2 2 3 6" xfId="1182" xr:uid="{00000000-0005-0000-0000-000087040000}"/>
    <cellStyle name="40% - Accent2 2 3 7" xfId="1183" xr:uid="{00000000-0005-0000-0000-000088040000}"/>
    <cellStyle name="40% - Accent2 2 4" xfId="1184" xr:uid="{00000000-0005-0000-0000-000089040000}"/>
    <cellStyle name="40% - Accent2 2 4 2" xfId="1185" xr:uid="{00000000-0005-0000-0000-00008A040000}"/>
    <cellStyle name="40% - Accent2 2 4 3" xfId="1186" xr:uid="{00000000-0005-0000-0000-00008B040000}"/>
    <cellStyle name="40% - Accent2 2 5" xfId="1187" xr:uid="{00000000-0005-0000-0000-00008C040000}"/>
    <cellStyle name="40% - Accent2 2 5 2" xfId="1188" xr:uid="{00000000-0005-0000-0000-00008D040000}"/>
    <cellStyle name="40% - Accent2 2 5 3" xfId="1189" xr:uid="{00000000-0005-0000-0000-00008E040000}"/>
    <cellStyle name="40% - Accent2 2 6" xfId="1190" xr:uid="{00000000-0005-0000-0000-00008F040000}"/>
    <cellStyle name="40% - Accent2 2 6 2" xfId="1191" xr:uid="{00000000-0005-0000-0000-000090040000}"/>
    <cellStyle name="40% - Accent2 2 6 3" xfId="1192" xr:uid="{00000000-0005-0000-0000-000091040000}"/>
    <cellStyle name="40% - Accent2 2 7" xfId="1193" xr:uid="{00000000-0005-0000-0000-000092040000}"/>
    <cellStyle name="40% - Accent2 2 7 2" xfId="1194" xr:uid="{00000000-0005-0000-0000-000093040000}"/>
    <cellStyle name="40% - Accent2 2 7 3" xfId="1195" xr:uid="{00000000-0005-0000-0000-000094040000}"/>
    <cellStyle name="40% - Accent2 2 8" xfId="1196" xr:uid="{00000000-0005-0000-0000-000095040000}"/>
    <cellStyle name="40% - Accent2 2 9" xfId="1197" xr:uid="{00000000-0005-0000-0000-000096040000}"/>
    <cellStyle name="40% - Accent2 3" xfId="1198" xr:uid="{00000000-0005-0000-0000-000097040000}"/>
    <cellStyle name="40% - Accent2 3 2" xfId="1199" xr:uid="{00000000-0005-0000-0000-000098040000}"/>
    <cellStyle name="40% - Accent2 3 2 2" xfId="1200" xr:uid="{00000000-0005-0000-0000-000099040000}"/>
    <cellStyle name="40% - Accent2 3 2 3" xfId="1201" xr:uid="{00000000-0005-0000-0000-00009A040000}"/>
    <cellStyle name="40% - Accent2 3 3" xfId="1202" xr:uid="{00000000-0005-0000-0000-00009B040000}"/>
    <cellStyle name="40% - Accent2 3 3 2" xfId="1203" xr:uid="{00000000-0005-0000-0000-00009C040000}"/>
    <cellStyle name="40% - Accent2 3 3 3" xfId="1204" xr:uid="{00000000-0005-0000-0000-00009D040000}"/>
    <cellStyle name="40% - Accent2 3 4" xfId="1205" xr:uid="{00000000-0005-0000-0000-00009E040000}"/>
    <cellStyle name="40% - Accent2 3 4 2" xfId="1206" xr:uid="{00000000-0005-0000-0000-00009F040000}"/>
    <cellStyle name="40% - Accent2 3 4 3" xfId="1207" xr:uid="{00000000-0005-0000-0000-0000A0040000}"/>
    <cellStyle name="40% - Accent2 3 5" xfId="1208" xr:uid="{00000000-0005-0000-0000-0000A1040000}"/>
    <cellStyle name="40% - Accent2 3 5 2" xfId="1209" xr:uid="{00000000-0005-0000-0000-0000A2040000}"/>
    <cellStyle name="40% - Accent2 3 5 3" xfId="1210" xr:uid="{00000000-0005-0000-0000-0000A3040000}"/>
    <cellStyle name="40% - Accent2 3 6" xfId="1211" xr:uid="{00000000-0005-0000-0000-0000A4040000}"/>
    <cellStyle name="40% - Accent2 3 7" xfId="1212" xr:uid="{00000000-0005-0000-0000-0000A5040000}"/>
    <cellStyle name="40% - Accent2 4" xfId="1213" xr:uid="{00000000-0005-0000-0000-0000A6040000}"/>
    <cellStyle name="40% - Accent2 4 2" xfId="1214" xr:uid="{00000000-0005-0000-0000-0000A7040000}"/>
    <cellStyle name="40% - Accent2 4 2 2" xfId="1215" xr:uid="{00000000-0005-0000-0000-0000A8040000}"/>
    <cellStyle name="40% - Accent2 4 2 3" xfId="1216" xr:uid="{00000000-0005-0000-0000-0000A9040000}"/>
    <cellStyle name="40% - Accent2 4 3" xfId="1217" xr:uid="{00000000-0005-0000-0000-0000AA040000}"/>
    <cellStyle name="40% - Accent2 4 3 2" xfId="1218" xr:uid="{00000000-0005-0000-0000-0000AB040000}"/>
    <cellStyle name="40% - Accent2 4 3 3" xfId="1219" xr:uid="{00000000-0005-0000-0000-0000AC040000}"/>
    <cellStyle name="40% - Accent2 4 4" xfId="1220" xr:uid="{00000000-0005-0000-0000-0000AD040000}"/>
    <cellStyle name="40% - Accent2 4 4 2" xfId="1221" xr:uid="{00000000-0005-0000-0000-0000AE040000}"/>
    <cellStyle name="40% - Accent2 4 4 3" xfId="1222" xr:uid="{00000000-0005-0000-0000-0000AF040000}"/>
    <cellStyle name="40% - Accent2 4 5" xfId="1223" xr:uid="{00000000-0005-0000-0000-0000B0040000}"/>
    <cellStyle name="40% - Accent2 4 5 2" xfId="1224" xr:uid="{00000000-0005-0000-0000-0000B1040000}"/>
    <cellStyle name="40% - Accent2 4 5 3" xfId="1225" xr:uid="{00000000-0005-0000-0000-0000B2040000}"/>
    <cellStyle name="40% - Accent2 4 6" xfId="1226" xr:uid="{00000000-0005-0000-0000-0000B3040000}"/>
    <cellStyle name="40% - Accent2 4 7" xfId="1227" xr:uid="{00000000-0005-0000-0000-0000B4040000}"/>
    <cellStyle name="40% - Accent2 5" xfId="1228" xr:uid="{00000000-0005-0000-0000-0000B5040000}"/>
    <cellStyle name="40% - Accent2 5 2" xfId="1229" xr:uid="{00000000-0005-0000-0000-0000B6040000}"/>
    <cellStyle name="40% - Accent2 5 2 2" xfId="1230" xr:uid="{00000000-0005-0000-0000-0000B7040000}"/>
    <cellStyle name="40% - Accent2 5 2 3" xfId="1231" xr:uid="{00000000-0005-0000-0000-0000B8040000}"/>
    <cellStyle name="40% - Accent2 5 3" xfId="1232" xr:uid="{00000000-0005-0000-0000-0000B9040000}"/>
    <cellStyle name="40% - Accent2 5 3 2" xfId="1233" xr:uid="{00000000-0005-0000-0000-0000BA040000}"/>
    <cellStyle name="40% - Accent2 5 3 3" xfId="1234" xr:uid="{00000000-0005-0000-0000-0000BB040000}"/>
    <cellStyle name="40% - Accent2 5 4" xfId="1235" xr:uid="{00000000-0005-0000-0000-0000BC040000}"/>
    <cellStyle name="40% - Accent2 5 4 2" xfId="1236" xr:uid="{00000000-0005-0000-0000-0000BD040000}"/>
    <cellStyle name="40% - Accent2 5 4 3" xfId="1237" xr:uid="{00000000-0005-0000-0000-0000BE040000}"/>
    <cellStyle name="40% - Accent2 5 5" xfId="1238" xr:uid="{00000000-0005-0000-0000-0000BF040000}"/>
    <cellStyle name="40% - Accent2 5 5 2" xfId="1239" xr:uid="{00000000-0005-0000-0000-0000C0040000}"/>
    <cellStyle name="40% - Accent2 5 5 3" xfId="1240" xr:uid="{00000000-0005-0000-0000-0000C1040000}"/>
    <cellStyle name="40% - Accent2 5 6" xfId="1241" xr:uid="{00000000-0005-0000-0000-0000C2040000}"/>
    <cellStyle name="40% - Accent2 5 7" xfId="1242" xr:uid="{00000000-0005-0000-0000-0000C3040000}"/>
    <cellStyle name="40% - Accent2 6" xfId="1243" xr:uid="{00000000-0005-0000-0000-0000C4040000}"/>
    <cellStyle name="40% - Accent2 6 2" xfId="1244" xr:uid="{00000000-0005-0000-0000-0000C5040000}"/>
    <cellStyle name="40% - Accent2 6 2 2" xfId="1245" xr:uid="{00000000-0005-0000-0000-0000C6040000}"/>
    <cellStyle name="40% - Accent2 6 2 3" xfId="1246" xr:uid="{00000000-0005-0000-0000-0000C7040000}"/>
    <cellStyle name="40% - Accent2 6 3" xfId="1247" xr:uid="{00000000-0005-0000-0000-0000C8040000}"/>
    <cellStyle name="40% - Accent2 6 3 2" xfId="1248" xr:uid="{00000000-0005-0000-0000-0000C9040000}"/>
    <cellStyle name="40% - Accent2 6 3 3" xfId="1249" xr:uid="{00000000-0005-0000-0000-0000CA040000}"/>
    <cellStyle name="40% - Accent2 6 4" xfId="1250" xr:uid="{00000000-0005-0000-0000-0000CB040000}"/>
    <cellStyle name="40% - Accent2 6 4 2" xfId="1251" xr:uid="{00000000-0005-0000-0000-0000CC040000}"/>
    <cellStyle name="40% - Accent2 6 4 3" xfId="1252" xr:uid="{00000000-0005-0000-0000-0000CD040000}"/>
    <cellStyle name="40% - Accent2 6 5" xfId="1253" xr:uid="{00000000-0005-0000-0000-0000CE040000}"/>
    <cellStyle name="40% - Accent2 6 5 2" xfId="1254" xr:uid="{00000000-0005-0000-0000-0000CF040000}"/>
    <cellStyle name="40% - Accent2 6 5 3" xfId="1255" xr:uid="{00000000-0005-0000-0000-0000D0040000}"/>
    <cellStyle name="40% - Accent2 6 6" xfId="1256" xr:uid="{00000000-0005-0000-0000-0000D1040000}"/>
    <cellStyle name="40% - Accent2 6 7" xfId="1257" xr:uid="{00000000-0005-0000-0000-0000D2040000}"/>
    <cellStyle name="40% - Accent2 7" xfId="1258" xr:uid="{00000000-0005-0000-0000-0000D3040000}"/>
    <cellStyle name="40% - Accent2 7 2" xfId="1259" xr:uid="{00000000-0005-0000-0000-0000D4040000}"/>
    <cellStyle name="40% - Accent2 7 2 2" xfId="1260" xr:uid="{00000000-0005-0000-0000-0000D5040000}"/>
    <cellStyle name="40% - Accent2 7 2 3" xfId="1261" xr:uid="{00000000-0005-0000-0000-0000D6040000}"/>
    <cellStyle name="40% - Accent2 7 3" xfId="1262" xr:uid="{00000000-0005-0000-0000-0000D7040000}"/>
    <cellStyle name="40% - Accent2 7 3 2" xfId="1263" xr:uid="{00000000-0005-0000-0000-0000D8040000}"/>
    <cellStyle name="40% - Accent2 7 3 3" xfId="1264" xr:uid="{00000000-0005-0000-0000-0000D9040000}"/>
    <cellStyle name="40% - Accent2 7 4" xfId="1265" xr:uid="{00000000-0005-0000-0000-0000DA040000}"/>
    <cellStyle name="40% - Accent2 7 4 2" xfId="1266" xr:uid="{00000000-0005-0000-0000-0000DB040000}"/>
    <cellStyle name="40% - Accent2 7 4 3" xfId="1267" xr:uid="{00000000-0005-0000-0000-0000DC040000}"/>
    <cellStyle name="40% - Accent2 7 5" xfId="1268" xr:uid="{00000000-0005-0000-0000-0000DD040000}"/>
    <cellStyle name="40% - Accent2 7 6" xfId="1269" xr:uid="{00000000-0005-0000-0000-0000DE040000}"/>
    <cellStyle name="40% - Accent2 8" xfId="1270" xr:uid="{00000000-0005-0000-0000-0000DF040000}"/>
    <cellStyle name="40% - Accent2 8 2" xfId="1271" xr:uid="{00000000-0005-0000-0000-0000E0040000}"/>
    <cellStyle name="40% - Accent2 8 2 2" xfId="1272" xr:uid="{00000000-0005-0000-0000-0000E1040000}"/>
    <cellStyle name="40% - Accent2 8 2 3" xfId="1273" xr:uid="{00000000-0005-0000-0000-0000E2040000}"/>
    <cellStyle name="40% - Accent2 8 3" xfId="1274" xr:uid="{00000000-0005-0000-0000-0000E3040000}"/>
    <cellStyle name="40% - Accent2 8 3 2" xfId="1275" xr:uid="{00000000-0005-0000-0000-0000E4040000}"/>
    <cellStyle name="40% - Accent2 8 3 3" xfId="1276" xr:uid="{00000000-0005-0000-0000-0000E5040000}"/>
    <cellStyle name="40% - Accent2 8 4" xfId="1277" xr:uid="{00000000-0005-0000-0000-0000E6040000}"/>
    <cellStyle name="40% - Accent2 8 5" xfId="1278" xr:uid="{00000000-0005-0000-0000-0000E7040000}"/>
    <cellStyle name="40% - Accent2 9" xfId="1279" xr:uid="{00000000-0005-0000-0000-0000E8040000}"/>
    <cellStyle name="40% - Accent2 9 2" xfId="1280" xr:uid="{00000000-0005-0000-0000-0000E9040000}"/>
    <cellStyle name="40% - Accent2 9 3" xfId="1281" xr:uid="{00000000-0005-0000-0000-0000EA040000}"/>
    <cellStyle name="40% - Accent3 10" xfId="1282" xr:uid="{00000000-0005-0000-0000-0000EB040000}"/>
    <cellStyle name="40% - Accent3 10 2" xfId="1283" xr:uid="{00000000-0005-0000-0000-0000EC040000}"/>
    <cellStyle name="40% - Accent3 10 3" xfId="1284" xr:uid="{00000000-0005-0000-0000-0000ED040000}"/>
    <cellStyle name="40% - Accent3 11" xfId="1285" xr:uid="{00000000-0005-0000-0000-0000EE040000}"/>
    <cellStyle name="40% - Accent3 11 2" xfId="1286" xr:uid="{00000000-0005-0000-0000-0000EF040000}"/>
    <cellStyle name="40% - Accent3 11 3" xfId="1287" xr:uid="{00000000-0005-0000-0000-0000F0040000}"/>
    <cellStyle name="40% - Accent3 12" xfId="1288" xr:uid="{00000000-0005-0000-0000-0000F1040000}"/>
    <cellStyle name="40% - Accent3 12 2" xfId="1289" xr:uid="{00000000-0005-0000-0000-0000F2040000}"/>
    <cellStyle name="40% - Accent3 12 3" xfId="1290" xr:uid="{00000000-0005-0000-0000-0000F3040000}"/>
    <cellStyle name="40% - Accent3 13" xfId="1291" xr:uid="{00000000-0005-0000-0000-0000F4040000}"/>
    <cellStyle name="40% - Accent3 14" xfId="1292" xr:uid="{00000000-0005-0000-0000-0000F5040000}"/>
    <cellStyle name="40% - Accent3 2" xfId="1293" xr:uid="{00000000-0005-0000-0000-0000F6040000}"/>
    <cellStyle name="40% - Accent3 2 10" xfId="1294" xr:uid="{00000000-0005-0000-0000-0000F7040000}"/>
    <cellStyle name="40% - Accent3 2 2" xfId="1295" xr:uid="{00000000-0005-0000-0000-0000F8040000}"/>
    <cellStyle name="40% - Accent3 2 2 2" xfId="1296" xr:uid="{00000000-0005-0000-0000-0000F9040000}"/>
    <cellStyle name="40% - Accent3 2 2 2 2" xfId="1297" xr:uid="{00000000-0005-0000-0000-0000FA040000}"/>
    <cellStyle name="40% - Accent3 2 2 2 3" xfId="1298" xr:uid="{00000000-0005-0000-0000-0000FB040000}"/>
    <cellStyle name="40% - Accent3 2 2 3" xfId="1299" xr:uid="{00000000-0005-0000-0000-0000FC040000}"/>
    <cellStyle name="40% - Accent3 2 2 3 2" xfId="1300" xr:uid="{00000000-0005-0000-0000-0000FD040000}"/>
    <cellStyle name="40% - Accent3 2 2 3 3" xfId="1301" xr:uid="{00000000-0005-0000-0000-0000FE040000}"/>
    <cellStyle name="40% - Accent3 2 2 4" xfId="1302" xr:uid="{00000000-0005-0000-0000-0000FF040000}"/>
    <cellStyle name="40% - Accent3 2 2 4 2" xfId="1303" xr:uid="{00000000-0005-0000-0000-000000050000}"/>
    <cellStyle name="40% - Accent3 2 2 4 3" xfId="1304" xr:uid="{00000000-0005-0000-0000-000001050000}"/>
    <cellStyle name="40% - Accent3 2 2 5" xfId="1305" xr:uid="{00000000-0005-0000-0000-000002050000}"/>
    <cellStyle name="40% - Accent3 2 2 5 2" xfId="1306" xr:uid="{00000000-0005-0000-0000-000003050000}"/>
    <cellStyle name="40% - Accent3 2 2 5 3" xfId="1307" xr:uid="{00000000-0005-0000-0000-000004050000}"/>
    <cellStyle name="40% - Accent3 2 2 6" xfId="1308" xr:uid="{00000000-0005-0000-0000-000005050000}"/>
    <cellStyle name="40% - Accent3 2 2 7" xfId="1309" xr:uid="{00000000-0005-0000-0000-000006050000}"/>
    <cellStyle name="40% - Accent3 2 3" xfId="1310" xr:uid="{00000000-0005-0000-0000-000007050000}"/>
    <cellStyle name="40% - Accent3 2 3 2" xfId="1311" xr:uid="{00000000-0005-0000-0000-000008050000}"/>
    <cellStyle name="40% - Accent3 2 3 2 2" xfId="1312" xr:uid="{00000000-0005-0000-0000-000009050000}"/>
    <cellStyle name="40% - Accent3 2 3 2 3" xfId="1313" xr:uid="{00000000-0005-0000-0000-00000A050000}"/>
    <cellStyle name="40% - Accent3 2 3 3" xfId="1314" xr:uid="{00000000-0005-0000-0000-00000B050000}"/>
    <cellStyle name="40% - Accent3 2 3 3 2" xfId="1315" xr:uid="{00000000-0005-0000-0000-00000C050000}"/>
    <cellStyle name="40% - Accent3 2 3 3 3" xfId="1316" xr:uid="{00000000-0005-0000-0000-00000D050000}"/>
    <cellStyle name="40% - Accent3 2 3 4" xfId="1317" xr:uid="{00000000-0005-0000-0000-00000E050000}"/>
    <cellStyle name="40% - Accent3 2 3 4 2" xfId="1318" xr:uid="{00000000-0005-0000-0000-00000F050000}"/>
    <cellStyle name="40% - Accent3 2 3 4 3" xfId="1319" xr:uid="{00000000-0005-0000-0000-000010050000}"/>
    <cellStyle name="40% - Accent3 2 3 5" xfId="1320" xr:uid="{00000000-0005-0000-0000-000011050000}"/>
    <cellStyle name="40% - Accent3 2 3 5 2" xfId="1321" xr:uid="{00000000-0005-0000-0000-000012050000}"/>
    <cellStyle name="40% - Accent3 2 3 5 3" xfId="1322" xr:uid="{00000000-0005-0000-0000-000013050000}"/>
    <cellStyle name="40% - Accent3 2 3 6" xfId="1323" xr:uid="{00000000-0005-0000-0000-000014050000}"/>
    <cellStyle name="40% - Accent3 2 3 7" xfId="1324" xr:uid="{00000000-0005-0000-0000-000015050000}"/>
    <cellStyle name="40% - Accent3 2 4" xfId="1325" xr:uid="{00000000-0005-0000-0000-000016050000}"/>
    <cellStyle name="40% - Accent3 2 4 2" xfId="1326" xr:uid="{00000000-0005-0000-0000-000017050000}"/>
    <cellStyle name="40% - Accent3 2 4 3" xfId="1327" xr:uid="{00000000-0005-0000-0000-000018050000}"/>
    <cellStyle name="40% - Accent3 2 5" xfId="1328" xr:uid="{00000000-0005-0000-0000-000019050000}"/>
    <cellStyle name="40% - Accent3 2 5 2" xfId="1329" xr:uid="{00000000-0005-0000-0000-00001A050000}"/>
    <cellStyle name="40% - Accent3 2 5 3" xfId="1330" xr:uid="{00000000-0005-0000-0000-00001B050000}"/>
    <cellStyle name="40% - Accent3 2 6" xfId="1331" xr:uid="{00000000-0005-0000-0000-00001C050000}"/>
    <cellStyle name="40% - Accent3 2 6 2" xfId="1332" xr:uid="{00000000-0005-0000-0000-00001D050000}"/>
    <cellStyle name="40% - Accent3 2 6 3" xfId="1333" xr:uid="{00000000-0005-0000-0000-00001E050000}"/>
    <cellStyle name="40% - Accent3 2 7" xfId="1334" xr:uid="{00000000-0005-0000-0000-00001F050000}"/>
    <cellStyle name="40% - Accent3 2 7 2" xfId="1335" xr:uid="{00000000-0005-0000-0000-000020050000}"/>
    <cellStyle name="40% - Accent3 2 7 3" xfId="1336" xr:uid="{00000000-0005-0000-0000-000021050000}"/>
    <cellStyle name="40% - Accent3 2 8" xfId="1337" xr:uid="{00000000-0005-0000-0000-000022050000}"/>
    <cellStyle name="40% - Accent3 2 9" xfId="1338" xr:uid="{00000000-0005-0000-0000-000023050000}"/>
    <cellStyle name="40% - Accent3 3" xfId="1339" xr:uid="{00000000-0005-0000-0000-000024050000}"/>
    <cellStyle name="40% - Accent3 3 2" xfId="1340" xr:uid="{00000000-0005-0000-0000-000025050000}"/>
    <cellStyle name="40% - Accent3 3 2 2" xfId="1341" xr:uid="{00000000-0005-0000-0000-000026050000}"/>
    <cellStyle name="40% - Accent3 3 2 3" xfId="1342" xr:uid="{00000000-0005-0000-0000-000027050000}"/>
    <cellStyle name="40% - Accent3 3 3" xfId="1343" xr:uid="{00000000-0005-0000-0000-000028050000}"/>
    <cellStyle name="40% - Accent3 3 3 2" xfId="1344" xr:uid="{00000000-0005-0000-0000-000029050000}"/>
    <cellStyle name="40% - Accent3 3 3 3" xfId="1345" xr:uid="{00000000-0005-0000-0000-00002A050000}"/>
    <cellStyle name="40% - Accent3 3 4" xfId="1346" xr:uid="{00000000-0005-0000-0000-00002B050000}"/>
    <cellStyle name="40% - Accent3 3 4 2" xfId="1347" xr:uid="{00000000-0005-0000-0000-00002C050000}"/>
    <cellStyle name="40% - Accent3 3 4 3" xfId="1348" xr:uid="{00000000-0005-0000-0000-00002D050000}"/>
    <cellStyle name="40% - Accent3 3 5" xfId="1349" xr:uid="{00000000-0005-0000-0000-00002E050000}"/>
    <cellStyle name="40% - Accent3 3 5 2" xfId="1350" xr:uid="{00000000-0005-0000-0000-00002F050000}"/>
    <cellStyle name="40% - Accent3 3 5 3" xfId="1351" xr:uid="{00000000-0005-0000-0000-000030050000}"/>
    <cellStyle name="40% - Accent3 3 6" xfId="1352" xr:uid="{00000000-0005-0000-0000-000031050000}"/>
    <cellStyle name="40% - Accent3 3 7" xfId="1353" xr:uid="{00000000-0005-0000-0000-000032050000}"/>
    <cellStyle name="40% - Accent3 4" xfId="1354" xr:uid="{00000000-0005-0000-0000-000033050000}"/>
    <cellStyle name="40% - Accent3 4 2" xfId="1355" xr:uid="{00000000-0005-0000-0000-000034050000}"/>
    <cellStyle name="40% - Accent3 4 2 2" xfId="1356" xr:uid="{00000000-0005-0000-0000-000035050000}"/>
    <cellStyle name="40% - Accent3 4 2 3" xfId="1357" xr:uid="{00000000-0005-0000-0000-000036050000}"/>
    <cellStyle name="40% - Accent3 4 3" xfId="1358" xr:uid="{00000000-0005-0000-0000-000037050000}"/>
    <cellStyle name="40% - Accent3 4 3 2" xfId="1359" xr:uid="{00000000-0005-0000-0000-000038050000}"/>
    <cellStyle name="40% - Accent3 4 3 3" xfId="1360" xr:uid="{00000000-0005-0000-0000-000039050000}"/>
    <cellStyle name="40% - Accent3 4 4" xfId="1361" xr:uid="{00000000-0005-0000-0000-00003A050000}"/>
    <cellStyle name="40% - Accent3 4 4 2" xfId="1362" xr:uid="{00000000-0005-0000-0000-00003B050000}"/>
    <cellStyle name="40% - Accent3 4 4 3" xfId="1363" xr:uid="{00000000-0005-0000-0000-00003C050000}"/>
    <cellStyle name="40% - Accent3 4 5" xfId="1364" xr:uid="{00000000-0005-0000-0000-00003D050000}"/>
    <cellStyle name="40% - Accent3 4 5 2" xfId="1365" xr:uid="{00000000-0005-0000-0000-00003E050000}"/>
    <cellStyle name="40% - Accent3 4 5 3" xfId="1366" xr:uid="{00000000-0005-0000-0000-00003F050000}"/>
    <cellStyle name="40% - Accent3 4 6" xfId="1367" xr:uid="{00000000-0005-0000-0000-000040050000}"/>
    <cellStyle name="40% - Accent3 4 7" xfId="1368" xr:uid="{00000000-0005-0000-0000-000041050000}"/>
    <cellStyle name="40% - Accent3 5" xfId="1369" xr:uid="{00000000-0005-0000-0000-000042050000}"/>
    <cellStyle name="40% - Accent3 5 2" xfId="1370" xr:uid="{00000000-0005-0000-0000-000043050000}"/>
    <cellStyle name="40% - Accent3 5 2 2" xfId="1371" xr:uid="{00000000-0005-0000-0000-000044050000}"/>
    <cellStyle name="40% - Accent3 5 2 3" xfId="1372" xr:uid="{00000000-0005-0000-0000-000045050000}"/>
    <cellStyle name="40% - Accent3 5 3" xfId="1373" xr:uid="{00000000-0005-0000-0000-000046050000}"/>
    <cellStyle name="40% - Accent3 5 3 2" xfId="1374" xr:uid="{00000000-0005-0000-0000-000047050000}"/>
    <cellStyle name="40% - Accent3 5 3 3" xfId="1375" xr:uid="{00000000-0005-0000-0000-000048050000}"/>
    <cellStyle name="40% - Accent3 5 4" xfId="1376" xr:uid="{00000000-0005-0000-0000-000049050000}"/>
    <cellStyle name="40% - Accent3 5 4 2" xfId="1377" xr:uid="{00000000-0005-0000-0000-00004A050000}"/>
    <cellStyle name="40% - Accent3 5 4 3" xfId="1378" xr:uid="{00000000-0005-0000-0000-00004B050000}"/>
    <cellStyle name="40% - Accent3 5 5" xfId="1379" xr:uid="{00000000-0005-0000-0000-00004C050000}"/>
    <cellStyle name="40% - Accent3 5 5 2" xfId="1380" xr:uid="{00000000-0005-0000-0000-00004D050000}"/>
    <cellStyle name="40% - Accent3 5 5 3" xfId="1381" xr:uid="{00000000-0005-0000-0000-00004E050000}"/>
    <cellStyle name="40% - Accent3 5 6" xfId="1382" xr:uid="{00000000-0005-0000-0000-00004F050000}"/>
    <cellStyle name="40% - Accent3 5 7" xfId="1383" xr:uid="{00000000-0005-0000-0000-000050050000}"/>
    <cellStyle name="40% - Accent3 6" xfId="1384" xr:uid="{00000000-0005-0000-0000-000051050000}"/>
    <cellStyle name="40% - Accent3 6 2" xfId="1385" xr:uid="{00000000-0005-0000-0000-000052050000}"/>
    <cellStyle name="40% - Accent3 6 2 2" xfId="1386" xr:uid="{00000000-0005-0000-0000-000053050000}"/>
    <cellStyle name="40% - Accent3 6 2 3" xfId="1387" xr:uid="{00000000-0005-0000-0000-000054050000}"/>
    <cellStyle name="40% - Accent3 6 3" xfId="1388" xr:uid="{00000000-0005-0000-0000-000055050000}"/>
    <cellStyle name="40% - Accent3 6 3 2" xfId="1389" xr:uid="{00000000-0005-0000-0000-000056050000}"/>
    <cellStyle name="40% - Accent3 6 3 3" xfId="1390" xr:uid="{00000000-0005-0000-0000-000057050000}"/>
    <cellStyle name="40% - Accent3 6 4" xfId="1391" xr:uid="{00000000-0005-0000-0000-000058050000}"/>
    <cellStyle name="40% - Accent3 6 4 2" xfId="1392" xr:uid="{00000000-0005-0000-0000-000059050000}"/>
    <cellStyle name="40% - Accent3 6 4 3" xfId="1393" xr:uid="{00000000-0005-0000-0000-00005A050000}"/>
    <cellStyle name="40% - Accent3 6 5" xfId="1394" xr:uid="{00000000-0005-0000-0000-00005B050000}"/>
    <cellStyle name="40% - Accent3 6 5 2" xfId="1395" xr:uid="{00000000-0005-0000-0000-00005C050000}"/>
    <cellStyle name="40% - Accent3 6 5 3" xfId="1396" xr:uid="{00000000-0005-0000-0000-00005D050000}"/>
    <cellStyle name="40% - Accent3 6 6" xfId="1397" xr:uid="{00000000-0005-0000-0000-00005E050000}"/>
    <cellStyle name="40% - Accent3 6 7" xfId="1398" xr:uid="{00000000-0005-0000-0000-00005F050000}"/>
    <cellStyle name="40% - Accent3 7" xfId="1399" xr:uid="{00000000-0005-0000-0000-000060050000}"/>
    <cellStyle name="40% - Accent3 7 2" xfId="1400" xr:uid="{00000000-0005-0000-0000-000061050000}"/>
    <cellStyle name="40% - Accent3 7 2 2" xfId="1401" xr:uid="{00000000-0005-0000-0000-000062050000}"/>
    <cellStyle name="40% - Accent3 7 2 3" xfId="1402" xr:uid="{00000000-0005-0000-0000-000063050000}"/>
    <cellStyle name="40% - Accent3 7 3" xfId="1403" xr:uid="{00000000-0005-0000-0000-000064050000}"/>
    <cellStyle name="40% - Accent3 7 3 2" xfId="1404" xr:uid="{00000000-0005-0000-0000-000065050000}"/>
    <cellStyle name="40% - Accent3 7 3 3" xfId="1405" xr:uid="{00000000-0005-0000-0000-000066050000}"/>
    <cellStyle name="40% - Accent3 7 4" xfId="1406" xr:uid="{00000000-0005-0000-0000-000067050000}"/>
    <cellStyle name="40% - Accent3 7 4 2" xfId="1407" xr:uid="{00000000-0005-0000-0000-000068050000}"/>
    <cellStyle name="40% - Accent3 7 4 3" xfId="1408" xr:uid="{00000000-0005-0000-0000-000069050000}"/>
    <cellStyle name="40% - Accent3 7 5" xfId="1409" xr:uid="{00000000-0005-0000-0000-00006A050000}"/>
    <cellStyle name="40% - Accent3 7 6" xfId="1410" xr:uid="{00000000-0005-0000-0000-00006B050000}"/>
    <cellStyle name="40% - Accent3 8" xfId="1411" xr:uid="{00000000-0005-0000-0000-00006C050000}"/>
    <cellStyle name="40% - Accent3 8 2" xfId="1412" xr:uid="{00000000-0005-0000-0000-00006D050000}"/>
    <cellStyle name="40% - Accent3 8 2 2" xfId="1413" xr:uid="{00000000-0005-0000-0000-00006E050000}"/>
    <cellStyle name="40% - Accent3 8 2 3" xfId="1414" xr:uid="{00000000-0005-0000-0000-00006F050000}"/>
    <cellStyle name="40% - Accent3 8 3" xfId="1415" xr:uid="{00000000-0005-0000-0000-000070050000}"/>
    <cellStyle name="40% - Accent3 8 3 2" xfId="1416" xr:uid="{00000000-0005-0000-0000-000071050000}"/>
    <cellStyle name="40% - Accent3 8 3 3" xfId="1417" xr:uid="{00000000-0005-0000-0000-000072050000}"/>
    <cellStyle name="40% - Accent3 8 4" xfId="1418" xr:uid="{00000000-0005-0000-0000-000073050000}"/>
    <cellStyle name="40% - Accent3 8 5" xfId="1419" xr:uid="{00000000-0005-0000-0000-000074050000}"/>
    <cellStyle name="40% - Accent3 9" xfId="1420" xr:uid="{00000000-0005-0000-0000-000075050000}"/>
    <cellStyle name="40% - Accent3 9 2" xfId="1421" xr:uid="{00000000-0005-0000-0000-000076050000}"/>
    <cellStyle name="40% - Accent3 9 3" xfId="1422" xr:uid="{00000000-0005-0000-0000-000077050000}"/>
    <cellStyle name="40% - Accent4 10" xfId="1423" xr:uid="{00000000-0005-0000-0000-000078050000}"/>
    <cellStyle name="40% - Accent4 10 2" xfId="1424" xr:uid="{00000000-0005-0000-0000-000079050000}"/>
    <cellStyle name="40% - Accent4 10 3" xfId="1425" xr:uid="{00000000-0005-0000-0000-00007A050000}"/>
    <cellStyle name="40% - Accent4 11" xfId="1426" xr:uid="{00000000-0005-0000-0000-00007B050000}"/>
    <cellStyle name="40% - Accent4 11 2" xfId="1427" xr:uid="{00000000-0005-0000-0000-00007C050000}"/>
    <cellStyle name="40% - Accent4 11 3" xfId="1428" xr:uid="{00000000-0005-0000-0000-00007D050000}"/>
    <cellStyle name="40% - Accent4 12" xfId="1429" xr:uid="{00000000-0005-0000-0000-00007E050000}"/>
    <cellStyle name="40% - Accent4 12 2" xfId="1430" xr:uid="{00000000-0005-0000-0000-00007F050000}"/>
    <cellStyle name="40% - Accent4 12 3" xfId="1431" xr:uid="{00000000-0005-0000-0000-000080050000}"/>
    <cellStyle name="40% - Accent4 13" xfId="1432" xr:uid="{00000000-0005-0000-0000-000081050000}"/>
    <cellStyle name="40% - Accent4 14" xfId="1433" xr:uid="{00000000-0005-0000-0000-000082050000}"/>
    <cellStyle name="40% - Accent4 2" xfId="1434" xr:uid="{00000000-0005-0000-0000-000083050000}"/>
    <cellStyle name="40% - Accent4 2 10" xfId="1435" xr:uid="{00000000-0005-0000-0000-000084050000}"/>
    <cellStyle name="40% - Accent4 2 2" xfId="1436" xr:uid="{00000000-0005-0000-0000-000085050000}"/>
    <cellStyle name="40% - Accent4 2 2 2" xfId="1437" xr:uid="{00000000-0005-0000-0000-000086050000}"/>
    <cellStyle name="40% - Accent4 2 2 2 2" xfId="1438" xr:uid="{00000000-0005-0000-0000-000087050000}"/>
    <cellStyle name="40% - Accent4 2 2 2 3" xfId="1439" xr:uid="{00000000-0005-0000-0000-000088050000}"/>
    <cellStyle name="40% - Accent4 2 2 3" xfId="1440" xr:uid="{00000000-0005-0000-0000-000089050000}"/>
    <cellStyle name="40% - Accent4 2 2 3 2" xfId="1441" xr:uid="{00000000-0005-0000-0000-00008A050000}"/>
    <cellStyle name="40% - Accent4 2 2 3 3" xfId="1442" xr:uid="{00000000-0005-0000-0000-00008B050000}"/>
    <cellStyle name="40% - Accent4 2 2 4" xfId="1443" xr:uid="{00000000-0005-0000-0000-00008C050000}"/>
    <cellStyle name="40% - Accent4 2 2 4 2" xfId="1444" xr:uid="{00000000-0005-0000-0000-00008D050000}"/>
    <cellStyle name="40% - Accent4 2 2 4 3" xfId="1445" xr:uid="{00000000-0005-0000-0000-00008E050000}"/>
    <cellStyle name="40% - Accent4 2 2 5" xfId="1446" xr:uid="{00000000-0005-0000-0000-00008F050000}"/>
    <cellStyle name="40% - Accent4 2 2 5 2" xfId="1447" xr:uid="{00000000-0005-0000-0000-000090050000}"/>
    <cellStyle name="40% - Accent4 2 2 5 3" xfId="1448" xr:uid="{00000000-0005-0000-0000-000091050000}"/>
    <cellStyle name="40% - Accent4 2 2 6" xfId="1449" xr:uid="{00000000-0005-0000-0000-000092050000}"/>
    <cellStyle name="40% - Accent4 2 2 7" xfId="1450" xr:uid="{00000000-0005-0000-0000-000093050000}"/>
    <cellStyle name="40% - Accent4 2 3" xfId="1451" xr:uid="{00000000-0005-0000-0000-000094050000}"/>
    <cellStyle name="40% - Accent4 2 3 2" xfId="1452" xr:uid="{00000000-0005-0000-0000-000095050000}"/>
    <cellStyle name="40% - Accent4 2 3 2 2" xfId="1453" xr:uid="{00000000-0005-0000-0000-000096050000}"/>
    <cellStyle name="40% - Accent4 2 3 2 3" xfId="1454" xr:uid="{00000000-0005-0000-0000-000097050000}"/>
    <cellStyle name="40% - Accent4 2 3 3" xfId="1455" xr:uid="{00000000-0005-0000-0000-000098050000}"/>
    <cellStyle name="40% - Accent4 2 3 3 2" xfId="1456" xr:uid="{00000000-0005-0000-0000-000099050000}"/>
    <cellStyle name="40% - Accent4 2 3 3 3" xfId="1457" xr:uid="{00000000-0005-0000-0000-00009A050000}"/>
    <cellStyle name="40% - Accent4 2 3 4" xfId="1458" xr:uid="{00000000-0005-0000-0000-00009B050000}"/>
    <cellStyle name="40% - Accent4 2 3 4 2" xfId="1459" xr:uid="{00000000-0005-0000-0000-00009C050000}"/>
    <cellStyle name="40% - Accent4 2 3 4 3" xfId="1460" xr:uid="{00000000-0005-0000-0000-00009D050000}"/>
    <cellStyle name="40% - Accent4 2 3 5" xfId="1461" xr:uid="{00000000-0005-0000-0000-00009E050000}"/>
    <cellStyle name="40% - Accent4 2 3 5 2" xfId="1462" xr:uid="{00000000-0005-0000-0000-00009F050000}"/>
    <cellStyle name="40% - Accent4 2 3 5 3" xfId="1463" xr:uid="{00000000-0005-0000-0000-0000A0050000}"/>
    <cellStyle name="40% - Accent4 2 3 6" xfId="1464" xr:uid="{00000000-0005-0000-0000-0000A1050000}"/>
    <cellStyle name="40% - Accent4 2 3 7" xfId="1465" xr:uid="{00000000-0005-0000-0000-0000A2050000}"/>
    <cellStyle name="40% - Accent4 2 4" xfId="1466" xr:uid="{00000000-0005-0000-0000-0000A3050000}"/>
    <cellStyle name="40% - Accent4 2 4 2" xfId="1467" xr:uid="{00000000-0005-0000-0000-0000A4050000}"/>
    <cellStyle name="40% - Accent4 2 4 3" xfId="1468" xr:uid="{00000000-0005-0000-0000-0000A5050000}"/>
    <cellStyle name="40% - Accent4 2 5" xfId="1469" xr:uid="{00000000-0005-0000-0000-0000A6050000}"/>
    <cellStyle name="40% - Accent4 2 5 2" xfId="1470" xr:uid="{00000000-0005-0000-0000-0000A7050000}"/>
    <cellStyle name="40% - Accent4 2 5 3" xfId="1471" xr:uid="{00000000-0005-0000-0000-0000A8050000}"/>
    <cellStyle name="40% - Accent4 2 6" xfId="1472" xr:uid="{00000000-0005-0000-0000-0000A9050000}"/>
    <cellStyle name="40% - Accent4 2 6 2" xfId="1473" xr:uid="{00000000-0005-0000-0000-0000AA050000}"/>
    <cellStyle name="40% - Accent4 2 6 3" xfId="1474" xr:uid="{00000000-0005-0000-0000-0000AB050000}"/>
    <cellStyle name="40% - Accent4 2 7" xfId="1475" xr:uid="{00000000-0005-0000-0000-0000AC050000}"/>
    <cellStyle name="40% - Accent4 2 7 2" xfId="1476" xr:uid="{00000000-0005-0000-0000-0000AD050000}"/>
    <cellStyle name="40% - Accent4 2 7 3" xfId="1477" xr:uid="{00000000-0005-0000-0000-0000AE050000}"/>
    <cellStyle name="40% - Accent4 2 8" xfId="1478" xr:uid="{00000000-0005-0000-0000-0000AF050000}"/>
    <cellStyle name="40% - Accent4 2 9" xfId="1479" xr:uid="{00000000-0005-0000-0000-0000B0050000}"/>
    <cellStyle name="40% - Accent4 3" xfId="1480" xr:uid="{00000000-0005-0000-0000-0000B1050000}"/>
    <cellStyle name="40% - Accent4 3 2" xfId="1481" xr:uid="{00000000-0005-0000-0000-0000B2050000}"/>
    <cellStyle name="40% - Accent4 3 2 2" xfId="1482" xr:uid="{00000000-0005-0000-0000-0000B3050000}"/>
    <cellStyle name="40% - Accent4 3 2 3" xfId="1483" xr:uid="{00000000-0005-0000-0000-0000B4050000}"/>
    <cellStyle name="40% - Accent4 3 3" xfId="1484" xr:uid="{00000000-0005-0000-0000-0000B5050000}"/>
    <cellStyle name="40% - Accent4 3 3 2" xfId="1485" xr:uid="{00000000-0005-0000-0000-0000B6050000}"/>
    <cellStyle name="40% - Accent4 3 3 3" xfId="1486" xr:uid="{00000000-0005-0000-0000-0000B7050000}"/>
    <cellStyle name="40% - Accent4 3 4" xfId="1487" xr:uid="{00000000-0005-0000-0000-0000B8050000}"/>
    <cellStyle name="40% - Accent4 3 4 2" xfId="1488" xr:uid="{00000000-0005-0000-0000-0000B9050000}"/>
    <cellStyle name="40% - Accent4 3 4 3" xfId="1489" xr:uid="{00000000-0005-0000-0000-0000BA050000}"/>
    <cellStyle name="40% - Accent4 3 5" xfId="1490" xr:uid="{00000000-0005-0000-0000-0000BB050000}"/>
    <cellStyle name="40% - Accent4 3 5 2" xfId="1491" xr:uid="{00000000-0005-0000-0000-0000BC050000}"/>
    <cellStyle name="40% - Accent4 3 5 3" xfId="1492" xr:uid="{00000000-0005-0000-0000-0000BD050000}"/>
    <cellStyle name="40% - Accent4 3 6" xfId="1493" xr:uid="{00000000-0005-0000-0000-0000BE050000}"/>
    <cellStyle name="40% - Accent4 3 7" xfId="1494" xr:uid="{00000000-0005-0000-0000-0000BF050000}"/>
    <cellStyle name="40% - Accent4 4" xfId="1495" xr:uid="{00000000-0005-0000-0000-0000C0050000}"/>
    <cellStyle name="40% - Accent4 4 2" xfId="1496" xr:uid="{00000000-0005-0000-0000-0000C1050000}"/>
    <cellStyle name="40% - Accent4 4 2 2" xfId="1497" xr:uid="{00000000-0005-0000-0000-0000C2050000}"/>
    <cellStyle name="40% - Accent4 4 2 3" xfId="1498" xr:uid="{00000000-0005-0000-0000-0000C3050000}"/>
    <cellStyle name="40% - Accent4 4 3" xfId="1499" xr:uid="{00000000-0005-0000-0000-0000C4050000}"/>
    <cellStyle name="40% - Accent4 4 3 2" xfId="1500" xr:uid="{00000000-0005-0000-0000-0000C5050000}"/>
    <cellStyle name="40% - Accent4 4 3 3" xfId="1501" xr:uid="{00000000-0005-0000-0000-0000C6050000}"/>
    <cellStyle name="40% - Accent4 4 4" xfId="1502" xr:uid="{00000000-0005-0000-0000-0000C7050000}"/>
    <cellStyle name="40% - Accent4 4 4 2" xfId="1503" xr:uid="{00000000-0005-0000-0000-0000C8050000}"/>
    <cellStyle name="40% - Accent4 4 4 3" xfId="1504" xr:uid="{00000000-0005-0000-0000-0000C9050000}"/>
    <cellStyle name="40% - Accent4 4 5" xfId="1505" xr:uid="{00000000-0005-0000-0000-0000CA050000}"/>
    <cellStyle name="40% - Accent4 4 5 2" xfId="1506" xr:uid="{00000000-0005-0000-0000-0000CB050000}"/>
    <cellStyle name="40% - Accent4 4 5 3" xfId="1507" xr:uid="{00000000-0005-0000-0000-0000CC050000}"/>
    <cellStyle name="40% - Accent4 4 6" xfId="1508" xr:uid="{00000000-0005-0000-0000-0000CD050000}"/>
    <cellStyle name="40% - Accent4 4 7" xfId="1509" xr:uid="{00000000-0005-0000-0000-0000CE050000}"/>
    <cellStyle name="40% - Accent4 5" xfId="1510" xr:uid="{00000000-0005-0000-0000-0000CF050000}"/>
    <cellStyle name="40% - Accent4 5 2" xfId="1511" xr:uid="{00000000-0005-0000-0000-0000D0050000}"/>
    <cellStyle name="40% - Accent4 5 2 2" xfId="1512" xr:uid="{00000000-0005-0000-0000-0000D1050000}"/>
    <cellStyle name="40% - Accent4 5 2 3" xfId="1513" xr:uid="{00000000-0005-0000-0000-0000D2050000}"/>
    <cellStyle name="40% - Accent4 5 3" xfId="1514" xr:uid="{00000000-0005-0000-0000-0000D3050000}"/>
    <cellStyle name="40% - Accent4 5 3 2" xfId="1515" xr:uid="{00000000-0005-0000-0000-0000D4050000}"/>
    <cellStyle name="40% - Accent4 5 3 3" xfId="1516" xr:uid="{00000000-0005-0000-0000-0000D5050000}"/>
    <cellStyle name="40% - Accent4 5 4" xfId="1517" xr:uid="{00000000-0005-0000-0000-0000D6050000}"/>
    <cellStyle name="40% - Accent4 5 4 2" xfId="1518" xr:uid="{00000000-0005-0000-0000-0000D7050000}"/>
    <cellStyle name="40% - Accent4 5 4 3" xfId="1519" xr:uid="{00000000-0005-0000-0000-0000D8050000}"/>
    <cellStyle name="40% - Accent4 5 5" xfId="1520" xr:uid="{00000000-0005-0000-0000-0000D9050000}"/>
    <cellStyle name="40% - Accent4 5 5 2" xfId="1521" xr:uid="{00000000-0005-0000-0000-0000DA050000}"/>
    <cellStyle name="40% - Accent4 5 5 3" xfId="1522" xr:uid="{00000000-0005-0000-0000-0000DB050000}"/>
    <cellStyle name="40% - Accent4 5 6" xfId="1523" xr:uid="{00000000-0005-0000-0000-0000DC050000}"/>
    <cellStyle name="40% - Accent4 5 7" xfId="1524" xr:uid="{00000000-0005-0000-0000-0000DD050000}"/>
    <cellStyle name="40% - Accent4 6" xfId="1525" xr:uid="{00000000-0005-0000-0000-0000DE050000}"/>
    <cellStyle name="40% - Accent4 6 2" xfId="1526" xr:uid="{00000000-0005-0000-0000-0000DF050000}"/>
    <cellStyle name="40% - Accent4 6 2 2" xfId="1527" xr:uid="{00000000-0005-0000-0000-0000E0050000}"/>
    <cellStyle name="40% - Accent4 6 2 3" xfId="1528" xr:uid="{00000000-0005-0000-0000-0000E1050000}"/>
    <cellStyle name="40% - Accent4 6 3" xfId="1529" xr:uid="{00000000-0005-0000-0000-0000E2050000}"/>
    <cellStyle name="40% - Accent4 6 3 2" xfId="1530" xr:uid="{00000000-0005-0000-0000-0000E3050000}"/>
    <cellStyle name="40% - Accent4 6 3 3" xfId="1531" xr:uid="{00000000-0005-0000-0000-0000E4050000}"/>
    <cellStyle name="40% - Accent4 6 4" xfId="1532" xr:uid="{00000000-0005-0000-0000-0000E5050000}"/>
    <cellStyle name="40% - Accent4 6 4 2" xfId="1533" xr:uid="{00000000-0005-0000-0000-0000E6050000}"/>
    <cellStyle name="40% - Accent4 6 4 3" xfId="1534" xr:uid="{00000000-0005-0000-0000-0000E7050000}"/>
    <cellStyle name="40% - Accent4 6 5" xfId="1535" xr:uid="{00000000-0005-0000-0000-0000E8050000}"/>
    <cellStyle name="40% - Accent4 6 5 2" xfId="1536" xr:uid="{00000000-0005-0000-0000-0000E9050000}"/>
    <cellStyle name="40% - Accent4 6 5 3" xfId="1537" xr:uid="{00000000-0005-0000-0000-0000EA050000}"/>
    <cellStyle name="40% - Accent4 6 6" xfId="1538" xr:uid="{00000000-0005-0000-0000-0000EB050000}"/>
    <cellStyle name="40% - Accent4 6 7" xfId="1539" xr:uid="{00000000-0005-0000-0000-0000EC050000}"/>
    <cellStyle name="40% - Accent4 7" xfId="1540" xr:uid="{00000000-0005-0000-0000-0000ED050000}"/>
    <cellStyle name="40% - Accent4 7 2" xfId="1541" xr:uid="{00000000-0005-0000-0000-0000EE050000}"/>
    <cellStyle name="40% - Accent4 7 2 2" xfId="1542" xr:uid="{00000000-0005-0000-0000-0000EF050000}"/>
    <cellStyle name="40% - Accent4 7 2 3" xfId="1543" xr:uid="{00000000-0005-0000-0000-0000F0050000}"/>
    <cellStyle name="40% - Accent4 7 3" xfId="1544" xr:uid="{00000000-0005-0000-0000-0000F1050000}"/>
    <cellStyle name="40% - Accent4 7 3 2" xfId="1545" xr:uid="{00000000-0005-0000-0000-0000F2050000}"/>
    <cellStyle name="40% - Accent4 7 3 3" xfId="1546" xr:uid="{00000000-0005-0000-0000-0000F3050000}"/>
    <cellStyle name="40% - Accent4 7 4" xfId="1547" xr:uid="{00000000-0005-0000-0000-0000F4050000}"/>
    <cellStyle name="40% - Accent4 7 4 2" xfId="1548" xr:uid="{00000000-0005-0000-0000-0000F5050000}"/>
    <cellStyle name="40% - Accent4 7 4 3" xfId="1549" xr:uid="{00000000-0005-0000-0000-0000F6050000}"/>
    <cellStyle name="40% - Accent4 7 5" xfId="1550" xr:uid="{00000000-0005-0000-0000-0000F7050000}"/>
    <cellStyle name="40% - Accent4 7 6" xfId="1551" xr:uid="{00000000-0005-0000-0000-0000F8050000}"/>
    <cellStyle name="40% - Accent4 8" xfId="1552" xr:uid="{00000000-0005-0000-0000-0000F9050000}"/>
    <cellStyle name="40% - Accent4 8 2" xfId="1553" xr:uid="{00000000-0005-0000-0000-0000FA050000}"/>
    <cellStyle name="40% - Accent4 8 2 2" xfId="1554" xr:uid="{00000000-0005-0000-0000-0000FB050000}"/>
    <cellStyle name="40% - Accent4 8 2 3" xfId="1555" xr:uid="{00000000-0005-0000-0000-0000FC050000}"/>
    <cellStyle name="40% - Accent4 8 3" xfId="1556" xr:uid="{00000000-0005-0000-0000-0000FD050000}"/>
    <cellStyle name="40% - Accent4 8 3 2" xfId="1557" xr:uid="{00000000-0005-0000-0000-0000FE050000}"/>
    <cellStyle name="40% - Accent4 8 3 3" xfId="1558" xr:uid="{00000000-0005-0000-0000-0000FF050000}"/>
    <cellStyle name="40% - Accent4 8 4" xfId="1559" xr:uid="{00000000-0005-0000-0000-000000060000}"/>
    <cellStyle name="40% - Accent4 8 5" xfId="1560" xr:uid="{00000000-0005-0000-0000-000001060000}"/>
    <cellStyle name="40% - Accent4 9" xfId="1561" xr:uid="{00000000-0005-0000-0000-000002060000}"/>
    <cellStyle name="40% - Accent4 9 2" xfId="1562" xr:uid="{00000000-0005-0000-0000-000003060000}"/>
    <cellStyle name="40% - Accent4 9 3" xfId="1563" xr:uid="{00000000-0005-0000-0000-000004060000}"/>
    <cellStyle name="40% - Accent5 10" xfId="1564" xr:uid="{00000000-0005-0000-0000-000005060000}"/>
    <cellStyle name="40% - Accent5 10 2" xfId="1565" xr:uid="{00000000-0005-0000-0000-000006060000}"/>
    <cellStyle name="40% - Accent5 10 3" xfId="1566" xr:uid="{00000000-0005-0000-0000-000007060000}"/>
    <cellStyle name="40% - Accent5 11" xfId="1567" xr:uid="{00000000-0005-0000-0000-000008060000}"/>
    <cellStyle name="40% - Accent5 11 2" xfId="1568" xr:uid="{00000000-0005-0000-0000-000009060000}"/>
    <cellStyle name="40% - Accent5 11 3" xfId="1569" xr:uid="{00000000-0005-0000-0000-00000A060000}"/>
    <cellStyle name="40% - Accent5 12" xfId="1570" xr:uid="{00000000-0005-0000-0000-00000B060000}"/>
    <cellStyle name="40% - Accent5 12 2" xfId="1571" xr:uid="{00000000-0005-0000-0000-00000C060000}"/>
    <cellStyle name="40% - Accent5 12 3" xfId="1572" xr:uid="{00000000-0005-0000-0000-00000D060000}"/>
    <cellStyle name="40% - Accent5 13" xfId="1573" xr:uid="{00000000-0005-0000-0000-00000E060000}"/>
    <cellStyle name="40% - Accent5 14" xfId="1574" xr:uid="{00000000-0005-0000-0000-00000F060000}"/>
    <cellStyle name="40% - Accent5 2" xfId="1575" xr:uid="{00000000-0005-0000-0000-000010060000}"/>
    <cellStyle name="40% - Accent5 2 10" xfId="1576" xr:uid="{00000000-0005-0000-0000-000011060000}"/>
    <cellStyle name="40% - Accent5 2 2" xfId="1577" xr:uid="{00000000-0005-0000-0000-000012060000}"/>
    <cellStyle name="40% - Accent5 2 2 2" xfId="1578" xr:uid="{00000000-0005-0000-0000-000013060000}"/>
    <cellStyle name="40% - Accent5 2 2 2 2" xfId="1579" xr:uid="{00000000-0005-0000-0000-000014060000}"/>
    <cellStyle name="40% - Accent5 2 2 2 3" xfId="1580" xr:uid="{00000000-0005-0000-0000-000015060000}"/>
    <cellStyle name="40% - Accent5 2 2 3" xfId="1581" xr:uid="{00000000-0005-0000-0000-000016060000}"/>
    <cellStyle name="40% - Accent5 2 2 3 2" xfId="1582" xr:uid="{00000000-0005-0000-0000-000017060000}"/>
    <cellStyle name="40% - Accent5 2 2 3 3" xfId="1583" xr:uid="{00000000-0005-0000-0000-000018060000}"/>
    <cellStyle name="40% - Accent5 2 2 4" xfId="1584" xr:uid="{00000000-0005-0000-0000-000019060000}"/>
    <cellStyle name="40% - Accent5 2 2 4 2" xfId="1585" xr:uid="{00000000-0005-0000-0000-00001A060000}"/>
    <cellStyle name="40% - Accent5 2 2 4 3" xfId="1586" xr:uid="{00000000-0005-0000-0000-00001B060000}"/>
    <cellStyle name="40% - Accent5 2 2 5" xfId="1587" xr:uid="{00000000-0005-0000-0000-00001C060000}"/>
    <cellStyle name="40% - Accent5 2 2 5 2" xfId="1588" xr:uid="{00000000-0005-0000-0000-00001D060000}"/>
    <cellStyle name="40% - Accent5 2 2 5 3" xfId="1589" xr:uid="{00000000-0005-0000-0000-00001E060000}"/>
    <cellStyle name="40% - Accent5 2 2 6" xfId="1590" xr:uid="{00000000-0005-0000-0000-00001F060000}"/>
    <cellStyle name="40% - Accent5 2 2 7" xfId="1591" xr:uid="{00000000-0005-0000-0000-000020060000}"/>
    <cellStyle name="40% - Accent5 2 3" xfId="1592" xr:uid="{00000000-0005-0000-0000-000021060000}"/>
    <cellStyle name="40% - Accent5 2 3 2" xfId="1593" xr:uid="{00000000-0005-0000-0000-000022060000}"/>
    <cellStyle name="40% - Accent5 2 3 2 2" xfId="1594" xr:uid="{00000000-0005-0000-0000-000023060000}"/>
    <cellStyle name="40% - Accent5 2 3 2 3" xfId="1595" xr:uid="{00000000-0005-0000-0000-000024060000}"/>
    <cellStyle name="40% - Accent5 2 3 3" xfId="1596" xr:uid="{00000000-0005-0000-0000-000025060000}"/>
    <cellStyle name="40% - Accent5 2 3 3 2" xfId="1597" xr:uid="{00000000-0005-0000-0000-000026060000}"/>
    <cellStyle name="40% - Accent5 2 3 3 3" xfId="1598" xr:uid="{00000000-0005-0000-0000-000027060000}"/>
    <cellStyle name="40% - Accent5 2 3 4" xfId="1599" xr:uid="{00000000-0005-0000-0000-000028060000}"/>
    <cellStyle name="40% - Accent5 2 3 4 2" xfId="1600" xr:uid="{00000000-0005-0000-0000-000029060000}"/>
    <cellStyle name="40% - Accent5 2 3 4 3" xfId="1601" xr:uid="{00000000-0005-0000-0000-00002A060000}"/>
    <cellStyle name="40% - Accent5 2 3 5" xfId="1602" xr:uid="{00000000-0005-0000-0000-00002B060000}"/>
    <cellStyle name="40% - Accent5 2 3 5 2" xfId="1603" xr:uid="{00000000-0005-0000-0000-00002C060000}"/>
    <cellStyle name="40% - Accent5 2 3 5 3" xfId="1604" xr:uid="{00000000-0005-0000-0000-00002D060000}"/>
    <cellStyle name="40% - Accent5 2 3 6" xfId="1605" xr:uid="{00000000-0005-0000-0000-00002E060000}"/>
    <cellStyle name="40% - Accent5 2 3 7" xfId="1606" xr:uid="{00000000-0005-0000-0000-00002F060000}"/>
    <cellStyle name="40% - Accent5 2 4" xfId="1607" xr:uid="{00000000-0005-0000-0000-000030060000}"/>
    <cellStyle name="40% - Accent5 2 4 2" xfId="1608" xr:uid="{00000000-0005-0000-0000-000031060000}"/>
    <cellStyle name="40% - Accent5 2 4 3" xfId="1609" xr:uid="{00000000-0005-0000-0000-000032060000}"/>
    <cellStyle name="40% - Accent5 2 5" xfId="1610" xr:uid="{00000000-0005-0000-0000-000033060000}"/>
    <cellStyle name="40% - Accent5 2 5 2" xfId="1611" xr:uid="{00000000-0005-0000-0000-000034060000}"/>
    <cellStyle name="40% - Accent5 2 5 3" xfId="1612" xr:uid="{00000000-0005-0000-0000-000035060000}"/>
    <cellStyle name="40% - Accent5 2 6" xfId="1613" xr:uid="{00000000-0005-0000-0000-000036060000}"/>
    <cellStyle name="40% - Accent5 2 6 2" xfId="1614" xr:uid="{00000000-0005-0000-0000-000037060000}"/>
    <cellStyle name="40% - Accent5 2 6 3" xfId="1615" xr:uid="{00000000-0005-0000-0000-000038060000}"/>
    <cellStyle name="40% - Accent5 2 7" xfId="1616" xr:uid="{00000000-0005-0000-0000-000039060000}"/>
    <cellStyle name="40% - Accent5 2 7 2" xfId="1617" xr:uid="{00000000-0005-0000-0000-00003A060000}"/>
    <cellStyle name="40% - Accent5 2 7 3" xfId="1618" xr:uid="{00000000-0005-0000-0000-00003B060000}"/>
    <cellStyle name="40% - Accent5 2 8" xfId="1619" xr:uid="{00000000-0005-0000-0000-00003C060000}"/>
    <cellStyle name="40% - Accent5 2 9" xfId="1620" xr:uid="{00000000-0005-0000-0000-00003D060000}"/>
    <cellStyle name="40% - Accent5 3" xfId="1621" xr:uid="{00000000-0005-0000-0000-00003E060000}"/>
    <cellStyle name="40% - Accent5 3 2" xfId="1622" xr:uid="{00000000-0005-0000-0000-00003F060000}"/>
    <cellStyle name="40% - Accent5 3 2 2" xfId="1623" xr:uid="{00000000-0005-0000-0000-000040060000}"/>
    <cellStyle name="40% - Accent5 3 2 3" xfId="1624" xr:uid="{00000000-0005-0000-0000-000041060000}"/>
    <cellStyle name="40% - Accent5 3 3" xfId="1625" xr:uid="{00000000-0005-0000-0000-000042060000}"/>
    <cellStyle name="40% - Accent5 3 3 2" xfId="1626" xr:uid="{00000000-0005-0000-0000-000043060000}"/>
    <cellStyle name="40% - Accent5 3 3 3" xfId="1627" xr:uid="{00000000-0005-0000-0000-000044060000}"/>
    <cellStyle name="40% - Accent5 3 4" xfId="1628" xr:uid="{00000000-0005-0000-0000-000045060000}"/>
    <cellStyle name="40% - Accent5 3 4 2" xfId="1629" xr:uid="{00000000-0005-0000-0000-000046060000}"/>
    <cellStyle name="40% - Accent5 3 4 3" xfId="1630" xr:uid="{00000000-0005-0000-0000-000047060000}"/>
    <cellStyle name="40% - Accent5 3 5" xfId="1631" xr:uid="{00000000-0005-0000-0000-000048060000}"/>
    <cellStyle name="40% - Accent5 3 5 2" xfId="1632" xr:uid="{00000000-0005-0000-0000-000049060000}"/>
    <cellStyle name="40% - Accent5 3 5 3" xfId="1633" xr:uid="{00000000-0005-0000-0000-00004A060000}"/>
    <cellStyle name="40% - Accent5 3 6" xfId="1634" xr:uid="{00000000-0005-0000-0000-00004B060000}"/>
    <cellStyle name="40% - Accent5 3 7" xfId="1635" xr:uid="{00000000-0005-0000-0000-00004C060000}"/>
    <cellStyle name="40% - Accent5 4" xfId="1636" xr:uid="{00000000-0005-0000-0000-00004D060000}"/>
    <cellStyle name="40% - Accent5 4 2" xfId="1637" xr:uid="{00000000-0005-0000-0000-00004E060000}"/>
    <cellStyle name="40% - Accent5 4 2 2" xfId="1638" xr:uid="{00000000-0005-0000-0000-00004F060000}"/>
    <cellStyle name="40% - Accent5 4 2 3" xfId="1639" xr:uid="{00000000-0005-0000-0000-000050060000}"/>
    <cellStyle name="40% - Accent5 4 3" xfId="1640" xr:uid="{00000000-0005-0000-0000-000051060000}"/>
    <cellStyle name="40% - Accent5 4 3 2" xfId="1641" xr:uid="{00000000-0005-0000-0000-000052060000}"/>
    <cellStyle name="40% - Accent5 4 3 3" xfId="1642" xr:uid="{00000000-0005-0000-0000-000053060000}"/>
    <cellStyle name="40% - Accent5 4 4" xfId="1643" xr:uid="{00000000-0005-0000-0000-000054060000}"/>
    <cellStyle name="40% - Accent5 4 4 2" xfId="1644" xr:uid="{00000000-0005-0000-0000-000055060000}"/>
    <cellStyle name="40% - Accent5 4 4 3" xfId="1645" xr:uid="{00000000-0005-0000-0000-000056060000}"/>
    <cellStyle name="40% - Accent5 4 5" xfId="1646" xr:uid="{00000000-0005-0000-0000-000057060000}"/>
    <cellStyle name="40% - Accent5 4 5 2" xfId="1647" xr:uid="{00000000-0005-0000-0000-000058060000}"/>
    <cellStyle name="40% - Accent5 4 5 3" xfId="1648" xr:uid="{00000000-0005-0000-0000-000059060000}"/>
    <cellStyle name="40% - Accent5 4 6" xfId="1649" xr:uid="{00000000-0005-0000-0000-00005A060000}"/>
    <cellStyle name="40% - Accent5 4 7" xfId="1650" xr:uid="{00000000-0005-0000-0000-00005B060000}"/>
    <cellStyle name="40% - Accent5 5" xfId="1651" xr:uid="{00000000-0005-0000-0000-00005C060000}"/>
    <cellStyle name="40% - Accent5 5 2" xfId="1652" xr:uid="{00000000-0005-0000-0000-00005D060000}"/>
    <cellStyle name="40% - Accent5 5 2 2" xfId="1653" xr:uid="{00000000-0005-0000-0000-00005E060000}"/>
    <cellStyle name="40% - Accent5 5 2 3" xfId="1654" xr:uid="{00000000-0005-0000-0000-00005F060000}"/>
    <cellStyle name="40% - Accent5 5 3" xfId="1655" xr:uid="{00000000-0005-0000-0000-000060060000}"/>
    <cellStyle name="40% - Accent5 5 3 2" xfId="1656" xr:uid="{00000000-0005-0000-0000-000061060000}"/>
    <cellStyle name="40% - Accent5 5 3 3" xfId="1657" xr:uid="{00000000-0005-0000-0000-000062060000}"/>
    <cellStyle name="40% - Accent5 5 4" xfId="1658" xr:uid="{00000000-0005-0000-0000-000063060000}"/>
    <cellStyle name="40% - Accent5 5 4 2" xfId="1659" xr:uid="{00000000-0005-0000-0000-000064060000}"/>
    <cellStyle name="40% - Accent5 5 4 3" xfId="1660" xr:uid="{00000000-0005-0000-0000-000065060000}"/>
    <cellStyle name="40% - Accent5 5 5" xfId="1661" xr:uid="{00000000-0005-0000-0000-000066060000}"/>
    <cellStyle name="40% - Accent5 5 5 2" xfId="1662" xr:uid="{00000000-0005-0000-0000-000067060000}"/>
    <cellStyle name="40% - Accent5 5 5 3" xfId="1663" xr:uid="{00000000-0005-0000-0000-000068060000}"/>
    <cellStyle name="40% - Accent5 5 6" xfId="1664" xr:uid="{00000000-0005-0000-0000-000069060000}"/>
    <cellStyle name="40% - Accent5 5 7" xfId="1665" xr:uid="{00000000-0005-0000-0000-00006A060000}"/>
    <cellStyle name="40% - Accent5 6" xfId="1666" xr:uid="{00000000-0005-0000-0000-00006B060000}"/>
    <cellStyle name="40% - Accent5 6 2" xfId="1667" xr:uid="{00000000-0005-0000-0000-00006C060000}"/>
    <cellStyle name="40% - Accent5 6 2 2" xfId="1668" xr:uid="{00000000-0005-0000-0000-00006D060000}"/>
    <cellStyle name="40% - Accent5 6 2 3" xfId="1669" xr:uid="{00000000-0005-0000-0000-00006E060000}"/>
    <cellStyle name="40% - Accent5 6 3" xfId="1670" xr:uid="{00000000-0005-0000-0000-00006F060000}"/>
    <cellStyle name="40% - Accent5 6 3 2" xfId="1671" xr:uid="{00000000-0005-0000-0000-000070060000}"/>
    <cellStyle name="40% - Accent5 6 3 3" xfId="1672" xr:uid="{00000000-0005-0000-0000-000071060000}"/>
    <cellStyle name="40% - Accent5 6 4" xfId="1673" xr:uid="{00000000-0005-0000-0000-000072060000}"/>
    <cellStyle name="40% - Accent5 6 4 2" xfId="1674" xr:uid="{00000000-0005-0000-0000-000073060000}"/>
    <cellStyle name="40% - Accent5 6 4 3" xfId="1675" xr:uid="{00000000-0005-0000-0000-000074060000}"/>
    <cellStyle name="40% - Accent5 6 5" xfId="1676" xr:uid="{00000000-0005-0000-0000-000075060000}"/>
    <cellStyle name="40% - Accent5 6 5 2" xfId="1677" xr:uid="{00000000-0005-0000-0000-000076060000}"/>
    <cellStyle name="40% - Accent5 6 5 3" xfId="1678" xr:uid="{00000000-0005-0000-0000-000077060000}"/>
    <cellStyle name="40% - Accent5 6 6" xfId="1679" xr:uid="{00000000-0005-0000-0000-000078060000}"/>
    <cellStyle name="40% - Accent5 6 7" xfId="1680" xr:uid="{00000000-0005-0000-0000-000079060000}"/>
    <cellStyle name="40% - Accent5 7" xfId="1681" xr:uid="{00000000-0005-0000-0000-00007A060000}"/>
    <cellStyle name="40% - Accent5 7 2" xfId="1682" xr:uid="{00000000-0005-0000-0000-00007B060000}"/>
    <cellStyle name="40% - Accent5 7 2 2" xfId="1683" xr:uid="{00000000-0005-0000-0000-00007C060000}"/>
    <cellStyle name="40% - Accent5 7 2 3" xfId="1684" xr:uid="{00000000-0005-0000-0000-00007D060000}"/>
    <cellStyle name="40% - Accent5 7 3" xfId="1685" xr:uid="{00000000-0005-0000-0000-00007E060000}"/>
    <cellStyle name="40% - Accent5 7 3 2" xfId="1686" xr:uid="{00000000-0005-0000-0000-00007F060000}"/>
    <cellStyle name="40% - Accent5 7 3 3" xfId="1687" xr:uid="{00000000-0005-0000-0000-000080060000}"/>
    <cellStyle name="40% - Accent5 7 4" xfId="1688" xr:uid="{00000000-0005-0000-0000-000081060000}"/>
    <cellStyle name="40% - Accent5 7 4 2" xfId="1689" xr:uid="{00000000-0005-0000-0000-000082060000}"/>
    <cellStyle name="40% - Accent5 7 4 3" xfId="1690" xr:uid="{00000000-0005-0000-0000-000083060000}"/>
    <cellStyle name="40% - Accent5 7 5" xfId="1691" xr:uid="{00000000-0005-0000-0000-000084060000}"/>
    <cellStyle name="40% - Accent5 7 6" xfId="1692" xr:uid="{00000000-0005-0000-0000-000085060000}"/>
    <cellStyle name="40% - Accent5 8" xfId="1693" xr:uid="{00000000-0005-0000-0000-000086060000}"/>
    <cellStyle name="40% - Accent5 8 2" xfId="1694" xr:uid="{00000000-0005-0000-0000-000087060000}"/>
    <cellStyle name="40% - Accent5 8 2 2" xfId="1695" xr:uid="{00000000-0005-0000-0000-000088060000}"/>
    <cellStyle name="40% - Accent5 8 2 3" xfId="1696" xr:uid="{00000000-0005-0000-0000-000089060000}"/>
    <cellStyle name="40% - Accent5 8 3" xfId="1697" xr:uid="{00000000-0005-0000-0000-00008A060000}"/>
    <cellStyle name="40% - Accent5 8 3 2" xfId="1698" xr:uid="{00000000-0005-0000-0000-00008B060000}"/>
    <cellStyle name="40% - Accent5 8 3 3" xfId="1699" xr:uid="{00000000-0005-0000-0000-00008C060000}"/>
    <cellStyle name="40% - Accent5 8 4" xfId="1700" xr:uid="{00000000-0005-0000-0000-00008D060000}"/>
    <cellStyle name="40% - Accent5 8 5" xfId="1701" xr:uid="{00000000-0005-0000-0000-00008E060000}"/>
    <cellStyle name="40% - Accent5 9" xfId="1702" xr:uid="{00000000-0005-0000-0000-00008F060000}"/>
    <cellStyle name="40% - Accent5 9 2" xfId="1703" xr:uid="{00000000-0005-0000-0000-000090060000}"/>
    <cellStyle name="40% - Accent5 9 3" xfId="1704" xr:uid="{00000000-0005-0000-0000-000091060000}"/>
    <cellStyle name="40% - Accent6 10" xfId="1705" xr:uid="{00000000-0005-0000-0000-000092060000}"/>
    <cellStyle name="40% - Accent6 10 2" xfId="1706" xr:uid="{00000000-0005-0000-0000-000093060000}"/>
    <cellStyle name="40% - Accent6 10 3" xfId="1707" xr:uid="{00000000-0005-0000-0000-000094060000}"/>
    <cellStyle name="40% - Accent6 11" xfId="1708" xr:uid="{00000000-0005-0000-0000-000095060000}"/>
    <cellStyle name="40% - Accent6 11 2" xfId="1709" xr:uid="{00000000-0005-0000-0000-000096060000}"/>
    <cellStyle name="40% - Accent6 11 3" xfId="1710" xr:uid="{00000000-0005-0000-0000-000097060000}"/>
    <cellStyle name="40% - Accent6 12" xfId="1711" xr:uid="{00000000-0005-0000-0000-000098060000}"/>
    <cellStyle name="40% - Accent6 12 2" xfId="1712" xr:uid="{00000000-0005-0000-0000-000099060000}"/>
    <cellStyle name="40% - Accent6 12 3" xfId="1713" xr:uid="{00000000-0005-0000-0000-00009A060000}"/>
    <cellStyle name="40% - Accent6 13" xfId="1714" xr:uid="{00000000-0005-0000-0000-00009B060000}"/>
    <cellStyle name="40% - Accent6 14" xfId="1715" xr:uid="{00000000-0005-0000-0000-00009C060000}"/>
    <cellStyle name="40% - Accent6 2" xfId="1716" xr:uid="{00000000-0005-0000-0000-00009D060000}"/>
    <cellStyle name="40% - Accent6 2 10" xfId="1717" xr:uid="{00000000-0005-0000-0000-00009E060000}"/>
    <cellStyle name="40% - Accent6 2 2" xfId="1718" xr:uid="{00000000-0005-0000-0000-00009F060000}"/>
    <cellStyle name="40% - Accent6 2 2 2" xfId="1719" xr:uid="{00000000-0005-0000-0000-0000A0060000}"/>
    <cellStyle name="40% - Accent6 2 2 2 2" xfId="1720" xr:uid="{00000000-0005-0000-0000-0000A1060000}"/>
    <cellStyle name="40% - Accent6 2 2 2 3" xfId="1721" xr:uid="{00000000-0005-0000-0000-0000A2060000}"/>
    <cellStyle name="40% - Accent6 2 2 3" xfId="1722" xr:uid="{00000000-0005-0000-0000-0000A3060000}"/>
    <cellStyle name="40% - Accent6 2 2 3 2" xfId="1723" xr:uid="{00000000-0005-0000-0000-0000A4060000}"/>
    <cellStyle name="40% - Accent6 2 2 3 3" xfId="1724" xr:uid="{00000000-0005-0000-0000-0000A5060000}"/>
    <cellStyle name="40% - Accent6 2 2 4" xfId="1725" xr:uid="{00000000-0005-0000-0000-0000A6060000}"/>
    <cellStyle name="40% - Accent6 2 2 4 2" xfId="1726" xr:uid="{00000000-0005-0000-0000-0000A7060000}"/>
    <cellStyle name="40% - Accent6 2 2 4 3" xfId="1727" xr:uid="{00000000-0005-0000-0000-0000A8060000}"/>
    <cellStyle name="40% - Accent6 2 2 5" xfId="1728" xr:uid="{00000000-0005-0000-0000-0000A9060000}"/>
    <cellStyle name="40% - Accent6 2 2 5 2" xfId="1729" xr:uid="{00000000-0005-0000-0000-0000AA060000}"/>
    <cellStyle name="40% - Accent6 2 2 5 3" xfId="1730" xr:uid="{00000000-0005-0000-0000-0000AB060000}"/>
    <cellStyle name="40% - Accent6 2 2 6" xfId="1731" xr:uid="{00000000-0005-0000-0000-0000AC060000}"/>
    <cellStyle name="40% - Accent6 2 2 7" xfId="1732" xr:uid="{00000000-0005-0000-0000-0000AD060000}"/>
    <cellStyle name="40% - Accent6 2 3" xfId="1733" xr:uid="{00000000-0005-0000-0000-0000AE060000}"/>
    <cellStyle name="40% - Accent6 2 3 2" xfId="1734" xr:uid="{00000000-0005-0000-0000-0000AF060000}"/>
    <cellStyle name="40% - Accent6 2 3 2 2" xfId="1735" xr:uid="{00000000-0005-0000-0000-0000B0060000}"/>
    <cellStyle name="40% - Accent6 2 3 2 3" xfId="1736" xr:uid="{00000000-0005-0000-0000-0000B1060000}"/>
    <cellStyle name="40% - Accent6 2 3 3" xfId="1737" xr:uid="{00000000-0005-0000-0000-0000B2060000}"/>
    <cellStyle name="40% - Accent6 2 3 3 2" xfId="1738" xr:uid="{00000000-0005-0000-0000-0000B3060000}"/>
    <cellStyle name="40% - Accent6 2 3 3 3" xfId="1739" xr:uid="{00000000-0005-0000-0000-0000B4060000}"/>
    <cellStyle name="40% - Accent6 2 3 4" xfId="1740" xr:uid="{00000000-0005-0000-0000-0000B5060000}"/>
    <cellStyle name="40% - Accent6 2 3 4 2" xfId="1741" xr:uid="{00000000-0005-0000-0000-0000B6060000}"/>
    <cellStyle name="40% - Accent6 2 3 4 3" xfId="1742" xr:uid="{00000000-0005-0000-0000-0000B7060000}"/>
    <cellStyle name="40% - Accent6 2 3 5" xfId="1743" xr:uid="{00000000-0005-0000-0000-0000B8060000}"/>
    <cellStyle name="40% - Accent6 2 3 5 2" xfId="1744" xr:uid="{00000000-0005-0000-0000-0000B9060000}"/>
    <cellStyle name="40% - Accent6 2 3 5 3" xfId="1745" xr:uid="{00000000-0005-0000-0000-0000BA060000}"/>
    <cellStyle name="40% - Accent6 2 3 6" xfId="1746" xr:uid="{00000000-0005-0000-0000-0000BB060000}"/>
    <cellStyle name="40% - Accent6 2 3 7" xfId="1747" xr:uid="{00000000-0005-0000-0000-0000BC060000}"/>
    <cellStyle name="40% - Accent6 2 4" xfId="1748" xr:uid="{00000000-0005-0000-0000-0000BD060000}"/>
    <cellStyle name="40% - Accent6 2 4 2" xfId="1749" xr:uid="{00000000-0005-0000-0000-0000BE060000}"/>
    <cellStyle name="40% - Accent6 2 4 3" xfId="1750" xr:uid="{00000000-0005-0000-0000-0000BF060000}"/>
    <cellStyle name="40% - Accent6 2 5" xfId="1751" xr:uid="{00000000-0005-0000-0000-0000C0060000}"/>
    <cellStyle name="40% - Accent6 2 5 2" xfId="1752" xr:uid="{00000000-0005-0000-0000-0000C1060000}"/>
    <cellStyle name="40% - Accent6 2 5 3" xfId="1753" xr:uid="{00000000-0005-0000-0000-0000C2060000}"/>
    <cellStyle name="40% - Accent6 2 6" xfId="1754" xr:uid="{00000000-0005-0000-0000-0000C3060000}"/>
    <cellStyle name="40% - Accent6 2 6 2" xfId="1755" xr:uid="{00000000-0005-0000-0000-0000C4060000}"/>
    <cellStyle name="40% - Accent6 2 6 3" xfId="1756" xr:uid="{00000000-0005-0000-0000-0000C5060000}"/>
    <cellStyle name="40% - Accent6 2 7" xfId="1757" xr:uid="{00000000-0005-0000-0000-0000C6060000}"/>
    <cellStyle name="40% - Accent6 2 7 2" xfId="1758" xr:uid="{00000000-0005-0000-0000-0000C7060000}"/>
    <cellStyle name="40% - Accent6 2 7 3" xfId="1759" xr:uid="{00000000-0005-0000-0000-0000C8060000}"/>
    <cellStyle name="40% - Accent6 2 8" xfId="1760" xr:uid="{00000000-0005-0000-0000-0000C9060000}"/>
    <cellStyle name="40% - Accent6 2 9" xfId="1761" xr:uid="{00000000-0005-0000-0000-0000CA060000}"/>
    <cellStyle name="40% - Accent6 3" xfId="1762" xr:uid="{00000000-0005-0000-0000-0000CB060000}"/>
    <cellStyle name="40% - Accent6 3 2" xfId="1763" xr:uid="{00000000-0005-0000-0000-0000CC060000}"/>
    <cellStyle name="40% - Accent6 3 2 2" xfId="1764" xr:uid="{00000000-0005-0000-0000-0000CD060000}"/>
    <cellStyle name="40% - Accent6 3 2 3" xfId="1765" xr:uid="{00000000-0005-0000-0000-0000CE060000}"/>
    <cellStyle name="40% - Accent6 3 3" xfId="1766" xr:uid="{00000000-0005-0000-0000-0000CF060000}"/>
    <cellStyle name="40% - Accent6 3 3 2" xfId="1767" xr:uid="{00000000-0005-0000-0000-0000D0060000}"/>
    <cellStyle name="40% - Accent6 3 3 3" xfId="1768" xr:uid="{00000000-0005-0000-0000-0000D1060000}"/>
    <cellStyle name="40% - Accent6 3 4" xfId="1769" xr:uid="{00000000-0005-0000-0000-0000D2060000}"/>
    <cellStyle name="40% - Accent6 3 4 2" xfId="1770" xr:uid="{00000000-0005-0000-0000-0000D3060000}"/>
    <cellStyle name="40% - Accent6 3 4 3" xfId="1771" xr:uid="{00000000-0005-0000-0000-0000D4060000}"/>
    <cellStyle name="40% - Accent6 3 5" xfId="1772" xr:uid="{00000000-0005-0000-0000-0000D5060000}"/>
    <cellStyle name="40% - Accent6 3 5 2" xfId="1773" xr:uid="{00000000-0005-0000-0000-0000D6060000}"/>
    <cellStyle name="40% - Accent6 3 5 3" xfId="1774" xr:uid="{00000000-0005-0000-0000-0000D7060000}"/>
    <cellStyle name="40% - Accent6 3 6" xfId="1775" xr:uid="{00000000-0005-0000-0000-0000D8060000}"/>
    <cellStyle name="40% - Accent6 3 7" xfId="1776" xr:uid="{00000000-0005-0000-0000-0000D9060000}"/>
    <cellStyle name="40% - Accent6 4" xfId="1777" xr:uid="{00000000-0005-0000-0000-0000DA060000}"/>
    <cellStyle name="40% - Accent6 4 2" xfId="1778" xr:uid="{00000000-0005-0000-0000-0000DB060000}"/>
    <cellStyle name="40% - Accent6 4 2 2" xfId="1779" xr:uid="{00000000-0005-0000-0000-0000DC060000}"/>
    <cellStyle name="40% - Accent6 4 2 3" xfId="1780" xr:uid="{00000000-0005-0000-0000-0000DD060000}"/>
    <cellStyle name="40% - Accent6 4 3" xfId="1781" xr:uid="{00000000-0005-0000-0000-0000DE060000}"/>
    <cellStyle name="40% - Accent6 4 3 2" xfId="1782" xr:uid="{00000000-0005-0000-0000-0000DF060000}"/>
    <cellStyle name="40% - Accent6 4 3 3" xfId="1783" xr:uid="{00000000-0005-0000-0000-0000E0060000}"/>
    <cellStyle name="40% - Accent6 4 4" xfId="1784" xr:uid="{00000000-0005-0000-0000-0000E1060000}"/>
    <cellStyle name="40% - Accent6 4 4 2" xfId="1785" xr:uid="{00000000-0005-0000-0000-0000E2060000}"/>
    <cellStyle name="40% - Accent6 4 4 3" xfId="1786" xr:uid="{00000000-0005-0000-0000-0000E3060000}"/>
    <cellStyle name="40% - Accent6 4 5" xfId="1787" xr:uid="{00000000-0005-0000-0000-0000E4060000}"/>
    <cellStyle name="40% - Accent6 4 5 2" xfId="1788" xr:uid="{00000000-0005-0000-0000-0000E5060000}"/>
    <cellStyle name="40% - Accent6 4 5 3" xfId="1789" xr:uid="{00000000-0005-0000-0000-0000E6060000}"/>
    <cellStyle name="40% - Accent6 4 6" xfId="1790" xr:uid="{00000000-0005-0000-0000-0000E7060000}"/>
    <cellStyle name="40% - Accent6 4 7" xfId="1791" xr:uid="{00000000-0005-0000-0000-0000E8060000}"/>
    <cellStyle name="40% - Accent6 5" xfId="1792" xr:uid="{00000000-0005-0000-0000-0000E9060000}"/>
    <cellStyle name="40% - Accent6 5 2" xfId="1793" xr:uid="{00000000-0005-0000-0000-0000EA060000}"/>
    <cellStyle name="40% - Accent6 5 2 2" xfId="1794" xr:uid="{00000000-0005-0000-0000-0000EB060000}"/>
    <cellStyle name="40% - Accent6 5 2 3" xfId="1795" xr:uid="{00000000-0005-0000-0000-0000EC060000}"/>
    <cellStyle name="40% - Accent6 5 3" xfId="1796" xr:uid="{00000000-0005-0000-0000-0000ED060000}"/>
    <cellStyle name="40% - Accent6 5 3 2" xfId="1797" xr:uid="{00000000-0005-0000-0000-0000EE060000}"/>
    <cellStyle name="40% - Accent6 5 3 3" xfId="1798" xr:uid="{00000000-0005-0000-0000-0000EF060000}"/>
    <cellStyle name="40% - Accent6 5 4" xfId="1799" xr:uid="{00000000-0005-0000-0000-0000F0060000}"/>
    <cellStyle name="40% - Accent6 5 4 2" xfId="1800" xr:uid="{00000000-0005-0000-0000-0000F1060000}"/>
    <cellStyle name="40% - Accent6 5 4 3" xfId="1801" xr:uid="{00000000-0005-0000-0000-0000F2060000}"/>
    <cellStyle name="40% - Accent6 5 5" xfId="1802" xr:uid="{00000000-0005-0000-0000-0000F3060000}"/>
    <cellStyle name="40% - Accent6 5 5 2" xfId="1803" xr:uid="{00000000-0005-0000-0000-0000F4060000}"/>
    <cellStyle name="40% - Accent6 5 5 3" xfId="1804" xr:uid="{00000000-0005-0000-0000-0000F5060000}"/>
    <cellStyle name="40% - Accent6 5 6" xfId="1805" xr:uid="{00000000-0005-0000-0000-0000F6060000}"/>
    <cellStyle name="40% - Accent6 5 7" xfId="1806" xr:uid="{00000000-0005-0000-0000-0000F7060000}"/>
    <cellStyle name="40% - Accent6 6" xfId="1807" xr:uid="{00000000-0005-0000-0000-0000F8060000}"/>
    <cellStyle name="40% - Accent6 6 2" xfId="1808" xr:uid="{00000000-0005-0000-0000-0000F9060000}"/>
    <cellStyle name="40% - Accent6 6 2 2" xfId="1809" xr:uid="{00000000-0005-0000-0000-0000FA060000}"/>
    <cellStyle name="40% - Accent6 6 2 3" xfId="1810" xr:uid="{00000000-0005-0000-0000-0000FB060000}"/>
    <cellStyle name="40% - Accent6 6 3" xfId="1811" xr:uid="{00000000-0005-0000-0000-0000FC060000}"/>
    <cellStyle name="40% - Accent6 6 3 2" xfId="1812" xr:uid="{00000000-0005-0000-0000-0000FD060000}"/>
    <cellStyle name="40% - Accent6 6 3 3" xfId="1813" xr:uid="{00000000-0005-0000-0000-0000FE060000}"/>
    <cellStyle name="40% - Accent6 6 4" xfId="1814" xr:uid="{00000000-0005-0000-0000-0000FF060000}"/>
    <cellStyle name="40% - Accent6 6 4 2" xfId="1815" xr:uid="{00000000-0005-0000-0000-000000070000}"/>
    <cellStyle name="40% - Accent6 6 4 3" xfId="1816" xr:uid="{00000000-0005-0000-0000-000001070000}"/>
    <cellStyle name="40% - Accent6 6 5" xfId="1817" xr:uid="{00000000-0005-0000-0000-000002070000}"/>
    <cellStyle name="40% - Accent6 6 5 2" xfId="1818" xr:uid="{00000000-0005-0000-0000-000003070000}"/>
    <cellStyle name="40% - Accent6 6 5 3" xfId="1819" xr:uid="{00000000-0005-0000-0000-000004070000}"/>
    <cellStyle name="40% - Accent6 6 6" xfId="1820" xr:uid="{00000000-0005-0000-0000-000005070000}"/>
    <cellStyle name="40% - Accent6 6 7" xfId="1821" xr:uid="{00000000-0005-0000-0000-000006070000}"/>
    <cellStyle name="40% - Accent6 7" xfId="1822" xr:uid="{00000000-0005-0000-0000-000007070000}"/>
    <cellStyle name="40% - Accent6 7 2" xfId="1823" xr:uid="{00000000-0005-0000-0000-000008070000}"/>
    <cellStyle name="40% - Accent6 7 2 2" xfId="1824" xr:uid="{00000000-0005-0000-0000-000009070000}"/>
    <cellStyle name="40% - Accent6 7 2 3" xfId="1825" xr:uid="{00000000-0005-0000-0000-00000A070000}"/>
    <cellStyle name="40% - Accent6 7 3" xfId="1826" xr:uid="{00000000-0005-0000-0000-00000B070000}"/>
    <cellStyle name="40% - Accent6 7 3 2" xfId="1827" xr:uid="{00000000-0005-0000-0000-00000C070000}"/>
    <cellStyle name="40% - Accent6 7 3 3" xfId="1828" xr:uid="{00000000-0005-0000-0000-00000D070000}"/>
    <cellStyle name="40% - Accent6 7 4" xfId="1829" xr:uid="{00000000-0005-0000-0000-00000E070000}"/>
    <cellStyle name="40% - Accent6 7 4 2" xfId="1830" xr:uid="{00000000-0005-0000-0000-00000F070000}"/>
    <cellStyle name="40% - Accent6 7 4 3" xfId="1831" xr:uid="{00000000-0005-0000-0000-000010070000}"/>
    <cellStyle name="40% - Accent6 7 5" xfId="1832" xr:uid="{00000000-0005-0000-0000-000011070000}"/>
    <cellStyle name="40% - Accent6 7 6" xfId="1833" xr:uid="{00000000-0005-0000-0000-000012070000}"/>
    <cellStyle name="40% - Accent6 8" xfId="1834" xr:uid="{00000000-0005-0000-0000-000013070000}"/>
    <cellStyle name="40% - Accent6 8 2" xfId="1835" xr:uid="{00000000-0005-0000-0000-000014070000}"/>
    <cellStyle name="40% - Accent6 8 2 2" xfId="1836" xr:uid="{00000000-0005-0000-0000-000015070000}"/>
    <cellStyle name="40% - Accent6 8 2 3" xfId="1837" xr:uid="{00000000-0005-0000-0000-000016070000}"/>
    <cellStyle name="40% - Accent6 8 3" xfId="1838" xr:uid="{00000000-0005-0000-0000-000017070000}"/>
    <cellStyle name="40% - Accent6 8 3 2" xfId="1839" xr:uid="{00000000-0005-0000-0000-000018070000}"/>
    <cellStyle name="40% - Accent6 8 3 3" xfId="1840" xr:uid="{00000000-0005-0000-0000-000019070000}"/>
    <cellStyle name="40% - Accent6 8 4" xfId="1841" xr:uid="{00000000-0005-0000-0000-00001A070000}"/>
    <cellStyle name="40% - Accent6 8 5" xfId="1842" xr:uid="{00000000-0005-0000-0000-00001B070000}"/>
    <cellStyle name="40% - Accent6 9" xfId="1843" xr:uid="{00000000-0005-0000-0000-00001C070000}"/>
    <cellStyle name="40% - Accent6 9 2" xfId="1844" xr:uid="{00000000-0005-0000-0000-00001D070000}"/>
    <cellStyle name="40% - Accent6 9 3" xfId="1845" xr:uid="{00000000-0005-0000-0000-00001E070000}"/>
    <cellStyle name="4dp" xfId="1846" xr:uid="{00000000-0005-0000-0000-00001F070000}"/>
    <cellStyle name="4dp 2" xfId="1847" xr:uid="{00000000-0005-0000-0000-000020070000}"/>
    <cellStyle name="4dp 3" xfId="1848" xr:uid="{00000000-0005-0000-0000-000021070000}"/>
    <cellStyle name="4dp 4" xfId="1849" xr:uid="{00000000-0005-0000-0000-000022070000}"/>
    <cellStyle name="60% - Accent1 2" xfId="1850" xr:uid="{00000000-0005-0000-0000-000023070000}"/>
    <cellStyle name="60% - Accent1 3" xfId="1851" xr:uid="{00000000-0005-0000-0000-000024070000}"/>
    <cellStyle name="60% - Accent1 4" xfId="1852" xr:uid="{00000000-0005-0000-0000-000025070000}"/>
    <cellStyle name="60% - Accent1 5" xfId="1853" xr:uid="{00000000-0005-0000-0000-000026070000}"/>
    <cellStyle name="60% - Accent1 6" xfId="1854" xr:uid="{00000000-0005-0000-0000-000027070000}"/>
    <cellStyle name="60% - Accent1 7" xfId="1855" xr:uid="{00000000-0005-0000-0000-000028070000}"/>
    <cellStyle name="60% - Accent2 2" xfId="1856" xr:uid="{00000000-0005-0000-0000-000029070000}"/>
    <cellStyle name="60% - Accent2 3" xfId="1857" xr:uid="{00000000-0005-0000-0000-00002A070000}"/>
    <cellStyle name="60% - Accent2 4" xfId="1858" xr:uid="{00000000-0005-0000-0000-00002B070000}"/>
    <cellStyle name="60% - Accent2 5" xfId="1859" xr:uid="{00000000-0005-0000-0000-00002C070000}"/>
    <cellStyle name="60% - Accent2 6" xfId="1860" xr:uid="{00000000-0005-0000-0000-00002D070000}"/>
    <cellStyle name="60% - Accent2 7" xfId="1861" xr:uid="{00000000-0005-0000-0000-00002E070000}"/>
    <cellStyle name="60% - Accent3 2" xfId="1862" xr:uid="{00000000-0005-0000-0000-00002F070000}"/>
    <cellStyle name="60% - Accent3 3" xfId="1863" xr:uid="{00000000-0005-0000-0000-000030070000}"/>
    <cellStyle name="60% - Accent3 4" xfId="1864" xr:uid="{00000000-0005-0000-0000-000031070000}"/>
    <cellStyle name="60% - Accent3 5" xfId="1865" xr:uid="{00000000-0005-0000-0000-000032070000}"/>
    <cellStyle name="60% - Accent3 6" xfId="1866" xr:uid="{00000000-0005-0000-0000-000033070000}"/>
    <cellStyle name="60% - Accent3 7" xfId="1867" xr:uid="{00000000-0005-0000-0000-000034070000}"/>
    <cellStyle name="60% - Accent4 2" xfId="1868" xr:uid="{00000000-0005-0000-0000-000035070000}"/>
    <cellStyle name="60% - Accent4 3" xfId="1869" xr:uid="{00000000-0005-0000-0000-000036070000}"/>
    <cellStyle name="60% - Accent4 4" xfId="1870" xr:uid="{00000000-0005-0000-0000-000037070000}"/>
    <cellStyle name="60% - Accent4 5" xfId="1871" xr:uid="{00000000-0005-0000-0000-000038070000}"/>
    <cellStyle name="60% - Accent4 6" xfId="1872" xr:uid="{00000000-0005-0000-0000-000039070000}"/>
    <cellStyle name="60% - Accent4 7" xfId="1873" xr:uid="{00000000-0005-0000-0000-00003A070000}"/>
    <cellStyle name="60% - Accent5 2" xfId="1874" xr:uid="{00000000-0005-0000-0000-00003B070000}"/>
    <cellStyle name="60% - Accent5 3" xfId="1875" xr:uid="{00000000-0005-0000-0000-00003C070000}"/>
    <cellStyle name="60% - Accent5 4" xfId="1876" xr:uid="{00000000-0005-0000-0000-00003D070000}"/>
    <cellStyle name="60% - Accent5 5" xfId="1877" xr:uid="{00000000-0005-0000-0000-00003E070000}"/>
    <cellStyle name="60% - Accent5 6" xfId="1878" xr:uid="{00000000-0005-0000-0000-00003F070000}"/>
    <cellStyle name="60% - Accent5 7" xfId="1879" xr:uid="{00000000-0005-0000-0000-000040070000}"/>
    <cellStyle name="60% - Accent6 2" xfId="1880" xr:uid="{00000000-0005-0000-0000-000041070000}"/>
    <cellStyle name="60% - Accent6 3" xfId="1881" xr:uid="{00000000-0005-0000-0000-000042070000}"/>
    <cellStyle name="60% - Accent6 4" xfId="1882" xr:uid="{00000000-0005-0000-0000-000043070000}"/>
    <cellStyle name="60% - Accent6 5" xfId="1883" xr:uid="{00000000-0005-0000-0000-000044070000}"/>
    <cellStyle name="60% - Accent6 6" xfId="1884" xr:uid="{00000000-0005-0000-0000-000045070000}"/>
    <cellStyle name="60% - Accent6 7" xfId="1885" xr:uid="{00000000-0005-0000-0000-000046070000}"/>
    <cellStyle name="Accent1 2" xfId="1886" xr:uid="{00000000-0005-0000-0000-000047070000}"/>
    <cellStyle name="Accent1 3" xfId="1887" xr:uid="{00000000-0005-0000-0000-000048070000}"/>
    <cellStyle name="Accent1 4" xfId="1888" xr:uid="{00000000-0005-0000-0000-000049070000}"/>
    <cellStyle name="Accent1 5" xfId="1889" xr:uid="{00000000-0005-0000-0000-00004A070000}"/>
    <cellStyle name="Accent1 6" xfId="1890" xr:uid="{00000000-0005-0000-0000-00004B070000}"/>
    <cellStyle name="Accent1 7" xfId="1891" xr:uid="{00000000-0005-0000-0000-00004C070000}"/>
    <cellStyle name="Accent2 2" xfId="1892" xr:uid="{00000000-0005-0000-0000-00004D070000}"/>
    <cellStyle name="Accent2 3" xfId="1893" xr:uid="{00000000-0005-0000-0000-00004E070000}"/>
    <cellStyle name="Accent2 4" xfId="1894" xr:uid="{00000000-0005-0000-0000-00004F070000}"/>
    <cellStyle name="Accent2 5" xfId="1895" xr:uid="{00000000-0005-0000-0000-000050070000}"/>
    <cellStyle name="Accent2 6" xfId="1896" xr:uid="{00000000-0005-0000-0000-000051070000}"/>
    <cellStyle name="Accent2 7" xfId="1897" xr:uid="{00000000-0005-0000-0000-000052070000}"/>
    <cellStyle name="Accent3 2" xfId="1898" xr:uid="{00000000-0005-0000-0000-000053070000}"/>
    <cellStyle name="Accent3 3" xfId="1899" xr:uid="{00000000-0005-0000-0000-000054070000}"/>
    <cellStyle name="Accent3 4" xfId="1900" xr:uid="{00000000-0005-0000-0000-000055070000}"/>
    <cellStyle name="Accent3 5" xfId="1901" xr:uid="{00000000-0005-0000-0000-000056070000}"/>
    <cellStyle name="Accent3 6" xfId="1902" xr:uid="{00000000-0005-0000-0000-000057070000}"/>
    <cellStyle name="Accent3 7" xfId="1903" xr:uid="{00000000-0005-0000-0000-000058070000}"/>
    <cellStyle name="Accent4 2" xfId="1904" xr:uid="{00000000-0005-0000-0000-000059070000}"/>
    <cellStyle name="Accent4 3" xfId="1905" xr:uid="{00000000-0005-0000-0000-00005A070000}"/>
    <cellStyle name="Accent4 4" xfId="1906" xr:uid="{00000000-0005-0000-0000-00005B070000}"/>
    <cellStyle name="Accent4 5" xfId="1907" xr:uid="{00000000-0005-0000-0000-00005C070000}"/>
    <cellStyle name="Accent4 6" xfId="1908" xr:uid="{00000000-0005-0000-0000-00005D070000}"/>
    <cellStyle name="Accent4 7" xfId="1909" xr:uid="{00000000-0005-0000-0000-00005E070000}"/>
    <cellStyle name="Accent5 2" xfId="1910" xr:uid="{00000000-0005-0000-0000-00005F070000}"/>
    <cellStyle name="Accent5 3" xfId="1911" xr:uid="{00000000-0005-0000-0000-000060070000}"/>
    <cellStyle name="Accent5 4" xfId="1912" xr:uid="{00000000-0005-0000-0000-000061070000}"/>
    <cellStyle name="Accent5 5" xfId="1913" xr:uid="{00000000-0005-0000-0000-000062070000}"/>
    <cellStyle name="Accent5 6" xfId="1914" xr:uid="{00000000-0005-0000-0000-000063070000}"/>
    <cellStyle name="Accent6 2" xfId="1915" xr:uid="{00000000-0005-0000-0000-000064070000}"/>
    <cellStyle name="Accent6 3" xfId="1916" xr:uid="{00000000-0005-0000-0000-000065070000}"/>
    <cellStyle name="Accent6 4" xfId="1917" xr:uid="{00000000-0005-0000-0000-000066070000}"/>
    <cellStyle name="Accent6 5" xfId="1918" xr:uid="{00000000-0005-0000-0000-000067070000}"/>
    <cellStyle name="Accent6 6" xfId="1919" xr:uid="{00000000-0005-0000-0000-000068070000}"/>
    <cellStyle name="Accent6 7" xfId="1920" xr:uid="{00000000-0005-0000-0000-000069070000}"/>
    <cellStyle name="Adjustable" xfId="1921" xr:uid="{00000000-0005-0000-0000-00006A070000}"/>
    <cellStyle name="ANCLAS,REZONES Y SUS PARTES,DE FUNDICION,DE HIERRO O DE ACERO" xfId="1922" xr:uid="{00000000-0005-0000-0000-00006B070000}"/>
    <cellStyle name="annee semestre" xfId="1923" xr:uid="{00000000-0005-0000-0000-00006C070000}"/>
    <cellStyle name="Assumptions Heading_Pivot_Table_Example_BA" xfId="1924" xr:uid="{00000000-0005-0000-0000-00006D070000}"/>
    <cellStyle name="Assumptions Right Currency_Pivot_Table_Example_BA" xfId="1925" xr:uid="{00000000-0005-0000-0000-00006E070000}"/>
    <cellStyle name="avt31l" xfId="1926" xr:uid="{00000000-0005-0000-0000-00006F070000}"/>
    <cellStyle name="Bad 2" xfId="1927" xr:uid="{00000000-0005-0000-0000-000070070000}"/>
    <cellStyle name="Bad 3" xfId="1928" xr:uid="{00000000-0005-0000-0000-000071070000}"/>
    <cellStyle name="Bad 4" xfId="1929" xr:uid="{00000000-0005-0000-0000-000072070000}"/>
    <cellStyle name="Bad 5" xfId="1930" xr:uid="{00000000-0005-0000-0000-000073070000}"/>
    <cellStyle name="Bad 6" xfId="1931" xr:uid="{00000000-0005-0000-0000-000074070000}"/>
    <cellStyle name="Bad 7" xfId="1932" xr:uid="{00000000-0005-0000-0000-000075070000}"/>
    <cellStyle name="Bid £m format" xfId="1933" xr:uid="{00000000-0005-0000-0000-000076070000}"/>
    <cellStyle name="Blank" xfId="50420" xr:uid="{69A51D0C-75CA-4633-BD55-EC5468A6ED7E}"/>
    <cellStyle name="blue" xfId="1934" xr:uid="{00000000-0005-0000-0000-000077070000}"/>
    <cellStyle name="BM Header Main" xfId="1935" xr:uid="{00000000-0005-0000-0000-000078070000}"/>
    <cellStyle name="BM Header Non-Underlined" xfId="1936" xr:uid="{00000000-0005-0000-0000-000079070000}"/>
    <cellStyle name="BM Header Secondary" xfId="1937" xr:uid="{00000000-0005-0000-0000-00007A070000}"/>
    <cellStyle name="BM Header Underlined" xfId="1938" xr:uid="{00000000-0005-0000-0000-00007B070000}"/>
    <cellStyle name="BM Input" xfId="1939" xr:uid="{00000000-0005-0000-0000-00007C070000}"/>
    <cellStyle name="BM Input 10" xfId="1940" xr:uid="{00000000-0005-0000-0000-00007D070000}"/>
    <cellStyle name="BM Input 10 2" xfId="1941" xr:uid="{00000000-0005-0000-0000-00007E070000}"/>
    <cellStyle name="BM Input 10 2 2" xfId="1942" xr:uid="{00000000-0005-0000-0000-00007F070000}"/>
    <cellStyle name="BM Input 10 3" xfId="1943" xr:uid="{00000000-0005-0000-0000-000080070000}"/>
    <cellStyle name="BM Input 11" xfId="1944" xr:uid="{00000000-0005-0000-0000-000081070000}"/>
    <cellStyle name="BM Input 11 2" xfId="1945" xr:uid="{00000000-0005-0000-0000-000082070000}"/>
    <cellStyle name="BM Input 11 2 2" xfId="1946" xr:uid="{00000000-0005-0000-0000-000083070000}"/>
    <cellStyle name="BM Input 11 3" xfId="1947" xr:uid="{00000000-0005-0000-0000-000084070000}"/>
    <cellStyle name="BM Input 12" xfId="1948" xr:uid="{00000000-0005-0000-0000-000085070000}"/>
    <cellStyle name="BM Input 12 2" xfId="1949" xr:uid="{00000000-0005-0000-0000-000086070000}"/>
    <cellStyle name="BM Input 12 2 2" xfId="1950" xr:uid="{00000000-0005-0000-0000-000087070000}"/>
    <cellStyle name="BM Input 12 3" xfId="1951" xr:uid="{00000000-0005-0000-0000-000088070000}"/>
    <cellStyle name="BM Input 13" xfId="1952" xr:uid="{00000000-0005-0000-0000-000089070000}"/>
    <cellStyle name="BM Input 13 2" xfId="1953" xr:uid="{00000000-0005-0000-0000-00008A070000}"/>
    <cellStyle name="BM Input 13 2 2" xfId="1954" xr:uid="{00000000-0005-0000-0000-00008B070000}"/>
    <cellStyle name="BM Input 13 3" xfId="1955" xr:uid="{00000000-0005-0000-0000-00008C070000}"/>
    <cellStyle name="BM Input 14" xfId="1956" xr:uid="{00000000-0005-0000-0000-00008D070000}"/>
    <cellStyle name="BM Input 14 2" xfId="1957" xr:uid="{00000000-0005-0000-0000-00008E070000}"/>
    <cellStyle name="BM Input 14 2 2" xfId="1958" xr:uid="{00000000-0005-0000-0000-00008F070000}"/>
    <cellStyle name="BM Input 14 3" xfId="1959" xr:uid="{00000000-0005-0000-0000-000090070000}"/>
    <cellStyle name="BM Input 15" xfId="1960" xr:uid="{00000000-0005-0000-0000-000091070000}"/>
    <cellStyle name="BM Input 15 2" xfId="1961" xr:uid="{00000000-0005-0000-0000-000092070000}"/>
    <cellStyle name="BM Input 15 2 2" xfId="1962" xr:uid="{00000000-0005-0000-0000-000093070000}"/>
    <cellStyle name="BM Input 15 3" xfId="1963" xr:uid="{00000000-0005-0000-0000-000094070000}"/>
    <cellStyle name="BM Input 16" xfId="1964" xr:uid="{00000000-0005-0000-0000-000095070000}"/>
    <cellStyle name="BM Input 16 2" xfId="1965" xr:uid="{00000000-0005-0000-0000-000096070000}"/>
    <cellStyle name="BM Input 16 2 2" xfId="1966" xr:uid="{00000000-0005-0000-0000-000097070000}"/>
    <cellStyle name="BM Input 16 3" xfId="1967" xr:uid="{00000000-0005-0000-0000-000098070000}"/>
    <cellStyle name="BM Input 17" xfId="1968" xr:uid="{00000000-0005-0000-0000-000099070000}"/>
    <cellStyle name="BM Input 17 2" xfId="1969" xr:uid="{00000000-0005-0000-0000-00009A070000}"/>
    <cellStyle name="BM Input 17 2 2" xfId="1970" xr:uid="{00000000-0005-0000-0000-00009B070000}"/>
    <cellStyle name="BM Input 17 3" xfId="1971" xr:uid="{00000000-0005-0000-0000-00009C070000}"/>
    <cellStyle name="BM Input 18" xfId="1972" xr:uid="{00000000-0005-0000-0000-00009D070000}"/>
    <cellStyle name="BM Input 18 2" xfId="1973" xr:uid="{00000000-0005-0000-0000-00009E070000}"/>
    <cellStyle name="BM Input 18 2 2" xfId="1974" xr:uid="{00000000-0005-0000-0000-00009F070000}"/>
    <cellStyle name="BM Input 18 3" xfId="1975" xr:uid="{00000000-0005-0000-0000-0000A0070000}"/>
    <cellStyle name="BM Input 19" xfId="1976" xr:uid="{00000000-0005-0000-0000-0000A1070000}"/>
    <cellStyle name="BM Input 19 2" xfId="1977" xr:uid="{00000000-0005-0000-0000-0000A2070000}"/>
    <cellStyle name="BM Input 19 2 2" xfId="1978" xr:uid="{00000000-0005-0000-0000-0000A3070000}"/>
    <cellStyle name="BM Input 19 3" xfId="1979" xr:uid="{00000000-0005-0000-0000-0000A4070000}"/>
    <cellStyle name="BM Input 2" xfId="1980" xr:uid="{00000000-0005-0000-0000-0000A5070000}"/>
    <cellStyle name="BM Input 2 10" xfId="1981" xr:uid="{00000000-0005-0000-0000-0000A6070000}"/>
    <cellStyle name="BM Input 2 10 2" xfId="1982" xr:uid="{00000000-0005-0000-0000-0000A7070000}"/>
    <cellStyle name="BM Input 2 10 2 2" xfId="1983" xr:uid="{00000000-0005-0000-0000-0000A8070000}"/>
    <cellStyle name="BM Input 2 10 3" xfId="1984" xr:uid="{00000000-0005-0000-0000-0000A9070000}"/>
    <cellStyle name="BM Input 2 11" xfId="1985" xr:uid="{00000000-0005-0000-0000-0000AA070000}"/>
    <cellStyle name="BM Input 2 11 2" xfId="1986" xr:uid="{00000000-0005-0000-0000-0000AB070000}"/>
    <cellStyle name="BM Input 2 11 2 2" xfId="1987" xr:uid="{00000000-0005-0000-0000-0000AC070000}"/>
    <cellStyle name="BM Input 2 11 3" xfId="1988" xr:uid="{00000000-0005-0000-0000-0000AD070000}"/>
    <cellStyle name="BM Input 2 12" xfId="1989" xr:uid="{00000000-0005-0000-0000-0000AE070000}"/>
    <cellStyle name="BM Input 2 12 2" xfId="1990" xr:uid="{00000000-0005-0000-0000-0000AF070000}"/>
    <cellStyle name="BM Input 2 12 2 2" xfId="1991" xr:uid="{00000000-0005-0000-0000-0000B0070000}"/>
    <cellStyle name="BM Input 2 12 3" xfId="1992" xr:uid="{00000000-0005-0000-0000-0000B1070000}"/>
    <cellStyle name="BM Input 2 13" xfId="1993" xr:uid="{00000000-0005-0000-0000-0000B2070000}"/>
    <cellStyle name="BM Input 2 13 2" xfId="1994" xr:uid="{00000000-0005-0000-0000-0000B3070000}"/>
    <cellStyle name="BM Input 2 13 2 2" xfId="1995" xr:uid="{00000000-0005-0000-0000-0000B4070000}"/>
    <cellStyle name="BM Input 2 13 3" xfId="1996" xr:uid="{00000000-0005-0000-0000-0000B5070000}"/>
    <cellStyle name="BM Input 2 14" xfId="1997" xr:uid="{00000000-0005-0000-0000-0000B6070000}"/>
    <cellStyle name="BM Input 2 14 2" xfId="1998" xr:uid="{00000000-0005-0000-0000-0000B7070000}"/>
    <cellStyle name="BM Input 2 14 2 2" xfId="1999" xr:uid="{00000000-0005-0000-0000-0000B8070000}"/>
    <cellStyle name="BM Input 2 14 3" xfId="2000" xr:uid="{00000000-0005-0000-0000-0000B9070000}"/>
    <cellStyle name="BM Input 2 15" xfId="2001" xr:uid="{00000000-0005-0000-0000-0000BA070000}"/>
    <cellStyle name="BM Input 2 15 2" xfId="2002" xr:uid="{00000000-0005-0000-0000-0000BB070000}"/>
    <cellStyle name="BM Input 2 15 2 2" xfId="2003" xr:uid="{00000000-0005-0000-0000-0000BC070000}"/>
    <cellStyle name="BM Input 2 15 3" xfId="2004" xr:uid="{00000000-0005-0000-0000-0000BD070000}"/>
    <cellStyle name="BM Input 2 16" xfId="2005" xr:uid="{00000000-0005-0000-0000-0000BE070000}"/>
    <cellStyle name="BM Input 2 16 2" xfId="2006" xr:uid="{00000000-0005-0000-0000-0000BF070000}"/>
    <cellStyle name="BM Input 2 16 2 2" xfId="2007" xr:uid="{00000000-0005-0000-0000-0000C0070000}"/>
    <cellStyle name="BM Input 2 16 3" xfId="2008" xr:uid="{00000000-0005-0000-0000-0000C1070000}"/>
    <cellStyle name="BM Input 2 17" xfId="2009" xr:uid="{00000000-0005-0000-0000-0000C2070000}"/>
    <cellStyle name="BM Input 2 17 2" xfId="2010" xr:uid="{00000000-0005-0000-0000-0000C3070000}"/>
    <cellStyle name="BM Input 2 17 2 2" xfId="2011" xr:uid="{00000000-0005-0000-0000-0000C4070000}"/>
    <cellStyle name="BM Input 2 17 3" xfId="2012" xr:uid="{00000000-0005-0000-0000-0000C5070000}"/>
    <cellStyle name="BM Input 2 18" xfId="2013" xr:uid="{00000000-0005-0000-0000-0000C6070000}"/>
    <cellStyle name="BM Input 2 18 2" xfId="2014" xr:uid="{00000000-0005-0000-0000-0000C7070000}"/>
    <cellStyle name="BM Input 2 18 2 2" xfId="2015" xr:uid="{00000000-0005-0000-0000-0000C8070000}"/>
    <cellStyle name="BM Input 2 18 3" xfId="2016" xr:uid="{00000000-0005-0000-0000-0000C9070000}"/>
    <cellStyle name="BM Input 2 19" xfId="2017" xr:uid="{00000000-0005-0000-0000-0000CA070000}"/>
    <cellStyle name="BM Input 2 19 2" xfId="2018" xr:uid="{00000000-0005-0000-0000-0000CB070000}"/>
    <cellStyle name="BM Input 2 19 2 2" xfId="2019" xr:uid="{00000000-0005-0000-0000-0000CC070000}"/>
    <cellStyle name="BM Input 2 19 3" xfId="2020" xr:uid="{00000000-0005-0000-0000-0000CD070000}"/>
    <cellStyle name="BM Input 2 2" xfId="2021" xr:uid="{00000000-0005-0000-0000-0000CE070000}"/>
    <cellStyle name="BM Input 2 2 10" xfId="2022" xr:uid="{00000000-0005-0000-0000-0000CF070000}"/>
    <cellStyle name="BM Input 2 2 10 2" xfId="2023" xr:uid="{00000000-0005-0000-0000-0000D0070000}"/>
    <cellStyle name="BM Input 2 2 10 2 2" xfId="2024" xr:uid="{00000000-0005-0000-0000-0000D1070000}"/>
    <cellStyle name="BM Input 2 2 10 3" xfId="2025" xr:uid="{00000000-0005-0000-0000-0000D2070000}"/>
    <cellStyle name="BM Input 2 2 11" xfId="2026" xr:uid="{00000000-0005-0000-0000-0000D3070000}"/>
    <cellStyle name="BM Input 2 2 11 2" xfId="2027" xr:uid="{00000000-0005-0000-0000-0000D4070000}"/>
    <cellStyle name="BM Input 2 2 11 2 2" xfId="2028" xr:uid="{00000000-0005-0000-0000-0000D5070000}"/>
    <cellStyle name="BM Input 2 2 11 3" xfId="2029" xr:uid="{00000000-0005-0000-0000-0000D6070000}"/>
    <cellStyle name="BM Input 2 2 12" xfId="2030" xr:uid="{00000000-0005-0000-0000-0000D7070000}"/>
    <cellStyle name="BM Input 2 2 12 2" xfId="2031" xr:uid="{00000000-0005-0000-0000-0000D8070000}"/>
    <cellStyle name="BM Input 2 2 12 2 2" xfId="2032" xr:uid="{00000000-0005-0000-0000-0000D9070000}"/>
    <cellStyle name="BM Input 2 2 12 3" xfId="2033" xr:uid="{00000000-0005-0000-0000-0000DA070000}"/>
    <cellStyle name="BM Input 2 2 13" xfId="2034" xr:uid="{00000000-0005-0000-0000-0000DB070000}"/>
    <cellStyle name="BM Input 2 2 13 2" xfId="2035" xr:uid="{00000000-0005-0000-0000-0000DC070000}"/>
    <cellStyle name="BM Input 2 2 13 2 2" xfId="2036" xr:uid="{00000000-0005-0000-0000-0000DD070000}"/>
    <cellStyle name="BM Input 2 2 13 3" xfId="2037" xr:uid="{00000000-0005-0000-0000-0000DE070000}"/>
    <cellStyle name="BM Input 2 2 14" xfId="2038" xr:uid="{00000000-0005-0000-0000-0000DF070000}"/>
    <cellStyle name="BM Input 2 2 14 2" xfId="2039" xr:uid="{00000000-0005-0000-0000-0000E0070000}"/>
    <cellStyle name="BM Input 2 2 14 2 2" xfId="2040" xr:uid="{00000000-0005-0000-0000-0000E1070000}"/>
    <cellStyle name="BM Input 2 2 14 3" xfId="2041" xr:uid="{00000000-0005-0000-0000-0000E2070000}"/>
    <cellStyle name="BM Input 2 2 15" xfId="2042" xr:uid="{00000000-0005-0000-0000-0000E3070000}"/>
    <cellStyle name="BM Input 2 2 15 2" xfId="2043" xr:uid="{00000000-0005-0000-0000-0000E4070000}"/>
    <cellStyle name="BM Input 2 2 15 2 2" xfId="2044" xr:uid="{00000000-0005-0000-0000-0000E5070000}"/>
    <cellStyle name="BM Input 2 2 15 3" xfId="2045" xr:uid="{00000000-0005-0000-0000-0000E6070000}"/>
    <cellStyle name="BM Input 2 2 16" xfId="2046" xr:uid="{00000000-0005-0000-0000-0000E7070000}"/>
    <cellStyle name="BM Input 2 2 16 2" xfId="2047" xr:uid="{00000000-0005-0000-0000-0000E8070000}"/>
    <cellStyle name="BM Input 2 2 16 2 2" xfId="2048" xr:uid="{00000000-0005-0000-0000-0000E9070000}"/>
    <cellStyle name="BM Input 2 2 16 3" xfId="2049" xr:uid="{00000000-0005-0000-0000-0000EA070000}"/>
    <cellStyle name="BM Input 2 2 17" xfId="2050" xr:uid="{00000000-0005-0000-0000-0000EB070000}"/>
    <cellStyle name="BM Input 2 2 17 2" xfId="2051" xr:uid="{00000000-0005-0000-0000-0000EC070000}"/>
    <cellStyle name="BM Input 2 2 17 2 2" xfId="2052" xr:uid="{00000000-0005-0000-0000-0000ED070000}"/>
    <cellStyle name="BM Input 2 2 17 3" xfId="2053" xr:uid="{00000000-0005-0000-0000-0000EE070000}"/>
    <cellStyle name="BM Input 2 2 18" xfId="2054" xr:uid="{00000000-0005-0000-0000-0000EF070000}"/>
    <cellStyle name="BM Input 2 2 18 2" xfId="2055" xr:uid="{00000000-0005-0000-0000-0000F0070000}"/>
    <cellStyle name="BM Input 2 2 19" xfId="2056" xr:uid="{00000000-0005-0000-0000-0000F1070000}"/>
    <cellStyle name="BM Input 2 2 2" xfId="2057" xr:uid="{00000000-0005-0000-0000-0000F2070000}"/>
    <cellStyle name="BM Input 2 2 2 10" xfId="2058" xr:uid="{00000000-0005-0000-0000-0000F3070000}"/>
    <cellStyle name="BM Input 2 2 2 10 2" xfId="2059" xr:uid="{00000000-0005-0000-0000-0000F4070000}"/>
    <cellStyle name="BM Input 2 2 2 10 2 2" xfId="2060" xr:uid="{00000000-0005-0000-0000-0000F5070000}"/>
    <cellStyle name="BM Input 2 2 2 10 3" xfId="2061" xr:uid="{00000000-0005-0000-0000-0000F6070000}"/>
    <cellStyle name="BM Input 2 2 2 11" xfId="2062" xr:uid="{00000000-0005-0000-0000-0000F7070000}"/>
    <cellStyle name="BM Input 2 2 2 11 2" xfId="2063" xr:uid="{00000000-0005-0000-0000-0000F8070000}"/>
    <cellStyle name="BM Input 2 2 2 11 2 2" xfId="2064" xr:uid="{00000000-0005-0000-0000-0000F9070000}"/>
    <cellStyle name="BM Input 2 2 2 11 3" xfId="2065" xr:uid="{00000000-0005-0000-0000-0000FA070000}"/>
    <cellStyle name="BM Input 2 2 2 12" xfId="2066" xr:uid="{00000000-0005-0000-0000-0000FB070000}"/>
    <cellStyle name="BM Input 2 2 2 12 2" xfId="2067" xr:uid="{00000000-0005-0000-0000-0000FC070000}"/>
    <cellStyle name="BM Input 2 2 2 12 2 2" xfId="2068" xr:uid="{00000000-0005-0000-0000-0000FD070000}"/>
    <cellStyle name="BM Input 2 2 2 12 3" xfId="2069" xr:uid="{00000000-0005-0000-0000-0000FE070000}"/>
    <cellStyle name="BM Input 2 2 2 13" xfId="2070" xr:uid="{00000000-0005-0000-0000-0000FF070000}"/>
    <cellStyle name="BM Input 2 2 2 13 2" xfId="2071" xr:uid="{00000000-0005-0000-0000-000000080000}"/>
    <cellStyle name="BM Input 2 2 2 13 2 2" xfId="2072" xr:uid="{00000000-0005-0000-0000-000001080000}"/>
    <cellStyle name="BM Input 2 2 2 13 3" xfId="2073" xr:uid="{00000000-0005-0000-0000-000002080000}"/>
    <cellStyle name="BM Input 2 2 2 14" xfId="2074" xr:uid="{00000000-0005-0000-0000-000003080000}"/>
    <cellStyle name="BM Input 2 2 2 14 2" xfId="2075" xr:uid="{00000000-0005-0000-0000-000004080000}"/>
    <cellStyle name="BM Input 2 2 2 14 2 2" xfId="2076" xr:uid="{00000000-0005-0000-0000-000005080000}"/>
    <cellStyle name="BM Input 2 2 2 14 3" xfId="2077" xr:uid="{00000000-0005-0000-0000-000006080000}"/>
    <cellStyle name="BM Input 2 2 2 15" xfId="2078" xr:uid="{00000000-0005-0000-0000-000007080000}"/>
    <cellStyle name="BM Input 2 2 2 15 2" xfId="2079" xr:uid="{00000000-0005-0000-0000-000008080000}"/>
    <cellStyle name="BM Input 2 2 2 15 2 2" xfId="2080" xr:uid="{00000000-0005-0000-0000-000009080000}"/>
    <cellStyle name="BM Input 2 2 2 15 3" xfId="2081" xr:uid="{00000000-0005-0000-0000-00000A080000}"/>
    <cellStyle name="BM Input 2 2 2 16" xfId="2082" xr:uid="{00000000-0005-0000-0000-00000B080000}"/>
    <cellStyle name="BM Input 2 2 2 16 2" xfId="2083" xr:uid="{00000000-0005-0000-0000-00000C080000}"/>
    <cellStyle name="BM Input 2 2 2 16 2 2" xfId="2084" xr:uid="{00000000-0005-0000-0000-00000D080000}"/>
    <cellStyle name="BM Input 2 2 2 16 3" xfId="2085" xr:uid="{00000000-0005-0000-0000-00000E080000}"/>
    <cellStyle name="BM Input 2 2 2 17" xfId="2086" xr:uid="{00000000-0005-0000-0000-00000F080000}"/>
    <cellStyle name="BM Input 2 2 2 17 2" xfId="2087" xr:uid="{00000000-0005-0000-0000-000010080000}"/>
    <cellStyle name="BM Input 2 2 2 17 2 2" xfId="2088" xr:uid="{00000000-0005-0000-0000-000011080000}"/>
    <cellStyle name="BM Input 2 2 2 17 3" xfId="2089" xr:uid="{00000000-0005-0000-0000-000012080000}"/>
    <cellStyle name="BM Input 2 2 2 18" xfId="2090" xr:uid="{00000000-0005-0000-0000-000013080000}"/>
    <cellStyle name="BM Input 2 2 2 18 2" xfId="2091" xr:uid="{00000000-0005-0000-0000-000014080000}"/>
    <cellStyle name="BM Input 2 2 2 18 2 2" xfId="2092" xr:uid="{00000000-0005-0000-0000-000015080000}"/>
    <cellStyle name="BM Input 2 2 2 18 3" xfId="2093" xr:uid="{00000000-0005-0000-0000-000016080000}"/>
    <cellStyle name="BM Input 2 2 2 19" xfId="2094" xr:uid="{00000000-0005-0000-0000-000017080000}"/>
    <cellStyle name="BM Input 2 2 2 19 2" xfId="2095" xr:uid="{00000000-0005-0000-0000-000018080000}"/>
    <cellStyle name="BM Input 2 2 2 19 2 2" xfId="2096" xr:uid="{00000000-0005-0000-0000-000019080000}"/>
    <cellStyle name="BM Input 2 2 2 19 3" xfId="2097" xr:uid="{00000000-0005-0000-0000-00001A080000}"/>
    <cellStyle name="BM Input 2 2 2 2" xfId="2098" xr:uid="{00000000-0005-0000-0000-00001B080000}"/>
    <cellStyle name="BM Input 2 2 2 2 2" xfId="2099" xr:uid="{00000000-0005-0000-0000-00001C080000}"/>
    <cellStyle name="BM Input 2 2 2 2 2 2" xfId="2100" xr:uid="{00000000-0005-0000-0000-00001D080000}"/>
    <cellStyle name="BM Input 2 2 2 2 2 3" xfId="2101" xr:uid="{00000000-0005-0000-0000-00001E080000}"/>
    <cellStyle name="BM Input 2 2 2 2 3" xfId="2102" xr:uid="{00000000-0005-0000-0000-00001F080000}"/>
    <cellStyle name="BM Input 2 2 2 2 3 2" xfId="2103" xr:uid="{00000000-0005-0000-0000-000020080000}"/>
    <cellStyle name="BM Input 2 2 2 2 4" xfId="2104" xr:uid="{00000000-0005-0000-0000-000021080000}"/>
    <cellStyle name="BM Input 2 2 2 20" xfId="2105" xr:uid="{00000000-0005-0000-0000-000022080000}"/>
    <cellStyle name="BM Input 2 2 2 20 2" xfId="2106" xr:uid="{00000000-0005-0000-0000-000023080000}"/>
    <cellStyle name="BM Input 2 2 2 20 2 2" xfId="2107" xr:uid="{00000000-0005-0000-0000-000024080000}"/>
    <cellStyle name="BM Input 2 2 2 20 3" xfId="2108" xr:uid="{00000000-0005-0000-0000-000025080000}"/>
    <cellStyle name="BM Input 2 2 2 21" xfId="2109" xr:uid="{00000000-0005-0000-0000-000026080000}"/>
    <cellStyle name="BM Input 2 2 2 21 2" xfId="2110" xr:uid="{00000000-0005-0000-0000-000027080000}"/>
    <cellStyle name="BM Input 2 2 2 22" xfId="2111" xr:uid="{00000000-0005-0000-0000-000028080000}"/>
    <cellStyle name="BM Input 2 2 2 23" xfId="2112" xr:uid="{00000000-0005-0000-0000-000029080000}"/>
    <cellStyle name="BM Input 2 2 2 3" xfId="2113" xr:uid="{00000000-0005-0000-0000-00002A080000}"/>
    <cellStyle name="BM Input 2 2 2 3 2" xfId="2114" xr:uid="{00000000-0005-0000-0000-00002B080000}"/>
    <cellStyle name="BM Input 2 2 2 3 2 2" xfId="2115" xr:uid="{00000000-0005-0000-0000-00002C080000}"/>
    <cellStyle name="BM Input 2 2 2 3 3" xfId="2116" xr:uid="{00000000-0005-0000-0000-00002D080000}"/>
    <cellStyle name="BM Input 2 2 2 3 4" xfId="2117" xr:uid="{00000000-0005-0000-0000-00002E080000}"/>
    <cellStyle name="BM Input 2 2 2 4" xfId="2118" xr:uid="{00000000-0005-0000-0000-00002F080000}"/>
    <cellStyle name="BM Input 2 2 2 4 2" xfId="2119" xr:uid="{00000000-0005-0000-0000-000030080000}"/>
    <cellStyle name="BM Input 2 2 2 4 2 2" xfId="2120" xr:uid="{00000000-0005-0000-0000-000031080000}"/>
    <cellStyle name="BM Input 2 2 2 4 3" xfId="2121" xr:uid="{00000000-0005-0000-0000-000032080000}"/>
    <cellStyle name="BM Input 2 2 2 4 4" xfId="2122" xr:uid="{00000000-0005-0000-0000-000033080000}"/>
    <cellStyle name="BM Input 2 2 2 5" xfId="2123" xr:uid="{00000000-0005-0000-0000-000034080000}"/>
    <cellStyle name="BM Input 2 2 2 5 2" xfId="2124" xr:uid="{00000000-0005-0000-0000-000035080000}"/>
    <cellStyle name="BM Input 2 2 2 5 2 2" xfId="2125" xr:uid="{00000000-0005-0000-0000-000036080000}"/>
    <cellStyle name="BM Input 2 2 2 5 3" xfId="2126" xr:uid="{00000000-0005-0000-0000-000037080000}"/>
    <cellStyle name="BM Input 2 2 2 6" xfId="2127" xr:uid="{00000000-0005-0000-0000-000038080000}"/>
    <cellStyle name="BM Input 2 2 2 6 2" xfId="2128" xr:uid="{00000000-0005-0000-0000-000039080000}"/>
    <cellStyle name="BM Input 2 2 2 6 2 2" xfId="2129" xr:uid="{00000000-0005-0000-0000-00003A080000}"/>
    <cellStyle name="BM Input 2 2 2 6 3" xfId="2130" xr:uid="{00000000-0005-0000-0000-00003B080000}"/>
    <cellStyle name="BM Input 2 2 2 7" xfId="2131" xr:uid="{00000000-0005-0000-0000-00003C080000}"/>
    <cellStyle name="BM Input 2 2 2 7 2" xfId="2132" xr:uid="{00000000-0005-0000-0000-00003D080000}"/>
    <cellStyle name="BM Input 2 2 2 7 2 2" xfId="2133" xr:uid="{00000000-0005-0000-0000-00003E080000}"/>
    <cellStyle name="BM Input 2 2 2 7 3" xfId="2134" xr:uid="{00000000-0005-0000-0000-00003F080000}"/>
    <cellStyle name="BM Input 2 2 2 8" xfId="2135" xr:uid="{00000000-0005-0000-0000-000040080000}"/>
    <cellStyle name="BM Input 2 2 2 8 2" xfId="2136" xr:uid="{00000000-0005-0000-0000-000041080000}"/>
    <cellStyle name="BM Input 2 2 2 8 2 2" xfId="2137" xr:uid="{00000000-0005-0000-0000-000042080000}"/>
    <cellStyle name="BM Input 2 2 2 8 3" xfId="2138" xr:uid="{00000000-0005-0000-0000-000043080000}"/>
    <cellStyle name="BM Input 2 2 2 9" xfId="2139" xr:uid="{00000000-0005-0000-0000-000044080000}"/>
    <cellStyle name="BM Input 2 2 2 9 2" xfId="2140" xr:uid="{00000000-0005-0000-0000-000045080000}"/>
    <cellStyle name="BM Input 2 2 2 9 2 2" xfId="2141" xr:uid="{00000000-0005-0000-0000-000046080000}"/>
    <cellStyle name="BM Input 2 2 2 9 3" xfId="2142" xr:uid="{00000000-0005-0000-0000-000047080000}"/>
    <cellStyle name="BM Input 2 2 20" xfId="2143" xr:uid="{00000000-0005-0000-0000-000048080000}"/>
    <cellStyle name="BM Input 2 2 3" xfId="2144" xr:uid="{00000000-0005-0000-0000-000049080000}"/>
    <cellStyle name="BM Input 2 2 3 2" xfId="2145" xr:uid="{00000000-0005-0000-0000-00004A080000}"/>
    <cellStyle name="BM Input 2 2 3 2 2" xfId="2146" xr:uid="{00000000-0005-0000-0000-00004B080000}"/>
    <cellStyle name="BM Input 2 2 3 2 3" xfId="2147" xr:uid="{00000000-0005-0000-0000-00004C080000}"/>
    <cellStyle name="BM Input 2 2 3 3" xfId="2148" xr:uid="{00000000-0005-0000-0000-00004D080000}"/>
    <cellStyle name="BM Input 2 2 3 3 2" xfId="2149" xr:uid="{00000000-0005-0000-0000-00004E080000}"/>
    <cellStyle name="BM Input 2 2 3 4" xfId="2150" xr:uid="{00000000-0005-0000-0000-00004F080000}"/>
    <cellStyle name="BM Input 2 2 4" xfId="2151" xr:uid="{00000000-0005-0000-0000-000050080000}"/>
    <cellStyle name="BM Input 2 2 4 2" xfId="2152" xr:uid="{00000000-0005-0000-0000-000051080000}"/>
    <cellStyle name="BM Input 2 2 4 2 2" xfId="2153" xr:uid="{00000000-0005-0000-0000-000052080000}"/>
    <cellStyle name="BM Input 2 2 4 3" xfId="2154" xr:uid="{00000000-0005-0000-0000-000053080000}"/>
    <cellStyle name="BM Input 2 2 4 4" xfId="2155" xr:uid="{00000000-0005-0000-0000-000054080000}"/>
    <cellStyle name="BM Input 2 2 5" xfId="2156" xr:uid="{00000000-0005-0000-0000-000055080000}"/>
    <cellStyle name="BM Input 2 2 5 2" xfId="2157" xr:uid="{00000000-0005-0000-0000-000056080000}"/>
    <cellStyle name="BM Input 2 2 5 2 2" xfId="2158" xr:uid="{00000000-0005-0000-0000-000057080000}"/>
    <cellStyle name="BM Input 2 2 5 3" xfId="2159" xr:uid="{00000000-0005-0000-0000-000058080000}"/>
    <cellStyle name="BM Input 2 2 5 4" xfId="2160" xr:uid="{00000000-0005-0000-0000-000059080000}"/>
    <cellStyle name="BM Input 2 2 6" xfId="2161" xr:uid="{00000000-0005-0000-0000-00005A080000}"/>
    <cellStyle name="BM Input 2 2 6 2" xfId="2162" xr:uid="{00000000-0005-0000-0000-00005B080000}"/>
    <cellStyle name="BM Input 2 2 6 2 2" xfId="2163" xr:uid="{00000000-0005-0000-0000-00005C080000}"/>
    <cellStyle name="BM Input 2 2 6 3" xfId="2164" xr:uid="{00000000-0005-0000-0000-00005D080000}"/>
    <cellStyle name="BM Input 2 2 7" xfId="2165" xr:uid="{00000000-0005-0000-0000-00005E080000}"/>
    <cellStyle name="BM Input 2 2 7 2" xfId="2166" xr:uid="{00000000-0005-0000-0000-00005F080000}"/>
    <cellStyle name="BM Input 2 2 7 2 2" xfId="2167" xr:uid="{00000000-0005-0000-0000-000060080000}"/>
    <cellStyle name="BM Input 2 2 7 3" xfId="2168" xr:uid="{00000000-0005-0000-0000-000061080000}"/>
    <cellStyle name="BM Input 2 2 8" xfId="2169" xr:uid="{00000000-0005-0000-0000-000062080000}"/>
    <cellStyle name="BM Input 2 2 8 2" xfId="2170" xr:uid="{00000000-0005-0000-0000-000063080000}"/>
    <cellStyle name="BM Input 2 2 8 2 2" xfId="2171" xr:uid="{00000000-0005-0000-0000-000064080000}"/>
    <cellStyle name="BM Input 2 2 8 3" xfId="2172" xr:uid="{00000000-0005-0000-0000-000065080000}"/>
    <cellStyle name="BM Input 2 2 9" xfId="2173" xr:uid="{00000000-0005-0000-0000-000066080000}"/>
    <cellStyle name="BM Input 2 2 9 2" xfId="2174" xr:uid="{00000000-0005-0000-0000-000067080000}"/>
    <cellStyle name="BM Input 2 2 9 2 2" xfId="2175" xr:uid="{00000000-0005-0000-0000-000068080000}"/>
    <cellStyle name="BM Input 2 2 9 3" xfId="2176" xr:uid="{00000000-0005-0000-0000-000069080000}"/>
    <cellStyle name="BM Input 2 20" xfId="2177" xr:uid="{00000000-0005-0000-0000-00006A080000}"/>
    <cellStyle name="BM Input 2 20 2" xfId="2178" xr:uid="{00000000-0005-0000-0000-00006B080000}"/>
    <cellStyle name="BM Input 2 20 2 2" xfId="2179" xr:uid="{00000000-0005-0000-0000-00006C080000}"/>
    <cellStyle name="BM Input 2 20 3" xfId="2180" xr:uid="{00000000-0005-0000-0000-00006D080000}"/>
    <cellStyle name="BM Input 2 21" xfId="2181" xr:uid="{00000000-0005-0000-0000-00006E080000}"/>
    <cellStyle name="BM Input 2 21 2" xfId="2182" xr:uid="{00000000-0005-0000-0000-00006F080000}"/>
    <cellStyle name="BM Input 2 22" xfId="2183" xr:uid="{00000000-0005-0000-0000-000070080000}"/>
    <cellStyle name="BM Input 2 23" xfId="2184" xr:uid="{00000000-0005-0000-0000-000071080000}"/>
    <cellStyle name="BM Input 2 3" xfId="2185" xr:uid="{00000000-0005-0000-0000-000072080000}"/>
    <cellStyle name="BM Input 2 3 10" xfId="2186" xr:uid="{00000000-0005-0000-0000-000073080000}"/>
    <cellStyle name="BM Input 2 3 10 2" xfId="2187" xr:uid="{00000000-0005-0000-0000-000074080000}"/>
    <cellStyle name="BM Input 2 3 10 2 2" xfId="2188" xr:uid="{00000000-0005-0000-0000-000075080000}"/>
    <cellStyle name="BM Input 2 3 10 3" xfId="2189" xr:uid="{00000000-0005-0000-0000-000076080000}"/>
    <cellStyle name="BM Input 2 3 11" xfId="2190" xr:uid="{00000000-0005-0000-0000-000077080000}"/>
    <cellStyle name="BM Input 2 3 11 2" xfId="2191" xr:uid="{00000000-0005-0000-0000-000078080000}"/>
    <cellStyle name="BM Input 2 3 11 2 2" xfId="2192" xr:uid="{00000000-0005-0000-0000-000079080000}"/>
    <cellStyle name="BM Input 2 3 11 3" xfId="2193" xr:uid="{00000000-0005-0000-0000-00007A080000}"/>
    <cellStyle name="BM Input 2 3 12" xfId="2194" xr:uid="{00000000-0005-0000-0000-00007B080000}"/>
    <cellStyle name="BM Input 2 3 12 2" xfId="2195" xr:uid="{00000000-0005-0000-0000-00007C080000}"/>
    <cellStyle name="BM Input 2 3 12 2 2" xfId="2196" xr:uid="{00000000-0005-0000-0000-00007D080000}"/>
    <cellStyle name="BM Input 2 3 12 3" xfId="2197" xr:uid="{00000000-0005-0000-0000-00007E080000}"/>
    <cellStyle name="BM Input 2 3 13" xfId="2198" xr:uid="{00000000-0005-0000-0000-00007F080000}"/>
    <cellStyle name="BM Input 2 3 13 2" xfId="2199" xr:uid="{00000000-0005-0000-0000-000080080000}"/>
    <cellStyle name="BM Input 2 3 13 2 2" xfId="2200" xr:uid="{00000000-0005-0000-0000-000081080000}"/>
    <cellStyle name="BM Input 2 3 13 3" xfId="2201" xr:uid="{00000000-0005-0000-0000-000082080000}"/>
    <cellStyle name="BM Input 2 3 14" xfId="2202" xr:uid="{00000000-0005-0000-0000-000083080000}"/>
    <cellStyle name="BM Input 2 3 14 2" xfId="2203" xr:uid="{00000000-0005-0000-0000-000084080000}"/>
    <cellStyle name="BM Input 2 3 14 2 2" xfId="2204" xr:uid="{00000000-0005-0000-0000-000085080000}"/>
    <cellStyle name="BM Input 2 3 14 3" xfId="2205" xr:uid="{00000000-0005-0000-0000-000086080000}"/>
    <cellStyle name="BM Input 2 3 15" xfId="2206" xr:uid="{00000000-0005-0000-0000-000087080000}"/>
    <cellStyle name="BM Input 2 3 15 2" xfId="2207" xr:uid="{00000000-0005-0000-0000-000088080000}"/>
    <cellStyle name="BM Input 2 3 15 2 2" xfId="2208" xr:uid="{00000000-0005-0000-0000-000089080000}"/>
    <cellStyle name="BM Input 2 3 15 3" xfId="2209" xr:uid="{00000000-0005-0000-0000-00008A080000}"/>
    <cellStyle name="BM Input 2 3 16" xfId="2210" xr:uid="{00000000-0005-0000-0000-00008B080000}"/>
    <cellStyle name="BM Input 2 3 16 2" xfId="2211" xr:uid="{00000000-0005-0000-0000-00008C080000}"/>
    <cellStyle name="BM Input 2 3 16 2 2" xfId="2212" xr:uid="{00000000-0005-0000-0000-00008D080000}"/>
    <cellStyle name="BM Input 2 3 16 3" xfId="2213" xr:uid="{00000000-0005-0000-0000-00008E080000}"/>
    <cellStyle name="BM Input 2 3 17" xfId="2214" xr:uid="{00000000-0005-0000-0000-00008F080000}"/>
    <cellStyle name="BM Input 2 3 17 2" xfId="2215" xr:uid="{00000000-0005-0000-0000-000090080000}"/>
    <cellStyle name="BM Input 2 3 17 2 2" xfId="2216" xr:uid="{00000000-0005-0000-0000-000091080000}"/>
    <cellStyle name="BM Input 2 3 17 3" xfId="2217" xr:uid="{00000000-0005-0000-0000-000092080000}"/>
    <cellStyle name="BM Input 2 3 18" xfId="2218" xr:uid="{00000000-0005-0000-0000-000093080000}"/>
    <cellStyle name="BM Input 2 3 18 2" xfId="2219" xr:uid="{00000000-0005-0000-0000-000094080000}"/>
    <cellStyle name="BM Input 2 3 19" xfId="2220" xr:uid="{00000000-0005-0000-0000-000095080000}"/>
    <cellStyle name="BM Input 2 3 2" xfId="2221" xr:uid="{00000000-0005-0000-0000-000096080000}"/>
    <cellStyle name="BM Input 2 3 2 10" xfId="2222" xr:uid="{00000000-0005-0000-0000-000097080000}"/>
    <cellStyle name="BM Input 2 3 2 10 2" xfId="2223" xr:uid="{00000000-0005-0000-0000-000098080000}"/>
    <cellStyle name="BM Input 2 3 2 10 2 2" xfId="2224" xr:uid="{00000000-0005-0000-0000-000099080000}"/>
    <cellStyle name="BM Input 2 3 2 10 3" xfId="2225" xr:uid="{00000000-0005-0000-0000-00009A080000}"/>
    <cellStyle name="BM Input 2 3 2 11" xfId="2226" xr:uid="{00000000-0005-0000-0000-00009B080000}"/>
    <cellStyle name="BM Input 2 3 2 11 2" xfId="2227" xr:uid="{00000000-0005-0000-0000-00009C080000}"/>
    <cellStyle name="BM Input 2 3 2 11 2 2" xfId="2228" xr:uid="{00000000-0005-0000-0000-00009D080000}"/>
    <cellStyle name="BM Input 2 3 2 11 3" xfId="2229" xr:uid="{00000000-0005-0000-0000-00009E080000}"/>
    <cellStyle name="BM Input 2 3 2 12" xfId="2230" xr:uid="{00000000-0005-0000-0000-00009F080000}"/>
    <cellStyle name="BM Input 2 3 2 12 2" xfId="2231" xr:uid="{00000000-0005-0000-0000-0000A0080000}"/>
    <cellStyle name="BM Input 2 3 2 12 2 2" xfId="2232" xr:uid="{00000000-0005-0000-0000-0000A1080000}"/>
    <cellStyle name="BM Input 2 3 2 12 3" xfId="2233" xr:uid="{00000000-0005-0000-0000-0000A2080000}"/>
    <cellStyle name="BM Input 2 3 2 13" xfId="2234" xr:uid="{00000000-0005-0000-0000-0000A3080000}"/>
    <cellStyle name="BM Input 2 3 2 13 2" xfId="2235" xr:uid="{00000000-0005-0000-0000-0000A4080000}"/>
    <cellStyle name="BM Input 2 3 2 13 2 2" xfId="2236" xr:uid="{00000000-0005-0000-0000-0000A5080000}"/>
    <cellStyle name="BM Input 2 3 2 13 3" xfId="2237" xr:uid="{00000000-0005-0000-0000-0000A6080000}"/>
    <cellStyle name="BM Input 2 3 2 14" xfId="2238" xr:uid="{00000000-0005-0000-0000-0000A7080000}"/>
    <cellStyle name="BM Input 2 3 2 14 2" xfId="2239" xr:uid="{00000000-0005-0000-0000-0000A8080000}"/>
    <cellStyle name="BM Input 2 3 2 14 2 2" xfId="2240" xr:uid="{00000000-0005-0000-0000-0000A9080000}"/>
    <cellStyle name="BM Input 2 3 2 14 3" xfId="2241" xr:uid="{00000000-0005-0000-0000-0000AA080000}"/>
    <cellStyle name="BM Input 2 3 2 15" xfId="2242" xr:uid="{00000000-0005-0000-0000-0000AB080000}"/>
    <cellStyle name="BM Input 2 3 2 15 2" xfId="2243" xr:uid="{00000000-0005-0000-0000-0000AC080000}"/>
    <cellStyle name="BM Input 2 3 2 15 2 2" xfId="2244" xr:uid="{00000000-0005-0000-0000-0000AD080000}"/>
    <cellStyle name="BM Input 2 3 2 15 3" xfId="2245" xr:uid="{00000000-0005-0000-0000-0000AE080000}"/>
    <cellStyle name="BM Input 2 3 2 16" xfId="2246" xr:uid="{00000000-0005-0000-0000-0000AF080000}"/>
    <cellStyle name="BM Input 2 3 2 16 2" xfId="2247" xr:uid="{00000000-0005-0000-0000-0000B0080000}"/>
    <cellStyle name="BM Input 2 3 2 16 2 2" xfId="2248" xr:uid="{00000000-0005-0000-0000-0000B1080000}"/>
    <cellStyle name="BM Input 2 3 2 16 3" xfId="2249" xr:uid="{00000000-0005-0000-0000-0000B2080000}"/>
    <cellStyle name="BM Input 2 3 2 17" xfId="2250" xr:uid="{00000000-0005-0000-0000-0000B3080000}"/>
    <cellStyle name="BM Input 2 3 2 17 2" xfId="2251" xr:uid="{00000000-0005-0000-0000-0000B4080000}"/>
    <cellStyle name="BM Input 2 3 2 17 2 2" xfId="2252" xr:uid="{00000000-0005-0000-0000-0000B5080000}"/>
    <cellStyle name="BM Input 2 3 2 17 3" xfId="2253" xr:uid="{00000000-0005-0000-0000-0000B6080000}"/>
    <cellStyle name="BM Input 2 3 2 18" xfId="2254" xr:uid="{00000000-0005-0000-0000-0000B7080000}"/>
    <cellStyle name="BM Input 2 3 2 18 2" xfId="2255" xr:uid="{00000000-0005-0000-0000-0000B8080000}"/>
    <cellStyle name="BM Input 2 3 2 18 2 2" xfId="2256" xr:uid="{00000000-0005-0000-0000-0000B9080000}"/>
    <cellStyle name="BM Input 2 3 2 18 3" xfId="2257" xr:uid="{00000000-0005-0000-0000-0000BA080000}"/>
    <cellStyle name="BM Input 2 3 2 19" xfId="2258" xr:uid="{00000000-0005-0000-0000-0000BB080000}"/>
    <cellStyle name="BM Input 2 3 2 19 2" xfId="2259" xr:uid="{00000000-0005-0000-0000-0000BC080000}"/>
    <cellStyle name="BM Input 2 3 2 19 2 2" xfId="2260" xr:uid="{00000000-0005-0000-0000-0000BD080000}"/>
    <cellStyle name="BM Input 2 3 2 19 3" xfId="2261" xr:uid="{00000000-0005-0000-0000-0000BE080000}"/>
    <cellStyle name="BM Input 2 3 2 2" xfId="2262" xr:uid="{00000000-0005-0000-0000-0000BF080000}"/>
    <cellStyle name="BM Input 2 3 2 2 2" xfId="2263" xr:uid="{00000000-0005-0000-0000-0000C0080000}"/>
    <cellStyle name="BM Input 2 3 2 2 2 2" xfId="2264" xr:uid="{00000000-0005-0000-0000-0000C1080000}"/>
    <cellStyle name="BM Input 2 3 2 2 3" xfId="2265" xr:uid="{00000000-0005-0000-0000-0000C2080000}"/>
    <cellStyle name="BM Input 2 3 2 2 4" xfId="2266" xr:uid="{00000000-0005-0000-0000-0000C3080000}"/>
    <cellStyle name="BM Input 2 3 2 20" xfId="2267" xr:uid="{00000000-0005-0000-0000-0000C4080000}"/>
    <cellStyle name="BM Input 2 3 2 20 2" xfId="2268" xr:uid="{00000000-0005-0000-0000-0000C5080000}"/>
    <cellStyle name="BM Input 2 3 2 20 2 2" xfId="2269" xr:uid="{00000000-0005-0000-0000-0000C6080000}"/>
    <cellStyle name="BM Input 2 3 2 20 3" xfId="2270" xr:uid="{00000000-0005-0000-0000-0000C7080000}"/>
    <cellStyle name="BM Input 2 3 2 21" xfId="2271" xr:uid="{00000000-0005-0000-0000-0000C8080000}"/>
    <cellStyle name="BM Input 2 3 2 21 2" xfId="2272" xr:uid="{00000000-0005-0000-0000-0000C9080000}"/>
    <cellStyle name="BM Input 2 3 2 22" xfId="2273" xr:uid="{00000000-0005-0000-0000-0000CA080000}"/>
    <cellStyle name="BM Input 2 3 2 23" xfId="2274" xr:uid="{00000000-0005-0000-0000-0000CB080000}"/>
    <cellStyle name="BM Input 2 3 2 3" xfId="2275" xr:uid="{00000000-0005-0000-0000-0000CC080000}"/>
    <cellStyle name="BM Input 2 3 2 3 2" xfId="2276" xr:uid="{00000000-0005-0000-0000-0000CD080000}"/>
    <cellStyle name="BM Input 2 3 2 3 2 2" xfId="2277" xr:uid="{00000000-0005-0000-0000-0000CE080000}"/>
    <cellStyle name="BM Input 2 3 2 3 3" xfId="2278" xr:uid="{00000000-0005-0000-0000-0000CF080000}"/>
    <cellStyle name="BM Input 2 3 2 3 4" xfId="2279" xr:uid="{00000000-0005-0000-0000-0000D0080000}"/>
    <cellStyle name="BM Input 2 3 2 4" xfId="2280" xr:uid="{00000000-0005-0000-0000-0000D1080000}"/>
    <cellStyle name="BM Input 2 3 2 4 2" xfId="2281" xr:uid="{00000000-0005-0000-0000-0000D2080000}"/>
    <cellStyle name="BM Input 2 3 2 4 2 2" xfId="2282" xr:uid="{00000000-0005-0000-0000-0000D3080000}"/>
    <cellStyle name="BM Input 2 3 2 4 3" xfId="2283" xr:uid="{00000000-0005-0000-0000-0000D4080000}"/>
    <cellStyle name="BM Input 2 3 2 5" xfId="2284" xr:uid="{00000000-0005-0000-0000-0000D5080000}"/>
    <cellStyle name="BM Input 2 3 2 5 2" xfId="2285" xr:uid="{00000000-0005-0000-0000-0000D6080000}"/>
    <cellStyle name="BM Input 2 3 2 5 2 2" xfId="2286" xr:uid="{00000000-0005-0000-0000-0000D7080000}"/>
    <cellStyle name="BM Input 2 3 2 5 3" xfId="2287" xr:uid="{00000000-0005-0000-0000-0000D8080000}"/>
    <cellStyle name="BM Input 2 3 2 6" xfId="2288" xr:uid="{00000000-0005-0000-0000-0000D9080000}"/>
    <cellStyle name="BM Input 2 3 2 6 2" xfId="2289" xr:uid="{00000000-0005-0000-0000-0000DA080000}"/>
    <cellStyle name="BM Input 2 3 2 6 2 2" xfId="2290" xr:uid="{00000000-0005-0000-0000-0000DB080000}"/>
    <cellStyle name="BM Input 2 3 2 6 3" xfId="2291" xr:uid="{00000000-0005-0000-0000-0000DC080000}"/>
    <cellStyle name="BM Input 2 3 2 7" xfId="2292" xr:uid="{00000000-0005-0000-0000-0000DD080000}"/>
    <cellStyle name="BM Input 2 3 2 7 2" xfId="2293" xr:uid="{00000000-0005-0000-0000-0000DE080000}"/>
    <cellStyle name="BM Input 2 3 2 7 2 2" xfId="2294" xr:uid="{00000000-0005-0000-0000-0000DF080000}"/>
    <cellStyle name="BM Input 2 3 2 7 3" xfId="2295" xr:uid="{00000000-0005-0000-0000-0000E0080000}"/>
    <cellStyle name="BM Input 2 3 2 8" xfId="2296" xr:uid="{00000000-0005-0000-0000-0000E1080000}"/>
    <cellStyle name="BM Input 2 3 2 8 2" xfId="2297" xr:uid="{00000000-0005-0000-0000-0000E2080000}"/>
    <cellStyle name="BM Input 2 3 2 8 2 2" xfId="2298" xr:uid="{00000000-0005-0000-0000-0000E3080000}"/>
    <cellStyle name="BM Input 2 3 2 8 3" xfId="2299" xr:uid="{00000000-0005-0000-0000-0000E4080000}"/>
    <cellStyle name="BM Input 2 3 2 9" xfId="2300" xr:uid="{00000000-0005-0000-0000-0000E5080000}"/>
    <cellStyle name="BM Input 2 3 2 9 2" xfId="2301" xr:uid="{00000000-0005-0000-0000-0000E6080000}"/>
    <cellStyle name="BM Input 2 3 2 9 2 2" xfId="2302" xr:uid="{00000000-0005-0000-0000-0000E7080000}"/>
    <cellStyle name="BM Input 2 3 2 9 3" xfId="2303" xr:uid="{00000000-0005-0000-0000-0000E8080000}"/>
    <cellStyle name="BM Input 2 3 20" xfId="2304" xr:uid="{00000000-0005-0000-0000-0000E9080000}"/>
    <cellStyle name="BM Input 2 3 3" xfId="2305" xr:uid="{00000000-0005-0000-0000-0000EA080000}"/>
    <cellStyle name="BM Input 2 3 3 2" xfId="2306" xr:uid="{00000000-0005-0000-0000-0000EB080000}"/>
    <cellStyle name="BM Input 2 3 3 2 2" xfId="2307" xr:uid="{00000000-0005-0000-0000-0000EC080000}"/>
    <cellStyle name="BM Input 2 3 3 3" xfId="2308" xr:uid="{00000000-0005-0000-0000-0000ED080000}"/>
    <cellStyle name="BM Input 2 3 3 4" xfId="2309" xr:uid="{00000000-0005-0000-0000-0000EE080000}"/>
    <cellStyle name="BM Input 2 3 4" xfId="2310" xr:uid="{00000000-0005-0000-0000-0000EF080000}"/>
    <cellStyle name="BM Input 2 3 4 2" xfId="2311" xr:uid="{00000000-0005-0000-0000-0000F0080000}"/>
    <cellStyle name="BM Input 2 3 4 2 2" xfId="2312" xr:uid="{00000000-0005-0000-0000-0000F1080000}"/>
    <cellStyle name="BM Input 2 3 4 3" xfId="2313" xr:uid="{00000000-0005-0000-0000-0000F2080000}"/>
    <cellStyle name="BM Input 2 3 4 4" xfId="2314" xr:uid="{00000000-0005-0000-0000-0000F3080000}"/>
    <cellStyle name="BM Input 2 3 5" xfId="2315" xr:uid="{00000000-0005-0000-0000-0000F4080000}"/>
    <cellStyle name="BM Input 2 3 5 2" xfId="2316" xr:uid="{00000000-0005-0000-0000-0000F5080000}"/>
    <cellStyle name="BM Input 2 3 5 2 2" xfId="2317" xr:uid="{00000000-0005-0000-0000-0000F6080000}"/>
    <cellStyle name="BM Input 2 3 5 3" xfId="2318" xr:uid="{00000000-0005-0000-0000-0000F7080000}"/>
    <cellStyle name="BM Input 2 3 6" xfId="2319" xr:uid="{00000000-0005-0000-0000-0000F8080000}"/>
    <cellStyle name="BM Input 2 3 6 2" xfId="2320" xr:uid="{00000000-0005-0000-0000-0000F9080000}"/>
    <cellStyle name="BM Input 2 3 6 2 2" xfId="2321" xr:uid="{00000000-0005-0000-0000-0000FA080000}"/>
    <cellStyle name="BM Input 2 3 6 3" xfId="2322" xr:uid="{00000000-0005-0000-0000-0000FB080000}"/>
    <cellStyle name="BM Input 2 3 7" xfId="2323" xr:uid="{00000000-0005-0000-0000-0000FC080000}"/>
    <cellStyle name="BM Input 2 3 7 2" xfId="2324" xr:uid="{00000000-0005-0000-0000-0000FD080000}"/>
    <cellStyle name="BM Input 2 3 7 2 2" xfId="2325" xr:uid="{00000000-0005-0000-0000-0000FE080000}"/>
    <cellStyle name="BM Input 2 3 7 3" xfId="2326" xr:uid="{00000000-0005-0000-0000-0000FF080000}"/>
    <cellStyle name="BM Input 2 3 8" xfId="2327" xr:uid="{00000000-0005-0000-0000-000000090000}"/>
    <cellStyle name="BM Input 2 3 8 2" xfId="2328" xr:uid="{00000000-0005-0000-0000-000001090000}"/>
    <cellStyle name="BM Input 2 3 8 2 2" xfId="2329" xr:uid="{00000000-0005-0000-0000-000002090000}"/>
    <cellStyle name="BM Input 2 3 8 3" xfId="2330" xr:uid="{00000000-0005-0000-0000-000003090000}"/>
    <cellStyle name="BM Input 2 3 9" xfId="2331" xr:uid="{00000000-0005-0000-0000-000004090000}"/>
    <cellStyle name="BM Input 2 3 9 2" xfId="2332" xr:uid="{00000000-0005-0000-0000-000005090000}"/>
    <cellStyle name="BM Input 2 3 9 2 2" xfId="2333" xr:uid="{00000000-0005-0000-0000-000006090000}"/>
    <cellStyle name="BM Input 2 3 9 3" xfId="2334" xr:uid="{00000000-0005-0000-0000-000007090000}"/>
    <cellStyle name="BM Input 2 4" xfId="2335" xr:uid="{00000000-0005-0000-0000-000008090000}"/>
    <cellStyle name="BM Input 2 4 10" xfId="2336" xr:uid="{00000000-0005-0000-0000-000009090000}"/>
    <cellStyle name="BM Input 2 4 10 2" xfId="2337" xr:uid="{00000000-0005-0000-0000-00000A090000}"/>
    <cellStyle name="BM Input 2 4 10 2 2" xfId="2338" xr:uid="{00000000-0005-0000-0000-00000B090000}"/>
    <cellStyle name="BM Input 2 4 10 3" xfId="2339" xr:uid="{00000000-0005-0000-0000-00000C090000}"/>
    <cellStyle name="BM Input 2 4 11" xfId="2340" xr:uid="{00000000-0005-0000-0000-00000D090000}"/>
    <cellStyle name="BM Input 2 4 11 2" xfId="2341" xr:uid="{00000000-0005-0000-0000-00000E090000}"/>
    <cellStyle name="BM Input 2 4 11 2 2" xfId="2342" xr:uid="{00000000-0005-0000-0000-00000F090000}"/>
    <cellStyle name="BM Input 2 4 11 3" xfId="2343" xr:uid="{00000000-0005-0000-0000-000010090000}"/>
    <cellStyle name="BM Input 2 4 12" xfId="2344" xr:uid="{00000000-0005-0000-0000-000011090000}"/>
    <cellStyle name="BM Input 2 4 12 2" xfId="2345" xr:uid="{00000000-0005-0000-0000-000012090000}"/>
    <cellStyle name="BM Input 2 4 12 2 2" xfId="2346" xr:uid="{00000000-0005-0000-0000-000013090000}"/>
    <cellStyle name="BM Input 2 4 12 3" xfId="2347" xr:uid="{00000000-0005-0000-0000-000014090000}"/>
    <cellStyle name="BM Input 2 4 13" xfId="2348" xr:uid="{00000000-0005-0000-0000-000015090000}"/>
    <cellStyle name="BM Input 2 4 13 2" xfId="2349" xr:uid="{00000000-0005-0000-0000-000016090000}"/>
    <cellStyle name="BM Input 2 4 13 2 2" xfId="2350" xr:uid="{00000000-0005-0000-0000-000017090000}"/>
    <cellStyle name="BM Input 2 4 13 3" xfId="2351" xr:uid="{00000000-0005-0000-0000-000018090000}"/>
    <cellStyle name="BM Input 2 4 14" xfId="2352" xr:uid="{00000000-0005-0000-0000-000019090000}"/>
    <cellStyle name="BM Input 2 4 14 2" xfId="2353" xr:uid="{00000000-0005-0000-0000-00001A090000}"/>
    <cellStyle name="BM Input 2 4 14 2 2" xfId="2354" xr:uid="{00000000-0005-0000-0000-00001B090000}"/>
    <cellStyle name="BM Input 2 4 14 3" xfId="2355" xr:uid="{00000000-0005-0000-0000-00001C090000}"/>
    <cellStyle name="BM Input 2 4 15" xfId="2356" xr:uid="{00000000-0005-0000-0000-00001D090000}"/>
    <cellStyle name="BM Input 2 4 15 2" xfId="2357" xr:uid="{00000000-0005-0000-0000-00001E090000}"/>
    <cellStyle name="BM Input 2 4 15 2 2" xfId="2358" xr:uid="{00000000-0005-0000-0000-00001F090000}"/>
    <cellStyle name="BM Input 2 4 15 3" xfId="2359" xr:uid="{00000000-0005-0000-0000-000020090000}"/>
    <cellStyle name="BM Input 2 4 16" xfId="2360" xr:uid="{00000000-0005-0000-0000-000021090000}"/>
    <cellStyle name="BM Input 2 4 16 2" xfId="2361" xr:uid="{00000000-0005-0000-0000-000022090000}"/>
    <cellStyle name="BM Input 2 4 16 2 2" xfId="2362" xr:uid="{00000000-0005-0000-0000-000023090000}"/>
    <cellStyle name="BM Input 2 4 16 3" xfId="2363" xr:uid="{00000000-0005-0000-0000-000024090000}"/>
    <cellStyle name="BM Input 2 4 17" xfId="2364" xr:uid="{00000000-0005-0000-0000-000025090000}"/>
    <cellStyle name="BM Input 2 4 17 2" xfId="2365" xr:uid="{00000000-0005-0000-0000-000026090000}"/>
    <cellStyle name="BM Input 2 4 17 2 2" xfId="2366" xr:uid="{00000000-0005-0000-0000-000027090000}"/>
    <cellStyle name="BM Input 2 4 17 3" xfId="2367" xr:uid="{00000000-0005-0000-0000-000028090000}"/>
    <cellStyle name="BM Input 2 4 18" xfId="2368" xr:uid="{00000000-0005-0000-0000-000029090000}"/>
    <cellStyle name="BM Input 2 4 18 2" xfId="2369" xr:uid="{00000000-0005-0000-0000-00002A090000}"/>
    <cellStyle name="BM Input 2 4 18 2 2" xfId="2370" xr:uid="{00000000-0005-0000-0000-00002B090000}"/>
    <cellStyle name="BM Input 2 4 18 3" xfId="2371" xr:uid="{00000000-0005-0000-0000-00002C090000}"/>
    <cellStyle name="BM Input 2 4 19" xfId="2372" xr:uid="{00000000-0005-0000-0000-00002D090000}"/>
    <cellStyle name="BM Input 2 4 19 2" xfId="2373" xr:uid="{00000000-0005-0000-0000-00002E090000}"/>
    <cellStyle name="BM Input 2 4 19 2 2" xfId="2374" xr:uid="{00000000-0005-0000-0000-00002F090000}"/>
    <cellStyle name="BM Input 2 4 19 3" xfId="2375" xr:uid="{00000000-0005-0000-0000-000030090000}"/>
    <cellStyle name="BM Input 2 4 2" xfId="2376" xr:uid="{00000000-0005-0000-0000-000031090000}"/>
    <cellStyle name="BM Input 2 4 2 10" xfId="2377" xr:uid="{00000000-0005-0000-0000-000032090000}"/>
    <cellStyle name="BM Input 2 4 2 10 2" xfId="2378" xr:uid="{00000000-0005-0000-0000-000033090000}"/>
    <cellStyle name="BM Input 2 4 2 10 2 2" xfId="2379" xr:uid="{00000000-0005-0000-0000-000034090000}"/>
    <cellStyle name="BM Input 2 4 2 10 3" xfId="2380" xr:uid="{00000000-0005-0000-0000-000035090000}"/>
    <cellStyle name="BM Input 2 4 2 11" xfId="2381" xr:uid="{00000000-0005-0000-0000-000036090000}"/>
    <cellStyle name="BM Input 2 4 2 11 2" xfId="2382" xr:uid="{00000000-0005-0000-0000-000037090000}"/>
    <cellStyle name="BM Input 2 4 2 11 2 2" xfId="2383" xr:uid="{00000000-0005-0000-0000-000038090000}"/>
    <cellStyle name="BM Input 2 4 2 11 3" xfId="2384" xr:uid="{00000000-0005-0000-0000-000039090000}"/>
    <cellStyle name="BM Input 2 4 2 12" xfId="2385" xr:uid="{00000000-0005-0000-0000-00003A090000}"/>
    <cellStyle name="BM Input 2 4 2 12 2" xfId="2386" xr:uid="{00000000-0005-0000-0000-00003B090000}"/>
    <cellStyle name="BM Input 2 4 2 12 2 2" xfId="2387" xr:uid="{00000000-0005-0000-0000-00003C090000}"/>
    <cellStyle name="BM Input 2 4 2 12 3" xfId="2388" xr:uid="{00000000-0005-0000-0000-00003D090000}"/>
    <cellStyle name="BM Input 2 4 2 13" xfId="2389" xr:uid="{00000000-0005-0000-0000-00003E090000}"/>
    <cellStyle name="BM Input 2 4 2 13 2" xfId="2390" xr:uid="{00000000-0005-0000-0000-00003F090000}"/>
    <cellStyle name="BM Input 2 4 2 13 2 2" xfId="2391" xr:uid="{00000000-0005-0000-0000-000040090000}"/>
    <cellStyle name="BM Input 2 4 2 13 3" xfId="2392" xr:uid="{00000000-0005-0000-0000-000041090000}"/>
    <cellStyle name="BM Input 2 4 2 14" xfId="2393" xr:uid="{00000000-0005-0000-0000-000042090000}"/>
    <cellStyle name="BM Input 2 4 2 14 2" xfId="2394" xr:uid="{00000000-0005-0000-0000-000043090000}"/>
    <cellStyle name="BM Input 2 4 2 14 2 2" xfId="2395" xr:uid="{00000000-0005-0000-0000-000044090000}"/>
    <cellStyle name="BM Input 2 4 2 14 3" xfId="2396" xr:uid="{00000000-0005-0000-0000-000045090000}"/>
    <cellStyle name="BM Input 2 4 2 15" xfId="2397" xr:uid="{00000000-0005-0000-0000-000046090000}"/>
    <cellStyle name="BM Input 2 4 2 15 2" xfId="2398" xr:uid="{00000000-0005-0000-0000-000047090000}"/>
    <cellStyle name="BM Input 2 4 2 15 2 2" xfId="2399" xr:uid="{00000000-0005-0000-0000-000048090000}"/>
    <cellStyle name="BM Input 2 4 2 15 3" xfId="2400" xr:uid="{00000000-0005-0000-0000-000049090000}"/>
    <cellStyle name="BM Input 2 4 2 16" xfId="2401" xr:uid="{00000000-0005-0000-0000-00004A090000}"/>
    <cellStyle name="BM Input 2 4 2 16 2" xfId="2402" xr:uid="{00000000-0005-0000-0000-00004B090000}"/>
    <cellStyle name="BM Input 2 4 2 16 2 2" xfId="2403" xr:uid="{00000000-0005-0000-0000-00004C090000}"/>
    <cellStyle name="BM Input 2 4 2 16 3" xfId="2404" xr:uid="{00000000-0005-0000-0000-00004D090000}"/>
    <cellStyle name="BM Input 2 4 2 17" xfId="2405" xr:uid="{00000000-0005-0000-0000-00004E090000}"/>
    <cellStyle name="BM Input 2 4 2 17 2" xfId="2406" xr:uid="{00000000-0005-0000-0000-00004F090000}"/>
    <cellStyle name="BM Input 2 4 2 17 2 2" xfId="2407" xr:uid="{00000000-0005-0000-0000-000050090000}"/>
    <cellStyle name="BM Input 2 4 2 17 3" xfId="2408" xr:uid="{00000000-0005-0000-0000-000051090000}"/>
    <cellStyle name="BM Input 2 4 2 18" xfId="2409" xr:uid="{00000000-0005-0000-0000-000052090000}"/>
    <cellStyle name="BM Input 2 4 2 18 2" xfId="2410" xr:uid="{00000000-0005-0000-0000-000053090000}"/>
    <cellStyle name="BM Input 2 4 2 18 2 2" xfId="2411" xr:uid="{00000000-0005-0000-0000-000054090000}"/>
    <cellStyle name="BM Input 2 4 2 18 3" xfId="2412" xr:uid="{00000000-0005-0000-0000-000055090000}"/>
    <cellStyle name="BM Input 2 4 2 19" xfId="2413" xr:uid="{00000000-0005-0000-0000-000056090000}"/>
    <cellStyle name="BM Input 2 4 2 19 2" xfId="2414" xr:uid="{00000000-0005-0000-0000-000057090000}"/>
    <cellStyle name="BM Input 2 4 2 19 2 2" xfId="2415" xr:uid="{00000000-0005-0000-0000-000058090000}"/>
    <cellStyle name="BM Input 2 4 2 19 3" xfId="2416" xr:uid="{00000000-0005-0000-0000-000059090000}"/>
    <cellStyle name="BM Input 2 4 2 2" xfId="2417" xr:uid="{00000000-0005-0000-0000-00005A090000}"/>
    <cellStyle name="BM Input 2 4 2 2 2" xfId="2418" xr:uid="{00000000-0005-0000-0000-00005B090000}"/>
    <cellStyle name="BM Input 2 4 2 2 2 2" xfId="2419" xr:uid="{00000000-0005-0000-0000-00005C090000}"/>
    <cellStyle name="BM Input 2 4 2 2 3" xfId="2420" xr:uid="{00000000-0005-0000-0000-00005D090000}"/>
    <cellStyle name="BM Input 2 4 2 2 4" xfId="2421" xr:uid="{00000000-0005-0000-0000-00005E090000}"/>
    <cellStyle name="BM Input 2 4 2 20" xfId="2422" xr:uid="{00000000-0005-0000-0000-00005F090000}"/>
    <cellStyle name="BM Input 2 4 2 20 2" xfId="2423" xr:uid="{00000000-0005-0000-0000-000060090000}"/>
    <cellStyle name="BM Input 2 4 2 20 2 2" xfId="2424" xr:uid="{00000000-0005-0000-0000-000061090000}"/>
    <cellStyle name="BM Input 2 4 2 20 3" xfId="2425" xr:uid="{00000000-0005-0000-0000-000062090000}"/>
    <cellStyle name="BM Input 2 4 2 21" xfId="2426" xr:uid="{00000000-0005-0000-0000-000063090000}"/>
    <cellStyle name="BM Input 2 4 2 21 2" xfId="2427" xr:uid="{00000000-0005-0000-0000-000064090000}"/>
    <cellStyle name="BM Input 2 4 2 22" xfId="2428" xr:uid="{00000000-0005-0000-0000-000065090000}"/>
    <cellStyle name="BM Input 2 4 2 23" xfId="2429" xr:uid="{00000000-0005-0000-0000-000066090000}"/>
    <cellStyle name="BM Input 2 4 2 3" xfId="2430" xr:uid="{00000000-0005-0000-0000-000067090000}"/>
    <cellStyle name="BM Input 2 4 2 3 2" xfId="2431" xr:uid="{00000000-0005-0000-0000-000068090000}"/>
    <cellStyle name="BM Input 2 4 2 3 2 2" xfId="2432" xr:uid="{00000000-0005-0000-0000-000069090000}"/>
    <cellStyle name="BM Input 2 4 2 3 3" xfId="2433" xr:uid="{00000000-0005-0000-0000-00006A090000}"/>
    <cellStyle name="BM Input 2 4 2 4" xfId="2434" xr:uid="{00000000-0005-0000-0000-00006B090000}"/>
    <cellStyle name="BM Input 2 4 2 4 2" xfId="2435" xr:uid="{00000000-0005-0000-0000-00006C090000}"/>
    <cellStyle name="BM Input 2 4 2 4 2 2" xfId="2436" xr:uid="{00000000-0005-0000-0000-00006D090000}"/>
    <cellStyle name="BM Input 2 4 2 4 3" xfId="2437" xr:uid="{00000000-0005-0000-0000-00006E090000}"/>
    <cellStyle name="BM Input 2 4 2 5" xfId="2438" xr:uid="{00000000-0005-0000-0000-00006F090000}"/>
    <cellStyle name="BM Input 2 4 2 5 2" xfId="2439" xr:uid="{00000000-0005-0000-0000-000070090000}"/>
    <cellStyle name="BM Input 2 4 2 5 2 2" xfId="2440" xr:uid="{00000000-0005-0000-0000-000071090000}"/>
    <cellStyle name="BM Input 2 4 2 5 3" xfId="2441" xr:uid="{00000000-0005-0000-0000-000072090000}"/>
    <cellStyle name="BM Input 2 4 2 6" xfId="2442" xr:uid="{00000000-0005-0000-0000-000073090000}"/>
    <cellStyle name="BM Input 2 4 2 6 2" xfId="2443" xr:uid="{00000000-0005-0000-0000-000074090000}"/>
    <cellStyle name="BM Input 2 4 2 6 2 2" xfId="2444" xr:uid="{00000000-0005-0000-0000-000075090000}"/>
    <cellStyle name="BM Input 2 4 2 6 3" xfId="2445" xr:uid="{00000000-0005-0000-0000-000076090000}"/>
    <cellStyle name="BM Input 2 4 2 7" xfId="2446" xr:uid="{00000000-0005-0000-0000-000077090000}"/>
    <cellStyle name="BM Input 2 4 2 7 2" xfId="2447" xr:uid="{00000000-0005-0000-0000-000078090000}"/>
    <cellStyle name="BM Input 2 4 2 7 2 2" xfId="2448" xr:uid="{00000000-0005-0000-0000-000079090000}"/>
    <cellStyle name="BM Input 2 4 2 7 3" xfId="2449" xr:uid="{00000000-0005-0000-0000-00007A090000}"/>
    <cellStyle name="BM Input 2 4 2 8" xfId="2450" xr:uid="{00000000-0005-0000-0000-00007B090000}"/>
    <cellStyle name="BM Input 2 4 2 8 2" xfId="2451" xr:uid="{00000000-0005-0000-0000-00007C090000}"/>
    <cellStyle name="BM Input 2 4 2 8 2 2" xfId="2452" xr:uid="{00000000-0005-0000-0000-00007D090000}"/>
    <cellStyle name="BM Input 2 4 2 8 3" xfId="2453" xr:uid="{00000000-0005-0000-0000-00007E090000}"/>
    <cellStyle name="BM Input 2 4 2 9" xfId="2454" xr:uid="{00000000-0005-0000-0000-00007F090000}"/>
    <cellStyle name="BM Input 2 4 2 9 2" xfId="2455" xr:uid="{00000000-0005-0000-0000-000080090000}"/>
    <cellStyle name="BM Input 2 4 2 9 2 2" xfId="2456" xr:uid="{00000000-0005-0000-0000-000081090000}"/>
    <cellStyle name="BM Input 2 4 2 9 3" xfId="2457" xr:uid="{00000000-0005-0000-0000-000082090000}"/>
    <cellStyle name="BM Input 2 4 20" xfId="2458" xr:uid="{00000000-0005-0000-0000-000083090000}"/>
    <cellStyle name="BM Input 2 4 20 2" xfId="2459" xr:uid="{00000000-0005-0000-0000-000084090000}"/>
    <cellStyle name="BM Input 2 4 20 2 2" xfId="2460" xr:uid="{00000000-0005-0000-0000-000085090000}"/>
    <cellStyle name="BM Input 2 4 20 3" xfId="2461" xr:uid="{00000000-0005-0000-0000-000086090000}"/>
    <cellStyle name="BM Input 2 4 21" xfId="2462" xr:uid="{00000000-0005-0000-0000-000087090000}"/>
    <cellStyle name="BM Input 2 4 21 2" xfId="2463" xr:uid="{00000000-0005-0000-0000-000088090000}"/>
    <cellStyle name="BM Input 2 4 21 2 2" xfId="2464" xr:uid="{00000000-0005-0000-0000-000089090000}"/>
    <cellStyle name="BM Input 2 4 21 3" xfId="2465" xr:uid="{00000000-0005-0000-0000-00008A090000}"/>
    <cellStyle name="BM Input 2 4 22" xfId="2466" xr:uid="{00000000-0005-0000-0000-00008B090000}"/>
    <cellStyle name="BM Input 2 4 22 2" xfId="2467" xr:uid="{00000000-0005-0000-0000-00008C090000}"/>
    <cellStyle name="BM Input 2 4 23" xfId="2468" xr:uid="{00000000-0005-0000-0000-00008D090000}"/>
    <cellStyle name="BM Input 2 4 24" xfId="2469" xr:uid="{00000000-0005-0000-0000-00008E090000}"/>
    <cellStyle name="BM Input 2 4 3" xfId="2470" xr:uid="{00000000-0005-0000-0000-00008F090000}"/>
    <cellStyle name="BM Input 2 4 3 2" xfId="2471" xr:uid="{00000000-0005-0000-0000-000090090000}"/>
    <cellStyle name="BM Input 2 4 3 2 2" xfId="2472" xr:uid="{00000000-0005-0000-0000-000091090000}"/>
    <cellStyle name="BM Input 2 4 3 3" xfId="2473" xr:uid="{00000000-0005-0000-0000-000092090000}"/>
    <cellStyle name="BM Input 2 4 3 4" xfId="2474" xr:uid="{00000000-0005-0000-0000-000093090000}"/>
    <cellStyle name="BM Input 2 4 4" xfId="2475" xr:uid="{00000000-0005-0000-0000-000094090000}"/>
    <cellStyle name="BM Input 2 4 4 2" xfId="2476" xr:uid="{00000000-0005-0000-0000-000095090000}"/>
    <cellStyle name="BM Input 2 4 4 2 2" xfId="2477" xr:uid="{00000000-0005-0000-0000-000096090000}"/>
    <cellStyle name="BM Input 2 4 4 3" xfId="2478" xr:uid="{00000000-0005-0000-0000-000097090000}"/>
    <cellStyle name="BM Input 2 4 4 4" xfId="2479" xr:uid="{00000000-0005-0000-0000-000098090000}"/>
    <cellStyle name="BM Input 2 4 5" xfId="2480" xr:uid="{00000000-0005-0000-0000-000099090000}"/>
    <cellStyle name="BM Input 2 4 5 2" xfId="2481" xr:uid="{00000000-0005-0000-0000-00009A090000}"/>
    <cellStyle name="BM Input 2 4 5 2 2" xfId="2482" xr:uid="{00000000-0005-0000-0000-00009B090000}"/>
    <cellStyle name="BM Input 2 4 5 3" xfId="2483" xr:uid="{00000000-0005-0000-0000-00009C090000}"/>
    <cellStyle name="BM Input 2 4 6" xfId="2484" xr:uid="{00000000-0005-0000-0000-00009D090000}"/>
    <cellStyle name="BM Input 2 4 6 2" xfId="2485" xr:uid="{00000000-0005-0000-0000-00009E090000}"/>
    <cellStyle name="BM Input 2 4 6 2 2" xfId="2486" xr:uid="{00000000-0005-0000-0000-00009F090000}"/>
    <cellStyle name="BM Input 2 4 6 3" xfId="2487" xr:uid="{00000000-0005-0000-0000-0000A0090000}"/>
    <cellStyle name="BM Input 2 4 7" xfId="2488" xr:uid="{00000000-0005-0000-0000-0000A1090000}"/>
    <cellStyle name="BM Input 2 4 7 2" xfId="2489" xr:uid="{00000000-0005-0000-0000-0000A2090000}"/>
    <cellStyle name="BM Input 2 4 7 2 2" xfId="2490" xr:uid="{00000000-0005-0000-0000-0000A3090000}"/>
    <cellStyle name="BM Input 2 4 7 3" xfId="2491" xr:uid="{00000000-0005-0000-0000-0000A4090000}"/>
    <cellStyle name="BM Input 2 4 8" xfId="2492" xr:uid="{00000000-0005-0000-0000-0000A5090000}"/>
    <cellStyle name="BM Input 2 4 8 2" xfId="2493" xr:uid="{00000000-0005-0000-0000-0000A6090000}"/>
    <cellStyle name="BM Input 2 4 8 2 2" xfId="2494" xr:uid="{00000000-0005-0000-0000-0000A7090000}"/>
    <cellStyle name="BM Input 2 4 8 3" xfId="2495" xr:uid="{00000000-0005-0000-0000-0000A8090000}"/>
    <cellStyle name="BM Input 2 4 9" xfId="2496" xr:uid="{00000000-0005-0000-0000-0000A9090000}"/>
    <cellStyle name="BM Input 2 4 9 2" xfId="2497" xr:uid="{00000000-0005-0000-0000-0000AA090000}"/>
    <cellStyle name="BM Input 2 4 9 2 2" xfId="2498" xr:uid="{00000000-0005-0000-0000-0000AB090000}"/>
    <cellStyle name="BM Input 2 4 9 3" xfId="2499" xr:uid="{00000000-0005-0000-0000-0000AC090000}"/>
    <cellStyle name="BM Input 2 5" xfId="2500" xr:uid="{00000000-0005-0000-0000-0000AD090000}"/>
    <cellStyle name="BM Input 2 5 10" xfId="2501" xr:uid="{00000000-0005-0000-0000-0000AE090000}"/>
    <cellStyle name="BM Input 2 5 10 2" xfId="2502" xr:uid="{00000000-0005-0000-0000-0000AF090000}"/>
    <cellStyle name="BM Input 2 5 10 2 2" xfId="2503" xr:uid="{00000000-0005-0000-0000-0000B0090000}"/>
    <cellStyle name="BM Input 2 5 10 3" xfId="2504" xr:uid="{00000000-0005-0000-0000-0000B1090000}"/>
    <cellStyle name="BM Input 2 5 11" xfId="2505" xr:uid="{00000000-0005-0000-0000-0000B2090000}"/>
    <cellStyle name="BM Input 2 5 11 2" xfId="2506" xr:uid="{00000000-0005-0000-0000-0000B3090000}"/>
    <cellStyle name="BM Input 2 5 11 2 2" xfId="2507" xr:uid="{00000000-0005-0000-0000-0000B4090000}"/>
    <cellStyle name="BM Input 2 5 11 3" xfId="2508" xr:uid="{00000000-0005-0000-0000-0000B5090000}"/>
    <cellStyle name="BM Input 2 5 12" xfId="2509" xr:uid="{00000000-0005-0000-0000-0000B6090000}"/>
    <cellStyle name="BM Input 2 5 12 2" xfId="2510" xr:uid="{00000000-0005-0000-0000-0000B7090000}"/>
    <cellStyle name="BM Input 2 5 12 2 2" xfId="2511" xr:uid="{00000000-0005-0000-0000-0000B8090000}"/>
    <cellStyle name="BM Input 2 5 12 3" xfId="2512" xr:uid="{00000000-0005-0000-0000-0000B9090000}"/>
    <cellStyle name="BM Input 2 5 13" xfId="2513" xr:uid="{00000000-0005-0000-0000-0000BA090000}"/>
    <cellStyle name="BM Input 2 5 13 2" xfId="2514" xr:uid="{00000000-0005-0000-0000-0000BB090000}"/>
    <cellStyle name="BM Input 2 5 13 2 2" xfId="2515" xr:uid="{00000000-0005-0000-0000-0000BC090000}"/>
    <cellStyle name="BM Input 2 5 13 3" xfId="2516" xr:uid="{00000000-0005-0000-0000-0000BD090000}"/>
    <cellStyle name="BM Input 2 5 14" xfId="2517" xr:uid="{00000000-0005-0000-0000-0000BE090000}"/>
    <cellStyle name="BM Input 2 5 14 2" xfId="2518" xr:uid="{00000000-0005-0000-0000-0000BF090000}"/>
    <cellStyle name="BM Input 2 5 14 2 2" xfId="2519" xr:uid="{00000000-0005-0000-0000-0000C0090000}"/>
    <cellStyle name="BM Input 2 5 14 3" xfId="2520" xr:uid="{00000000-0005-0000-0000-0000C1090000}"/>
    <cellStyle name="BM Input 2 5 15" xfId="2521" xr:uid="{00000000-0005-0000-0000-0000C2090000}"/>
    <cellStyle name="BM Input 2 5 15 2" xfId="2522" xr:uid="{00000000-0005-0000-0000-0000C3090000}"/>
    <cellStyle name="BM Input 2 5 15 2 2" xfId="2523" xr:uid="{00000000-0005-0000-0000-0000C4090000}"/>
    <cellStyle name="BM Input 2 5 15 3" xfId="2524" xr:uid="{00000000-0005-0000-0000-0000C5090000}"/>
    <cellStyle name="BM Input 2 5 16" xfId="2525" xr:uid="{00000000-0005-0000-0000-0000C6090000}"/>
    <cellStyle name="BM Input 2 5 16 2" xfId="2526" xr:uid="{00000000-0005-0000-0000-0000C7090000}"/>
    <cellStyle name="BM Input 2 5 16 2 2" xfId="2527" xr:uid="{00000000-0005-0000-0000-0000C8090000}"/>
    <cellStyle name="BM Input 2 5 16 3" xfId="2528" xr:uid="{00000000-0005-0000-0000-0000C9090000}"/>
    <cellStyle name="BM Input 2 5 17" xfId="2529" xr:uid="{00000000-0005-0000-0000-0000CA090000}"/>
    <cellStyle name="BM Input 2 5 17 2" xfId="2530" xr:uid="{00000000-0005-0000-0000-0000CB090000}"/>
    <cellStyle name="BM Input 2 5 17 2 2" xfId="2531" xr:uid="{00000000-0005-0000-0000-0000CC090000}"/>
    <cellStyle name="BM Input 2 5 17 3" xfId="2532" xr:uid="{00000000-0005-0000-0000-0000CD090000}"/>
    <cellStyle name="BM Input 2 5 18" xfId="2533" xr:uid="{00000000-0005-0000-0000-0000CE090000}"/>
    <cellStyle name="BM Input 2 5 18 2" xfId="2534" xr:uid="{00000000-0005-0000-0000-0000CF090000}"/>
    <cellStyle name="BM Input 2 5 18 2 2" xfId="2535" xr:uid="{00000000-0005-0000-0000-0000D0090000}"/>
    <cellStyle name="BM Input 2 5 18 3" xfId="2536" xr:uid="{00000000-0005-0000-0000-0000D1090000}"/>
    <cellStyle name="BM Input 2 5 19" xfId="2537" xr:uid="{00000000-0005-0000-0000-0000D2090000}"/>
    <cellStyle name="BM Input 2 5 19 2" xfId="2538" xr:uid="{00000000-0005-0000-0000-0000D3090000}"/>
    <cellStyle name="BM Input 2 5 19 2 2" xfId="2539" xr:uid="{00000000-0005-0000-0000-0000D4090000}"/>
    <cellStyle name="BM Input 2 5 19 3" xfId="2540" xr:uid="{00000000-0005-0000-0000-0000D5090000}"/>
    <cellStyle name="BM Input 2 5 2" xfId="2541" xr:uid="{00000000-0005-0000-0000-0000D6090000}"/>
    <cellStyle name="BM Input 2 5 2 2" xfId="2542" xr:uid="{00000000-0005-0000-0000-0000D7090000}"/>
    <cellStyle name="BM Input 2 5 2 2 2" xfId="2543" xr:uid="{00000000-0005-0000-0000-0000D8090000}"/>
    <cellStyle name="BM Input 2 5 2 3" xfId="2544" xr:uid="{00000000-0005-0000-0000-0000D9090000}"/>
    <cellStyle name="BM Input 2 5 2 4" xfId="2545" xr:uid="{00000000-0005-0000-0000-0000DA090000}"/>
    <cellStyle name="BM Input 2 5 20" xfId="2546" xr:uid="{00000000-0005-0000-0000-0000DB090000}"/>
    <cellStyle name="BM Input 2 5 20 2" xfId="2547" xr:uid="{00000000-0005-0000-0000-0000DC090000}"/>
    <cellStyle name="BM Input 2 5 20 2 2" xfId="2548" xr:uid="{00000000-0005-0000-0000-0000DD090000}"/>
    <cellStyle name="BM Input 2 5 20 3" xfId="2549" xr:uid="{00000000-0005-0000-0000-0000DE090000}"/>
    <cellStyle name="BM Input 2 5 21" xfId="2550" xr:uid="{00000000-0005-0000-0000-0000DF090000}"/>
    <cellStyle name="BM Input 2 5 21 2" xfId="2551" xr:uid="{00000000-0005-0000-0000-0000E0090000}"/>
    <cellStyle name="BM Input 2 5 22" xfId="2552" xr:uid="{00000000-0005-0000-0000-0000E1090000}"/>
    <cellStyle name="BM Input 2 5 23" xfId="2553" xr:uid="{00000000-0005-0000-0000-0000E2090000}"/>
    <cellStyle name="BM Input 2 5 3" xfId="2554" xr:uid="{00000000-0005-0000-0000-0000E3090000}"/>
    <cellStyle name="BM Input 2 5 3 2" xfId="2555" xr:uid="{00000000-0005-0000-0000-0000E4090000}"/>
    <cellStyle name="BM Input 2 5 3 2 2" xfId="2556" xr:uid="{00000000-0005-0000-0000-0000E5090000}"/>
    <cellStyle name="BM Input 2 5 3 3" xfId="2557" xr:uid="{00000000-0005-0000-0000-0000E6090000}"/>
    <cellStyle name="BM Input 2 5 4" xfId="2558" xr:uid="{00000000-0005-0000-0000-0000E7090000}"/>
    <cellStyle name="BM Input 2 5 4 2" xfId="2559" xr:uid="{00000000-0005-0000-0000-0000E8090000}"/>
    <cellStyle name="BM Input 2 5 4 2 2" xfId="2560" xr:uid="{00000000-0005-0000-0000-0000E9090000}"/>
    <cellStyle name="BM Input 2 5 4 3" xfId="2561" xr:uid="{00000000-0005-0000-0000-0000EA090000}"/>
    <cellStyle name="BM Input 2 5 5" xfId="2562" xr:uid="{00000000-0005-0000-0000-0000EB090000}"/>
    <cellStyle name="BM Input 2 5 5 2" xfId="2563" xr:uid="{00000000-0005-0000-0000-0000EC090000}"/>
    <cellStyle name="BM Input 2 5 5 2 2" xfId="2564" xr:uid="{00000000-0005-0000-0000-0000ED090000}"/>
    <cellStyle name="BM Input 2 5 5 3" xfId="2565" xr:uid="{00000000-0005-0000-0000-0000EE090000}"/>
    <cellStyle name="BM Input 2 5 6" xfId="2566" xr:uid="{00000000-0005-0000-0000-0000EF090000}"/>
    <cellStyle name="BM Input 2 5 6 2" xfId="2567" xr:uid="{00000000-0005-0000-0000-0000F0090000}"/>
    <cellStyle name="BM Input 2 5 6 2 2" xfId="2568" xr:uid="{00000000-0005-0000-0000-0000F1090000}"/>
    <cellStyle name="BM Input 2 5 6 3" xfId="2569" xr:uid="{00000000-0005-0000-0000-0000F2090000}"/>
    <cellStyle name="BM Input 2 5 7" xfId="2570" xr:uid="{00000000-0005-0000-0000-0000F3090000}"/>
    <cellStyle name="BM Input 2 5 7 2" xfId="2571" xr:uid="{00000000-0005-0000-0000-0000F4090000}"/>
    <cellStyle name="BM Input 2 5 7 2 2" xfId="2572" xr:uid="{00000000-0005-0000-0000-0000F5090000}"/>
    <cellStyle name="BM Input 2 5 7 3" xfId="2573" xr:uid="{00000000-0005-0000-0000-0000F6090000}"/>
    <cellStyle name="BM Input 2 5 8" xfId="2574" xr:uid="{00000000-0005-0000-0000-0000F7090000}"/>
    <cellStyle name="BM Input 2 5 8 2" xfId="2575" xr:uid="{00000000-0005-0000-0000-0000F8090000}"/>
    <cellStyle name="BM Input 2 5 8 2 2" xfId="2576" xr:uid="{00000000-0005-0000-0000-0000F9090000}"/>
    <cellStyle name="BM Input 2 5 8 3" xfId="2577" xr:uid="{00000000-0005-0000-0000-0000FA090000}"/>
    <cellStyle name="BM Input 2 5 9" xfId="2578" xr:uid="{00000000-0005-0000-0000-0000FB090000}"/>
    <cellStyle name="BM Input 2 5 9 2" xfId="2579" xr:uid="{00000000-0005-0000-0000-0000FC090000}"/>
    <cellStyle name="BM Input 2 5 9 2 2" xfId="2580" xr:uid="{00000000-0005-0000-0000-0000FD090000}"/>
    <cellStyle name="BM Input 2 5 9 3" xfId="2581" xr:uid="{00000000-0005-0000-0000-0000FE090000}"/>
    <cellStyle name="BM Input 2 6" xfId="2582" xr:uid="{00000000-0005-0000-0000-0000FF090000}"/>
    <cellStyle name="BM Input 2 6 2" xfId="2583" xr:uid="{00000000-0005-0000-0000-0000000A0000}"/>
    <cellStyle name="BM Input 2 6 2 2" xfId="2584" xr:uid="{00000000-0005-0000-0000-0000010A0000}"/>
    <cellStyle name="BM Input 2 6 3" xfId="2585" xr:uid="{00000000-0005-0000-0000-0000020A0000}"/>
    <cellStyle name="BM Input 2 6 4" xfId="2586" xr:uid="{00000000-0005-0000-0000-0000030A0000}"/>
    <cellStyle name="BM Input 2 7" xfId="2587" xr:uid="{00000000-0005-0000-0000-0000040A0000}"/>
    <cellStyle name="BM Input 2 7 2" xfId="2588" xr:uid="{00000000-0005-0000-0000-0000050A0000}"/>
    <cellStyle name="BM Input 2 7 2 2" xfId="2589" xr:uid="{00000000-0005-0000-0000-0000060A0000}"/>
    <cellStyle name="BM Input 2 7 3" xfId="2590" xr:uid="{00000000-0005-0000-0000-0000070A0000}"/>
    <cellStyle name="BM Input 2 8" xfId="2591" xr:uid="{00000000-0005-0000-0000-0000080A0000}"/>
    <cellStyle name="BM Input 2 8 2" xfId="2592" xr:uid="{00000000-0005-0000-0000-0000090A0000}"/>
    <cellStyle name="BM Input 2 8 2 2" xfId="2593" xr:uid="{00000000-0005-0000-0000-00000A0A0000}"/>
    <cellStyle name="BM Input 2 8 3" xfId="2594" xr:uid="{00000000-0005-0000-0000-00000B0A0000}"/>
    <cellStyle name="BM Input 2 9" xfId="2595" xr:uid="{00000000-0005-0000-0000-00000C0A0000}"/>
    <cellStyle name="BM Input 2 9 2" xfId="2596" xr:uid="{00000000-0005-0000-0000-00000D0A0000}"/>
    <cellStyle name="BM Input 2 9 2 2" xfId="2597" xr:uid="{00000000-0005-0000-0000-00000E0A0000}"/>
    <cellStyle name="BM Input 2 9 3" xfId="2598" xr:uid="{00000000-0005-0000-0000-00000F0A0000}"/>
    <cellStyle name="BM Input 20" xfId="2599" xr:uid="{00000000-0005-0000-0000-0000100A0000}"/>
    <cellStyle name="BM Input 20 2" xfId="2600" xr:uid="{00000000-0005-0000-0000-0000110A0000}"/>
    <cellStyle name="BM Input 20 2 2" xfId="2601" xr:uid="{00000000-0005-0000-0000-0000120A0000}"/>
    <cellStyle name="BM Input 20 3" xfId="2602" xr:uid="{00000000-0005-0000-0000-0000130A0000}"/>
    <cellStyle name="BM Input 21" xfId="2603" xr:uid="{00000000-0005-0000-0000-0000140A0000}"/>
    <cellStyle name="BM Input 21 2" xfId="2604" xr:uid="{00000000-0005-0000-0000-0000150A0000}"/>
    <cellStyle name="BM Input 21 2 2" xfId="2605" xr:uid="{00000000-0005-0000-0000-0000160A0000}"/>
    <cellStyle name="BM Input 21 3" xfId="2606" xr:uid="{00000000-0005-0000-0000-0000170A0000}"/>
    <cellStyle name="BM Input 22" xfId="2607" xr:uid="{00000000-0005-0000-0000-0000180A0000}"/>
    <cellStyle name="BM Input 22 2" xfId="2608" xr:uid="{00000000-0005-0000-0000-0000190A0000}"/>
    <cellStyle name="BM Input 23" xfId="2609" xr:uid="{00000000-0005-0000-0000-00001A0A0000}"/>
    <cellStyle name="BM Input 24" xfId="2610" xr:uid="{00000000-0005-0000-0000-00001B0A0000}"/>
    <cellStyle name="BM Input 25" xfId="2611" xr:uid="{00000000-0005-0000-0000-00001C0A0000}"/>
    <cellStyle name="BM Input 26" xfId="2612" xr:uid="{00000000-0005-0000-0000-00001D0A0000}"/>
    <cellStyle name="BM Input 27" xfId="2613" xr:uid="{00000000-0005-0000-0000-00001E0A0000}"/>
    <cellStyle name="BM Input 3" xfId="2614" xr:uid="{00000000-0005-0000-0000-00001F0A0000}"/>
    <cellStyle name="BM Input 3 10" xfId="2615" xr:uid="{00000000-0005-0000-0000-0000200A0000}"/>
    <cellStyle name="BM Input 3 10 2" xfId="2616" xr:uid="{00000000-0005-0000-0000-0000210A0000}"/>
    <cellStyle name="BM Input 3 10 2 2" xfId="2617" xr:uid="{00000000-0005-0000-0000-0000220A0000}"/>
    <cellStyle name="BM Input 3 10 3" xfId="2618" xr:uid="{00000000-0005-0000-0000-0000230A0000}"/>
    <cellStyle name="BM Input 3 11" xfId="2619" xr:uid="{00000000-0005-0000-0000-0000240A0000}"/>
    <cellStyle name="BM Input 3 11 2" xfId="2620" xr:uid="{00000000-0005-0000-0000-0000250A0000}"/>
    <cellStyle name="BM Input 3 11 2 2" xfId="2621" xr:uid="{00000000-0005-0000-0000-0000260A0000}"/>
    <cellStyle name="BM Input 3 11 3" xfId="2622" xr:uid="{00000000-0005-0000-0000-0000270A0000}"/>
    <cellStyle name="BM Input 3 12" xfId="2623" xr:uid="{00000000-0005-0000-0000-0000280A0000}"/>
    <cellStyle name="BM Input 3 12 2" xfId="2624" xr:uid="{00000000-0005-0000-0000-0000290A0000}"/>
    <cellStyle name="BM Input 3 12 2 2" xfId="2625" xr:uid="{00000000-0005-0000-0000-00002A0A0000}"/>
    <cellStyle name="BM Input 3 12 3" xfId="2626" xr:uid="{00000000-0005-0000-0000-00002B0A0000}"/>
    <cellStyle name="BM Input 3 13" xfId="2627" xr:uid="{00000000-0005-0000-0000-00002C0A0000}"/>
    <cellStyle name="BM Input 3 13 2" xfId="2628" xr:uid="{00000000-0005-0000-0000-00002D0A0000}"/>
    <cellStyle name="BM Input 3 13 2 2" xfId="2629" xr:uid="{00000000-0005-0000-0000-00002E0A0000}"/>
    <cellStyle name="BM Input 3 13 3" xfId="2630" xr:uid="{00000000-0005-0000-0000-00002F0A0000}"/>
    <cellStyle name="BM Input 3 14" xfId="2631" xr:uid="{00000000-0005-0000-0000-0000300A0000}"/>
    <cellStyle name="BM Input 3 14 2" xfId="2632" xr:uid="{00000000-0005-0000-0000-0000310A0000}"/>
    <cellStyle name="BM Input 3 14 2 2" xfId="2633" xr:uid="{00000000-0005-0000-0000-0000320A0000}"/>
    <cellStyle name="BM Input 3 14 3" xfId="2634" xr:uid="{00000000-0005-0000-0000-0000330A0000}"/>
    <cellStyle name="BM Input 3 15" xfId="2635" xr:uid="{00000000-0005-0000-0000-0000340A0000}"/>
    <cellStyle name="BM Input 3 15 2" xfId="2636" xr:uid="{00000000-0005-0000-0000-0000350A0000}"/>
    <cellStyle name="BM Input 3 15 2 2" xfId="2637" xr:uid="{00000000-0005-0000-0000-0000360A0000}"/>
    <cellStyle name="BM Input 3 15 3" xfId="2638" xr:uid="{00000000-0005-0000-0000-0000370A0000}"/>
    <cellStyle name="BM Input 3 16" xfId="2639" xr:uid="{00000000-0005-0000-0000-0000380A0000}"/>
    <cellStyle name="BM Input 3 16 2" xfId="2640" xr:uid="{00000000-0005-0000-0000-0000390A0000}"/>
    <cellStyle name="BM Input 3 16 2 2" xfId="2641" xr:uid="{00000000-0005-0000-0000-00003A0A0000}"/>
    <cellStyle name="BM Input 3 16 3" xfId="2642" xr:uid="{00000000-0005-0000-0000-00003B0A0000}"/>
    <cellStyle name="BM Input 3 17" xfId="2643" xr:uid="{00000000-0005-0000-0000-00003C0A0000}"/>
    <cellStyle name="BM Input 3 17 2" xfId="2644" xr:uid="{00000000-0005-0000-0000-00003D0A0000}"/>
    <cellStyle name="BM Input 3 17 2 2" xfId="2645" xr:uid="{00000000-0005-0000-0000-00003E0A0000}"/>
    <cellStyle name="BM Input 3 17 3" xfId="2646" xr:uid="{00000000-0005-0000-0000-00003F0A0000}"/>
    <cellStyle name="BM Input 3 18" xfId="2647" xr:uid="{00000000-0005-0000-0000-0000400A0000}"/>
    <cellStyle name="BM Input 3 18 2" xfId="2648" xr:uid="{00000000-0005-0000-0000-0000410A0000}"/>
    <cellStyle name="BM Input 3 19" xfId="2649" xr:uid="{00000000-0005-0000-0000-0000420A0000}"/>
    <cellStyle name="BM Input 3 2" xfId="2650" xr:uid="{00000000-0005-0000-0000-0000430A0000}"/>
    <cellStyle name="BM Input 3 2 10" xfId="2651" xr:uid="{00000000-0005-0000-0000-0000440A0000}"/>
    <cellStyle name="BM Input 3 2 10 2" xfId="2652" xr:uid="{00000000-0005-0000-0000-0000450A0000}"/>
    <cellStyle name="BM Input 3 2 10 2 2" xfId="2653" xr:uid="{00000000-0005-0000-0000-0000460A0000}"/>
    <cellStyle name="BM Input 3 2 10 3" xfId="2654" xr:uid="{00000000-0005-0000-0000-0000470A0000}"/>
    <cellStyle name="BM Input 3 2 11" xfId="2655" xr:uid="{00000000-0005-0000-0000-0000480A0000}"/>
    <cellStyle name="BM Input 3 2 11 2" xfId="2656" xr:uid="{00000000-0005-0000-0000-0000490A0000}"/>
    <cellStyle name="BM Input 3 2 11 2 2" xfId="2657" xr:uid="{00000000-0005-0000-0000-00004A0A0000}"/>
    <cellStyle name="BM Input 3 2 11 3" xfId="2658" xr:uid="{00000000-0005-0000-0000-00004B0A0000}"/>
    <cellStyle name="BM Input 3 2 12" xfId="2659" xr:uid="{00000000-0005-0000-0000-00004C0A0000}"/>
    <cellStyle name="BM Input 3 2 12 2" xfId="2660" xr:uid="{00000000-0005-0000-0000-00004D0A0000}"/>
    <cellStyle name="BM Input 3 2 12 2 2" xfId="2661" xr:uid="{00000000-0005-0000-0000-00004E0A0000}"/>
    <cellStyle name="BM Input 3 2 12 3" xfId="2662" xr:uid="{00000000-0005-0000-0000-00004F0A0000}"/>
    <cellStyle name="BM Input 3 2 13" xfId="2663" xr:uid="{00000000-0005-0000-0000-0000500A0000}"/>
    <cellStyle name="BM Input 3 2 13 2" xfId="2664" xr:uid="{00000000-0005-0000-0000-0000510A0000}"/>
    <cellStyle name="BM Input 3 2 13 2 2" xfId="2665" xr:uid="{00000000-0005-0000-0000-0000520A0000}"/>
    <cellStyle name="BM Input 3 2 13 3" xfId="2666" xr:uid="{00000000-0005-0000-0000-0000530A0000}"/>
    <cellStyle name="BM Input 3 2 14" xfId="2667" xr:uid="{00000000-0005-0000-0000-0000540A0000}"/>
    <cellStyle name="BM Input 3 2 14 2" xfId="2668" xr:uid="{00000000-0005-0000-0000-0000550A0000}"/>
    <cellStyle name="BM Input 3 2 14 2 2" xfId="2669" xr:uid="{00000000-0005-0000-0000-0000560A0000}"/>
    <cellStyle name="BM Input 3 2 14 3" xfId="2670" xr:uid="{00000000-0005-0000-0000-0000570A0000}"/>
    <cellStyle name="BM Input 3 2 15" xfId="2671" xr:uid="{00000000-0005-0000-0000-0000580A0000}"/>
    <cellStyle name="BM Input 3 2 15 2" xfId="2672" xr:uid="{00000000-0005-0000-0000-0000590A0000}"/>
    <cellStyle name="BM Input 3 2 15 2 2" xfId="2673" xr:uid="{00000000-0005-0000-0000-00005A0A0000}"/>
    <cellStyle name="BM Input 3 2 15 3" xfId="2674" xr:uid="{00000000-0005-0000-0000-00005B0A0000}"/>
    <cellStyle name="BM Input 3 2 16" xfId="2675" xr:uid="{00000000-0005-0000-0000-00005C0A0000}"/>
    <cellStyle name="BM Input 3 2 16 2" xfId="2676" xr:uid="{00000000-0005-0000-0000-00005D0A0000}"/>
    <cellStyle name="BM Input 3 2 16 2 2" xfId="2677" xr:uid="{00000000-0005-0000-0000-00005E0A0000}"/>
    <cellStyle name="BM Input 3 2 16 3" xfId="2678" xr:uid="{00000000-0005-0000-0000-00005F0A0000}"/>
    <cellStyle name="BM Input 3 2 17" xfId="2679" xr:uid="{00000000-0005-0000-0000-0000600A0000}"/>
    <cellStyle name="BM Input 3 2 17 2" xfId="2680" xr:uid="{00000000-0005-0000-0000-0000610A0000}"/>
    <cellStyle name="BM Input 3 2 17 2 2" xfId="2681" xr:uid="{00000000-0005-0000-0000-0000620A0000}"/>
    <cellStyle name="BM Input 3 2 17 3" xfId="2682" xr:uid="{00000000-0005-0000-0000-0000630A0000}"/>
    <cellStyle name="BM Input 3 2 18" xfId="2683" xr:uid="{00000000-0005-0000-0000-0000640A0000}"/>
    <cellStyle name="BM Input 3 2 18 2" xfId="2684" xr:uid="{00000000-0005-0000-0000-0000650A0000}"/>
    <cellStyle name="BM Input 3 2 18 2 2" xfId="2685" xr:uid="{00000000-0005-0000-0000-0000660A0000}"/>
    <cellStyle name="BM Input 3 2 18 3" xfId="2686" xr:uid="{00000000-0005-0000-0000-0000670A0000}"/>
    <cellStyle name="BM Input 3 2 19" xfId="2687" xr:uid="{00000000-0005-0000-0000-0000680A0000}"/>
    <cellStyle name="BM Input 3 2 19 2" xfId="2688" xr:uid="{00000000-0005-0000-0000-0000690A0000}"/>
    <cellStyle name="BM Input 3 2 19 2 2" xfId="2689" xr:uid="{00000000-0005-0000-0000-00006A0A0000}"/>
    <cellStyle name="BM Input 3 2 19 3" xfId="2690" xr:uid="{00000000-0005-0000-0000-00006B0A0000}"/>
    <cellStyle name="BM Input 3 2 2" xfId="2691" xr:uid="{00000000-0005-0000-0000-00006C0A0000}"/>
    <cellStyle name="BM Input 3 2 2 2" xfId="2692" xr:uid="{00000000-0005-0000-0000-00006D0A0000}"/>
    <cellStyle name="BM Input 3 2 2 2 2" xfId="2693" xr:uid="{00000000-0005-0000-0000-00006E0A0000}"/>
    <cellStyle name="BM Input 3 2 2 2 2 2" xfId="2694" xr:uid="{00000000-0005-0000-0000-00006F0A0000}"/>
    <cellStyle name="BM Input 3 2 2 2 3" xfId="2695" xr:uid="{00000000-0005-0000-0000-0000700A0000}"/>
    <cellStyle name="BM Input 3 2 2 2 4" xfId="2696" xr:uid="{00000000-0005-0000-0000-0000710A0000}"/>
    <cellStyle name="BM Input 3 2 2 3" xfId="2697" xr:uid="{00000000-0005-0000-0000-0000720A0000}"/>
    <cellStyle name="BM Input 3 2 2 3 2" xfId="2698" xr:uid="{00000000-0005-0000-0000-0000730A0000}"/>
    <cellStyle name="BM Input 3 2 2 4" xfId="2699" xr:uid="{00000000-0005-0000-0000-0000740A0000}"/>
    <cellStyle name="BM Input 3 2 2 5" xfId="2700" xr:uid="{00000000-0005-0000-0000-0000750A0000}"/>
    <cellStyle name="BM Input 3 2 20" xfId="2701" xr:uid="{00000000-0005-0000-0000-0000760A0000}"/>
    <cellStyle name="BM Input 3 2 20 2" xfId="2702" xr:uid="{00000000-0005-0000-0000-0000770A0000}"/>
    <cellStyle name="BM Input 3 2 20 2 2" xfId="2703" xr:uid="{00000000-0005-0000-0000-0000780A0000}"/>
    <cellStyle name="BM Input 3 2 20 3" xfId="2704" xr:uid="{00000000-0005-0000-0000-0000790A0000}"/>
    <cellStyle name="BM Input 3 2 21" xfId="2705" xr:uid="{00000000-0005-0000-0000-00007A0A0000}"/>
    <cellStyle name="BM Input 3 2 21 2" xfId="2706" xr:uid="{00000000-0005-0000-0000-00007B0A0000}"/>
    <cellStyle name="BM Input 3 2 22" xfId="2707" xr:uid="{00000000-0005-0000-0000-00007C0A0000}"/>
    <cellStyle name="BM Input 3 2 23" xfId="2708" xr:uid="{00000000-0005-0000-0000-00007D0A0000}"/>
    <cellStyle name="BM Input 3 2 3" xfId="2709" xr:uid="{00000000-0005-0000-0000-00007E0A0000}"/>
    <cellStyle name="BM Input 3 2 3 2" xfId="2710" xr:uid="{00000000-0005-0000-0000-00007F0A0000}"/>
    <cellStyle name="BM Input 3 2 3 2 2" xfId="2711" xr:uid="{00000000-0005-0000-0000-0000800A0000}"/>
    <cellStyle name="BM Input 3 2 3 2 3" xfId="2712" xr:uid="{00000000-0005-0000-0000-0000810A0000}"/>
    <cellStyle name="BM Input 3 2 3 3" xfId="2713" xr:uid="{00000000-0005-0000-0000-0000820A0000}"/>
    <cellStyle name="BM Input 3 2 3 3 2" xfId="2714" xr:uid="{00000000-0005-0000-0000-0000830A0000}"/>
    <cellStyle name="BM Input 3 2 3 4" xfId="2715" xr:uid="{00000000-0005-0000-0000-0000840A0000}"/>
    <cellStyle name="BM Input 3 2 4" xfId="2716" xr:uid="{00000000-0005-0000-0000-0000850A0000}"/>
    <cellStyle name="BM Input 3 2 4 2" xfId="2717" xr:uid="{00000000-0005-0000-0000-0000860A0000}"/>
    <cellStyle name="BM Input 3 2 4 2 2" xfId="2718" xr:uid="{00000000-0005-0000-0000-0000870A0000}"/>
    <cellStyle name="BM Input 3 2 4 3" xfId="2719" xr:uid="{00000000-0005-0000-0000-0000880A0000}"/>
    <cellStyle name="BM Input 3 2 4 4" xfId="2720" xr:uid="{00000000-0005-0000-0000-0000890A0000}"/>
    <cellStyle name="BM Input 3 2 5" xfId="2721" xr:uid="{00000000-0005-0000-0000-00008A0A0000}"/>
    <cellStyle name="BM Input 3 2 5 2" xfId="2722" xr:uid="{00000000-0005-0000-0000-00008B0A0000}"/>
    <cellStyle name="BM Input 3 2 5 2 2" xfId="2723" xr:uid="{00000000-0005-0000-0000-00008C0A0000}"/>
    <cellStyle name="BM Input 3 2 5 3" xfId="2724" xr:uid="{00000000-0005-0000-0000-00008D0A0000}"/>
    <cellStyle name="BM Input 3 2 5 4" xfId="2725" xr:uid="{00000000-0005-0000-0000-00008E0A0000}"/>
    <cellStyle name="BM Input 3 2 6" xfId="2726" xr:uid="{00000000-0005-0000-0000-00008F0A0000}"/>
    <cellStyle name="BM Input 3 2 6 2" xfId="2727" xr:uid="{00000000-0005-0000-0000-0000900A0000}"/>
    <cellStyle name="BM Input 3 2 6 2 2" xfId="2728" xr:uid="{00000000-0005-0000-0000-0000910A0000}"/>
    <cellStyle name="BM Input 3 2 6 3" xfId="2729" xr:uid="{00000000-0005-0000-0000-0000920A0000}"/>
    <cellStyle name="BM Input 3 2 7" xfId="2730" xr:uid="{00000000-0005-0000-0000-0000930A0000}"/>
    <cellStyle name="BM Input 3 2 7 2" xfId="2731" xr:uid="{00000000-0005-0000-0000-0000940A0000}"/>
    <cellStyle name="BM Input 3 2 7 2 2" xfId="2732" xr:uid="{00000000-0005-0000-0000-0000950A0000}"/>
    <cellStyle name="BM Input 3 2 7 3" xfId="2733" xr:uid="{00000000-0005-0000-0000-0000960A0000}"/>
    <cellStyle name="BM Input 3 2 8" xfId="2734" xr:uid="{00000000-0005-0000-0000-0000970A0000}"/>
    <cellStyle name="BM Input 3 2 8 2" xfId="2735" xr:uid="{00000000-0005-0000-0000-0000980A0000}"/>
    <cellStyle name="BM Input 3 2 8 2 2" xfId="2736" xr:uid="{00000000-0005-0000-0000-0000990A0000}"/>
    <cellStyle name="BM Input 3 2 8 3" xfId="2737" xr:uid="{00000000-0005-0000-0000-00009A0A0000}"/>
    <cellStyle name="BM Input 3 2 9" xfId="2738" xr:uid="{00000000-0005-0000-0000-00009B0A0000}"/>
    <cellStyle name="BM Input 3 2 9 2" xfId="2739" xr:uid="{00000000-0005-0000-0000-00009C0A0000}"/>
    <cellStyle name="BM Input 3 2 9 2 2" xfId="2740" xr:uid="{00000000-0005-0000-0000-00009D0A0000}"/>
    <cellStyle name="BM Input 3 2 9 3" xfId="2741" xr:uid="{00000000-0005-0000-0000-00009E0A0000}"/>
    <cellStyle name="BM Input 3 20" xfId="2742" xr:uid="{00000000-0005-0000-0000-00009F0A0000}"/>
    <cellStyle name="BM Input 3 3" xfId="2743" xr:uid="{00000000-0005-0000-0000-0000A00A0000}"/>
    <cellStyle name="BM Input 3 3 2" xfId="2744" xr:uid="{00000000-0005-0000-0000-0000A10A0000}"/>
    <cellStyle name="BM Input 3 3 2 2" xfId="2745" xr:uid="{00000000-0005-0000-0000-0000A20A0000}"/>
    <cellStyle name="BM Input 3 3 2 2 2" xfId="2746" xr:uid="{00000000-0005-0000-0000-0000A30A0000}"/>
    <cellStyle name="BM Input 3 3 2 3" xfId="2747" xr:uid="{00000000-0005-0000-0000-0000A40A0000}"/>
    <cellStyle name="BM Input 3 3 2 4" xfId="2748" xr:uid="{00000000-0005-0000-0000-0000A50A0000}"/>
    <cellStyle name="BM Input 3 3 3" xfId="2749" xr:uid="{00000000-0005-0000-0000-0000A60A0000}"/>
    <cellStyle name="BM Input 3 3 3 2" xfId="2750" xr:uid="{00000000-0005-0000-0000-0000A70A0000}"/>
    <cellStyle name="BM Input 3 3 4" xfId="2751" xr:uid="{00000000-0005-0000-0000-0000A80A0000}"/>
    <cellStyle name="BM Input 3 3 5" xfId="2752" xr:uid="{00000000-0005-0000-0000-0000A90A0000}"/>
    <cellStyle name="BM Input 3 4" xfId="2753" xr:uid="{00000000-0005-0000-0000-0000AA0A0000}"/>
    <cellStyle name="BM Input 3 4 2" xfId="2754" xr:uid="{00000000-0005-0000-0000-0000AB0A0000}"/>
    <cellStyle name="BM Input 3 4 2 2" xfId="2755" xr:uid="{00000000-0005-0000-0000-0000AC0A0000}"/>
    <cellStyle name="BM Input 3 4 2 3" xfId="2756" xr:uid="{00000000-0005-0000-0000-0000AD0A0000}"/>
    <cellStyle name="BM Input 3 4 3" xfId="2757" xr:uid="{00000000-0005-0000-0000-0000AE0A0000}"/>
    <cellStyle name="BM Input 3 4 3 2" xfId="2758" xr:uid="{00000000-0005-0000-0000-0000AF0A0000}"/>
    <cellStyle name="BM Input 3 4 4" xfId="2759" xr:uid="{00000000-0005-0000-0000-0000B00A0000}"/>
    <cellStyle name="BM Input 3 5" xfId="2760" xr:uid="{00000000-0005-0000-0000-0000B10A0000}"/>
    <cellStyle name="BM Input 3 5 2" xfId="2761" xr:uid="{00000000-0005-0000-0000-0000B20A0000}"/>
    <cellStyle name="BM Input 3 5 2 2" xfId="2762" xr:uid="{00000000-0005-0000-0000-0000B30A0000}"/>
    <cellStyle name="BM Input 3 5 2 3" xfId="2763" xr:uid="{00000000-0005-0000-0000-0000B40A0000}"/>
    <cellStyle name="BM Input 3 5 3" xfId="2764" xr:uid="{00000000-0005-0000-0000-0000B50A0000}"/>
    <cellStyle name="BM Input 3 5 4" xfId="2765" xr:uid="{00000000-0005-0000-0000-0000B60A0000}"/>
    <cellStyle name="BM Input 3 6" xfId="2766" xr:uid="{00000000-0005-0000-0000-0000B70A0000}"/>
    <cellStyle name="BM Input 3 6 2" xfId="2767" xr:uid="{00000000-0005-0000-0000-0000B80A0000}"/>
    <cellStyle name="BM Input 3 6 2 2" xfId="2768" xr:uid="{00000000-0005-0000-0000-0000B90A0000}"/>
    <cellStyle name="BM Input 3 6 3" xfId="2769" xr:uid="{00000000-0005-0000-0000-0000BA0A0000}"/>
    <cellStyle name="BM Input 3 6 4" xfId="2770" xr:uid="{00000000-0005-0000-0000-0000BB0A0000}"/>
    <cellStyle name="BM Input 3 7" xfId="2771" xr:uid="{00000000-0005-0000-0000-0000BC0A0000}"/>
    <cellStyle name="BM Input 3 7 2" xfId="2772" xr:uid="{00000000-0005-0000-0000-0000BD0A0000}"/>
    <cellStyle name="BM Input 3 7 2 2" xfId="2773" xr:uid="{00000000-0005-0000-0000-0000BE0A0000}"/>
    <cellStyle name="BM Input 3 7 3" xfId="2774" xr:uid="{00000000-0005-0000-0000-0000BF0A0000}"/>
    <cellStyle name="BM Input 3 8" xfId="2775" xr:uid="{00000000-0005-0000-0000-0000C00A0000}"/>
    <cellStyle name="BM Input 3 8 2" xfId="2776" xr:uid="{00000000-0005-0000-0000-0000C10A0000}"/>
    <cellStyle name="BM Input 3 8 2 2" xfId="2777" xr:uid="{00000000-0005-0000-0000-0000C20A0000}"/>
    <cellStyle name="BM Input 3 8 3" xfId="2778" xr:uid="{00000000-0005-0000-0000-0000C30A0000}"/>
    <cellStyle name="BM Input 3 9" xfId="2779" xr:uid="{00000000-0005-0000-0000-0000C40A0000}"/>
    <cellStyle name="BM Input 3 9 2" xfId="2780" xr:uid="{00000000-0005-0000-0000-0000C50A0000}"/>
    <cellStyle name="BM Input 3 9 2 2" xfId="2781" xr:uid="{00000000-0005-0000-0000-0000C60A0000}"/>
    <cellStyle name="BM Input 3 9 3" xfId="2782" xr:uid="{00000000-0005-0000-0000-0000C70A0000}"/>
    <cellStyle name="BM Input 4" xfId="2783" xr:uid="{00000000-0005-0000-0000-0000C80A0000}"/>
    <cellStyle name="BM Input 4 10" xfId="2784" xr:uid="{00000000-0005-0000-0000-0000C90A0000}"/>
    <cellStyle name="BM Input 4 10 2" xfId="2785" xr:uid="{00000000-0005-0000-0000-0000CA0A0000}"/>
    <cellStyle name="BM Input 4 10 2 2" xfId="2786" xr:uid="{00000000-0005-0000-0000-0000CB0A0000}"/>
    <cellStyle name="BM Input 4 10 3" xfId="2787" xr:uid="{00000000-0005-0000-0000-0000CC0A0000}"/>
    <cellStyle name="BM Input 4 11" xfId="2788" xr:uid="{00000000-0005-0000-0000-0000CD0A0000}"/>
    <cellStyle name="BM Input 4 11 2" xfId="2789" xr:uid="{00000000-0005-0000-0000-0000CE0A0000}"/>
    <cellStyle name="BM Input 4 11 2 2" xfId="2790" xr:uid="{00000000-0005-0000-0000-0000CF0A0000}"/>
    <cellStyle name="BM Input 4 11 3" xfId="2791" xr:uid="{00000000-0005-0000-0000-0000D00A0000}"/>
    <cellStyle name="BM Input 4 12" xfId="2792" xr:uid="{00000000-0005-0000-0000-0000D10A0000}"/>
    <cellStyle name="BM Input 4 12 2" xfId="2793" xr:uid="{00000000-0005-0000-0000-0000D20A0000}"/>
    <cellStyle name="BM Input 4 12 2 2" xfId="2794" xr:uid="{00000000-0005-0000-0000-0000D30A0000}"/>
    <cellStyle name="BM Input 4 12 3" xfId="2795" xr:uid="{00000000-0005-0000-0000-0000D40A0000}"/>
    <cellStyle name="BM Input 4 13" xfId="2796" xr:uid="{00000000-0005-0000-0000-0000D50A0000}"/>
    <cellStyle name="BM Input 4 13 2" xfId="2797" xr:uid="{00000000-0005-0000-0000-0000D60A0000}"/>
    <cellStyle name="BM Input 4 13 2 2" xfId="2798" xr:uid="{00000000-0005-0000-0000-0000D70A0000}"/>
    <cellStyle name="BM Input 4 13 3" xfId="2799" xr:uid="{00000000-0005-0000-0000-0000D80A0000}"/>
    <cellStyle name="BM Input 4 14" xfId="2800" xr:uid="{00000000-0005-0000-0000-0000D90A0000}"/>
    <cellStyle name="BM Input 4 14 2" xfId="2801" xr:uid="{00000000-0005-0000-0000-0000DA0A0000}"/>
    <cellStyle name="BM Input 4 14 2 2" xfId="2802" xr:uid="{00000000-0005-0000-0000-0000DB0A0000}"/>
    <cellStyle name="BM Input 4 14 3" xfId="2803" xr:uid="{00000000-0005-0000-0000-0000DC0A0000}"/>
    <cellStyle name="BM Input 4 15" xfId="2804" xr:uid="{00000000-0005-0000-0000-0000DD0A0000}"/>
    <cellStyle name="BM Input 4 15 2" xfId="2805" xr:uid="{00000000-0005-0000-0000-0000DE0A0000}"/>
    <cellStyle name="BM Input 4 15 2 2" xfId="2806" xr:uid="{00000000-0005-0000-0000-0000DF0A0000}"/>
    <cellStyle name="BM Input 4 15 3" xfId="2807" xr:uid="{00000000-0005-0000-0000-0000E00A0000}"/>
    <cellStyle name="BM Input 4 16" xfId="2808" xr:uid="{00000000-0005-0000-0000-0000E10A0000}"/>
    <cellStyle name="BM Input 4 16 2" xfId="2809" xr:uid="{00000000-0005-0000-0000-0000E20A0000}"/>
    <cellStyle name="BM Input 4 16 2 2" xfId="2810" xr:uid="{00000000-0005-0000-0000-0000E30A0000}"/>
    <cellStyle name="BM Input 4 16 3" xfId="2811" xr:uid="{00000000-0005-0000-0000-0000E40A0000}"/>
    <cellStyle name="BM Input 4 17" xfId="2812" xr:uid="{00000000-0005-0000-0000-0000E50A0000}"/>
    <cellStyle name="BM Input 4 17 2" xfId="2813" xr:uid="{00000000-0005-0000-0000-0000E60A0000}"/>
    <cellStyle name="BM Input 4 17 2 2" xfId="2814" xr:uid="{00000000-0005-0000-0000-0000E70A0000}"/>
    <cellStyle name="BM Input 4 17 3" xfId="2815" xr:uid="{00000000-0005-0000-0000-0000E80A0000}"/>
    <cellStyle name="BM Input 4 18" xfId="2816" xr:uid="{00000000-0005-0000-0000-0000E90A0000}"/>
    <cellStyle name="BM Input 4 18 2" xfId="2817" xr:uid="{00000000-0005-0000-0000-0000EA0A0000}"/>
    <cellStyle name="BM Input 4 19" xfId="2818" xr:uid="{00000000-0005-0000-0000-0000EB0A0000}"/>
    <cellStyle name="BM Input 4 2" xfId="2819" xr:uid="{00000000-0005-0000-0000-0000EC0A0000}"/>
    <cellStyle name="BM Input 4 2 10" xfId="2820" xr:uid="{00000000-0005-0000-0000-0000ED0A0000}"/>
    <cellStyle name="BM Input 4 2 10 2" xfId="2821" xr:uid="{00000000-0005-0000-0000-0000EE0A0000}"/>
    <cellStyle name="BM Input 4 2 10 2 2" xfId="2822" xr:uid="{00000000-0005-0000-0000-0000EF0A0000}"/>
    <cellStyle name="BM Input 4 2 10 3" xfId="2823" xr:uid="{00000000-0005-0000-0000-0000F00A0000}"/>
    <cellStyle name="BM Input 4 2 11" xfId="2824" xr:uid="{00000000-0005-0000-0000-0000F10A0000}"/>
    <cellStyle name="BM Input 4 2 11 2" xfId="2825" xr:uid="{00000000-0005-0000-0000-0000F20A0000}"/>
    <cellStyle name="BM Input 4 2 11 2 2" xfId="2826" xr:uid="{00000000-0005-0000-0000-0000F30A0000}"/>
    <cellStyle name="BM Input 4 2 11 3" xfId="2827" xr:uid="{00000000-0005-0000-0000-0000F40A0000}"/>
    <cellStyle name="BM Input 4 2 12" xfId="2828" xr:uid="{00000000-0005-0000-0000-0000F50A0000}"/>
    <cellStyle name="BM Input 4 2 12 2" xfId="2829" xr:uid="{00000000-0005-0000-0000-0000F60A0000}"/>
    <cellStyle name="BM Input 4 2 12 2 2" xfId="2830" xr:uid="{00000000-0005-0000-0000-0000F70A0000}"/>
    <cellStyle name="BM Input 4 2 12 3" xfId="2831" xr:uid="{00000000-0005-0000-0000-0000F80A0000}"/>
    <cellStyle name="BM Input 4 2 13" xfId="2832" xr:uid="{00000000-0005-0000-0000-0000F90A0000}"/>
    <cellStyle name="BM Input 4 2 13 2" xfId="2833" xr:uid="{00000000-0005-0000-0000-0000FA0A0000}"/>
    <cellStyle name="BM Input 4 2 13 2 2" xfId="2834" xr:uid="{00000000-0005-0000-0000-0000FB0A0000}"/>
    <cellStyle name="BM Input 4 2 13 3" xfId="2835" xr:uid="{00000000-0005-0000-0000-0000FC0A0000}"/>
    <cellStyle name="BM Input 4 2 14" xfId="2836" xr:uid="{00000000-0005-0000-0000-0000FD0A0000}"/>
    <cellStyle name="BM Input 4 2 14 2" xfId="2837" xr:uid="{00000000-0005-0000-0000-0000FE0A0000}"/>
    <cellStyle name="BM Input 4 2 14 2 2" xfId="2838" xr:uid="{00000000-0005-0000-0000-0000FF0A0000}"/>
    <cellStyle name="BM Input 4 2 14 3" xfId="2839" xr:uid="{00000000-0005-0000-0000-0000000B0000}"/>
    <cellStyle name="BM Input 4 2 15" xfId="2840" xr:uid="{00000000-0005-0000-0000-0000010B0000}"/>
    <cellStyle name="BM Input 4 2 15 2" xfId="2841" xr:uid="{00000000-0005-0000-0000-0000020B0000}"/>
    <cellStyle name="BM Input 4 2 15 2 2" xfId="2842" xr:uid="{00000000-0005-0000-0000-0000030B0000}"/>
    <cellStyle name="BM Input 4 2 15 3" xfId="2843" xr:uid="{00000000-0005-0000-0000-0000040B0000}"/>
    <cellStyle name="BM Input 4 2 16" xfId="2844" xr:uid="{00000000-0005-0000-0000-0000050B0000}"/>
    <cellStyle name="BM Input 4 2 16 2" xfId="2845" xr:uid="{00000000-0005-0000-0000-0000060B0000}"/>
    <cellStyle name="BM Input 4 2 16 2 2" xfId="2846" xr:uid="{00000000-0005-0000-0000-0000070B0000}"/>
    <cellStyle name="BM Input 4 2 16 3" xfId="2847" xr:uid="{00000000-0005-0000-0000-0000080B0000}"/>
    <cellStyle name="BM Input 4 2 17" xfId="2848" xr:uid="{00000000-0005-0000-0000-0000090B0000}"/>
    <cellStyle name="BM Input 4 2 17 2" xfId="2849" xr:uid="{00000000-0005-0000-0000-00000A0B0000}"/>
    <cellStyle name="BM Input 4 2 17 2 2" xfId="2850" xr:uid="{00000000-0005-0000-0000-00000B0B0000}"/>
    <cellStyle name="BM Input 4 2 17 3" xfId="2851" xr:uid="{00000000-0005-0000-0000-00000C0B0000}"/>
    <cellStyle name="BM Input 4 2 18" xfId="2852" xr:uid="{00000000-0005-0000-0000-00000D0B0000}"/>
    <cellStyle name="BM Input 4 2 18 2" xfId="2853" xr:uid="{00000000-0005-0000-0000-00000E0B0000}"/>
    <cellStyle name="BM Input 4 2 18 2 2" xfId="2854" xr:uid="{00000000-0005-0000-0000-00000F0B0000}"/>
    <cellStyle name="BM Input 4 2 18 3" xfId="2855" xr:uid="{00000000-0005-0000-0000-0000100B0000}"/>
    <cellStyle name="BM Input 4 2 19" xfId="2856" xr:uid="{00000000-0005-0000-0000-0000110B0000}"/>
    <cellStyle name="BM Input 4 2 19 2" xfId="2857" xr:uid="{00000000-0005-0000-0000-0000120B0000}"/>
    <cellStyle name="BM Input 4 2 19 2 2" xfId="2858" xr:uid="{00000000-0005-0000-0000-0000130B0000}"/>
    <cellStyle name="BM Input 4 2 19 3" xfId="2859" xr:uid="{00000000-0005-0000-0000-0000140B0000}"/>
    <cellStyle name="BM Input 4 2 2" xfId="2860" xr:uid="{00000000-0005-0000-0000-0000150B0000}"/>
    <cellStyle name="BM Input 4 2 2 2" xfId="2861" xr:uid="{00000000-0005-0000-0000-0000160B0000}"/>
    <cellStyle name="BM Input 4 2 2 2 2" xfId="2862" xr:uid="{00000000-0005-0000-0000-0000170B0000}"/>
    <cellStyle name="BM Input 4 2 2 2 2 2" xfId="2863" xr:uid="{00000000-0005-0000-0000-0000180B0000}"/>
    <cellStyle name="BM Input 4 2 2 2 3" xfId="2864" xr:uid="{00000000-0005-0000-0000-0000190B0000}"/>
    <cellStyle name="BM Input 4 2 2 2 4" xfId="2865" xr:uid="{00000000-0005-0000-0000-00001A0B0000}"/>
    <cellStyle name="BM Input 4 2 2 3" xfId="2866" xr:uid="{00000000-0005-0000-0000-00001B0B0000}"/>
    <cellStyle name="BM Input 4 2 2 3 2" xfId="2867" xr:uid="{00000000-0005-0000-0000-00001C0B0000}"/>
    <cellStyle name="BM Input 4 2 2 4" xfId="2868" xr:uid="{00000000-0005-0000-0000-00001D0B0000}"/>
    <cellStyle name="BM Input 4 2 2 5" xfId="2869" xr:uid="{00000000-0005-0000-0000-00001E0B0000}"/>
    <cellStyle name="BM Input 4 2 20" xfId="2870" xr:uid="{00000000-0005-0000-0000-00001F0B0000}"/>
    <cellStyle name="BM Input 4 2 20 2" xfId="2871" xr:uid="{00000000-0005-0000-0000-0000200B0000}"/>
    <cellStyle name="BM Input 4 2 20 2 2" xfId="2872" xr:uid="{00000000-0005-0000-0000-0000210B0000}"/>
    <cellStyle name="BM Input 4 2 20 3" xfId="2873" xr:uid="{00000000-0005-0000-0000-0000220B0000}"/>
    <cellStyle name="BM Input 4 2 21" xfId="2874" xr:uid="{00000000-0005-0000-0000-0000230B0000}"/>
    <cellStyle name="BM Input 4 2 21 2" xfId="2875" xr:uid="{00000000-0005-0000-0000-0000240B0000}"/>
    <cellStyle name="BM Input 4 2 22" xfId="2876" xr:uid="{00000000-0005-0000-0000-0000250B0000}"/>
    <cellStyle name="BM Input 4 2 23" xfId="2877" xr:uid="{00000000-0005-0000-0000-0000260B0000}"/>
    <cellStyle name="BM Input 4 2 3" xfId="2878" xr:uid="{00000000-0005-0000-0000-0000270B0000}"/>
    <cellStyle name="BM Input 4 2 3 2" xfId="2879" xr:uid="{00000000-0005-0000-0000-0000280B0000}"/>
    <cellStyle name="BM Input 4 2 3 2 2" xfId="2880" xr:uid="{00000000-0005-0000-0000-0000290B0000}"/>
    <cellStyle name="BM Input 4 2 3 2 3" xfId="2881" xr:uid="{00000000-0005-0000-0000-00002A0B0000}"/>
    <cellStyle name="BM Input 4 2 3 3" xfId="2882" xr:uid="{00000000-0005-0000-0000-00002B0B0000}"/>
    <cellStyle name="BM Input 4 2 3 3 2" xfId="2883" xr:uid="{00000000-0005-0000-0000-00002C0B0000}"/>
    <cellStyle name="BM Input 4 2 3 4" xfId="2884" xr:uid="{00000000-0005-0000-0000-00002D0B0000}"/>
    <cellStyle name="BM Input 4 2 4" xfId="2885" xr:uid="{00000000-0005-0000-0000-00002E0B0000}"/>
    <cellStyle name="BM Input 4 2 4 2" xfId="2886" xr:uid="{00000000-0005-0000-0000-00002F0B0000}"/>
    <cellStyle name="BM Input 4 2 4 2 2" xfId="2887" xr:uid="{00000000-0005-0000-0000-0000300B0000}"/>
    <cellStyle name="BM Input 4 2 4 3" xfId="2888" xr:uid="{00000000-0005-0000-0000-0000310B0000}"/>
    <cellStyle name="BM Input 4 2 4 4" xfId="2889" xr:uid="{00000000-0005-0000-0000-0000320B0000}"/>
    <cellStyle name="BM Input 4 2 5" xfId="2890" xr:uid="{00000000-0005-0000-0000-0000330B0000}"/>
    <cellStyle name="BM Input 4 2 5 2" xfId="2891" xr:uid="{00000000-0005-0000-0000-0000340B0000}"/>
    <cellStyle name="BM Input 4 2 5 2 2" xfId="2892" xr:uid="{00000000-0005-0000-0000-0000350B0000}"/>
    <cellStyle name="BM Input 4 2 5 3" xfId="2893" xr:uid="{00000000-0005-0000-0000-0000360B0000}"/>
    <cellStyle name="BM Input 4 2 5 4" xfId="2894" xr:uid="{00000000-0005-0000-0000-0000370B0000}"/>
    <cellStyle name="BM Input 4 2 6" xfId="2895" xr:uid="{00000000-0005-0000-0000-0000380B0000}"/>
    <cellStyle name="BM Input 4 2 6 2" xfId="2896" xr:uid="{00000000-0005-0000-0000-0000390B0000}"/>
    <cellStyle name="BM Input 4 2 6 2 2" xfId="2897" xr:uid="{00000000-0005-0000-0000-00003A0B0000}"/>
    <cellStyle name="BM Input 4 2 6 3" xfId="2898" xr:uid="{00000000-0005-0000-0000-00003B0B0000}"/>
    <cellStyle name="BM Input 4 2 7" xfId="2899" xr:uid="{00000000-0005-0000-0000-00003C0B0000}"/>
    <cellStyle name="BM Input 4 2 7 2" xfId="2900" xr:uid="{00000000-0005-0000-0000-00003D0B0000}"/>
    <cellStyle name="BM Input 4 2 7 2 2" xfId="2901" xr:uid="{00000000-0005-0000-0000-00003E0B0000}"/>
    <cellStyle name="BM Input 4 2 7 3" xfId="2902" xr:uid="{00000000-0005-0000-0000-00003F0B0000}"/>
    <cellStyle name="BM Input 4 2 8" xfId="2903" xr:uid="{00000000-0005-0000-0000-0000400B0000}"/>
    <cellStyle name="BM Input 4 2 8 2" xfId="2904" xr:uid="{00000000-0005-0000-0000-0000410B0000}"/>
    <cellStyle name="BM Input 4 2 8 2 2" xfId="2905" xr:uid="{00000000-0005-0000-0000-0000420B0000}"/>
    <cellStyle name="BM Input 4 2 8 3" xfId="2906" xr:uid="{00000000-0005-0000-0000-0000430B0000}"/>
    <cellStyle name="BM Input 4 2 9" xfId="2907" xr:uid="{00000000-0005-0000-0000-0000440B0000}"/>
    <cellStyle name="BM Input 4 2 9 2" xfId="2908" xr:uid="{00000000-0005-0000-0000-0000450B0000}"/>
    <cellStyle name="BM Input 4 2 9 2 2" xfId="2909" xr:uid="{00000000-0005-0000-0000-0000460B0000}"/>
    <cellStyle name="BM Input 4 2 9 3" xfId="2910" xr:uid="{00000000-0005-0000-0000-0000470B0000}"/>
    <cellStyle name="BM Input 4 20" xfId="2911" xr:uid="{00000000-0005-0000-0000-0000480B0000}"/>
    <cellStyle name="BM Input 4 3" xfId="2912" xr:uid="{00000000-0005-0000-0000-0000490B0000}"/>
    <cellStyle name="BM Input 4 3 2" xfId="2913" xr:uid="{00000000-0005-0000-0000-00004A0B0000}"/>
    <cellStyle name="BM Input 4 3 2 2" xfId="2914" xr:uid="{00000000-0005-0000-0000-00004B0B0000}"/>
    <cellStyle name="BM Input 4 3 2 2 2" xfId="2915" xr:uid="{00000000-0005-0000-0000-00004C0B0000}"/>
    <cellStyle name="BM Input 4 3 2 3" xfId="2916" xr:uid="{00000000-0005-0000-0000-00004D0B0000}"/>
    <cellStyle name="BM Input 4 3 2 4" xfId="2917" xr:uid="{00000000-0005-0000-0000-00004E0B0000}"/>
    <cellStyle name="BM Input 4 3 3" xfId="2918" xr:uid="{00000000-0005-0000-0000-00004F0B0000}"/>
    <cellStyle name="BM Input 4 3 3 2" xfId="2919" xr:uid="{00000000-0005-0000-0000-0000500B0000}"/>
    <cellStyle name="BM Input 4 3 4" xfId="2920" xr:uid="{00000000-0005-0000-0000-0000510B0000}"/>
    <cellStyle name="BM Input 4 3 5" xfId="2921" xr:uid="{00000000-0005-0000-0000-0000520B0000}"/>
    <cellStyle name="BM Input 4 4" xfId="2922" xr:uid="{00000000-0005-0000-0000-0000530B0000}"/>
    <cellStyle name="BM Input 4 4 2" xfId="2923" xr:uid="{00000000-0005-0000-0000-0000540B0000}"/>
    <cellStyle name="BM Input 4 4 2 2" xfId="2924" xr:uid="{00000000-0005-0000-0000-0000550B0000}"/>
    <cellStyle name="BM Input 4 4 2 3" xfId="2925" xr:uid="{00000000-0005-0000-0000-0000560B0000}"/>
    <cellStyle name="BM Input 4 4 3" xfId="2926" xr:uid="{00000000-0005-0000-0000-0000570B0000}"/>
    <cellStyle name="BM Input 4 4 3 2" xfId="2927" xr:uid="{00000000-0005-0000-0000-0000580B0000}"/>
    <cellStyle name="BM Input 4 4 4" xfId="2928" xr:uid="{00000000-0005-0000-0000-0000590B0000}"/>
    <cellStyle name="BM Input 4 5" xfId="2929" xr:uid="{00000000-0005-0000-0000-00005A0B0000}"/>
    <cellStyle name="BM Input 4 5 2" xfId="2930" xr:uid="{00000000-0005-0000-0000-00005B0B0000}"/>
    <cellStyle name="BM Input 4 5 2 2" xfId="2931" xr:uid="{00000000-0005-0000-0000-00005C0B0000}"/>
    <cellStyle name="BM Input 4 5 2 3" xfId="2932" xr:uid="{00000000-0005-0000-0000-00005D0B0000}"/>
    <cellStyle name="BM Input 4 5 3" xfId="2933" xr:uid="{00000000-0005-0000-0000-00005E0B0000}"/>
    <cellStyle name="BM Input 4 5 4" xfId="2934" xr:uid="{00000000-0005-0000-0000-00005F0B0000}"/>
    <cellStyle name="BM Input 4 6" xfId="2935" xr:uid="{00000000-0005-0000-0000-0000600B0000}"/>
    <cellStyle name="BM Input 4 6 2" xfId="2936" xr:uid="{00000000-0005-0000-0000-0000610B0000}"/>
    <cellStyle name="BM Input 4 6 2 2" xfId="2937" xr:uid="{00000000-0005-0000-0000-0000620B0000}"/>
    <cellStyle name="BM Input 4 6 3" xfId="2938" xr:uid="{00000000-0005-0000-0000-0000630B0000}"/>
    <cellStyle name="BM Input 4 6 4" xfId="2939" xr:uid="{00000000-0005-0000-0000-0000640B0000}"/>
    <cellStyle name="BM Input 4 7" xfId="2940" xr:uid="{00000000-0005-0000-0000-0000650B0000}"/>
    <cellStyle name="BM Input 4 7 2" xfId="2941" xr:uid="{00000000-0005-0000-0000-0000660B0000}"/>
    <cellStyle name="BM Input 4 7 2 2" xfId="2942" xr:uid="{00000000-0005-0000-0000-0000670B0000}"/>
    <cellStyle name="BM Input 4 7 3" xfId="2943" xr:uid="{00000000-0005-0000-0000-0000680B0000}"/>
    <cellStyle name="BM Input 4 8" xfId="2944" xr:uid="{00000000-0005-0000-0000-0000690B0000}"/>
    <cellStyle name="BM Input 4 8 2" xfId="2945" xr:uid="{00000000-0005-0000-0000-00006A0B0000}"/>
    <cellStyle name="BM Input 4 8 2 2" xfId="2946" xr:uid="{00000000-0005-0000-0000-00006B0B0000}"/>
    <cellStyle name="BM Input 4 8 3" xfId="2947" xr:uid="{00000000-0005-0000-0000-00006C0B0000}"/>
    <cellStyle name="BM Input 4 9" xfId="2948" xr:uid="{00000000-0005-0000-0000-00006D0B0000}"/>
    <cellStyle name="BM Input 4 9 2" xfId="2949" xr:uid="{00000000-0005-0000-0000-00006E0B0000}"/>
    <cellStyle name="BM Input 4 9 2 2" xfId="2950" xr:uid="{00000000-0005-0000-0000-00006F0B0000}"/>
    <cellStyle name="BM Input 4 9 3" xfId="2951" xr:uid="{00000000-0005-0000-0000-0000700B0000}"/>
    <cellStyle name="BM Input 5" xfId="2952" xr:uid="{00000000-0005-0000-0000-0000710B0000}"/>
    <cellStyle name="BM Input 5 10" xfId="2953" xr:uid="{00000000-0005-0000-0000-0000720B0000}"/>
    <cellStyle name="BM Input 5 10 2" xfId="2954" xr:uid="{00000000-0005-0000-0000-0000730B0000}"/>
    <cellStyle name="BM Input 5 10 2 2" xfId="2955" xr:uid="{00000000-0005-0000-0000-0000740B0000}"/>
    <cellStyle name="BM Input 5 10 3" xfId="2956" xr:uid="{00000000-0005-0000-0000-0000750B0000}"/>
    <cellStyle name="BM Input 5 11" xfId="2957" xr:uid="{00000000-0005-0000-0000-0000760B0000}"/>
    <cellStyle name="BM Input 5 11 2" xfId="2958" xr:uid="{00000000-0005-0000-0000-0000770B0000}"/>
    <cellStyle name="BM Input 5 11 2 2" xfId="2959" xr:uid="{00000000-0005-0000-0000-0000780B0000}"/>
    <cellStyle name="BM Input 5 11 3" xfId="2960" xr:uid="{00000000-0005-0000-0000-0000790B0000}"/>
    <cellStyle name="BM Input 5 12" xfId="2961" xr:uid="{00000000-0005-0000-0000-00007A0B0000}"/>
    <cellStyle name="BM Input 5 12 2" xfId="2962" xr:uid="{00000000-0005-0000-0000-00007B0B0000}"/>
    <cellStyle name="BM Input 5 12 2 2" xfId="2963" xr:uid="{00000000-0005-0000-0000-00007C0B0000}"/>
    <cellStyle name="BM Input 5 12 3" xfId="2964" xr:uid="{00000000-0005-0000-0000-00007D0B0000}"/>
    <cellStyle name="BM Input 5 13" xfId="2965" xr:uid="{00000000-0005-0000-0000-00007E0B0000}"/>
    <cellStyle name="BM Input 5 13 2" xfId="2966" xr:uid="{00000000-0005-0000-0000-00007F0B0000}"/>
    <cellStyle name="BM Input 5 13 2 2" xfId="2967" xr:uid="{00000000-0005-0000-0000-0000800B0000}"/>
    <cellStyle name="BM Input 5 13 3" xfId="2968" xr:uid="{00000000-0005-0000-0000-0000810B0000}"/>
    <cellStyle name="BM Input 5 14" xfId="2969" xr:uid="{00000000-0005-0000-0000-0000820B0000}"/>
    <cellStyle name="BM Input 5 14 2" xfId="2970" xr:uid="{00000000-0005-0000-0000-0000830B0000}"/>
    <cellStyle name="BM Input 5 14 2 2" xfId="2971" xr:uid="{00000000-0005-0000-0000-0000840B0000}"/>
    <cellStyle name="BM Input 5 14 3" xfId="2972" xr:uid="{00000000-0005-0000-0000-0000850B0000}"/>
    <cellStyle name="BM Input 5 15" xfId="2973" xr:uid="{00000000-0005-0000-0000-0000860B0000}"/>
    <cellStyle name="BM Input 5 15 2" xfId="2974" xr:uid="{00000000-0005-0000-0000-0000870B0000}"/>
    <cellStyle name="BM Input 5 15 2 2" xfId="2975" xr:uid="{00000000-0005-0000-0000-0000880B0000}"/>
    <cellStyle name="BM Input 5 15 3" xfId="2976" xr:uid="{00000000-0005-0000-0000-0000890B0000}"/>
    <cellStyle name="BM Input 5 16" xfId="2977" xr:uid="{00000000-0005-0000-0000-00008A0B0000}"/>
    <cellStyle name="BM Input 5 16 2" xfId="2978" xr:uid="{00000000-0005-0000-0000-00008B0B0000}"/>
    <cellStyle name="BM Input 5 16 2 2" xfId="2979" xr:uid="{00000000-0005-0000-0000-00008C0B0000}"/>
    <cellStyle name="BM Input 5 16 3" xfId="2980" xr:uid="{00000000-0005-0000-0000-00008D0B0000}"/>
    <cellStyle name="BM Input 5 17" xfId="2981" xr:uid="{00000000-0005-0000-0000-00008E0B0000}"/>
    <cellStyle name="BM Input 5 17 2" xfId="2982" xr:uid="{00000000-0005-0000-0000-00008F0B0000}"/>
    <cellStyle name="BM Input 5 17 2 2" xfId="2983" xr:uid="{00000000-0005-0000-0000-0000900B0000}"/>
    <cellStyle name="BM Input 5 17 3" xfId="2984" xr:uid="{00000000-0005-0000-0000-0000910B0000}"/>
    <cellStyle name="BM Input 5 18" xfId="2985" xr:uid="{00000000-0005-0000-0000-0000920B0000}"/>
    <cellStyle name="BM Input 5 18 2" xfId="2986" xr:uid="{00000000-0005-0000-0000-0000930B0000}"/>
    <cellStyle name="BM Input 5 18 2 2" xfId="2987" xr:uid="{00000000-0005-0000-0000-0000940B0000}"/>
    <cellStyle name="BM Input 5 18 3" xfId="2988" xr:uid="{00000000-0005-0000-0000-0000950B0000}"/>
    <cellStyle name="BM Input 5 19" xfId="2989" xr:uid="{00000000-0005-0000-0000-0000960B0000}"/>
    <cellStyle name="BM Input 5 19 2" xfId="2990" xr:uid="{00000000-0005-0000-0000-0000970B0000}"/>
    <cellStyle name="BM Input 5 19 2 2" xfId="2991" xr:uid="{00000000-0005-0000-0000-0000980B0000}"/>
    <cellStyle name="BM Input 5 19 3" xfId="2992" xr:uid="{00000000-0005-0000-0000-0000990B0000}"/>
    <cellStyle name="BM Input 5 2" xfId="2993" xr:uid="{00000000-0005-0000-0000-00009A0B0000}"/>
    <cellStyle name="BM Input 5 2 10" xfId="2994" xr:uid="{00000000-0005-0000-0000-00009B0B0000}"/>
    <cellStyle name="BM Input 5 2 10 2" xfId="2995" xr:uid="{00000000-0005-0000-0000-00009C0B0000}"/>
    <cellStyle name="BM Input 5 2 10 2 2" xfId="2996" xr:uid="{00000000-0005-0000-0000-00009D0B0000}"/>
    <cellStyle name="BM Input 5 2 10 3" xfId="2997" xr:uid="{00000000-0005-0000-0000-00009E0B0000}"/>
    <cellStyle name="BM Input 5 2 11" xfId="2998" xr:uid="{00000000-0005-0000-0000-00009F0B0000}"/>
    <cellStyle name="BM Input 5 2 11 2" xfId="2999" xr:uid="{00000000-0005-0000-0000-0000A00B0000}"/>
    <cellStyle name="BM Input 5 2 11 2 2" xfId="3000" xr:uid="{00000000-0005-0000-0000-0000A10B0000}"/>
    <cellStyle name="BM Input 5 2 11 3" xfId="3001" xr:uid="{00000000-0005-0000-0000-0000A20B0000}"/>
    <cellStyle name="BM Input 5 2 12" xfId="3002" xr:uid="{00000000-0005-0000-0000-0000A30B0000}"/>
    <cellStyle name="BM Input 5 2 12 2" xfId="3003" xr:uid="{00000000-0005-0000-0000-0000A40B0000}"/>
    <cellStyle name="BM Input 5 2 12 2 2" xfId="3004" xr:uid="{00000000-0005-0000-0000-0000A50B0000}"/>
    <cellStyle name="BM Input 5 2 12 3" xfId="3005" xr:uid="{00000000-0005-0000-0000-0000A60B0000}"/>
    <cellStyle name="BM Input 5 2 13" xfId="3006" xr:uid="{00000000-0005-0000-0000-0000A70B0000}"/>
    <cellStyle name="BM Input 5 2 13 2" xfId="3007" xr:uid="{00000000-0005-0000-0000-0000A80B0000}"/>
    <cellStyle name="BM Input 5 2 13 2 2" xfId="3008" xr:uid="{00000000-0005-0000-0000-0000A90B0000}"/>
    <cellStyle name="BM Input 5 2 13 3" xfId="3009" xr:uid="{00000000-0005-0000-0000-0000AA0B0000}"/>
    <cellStyle name="BM Input 5 2 14" xfId="3010" xr:uid="{00000000-0005-0000-0000-0000AB0B0000}"/>
    <cellStyle name="BM Input 5 2 14 2" xfId="3011" xr:uid="{00000000-0005-0000-0000-0000AC0B0000}"/>
    <cellStyle name="BM Input 5 2 14 2 2" xfId="3012" xr:uid="{00000000-0005-0000-0000-0000AD0B0000}"/>
    <cellStyle name="BM Input 5 2 14 3" xfId="3013" xr:uid="{00000000-0005-0000-0000-0000AE0B0000}"/>
    <cellStyle name="BM Input 5 2 15" xfId="3014" xr:uid="{00000000-0005-0000-0000-0000AF0B0000}"/>
    <cellStyle name="BM Input 5 2 15 2" xfId="3015" xr:uid="{00000000-0005-0000-0000-0000B00B0000}"/>
    <cellStyle name="BM Input 5 2 15 2 2" xfId="3016" xr:uid="{00000000-0005-0000-0000-0000B10B0000}"/>
    <cellStyle name="BM Input 5 2 15 3" xfId="3017" xr:uid="{00000000-0005-0000-0000-0000B20B0000}"/>
    <cellStyle name="BM Input 5 2 16" xfId="3018" xr:uid="{00000000-0005-0000-0000-0000B30B0000}"/>
    <cellStyle name="BM Input 5 2 16 2" xfId="3019" xr:uid="{00000000-0005-0000-0000-0000B40B0000}"/>
    <cellStyle name="BM Input 5 2 16 2 2" xfId="3020" xr:uid="{00000000-0005-0000-0000-0000B50B0000}"/>
    <cellStyle name="BM Input 5 2 16 3" xfId="3021" xr:uid="{00000000-0005-0000-0000-0000B60B0000}"/>
    <cellStyle name="BM Input 5 2 17" xfId="3022" xr:uid="{00000000-0005-0000-0000-0000B70B0000}"/>
    <cellStyle name="BM Input 5 2 17 2" xfId="3023" xr:uid="{00000000-0005-0000-0000-0000B80B0000}"/>
    <cellStyle name="BM Input 5 2 17 2 2" xfId="3024" xr:uid="{00000000-0005-0000-0000-0000B90B0000}"/>
    <cellStyle name="BM Input 5 2 17 3" xfId="3025" xr:uid="{00000000-0005-0000-0000-0000BA0B0000}"/>
    <cellStyle name="BM Input 5 2 18" xfId="3026" xr:uid="{00000000-0005-0000-0000-0000BB0B0000}"/>
    <cellStyle name="BM Input 5 2 18 2" xfId="3027" xr:uid="{00000000-0005-0000-0000-0000BC0B0000}"/>
    <cellStyle name="BM Input 5 2 18 2 2" xfId="3028" xr:uid="{00000000-0005-0000-0000-0000BD0B0000}"/>
    <cellStyle name="BM Input 5 2 18 3" xfId="3029" xr:uid="{00000000-0005-0000-0000-0000BE0B0000}"/>
    <cellStyle name="BM Input 5 2 19" xfId="3030" xr:uid="{00000000-0005-0000-0000-0000BF0B0000}"/>
    <cellStyle name="BM Input 5 2 19 2" xfId="3031" xr:uid="{00000000-0005-0000-0000-0000C00B0000}"/>
    <cellStyle name="BM Input 5 2 19 2 2" xfId="3032" xr:uid="{00000000-0005-0000-0000-0000C10B0000}"/>
    <cellStyle name="BM Input 5 2 19 3" xfId="3033" xr:uid="{00000000-0005-0000-0000-0000C20B0000}"/>
    <cellStyle name="BM Input 5 2 2" xfId="3034" xr:uid="{00000000-0005-0000-0000-0000C30B0000}"/>
    <cellStyle name="BM Input 5 2 2 2" xfId="3035" xr:uid="{00000000-0005-0000-0000-0000C40B0000}"/>
    <cellStyle name="BM Input 5 2 2 2 2" xfId="3036" xr:uid="{00000000-0005-0000-0000-0000C50B0000}"/>
    <cellStyle name="BM Input 5 2 2 2 3" xfId="3037" xr:uid="{00000000-0005-0000-0000-0000C60B0000}"/>
    <cellStyle name="BM Input 5 2 2 3" xfId="3038" xr:uid="{00000000-0005-0000-0000-0000C70B0000}"/>
    <cellStyle name="BM Input 5 2 2 3 2" xfId="3039" xr:uid="{00000000-0005-0000-0000-0000C80B0000}"/>
    <cellStyle name="BM Input 5 2 2 4" xfId="3040" xr:uid="{00000000-0005-0000-0000-0000C90B0000}"/>
    <cellStyle name="BM Input 5 2 20" xfId="3041" xr:uid="{00000000-0005-0000-0000-0000CA0B0000}"/>
    <cellStyle name="BM Input 5 2 20 2" xfId="3042" xr:uid="{00000000-0005-0000-0000-0000CB0B0000}"/>
    <cellStyle name="BM Input 5 2 20 2 2" xfId="3043" xr:uid="{00000000-0005-0000-0000-0000CC0B0000}"/>
    <cellStyle name="BM Input 5 2 20 3" xfId="3044" xr:uid="{00000000-0005-0000-0000-0000CD0B0000}"/>
    <cellStyle name="BM Input 5 2 21" xfId="3045" xr:uid="{00000000-0005-0000-0000-0000CE0B0000}"/>
    <cellStyle name="BM Input 5 2 21 2" xfId="3046" xr:uid="{00000000-0005-0000-0000-0000CF0B0000}"/>
    <cellStyle name="BM Input 5 2 22" xfId="3047" xr:uid="{00000000-0005-0000-0000-0000D00B0000}"/>
    <cellStyle name="BM Input 5 2 23" xfId="3048" xr:uid="{00000000-0005-0000-0000-0000D10B0000}"/>
    <cellStyle name="BM Input 5 2 3" xfId="3049" xr:uid="{00000000-0005-0000-0000-0000D20B0000}"/>
    <cellStyle name="BM Input 5 2 3 2" xfId="3050" xr:uid="{00000000-0005-0000-0000-0000D30B0000}"/>
    <cellStyle name="BM Input 5 2 3 2 2" xfId="3051" xr:uid="{00000000-0005-0000-0000-0000D40B0000}"/>
    <cellStyle name="BM Input 5 2 3 3" xfId="3052" xr:uid="{00000000-0005-0000-0000-0000D50B0000}"/>
    <cellStyle name="BM Input 5 2 3 4" xfId="3053" xr:uid="{00000000-0005-0000-0000-0000D60B0000}"/>
    <cellStyle name="BM Input 5 2 4" xfId="3054" xr:uid="{00000000-0005-0000-0000-0000D70B0000}"/>
    <cellStyle name="BM Input 5 2 4 2" xfId="3055" xr:uid="{00000000-0005-0000-0000-0000D80B0000}"/>
    <cellStyle name="BM Input 5 2 4 2 2" xfId="3056" xr:uid="{00000000-0005-0000-0000-0000D90B0000}"/>
    <cellStyle name="BM Input 5 2 4 3" xfId="3057" xr:uid="{00000000-0005-0000-0000-0000DA0B0000}"/>
    <cellStyle name="BM Input 5 2 4 4" xfId="3058" xr:uid="{00000000-0005-0000-0000-0000DB0B0000}"/>
    <cellStyle name="BM Input 5 2 5" xfId="3059" xr:uid="{00000000-0005-0000-0000-0000DC0B0000}"/>
    <cellStyle name="BM Input 5 2 5 2" xfId="3060" xr:uid="{00000000-0005-0000-0000-0000DD0B0000}"/>
    <cellStyle name="BM Input 5 2 5 2 2" xfId="3061" xr:uid="{00000000-0005-0000-0000-0000DE0B0000}"/>
    <cellStyle name="BM Input 5 2 5 3" xfId="3062" xr:uid="{00000000-0005-0000-0000-0000DF0B0000}"/>
    <cellStyle name="BM Input 5 2 6" xfId="3063" xr:uid="{00000000-0005-0000-0000-0000E00B0000}"/>
    <cellStyle name="BM Input 5 2 6 2" xfId="3064" xr:uid="{00000000-0005-0000-0000-0000E10B0000}"/>
    <cellStyle name="BM Input 5 2 6 2 2" xfId="3065" xr:uid="{00000000-0005-0000-0000-0000E20B0000}"/>
    <cellStyle name="BM Input 5 2 6 3" xfId="3066" xr:uid="{00000000-0005-0000-0000-0000E30B0000}"/>
    <cellStyle name="BM Input 5 2 7" xfId="3067" xr:uid="{00000000-0005-0000-0000-0000E40B0000}"/>
    <cellStyle name="BM Input 5 2 7 2" xfId="3068" xr:uid="{00000000-0005-0000-0000-0000E50B0000}"/>
    <cellStyle name="BM Input 5 2 7 2 2" xfId="3069" xr:uid="{00000000-0005-0000-0000-0000E60B0000}"/>
    <cellStyle name="BM Input 5 2 7 3" xfId="3070" xr:uid="{00000000-0005-0000-0000-0000E70B0000}"/>
    <cellStyle name="BM Input 5 2 8" xfId="3071" xr:uid="{00000000-0005-0000-0000-0000E80B0000}"/>
    <cellStyle name="BM Input 5 2 8 2" xfId="3072" xr:uid="{00000000-0005-0000-0000-0000E90B0000}"/>
    <cellStyle name="BM Input 5 2 8 2 2" xfId="3073" xr:uid="{00000000-0005-0000-0000-0000EA0B0000}"/>
    <cellStyle name="BM Input 5 2 8 3" xfId="3074" xr:uid="{00000000-0005-0000-0000-0000EB0B0000}"/>
    <cellStyle name="BM Input 5 2 9" xfId="3075" xr:uid="{00000000-0005-0000-0000-0000EC0B0000}"/>
    <cellStyle name="BM Input 5 2 9 2" xfId="3076" xr:uid="{00000000-0005-0000-0000-0000ED0B0000}"/>
    <cellStyle name="BM Input 5 2 9 2 2" xfId="3077" xr:uid="{00000000-0005-0000-0000-0000EE0B0000}"/>
    <cellStyle name="BM Input 5 2 9 3" xfId="3078" xr:uid="{00000000-0005-0000-0000-0000EF0B0000}"/>
    <cellStyle name="BM Input 5 20" xfId="3079" xr:uid="{00000000-0005-0000-0000-0000F00B0000}"/>
    <cellStyle name="BM Input 5 20 2" xfId="3080" xr:uid="{00000000-0005-0000-0000-0000F10B0000}"/>
    <cellStyle name="BM Input 5 20 2 2" xfId="3081" xr:uid="{00000000-0005-0000-0000-0000F20B0000}"/>
    <cellStyle name="BM Input 5 20 3" xfId="3082" xr:uid="{00000000-0005-0000-0000-0000F30B0000}"/>
    <cellStyle name="BM Input 5 21" xfId="3083" xr:uid="{00000000-0005-0000-0000-0000F40B0000}"/>
    <cellStyle name="BM Input 5 21 2" xfId="3084" xr:uid="{00000000-0005-0000-0000-0000F50B0000}"/>
    <cellStyle name="BM Input 5 21 2 2" xfId="3085" xr:uid="{00000000-0005-0000-0000-0000F60B0000}"/>
    <cellStyle name="BM Input 5 21 3" xfId="3086" xr:uid="{00000000-0005-0000-0000-0000F70B0000}"/>
    <cellStyle name="BM Input 5 22" xfId="3087" xr:uid="{00000000-0005-0000-0000-0000F80B0000}"/>
    <cellStyle name="BM Input 5 22 2" xfId="3088" xr:uid="{00000000-0005-0000-0000-0000F90B0000}"/>
    <cellStyle name="BM Input 5 23" xfId="3089" xr:uid="{00000000-0005-0000-0000-0000FA0B0000}"/>
    <cellStyle name="BM Input 5 24" xfId="3090" xr:uid="{00000000-0005-0000-0000-0000FB0B0000}"/>
    <cellStyle name="BM Input 5 3" xfId="3091" xr:uid="{00000000-0005-0000-0000-0000FC0B0000}"/>
    <cellStyle name="BM Input 5 3 2" xfId="3092" xr:uid="{00000000-0005-0000-0000-0000FD0B0000}"/>
    <cellStyle name="BM Input 5 3 2 2" xfId="3093" xr:uid="{00000000-0005-0000-0000-0000FE0B0000}"/>
    <cellStyle name="BM Input 5 3 2 3" xfId="3094" xr:uid="{00000000-0005-0000-0000-0000FF0B0000}"/>
    <cellStyle name="BM Input 5 3 3" xfId="3095" xr:uid="{00000000-0005-0000-0000-0000000C0000}"/>
    <cellStyle name="BM Input 5 3 3 2" xfId="3096" xr:uid="{00000000-0005-0000-0000-0000010C0000}"/>
    <cellStyle name="BM Input 5 3 4" xfId="3097" xr:uid="{00000000-0005-0000-0000-0000020C0000}"/>
    <cellStyle name="BM Input 5 4" xfId="3098" xr:uid="{00000000-0005-0000-0000-0000030C0000}"/>
    <cellStyle name="BM Input 5 4 2" xfId="3099" xr:uid="{00000000-0005-0000-0000-0000040C0000}"/>
    <cellStyle name="BM Input 5 4 2 2" xfId="3100" xr:uid="{00000000-0005-0000-0000-0000050C0000}"/>
    <cellStyle name="BM Input 5 4 3" xfId="3101" xr:uid="{00000000-0005-0000-0000-0000060C0000}"/>
    <cellStyle name="BM Input 5 4 4" xfId="3102" xr:uid="{00000000-0005-0000-0000-0000070C0000}"/>
    <cellStyle name="BM Input 5 5" xfId="3103" xr:uid="{00000000-0005-0000-0000-0000080C0000}"/>
    <cellStyle name="BM Input 5 5 2" xfId="3104" xr:uid="{00000000-0005-0000-0000-0000090C0000}"/>
    <cellStyle name="BM Input 5 5 2 2" xfId="3105" xr:uid="{00000000-0005-0000-0000-00000A0C0000}"/>
    <cellStyle name="BM Input 5 5 3" xfId="3106" xr:uid="{00000000-0005-0000-0000-00000B0C0000}"/>
    <cellStyle name="BM Input 5 5 4" xfId="3107" xr:uid="{00000000-0005-0000-0000-00000C0C0000}"/>
    <cellStyle name="BM Input 5 6" xfId="3108" xr:uid="{00000000-0005-0000-0000-00000D0C0000}"/>
    <cellStyle name="BM Input 5 6 2" xfId="3109" xr:uid="{00000000-0005-0000-0000-00000E0C0000}"/>
    <cellStyle name="BM Input 5 6 2 2" xfId="3110" xr:uid="{00000000-0005-0000-0000-00000F0C0000}"/>
    <cellStyle name="BM Input 5 6 3" xfId="3111" xr:uid="{00000000-0005-0000-0000-0000100C0000}"/>
    <cellStyle name="BM Input 5 7" xfId="3112" xr:uid="{00000000-0005-0000-0000-0000110C0000}"/>
    <cellStyle name="BM Input 5 7 2" xfId="3113" xr:uid="{00000000-0005-0000-0000-0000120C0000}"/>
    <cellStyle name="BM Input 5 7 2 2" xfId="3114" xr:uid="{00000000-0005-0000-0000-0000130C0000}"/>
    <cellStyle name="BM Input 5 7 3" xfId="3115" xr:uid="{00000000-0005-0000-0000-0000140C0000}"/>
    <cellStyle name="BM Input 5 8" xfId="3116" xr:uid="{00000000-0005-0000-0000-0000150C0000}"/>
    <cellStyle name="BM Input 5 8 2" xfId="3117" xr:uid="{00000000-0005-0000-0000-0000160C0000}"/>
    <cellStyle name="BM Input 5 8 2 2" xfId="3118" xr:uid="{00000000-0005-0000-0000-0000170C0000}"/>
    <cellStyle name="BM Input 5 8 3" xfId="3119" xr:uid="{00000000-0005-0000-0000-0000180C0000}"/>
    <cellStyle name="BM Input 5 9" xfId="3120" xr:uid="{00000000-0005-0000-0000-0000190C0000}"/>
    <cellStyle name="BM Input 5 9 2" xfId="3121" xr:uid="{00000000-0005-0000-0000-00001A0C0000}"/>
    <cellStyle name="BM Input 5 9 2 2" xfId="3122" xr:uid="{00000000-0005-0000-0000-00001B0C0000}"/>
    <cellStyle name="BM Input 5 9 3" xfId="3123" xr:uid="{00000000-0005-0000-0000-00001C0C0000}"/>
    <cellStyle name="BM Input 6" xfId="3124" xr:uid="{00000000-0005-0000-0000-00001D0C0000}"/>
    <cellStyle name="BM Input 6 10" xfId="3125" xr:uid="{00000000-0005-0000-0000-00001E0C0000}"/>
    <cellStyle name="BM Input 6 10 2" xfId="3126" xr:uid="{00000000-0005-0000-0000-00001F0C0000}"/>
    <cellStyle name="BM Input 6 10 2 2" xfId="3127" xr:uid="{00000000-0005-0000-0000-0000200C0000}"/>
    <cellStyle name="BM Input 6 10 3" xfId="3128" xr:uid="{00000000-0005-0000-0000-0000210C0000}"/>
    <cellStyle name="BM Input 6 11" xfId="3129" xr:uid="{00000000-0005-0000-0000-0000220C0000}"/>
    <cellStyle name="BM Input 6 11 2" xfId="3130" xr:uid="{00000000-0005-0000-0000-0000230C0000}"/>
    <cellStyle name="BM Input 6 11 2 2" xfId="3131" xr:uid="{00000000-0005-0000-0000-0000240C0000}"/>
    <cellStyle name="BM Input 6 11 3" xfId="3132" xr:uid="{00000000-0005-0000-0000-0000250C0000}"/>
    <cellStyle name="BM Input 6 12" xfId="3133" xr:uid="{00000000-0005-0000-0000-0000260C0000}"/>
    <cellStyle name="BM Input 6 12 2" xfId="3134" xr:uid="{00000000-0005-0000-0000-0000270C0000}"/>
    <cellStyle name="BM Input 6 12 2 2" xfId="3135" xr:uid="{00000000-0005-0000-0000-0000280C0000}"/>
    <cellStyle name="BM Input 6 12 3" xfId="3136" xr:uid="{00000000-0005-0000-0000-0000290C0000}"/>
    <cellStyle name="BM Input 6 13" xfId="3137" xr:uid="{00000000-0005-0000-0000-00002A0C0000}"/>
    <cellStyle name="BM Input 6 13 2" xfId="3138" xr:uid="{00000000-0005-0000-0000-00002B0C0000}"/>
    <cellStyle name="BM Input 6 13 2 2" xfId="3139" xr:uid="{00000000-0005-0000-0000-00002C0C0000}"/>
    <cellStyle name="BM Input 6 13 3" xfId="3140" xr:uid="{00000000-0005-0000-0000-00002D0C0000}"/>
    <cellStyle name="BM Input 6 14" xfId="3141" xr:uid="{00000000-0005-0000-0000-00002E0C0000}"/>
    <cellStyle name="BM Input 6 14 2" xfId="3142" xr:uid="{00000000-0005-0000-0000-00002F0C0000}"/>
    <cellStyle name="BM Input 6 14 2 2" xfId="3143" xr:uid="{00000000-0005-0000-0000-0000300C0000}"/>
    <cellStyle name="BM Input 6 14 3" xfId="3144" xr:uid="{00000000-0005-0000-0000-0000310C0000}"/>
    <cellStyle name="BM Input 6 15" xfId="3145" xr:uid="{00000000-0005-0000-0000-0000320C0000}"/>
    <cellStyle name="BM Input 6 15 2" xfId="3146" xr:uid="{00000000-0005-0000-0000-0000330C0000}"/>
    <cellStyle name="BM Input 6 15 2 2" xfId="3147" xr:uid="{00000000-0005-0000-0000-0000340C0000}"/>
    <cellStyle name="BM Input 6 15 3" xfId="3148" xr:uid="{00000000-0005-0000-0000-0000350C0000}"/>
    <cellStyle name="BM Input 6 16" xfId="3149" xr:uid="{00000000-0005-0000-0000-0000360C0000}"/>
    <cellStyle name="BM Input 6 16 2" xfId="3150" xr:uid="{00000000-0005-0000-0000-0000370C0000}"/>
    <cellStyle name="BM Input 6 16 2 2" xfId="3151" xr:uid="{00000000-0005-0000-0000-0000380C0000}"/>
    <cellStyle name="BM Input 6 16 3" xfId="3152" xr:uid="{00000000-0005-0000-0000-0000390C0000}"/>
    <cellStyle name="BM Input 6 17" xfId="3153" xr:uid="{00000000-0005-0000-0000-00003A0C0000}"/>
    <cellStyle name="BM Input 6 17 2" xfId="3154" xr:uid="{00000000-0005-0000-0000-00003B0C0000}"/>
    <cellStyle name="BM Input 6 17 2 2" xfId="3155" xr:uid="{00000000-0005-0000-0000-00003C0C0000}"/>
    <cellStyle name="BM Input 6 17 3" xfId="3156" xr:uid="{00000000-0005-0000-0000-00003D0C0000}"/>
    <cellStyle name="BM Input 6 18" xfId="3157" xr:uid="{00000000-0005-0000-0000-00003E0C0000}"/>
    <cellStyle name="BM Input 6 18 2" xfId="3158" xr:uid="{00000000-0005-0000-0000-00003F0C0000}"/>
    <cellStyle name="BM Input 6 18 2 2" xfId="3159" xr:uid="{00000000-0005-0000-0000-0000400C0000}"/>
    <cellStyle name="BM Input 6 18 3" xfId="3160" xr:uid="{00000000-0005-0000-0000-0000410C0000}"/>
    <cellStyle name="BM Input 6 19" xfId="3161" xr:uid="{00000000-0005-0000-0000-0000420C0000}"/>
    <cellStyle name="BM Input 6 19 2" xfId="3162" xr:uid="{00000000-0005-0000-0000-0000430C0000}"/>
    <cellStyle name="BM Input 6 19 2 2" xfId="3163" xr:uid="{00000000-0005-0000-0000-0000440C0000}"/>
    <cellStyle name="BM Input 6 19 3" xfId="3164" xr:uid="{00000000-0005-0000-0000-0000450C0000}"/>
    <cellStyle name="BM Input 6 2" xfId="3165" xr:uid="{00000000-0005-0000-0000-0000460C0000}"/>
    <cellStyle name="BM Input 6 2 2" xfId="3166" xr:uid="{00000000-0005-0000-0000-0000470C0000}"/>
    <cellStyle name="BM Input 6 2 2 2" xfId="3167" xr:uid="{00000000-0005-0000-0000-0000480C0000}"/>
    <cellStyle name="BM Input 6 2 2 3" xfId="3168" xr:uid="{00000000-0005-0000-0000-0000490C0000}"/>
    <cellStyle name="BM Input 6 2 3" xfId="3169" xr:uid="{00000000-0005-0000-0000-00004A0C0000}"/>
    <cellStyle name="BM Input 6 2 3 2" xfId="3170" xr:uid="{00000000-0005-0000-0000-00004B0C0000}"/>
    <cellStyle name="BM Input 6 2 4" xfId="3171" xr:uid="{00000000-0005-0000-0000-00004C0C0000}"/>
    <cellStyle name="BM Input 6 20" xfId="3172" xr:uid="{00000000-0005-0000-0000-00004D0C0000}"/>
    <cellStyle name="BM Input 6 20 2" xfId="3173" xr:uid="{00000000-0005-0000-0000-00004E0C0000}"/>
    <cellStyle name="BM Input 6 20 2 2" xfId="3174" xr:uid="{00000000-0005-0000-0000-00004F0C0000}"/>
    <cellStyle name="BM Input 6 20 3" xfId="3175" xr:uid="{00000000-0005-0000-0000-0000500C0000}"/>
    <cellStyle name="BM Input 6 21" xfId="3176" xr:uid="{00000000-0005-0000-0000-0000510C0000}"/>
    <cellStyle name="BM Input 6 21 2" xfId="3177" xr:uid="{00000000-0005-0000-0000-0000520C0000}"/>
    <cellStyle name="BM Input 6 22" xfId="3178" xr:uid="{00000000-0005-0000-0000-0000530C0000}"/>
    <cellStyle name="BM Input 6 23" xfId="3179" xr:uid="{00000000-0005-0000-0000-0000540C0000}"/>
    <cellStyle name="BM Input 6 3" xfId="3180" xr:uid="{00000000-0005-0000-0000-0000550C0000}"/>
    <cellStyle name="BM Input 6 3 2" xfId="3181" xr:uid="{00000000-0005-0000-0000-0000560C0000}"/>
    <cellStyle name="BM Input 6 3 2 2" xfId="3182" xr:uid="{00000000-0005-0000-0000-0000570C0000}"/>
    <cellStyle name="BM Input 6 3 3" xfId="3183" xr:uid="{00000000-0005-0000-0000-0000580C0000}"/>
    <cellStyle name="BM Input 6 3 4" xfId="3184" xr:uid="{00000000-0005-0000-0000-0000590C0000}"/>
    <cellStyle name="BM Input 6 4" xfId="3185" xr:uid="{00000000-0005-0000-0000-00005A0C0000}"/>
    <cellStyle name="BM Input 6 4 2" xfId="3186" xr:uid="{00000000-0005-0000-0000-00005B0C0000}"/>
    <cellStyle name="BM Input 6 4 2 2" xfId="3187" xr:uid="{00000000-0005-0000-0000-00005C0C0000}"/>
    <cellStyle name="BM Input 6 4 3" xfId="3188" xr:uid="{00000000-0005-0000-0000-00005D0C0000}"/>
    <cellStyle name="BM Input 6 4 4" xfId="3189" xr:uid="{00000000-0005-0000-0000-00005E0C0000}"/>
    <cellStyle name="BM Input 6 5" xfId="3190" xr:uid="{00000000-0005-0000-0000-00005F0C0000}"/>
    <cellStyle name="BM Input 6 5 2" xfId="3191" xr:uid="{00000000-0005-0000-0000-0000600C0000}"/>
    <cellStyle name="BM Input 6 5 2 2" xfId="3192" xr:uid="{00000000-0005-0000-0000-0000610C0000}"/>
    <cellStyle name="BM Input 6 5 3" xfId="3193" xr:uid="{00000000-0005-0000-0000-0000620C0000}"/>
    <cellStyle name="BM Input 6 6" xfId="3194" xr:uid="{00000000-0005-0000-0000-0000630C0000}"/>
    <cellStyle name="BM Input 6 6 2" xfId="3195" xr:uid="{00000000-0005-0000-0000-0000640C0000}"/>
    <cellStyle name="BM Input 6 6 2 2" xfId="3196" xr:uid="{00000000-0005-0000-0000-0000650C0000}"/>
    <cellStyle name="BM Input 6 6 3" xfId="3197" xr:uid="{00000000-0005-0000-0000-0000660C0000}"/>
    <cellStyle name="BM Input 6 7" xfId="3198" xr:uid="{00000000-0005-0000-0000-0000670C0000}"/>
    <cellStyle name="BM Input 6 7 2" xfId="3199" xr:uid="{00000000-0005-0000-0000-0000680C0000}"/>
    <cellStyle name="BM Input 6 7 2 2" xfId="3200" xr:uid="{00000000-0005-0000-0000-0000690C0000}"/>
    <cellStyle name="BM Input 6 7 3" xfId="3201" xr:uid="{00000000-0005-0000-0000-00006A0C0000}"/>
    <cellStyle name="BM Input 6 8" xfId="3202" xr:uid="{00000000-0005-0000-0000-00006B0C0000}"/>
    <cellStyle name="BM Input 6 8 2" xfId="3203" xr:uid="{00000000-0005-0000-0000-00006C0C0000}"/>
    <cellStyle name="BM Input 6 8 2 2" xfId="3204" xr:uid="{00000000-0005-0000-0000-00006D0C0000}"/>
    <cellStyle name="BM Input 6 8 3" xfId="3205" xr:uid="{00000000-0005-0000-0000-00006E0C0000}"/>
    <cellStyle name="BM Input 6 9" xfId="3206" xr:uid="{00000000-0005-0000-0000-00006F0C0000}"/>
    <cellStyle name="BM Input 6 9 2" xfId="3207" xr:uid="{00000000-0005-0000-0000-0000700C0000}"/>
    <cellStyle name="BM Input 6 9 2 2" xfId="3208" xr:uid="{00000000-0005-0000-0000-0000710C0000}"/>
    <cellStyle name="BM Input 6 9 3" xfId="3209" xr:uid="{00000000-0005-0000-0000-0000720C0000}"/>
    <cellStyle name="BM Input 7" xfId="3210" xr:uid="{00000000-0005-0000-0000-0000730C0000}"/>
    <cellStyle name="BM Input 7 2" xfId="3211" xr:uid="{00000000-0005-0000-0000-0000740C0000}"/>
    <cellStyle name="BM Input 7 2 2" xfId="3212" xr:uid="{00000000-0005-0000-0000-0000750C0000}"/>
    <cellStyle name="BM Input 7 2 3" xfId="3213" xr:uid="{00000000-0005-0000-0000-0000760C0000}"/>
    <cellStyle name="BM Input 7 3" xfId="3214" xr:uid="{00000000-0005-0000-0000-0000770C0000}"/>
    <cellStyle name="BM Input 7 3 2" xfId="3215" xr:uid="{00000000-0005-0000-0000-0000780C0000}"/>
    <cellStyle name="BM Input 7 4" xfId="3216" xr:uid="{00000000-0005-0000-0000-0000790C0000}"/>
    <cellStyle name="BM Input 8" xfId="3217" xr:uid="{00000000-0005-0000-0000-00007A0C0000}"/>
    <cellStyle name="BM Input 8 2" xfId="3218" xr:uid="{00000000-0005-0000-0000-00007B0C0000}"/>
    <cellStyle name="BM Input 8 2 2" xfId="3219" xr:uid="{00000000-0005-0000-0000-00007C0C0000}"/>
    <cellStyle name="BM Input 8 2 3" xfId="3220" xr:uid="{00000000-0005-0000-0000-00007D0C0000}"/>
    <cellStyle name="BM Input 8 3" xfId="3221" xr:uid="{00000000-0005-0000-0000-00007E0C0000}"/>
    <cellStyle name="BM Input 8 4" xfId="3222" xr:uid="{00000000-0005-0000-0000-00007F0C0000}"/>
    <cellStyle name="BM Input 9" xfId="3223" xr:uid="{00000000-0005-0000-0000-0000800C0000}"/>
    <cellStyle name="BM Input 9 2" xfId="3224" xr:uid="{00000000-0005-0000-0000-0000810C0000}"/>
    <cellStyle name="BM Input 9 2 2" xfId="3225" xr:uid="{00000000-0005-0000-0000-0000820C0000}"/>
    <cellStyle name="BM Input 9 3" xfId="3226" xr:uid="{00000000-0005-0000-0000-0000830C0000}"/>
    <cellStyle name="BM Input 9 4" xfId="3227" xr:uid="{00000000-0005-0000-0000-0000840C0000}"/>
    <cellStyle name="BM Input External Link" xfId="3228" xr:uid="{00000000-0005-0000-0000-0000850C0000}"/>
    <cellStyle name="BM Input External Link 10" xfId="3229" xr:uid="{00000000-0005-0000-0000-0000860C0000}"/>
    <cellStyle name="BM Input External Link 10 2" xfId="3230" xr:uid="{00000000-0005-0000-0000-0000870C0000}"/>
    <cellStyle name="BM Input External Link 10 2 2" xfId="3231" xr:uid="{00000000-0005-0000-0000-0000880C0000}"/>
    <cellStyle name="BM Input External Link 10 3" xfId="3232" xr:uid="{00000000-0005-0000-0000-0000890C0000}"/>
    <cellStyle name="BM Input External Link 11" xfId="3233" xr:uid="{00000000-0005-0000-0000-00008A0C0000}"/>
    <cellStyle name="BM Input External Link 11 2" xfId="3234" xr:uid="{00000000-0005-0000-0000-00008B0C0000}"/>
    <cellStyle name="BM Input External Link 11 2 2" xfId="3235" xr:uid="{00000000-0005-0000-0000-00008C0C0000}"/>
    <cellStyle name="BM Input External Link 11 3" xfId="3236" xr:uid="{00000000-0005-0000-0000-00008D0C0000}"/>
    <cellStyle name="BM Input External Link 12" xfId="3237" xr:uid="{00000000-0005-0000-0000-00008E0C0000}"/>
    <cellStyle name="BM Input External Link 12 2" xfId="3238" xr:uid="{00000000-0005-0000-0000-00008F0C0000}"/>
    <cellStyle name="BM Input External Link 12 2 2" xfId="3239" xr:uid="{00000000-0005-0000-0000-0000900C0000}"/>
    <cellStyle name="BM Input External Link 12 3" xfId="3240" xr:uid="{00000000-0005-0000-0000-0000910C0000}"/>
    <cellStyle name="BM Input External Link 13" xfId="3241" xr:uid="{00000000-0005-0000-0000-0000920C0000}"/>
    <cellStyle name="BM Input External Link 13 2" xfId="3242" xr:uid="{00000000-0005-0000-0000-0000930C0000}"/>
    <cellStyle name="BM Input External Link 13 2 2" xfId="3243" xr:uid="{00000000-0005-0000-0000-0000940C0000}"/>
    <cellStyle name="BM Input External Link 13 3" xfId="3244" xr:uid="{00000000-0005-0000-0000-0000950C0000}"/>
    <cellStyle name="BM Input External Link 14" xfId="3245" xr:uid="{00000000-0005-0000-0000-0000960C0000}"/>
    <cellStyle name="BM Input External Link 14 2" xfId="3246" xr:uid="{00000000-0005-0000-0000-0000970C0000}"/>
    <cellStyle name="BM Input External Link 14 2 2" xfId="3247" xr:uid="{00000000-0005-0000-0000-0000980C0000}"/>
    <cellStyle name="BM Input External Link 14 3" xfId="3248" xr:uid="{00000000-0005-0000-0000-0000990C0000}"/>
    <cellStyle name="BM Input External Link 15" xfId="3249" xr:uid="{00000000-0005-0000-0000-00009A0C0000}"/>
    <cellStyle name="BM Input External Link 15 2" xfId="3250" xr:uid="{00000000-0005-0000-0000-00009B0C0000}"/>
    <cellStyle name="BM Input External Link 15 2 2" xfId="3251" xr:uid="{00000000-0005-0000-0000-00009C0C0000}"/>
    <cellStyle name="BM Input External Link 15 3" xfId="3252" xr:uid="{00000000-0005-0000-0000-00009D0C0000}"/>
    <cellStyle name="BM Input External Link 16" xfId="3253" xr:uid="{00000000-0005-0000-0000-00009E0C0000}"/>
    <cellStyle name="BM Input External Link 16 2" xfId="3254" xr:uid="{00000000-0005-0000-0000-00009F0C0000}"/>
    <cellStyle name="BM Input External Link 16 2 2" xfId="3255" xr:uid="{00000000-0005-0000-0000-0000A00C0000}"/>
    <cellStyle name="BM Input External Link 16 3" xfId="3256" xr:uid="{00000000-0005-0000-0000-0000A10C0000}"/>
    <cellStyle name="BM Input External Link 17" xfId="3257" xr:uid="{00000000-0005-0000-0000-0000A20C0000}"/>
    <cellStyle name="BM Input External Link 17 2" xfId="3258" xr:uid="{00000000-0005-0000-0000-0000A30C0000}"/>
    <cellStyle name="BM Input External Link 17 2 2" xfId="3259" xr:uid="{00000000-0005-0000-0000-0000A40C0000}"/>
    <cellStyle name="BM Input External Link 17 3" xfId="3260" xr:uid="{00000000-0005-0000-0000-0000A50C0000}"/>
    <cellStyle name="BM Input External Link 18" xfId="3261" xr:uid="{00000000-0005-0000-0000-0000A60C0000}"/>
    <cellStyle name="BM Input External Link 18 2" xfId="3262" xr:uid="{00000000-0005-0000-0000-0000A70C0000}"/>
    <cellStyle name="BM Input External Link 18 2 2" xfId="3263" xr:uid="{00000000-0005-0000-0000-0000A80C0000}"/>
    <cellStyle name="BM Input External Link 18 3" xfId="3264" xr:uid="{00000000-0005-0000-0000-0000A90C0000}"/>
    <cellStyle name="BM Input External Link 19" xfId="3265" xr:uid="{00000000-0005-0000-0000-0000AA0C0000}"/>
    <cellStyle name="BM Input External Link 19 2" xfId="3266" xr:uid="{00000000-0005-0000-0000-0000AB0C0000}"/>
    <cellStyle name="BM Input External Link 19 2 2" xfId="3267" xr:uid="{00000000-0005-0000-0000-0000AC0C0000}"/>
    <cellStyle name="BM Input External Link 19 3" xfId="3268" xr:uid="{00000000-0005-0000-0000-0000AD0C0000}"/>
    <cellStyle name="BM Input External Link 2" xfId="3269" xr:uid="{00000000-0005-0000-0000-0000AE0C0000}"/>
    <cellStyle name="BM Input External Link 2 10" xfId="3270" xr:uid="{00000000-0005-0000-0000-0000AF0C0000}"/>
    <cellStyle name="BM Input External Link 2 10 2" xfId="3271" xr:uid="{00000000-0005-0000-0000-0000B00C0000}"/>
    <cellStyle name="BM Input External Link 2 10 2 2" xfId="3272" xr:uid="{00000000-0005-0000-0000-0000B10C0000}"/>
    <cellStyle name="BM Input External Link 2 10 3" xfId="3273" xr:uid="{00000000-0005-0000-0000-0000B20C0000}"/>
    <cellStyle name="BM Input External Link 2 11" xfId="3274" xr:uid="{00000000-0005-0000-0000-0000B30C0000}"/>
    <cellStyle name="BM Input External Link 2 11 2" xfId="3275" xr:uid="{00000000-0005-0000-0000-0000B40C0000}"/>
    <cellStyle name="BM Input External Link 2 11 2 2" xfId="3276" xr:uid="{00000000-0005-0000-0000-0000B50C0000}"/>
    <cellStyle name="BM Input External Link 2 11 3" xfId="3277" xr:uid="{00000000-0005-0000-0000-0000B60C0000}"/>
    <cellStyle name="BM Input External Link 2 12" xfId="3278" xr:uid="{00000000-0005-0000-0000-0000B70C0000}"/>
    <cellStyle name="BM Input External Link 2 12 2" xfId="3279" xr:uid="{00000000-0005-0000-0000-0000B80C0000}"/>
    <cellStyle name="BM Input External Link 2 12 2 2" xfId="3280" xr:uid="{00000000-0005-0000-0000-0000B90C0000}"/>
    <cellStyle name="BM Input External Link 2 12 3" xfId="3281" xr:uid="{00000000-0005-0000-0000-0000BA0C0000}"/>
    <cellStyle name="BM Input External Link 2 13" xfId="3282" xr:uid="{00000000-0005-0000-0000-0000BB0C0000}"/>
    <cellStyle name="BM Input External Link 2 13 2" xfId="3283" xr:uid="{00000000-0005-0000-0000-0000BC0C0000}"/>
    <cellStyle name="BM Input External Link 2 13 2 2" xfId="3284" xr:uid="{00000000-0005-0000-0000-0000BD0C0000}"/>
    <cellStyle name="BM Input External Link 2 13 3" xfId="3285" xr:uid="{00000000-0005-0000-0000-0000BE0C0000}"/>
    <cellStyle name="BM Input External Link 2 14" xfId="3286" xr:uid="{00000000-0005-0000-0000-0000BF0C0000}"/>
    <cellStyle name="BM Input External Link 2 14 2" xfId="3287" xr:uid="{00000000-0005-0000-0000-0000C00C0000}"/>
    <cellStyle name="BM Input External Link 2 14 2 2" xfId="3288" xr:uid="{00000000-0005-0000-0000-0000C10C0000}"/>
    <cellStyle name="BM Input External Link 2 14 3" xfId="3289" xr:uid="{00000000-0005-0000-0000-0000C20C0000}"/>
    <cellStyle name="BM Input External Link 2 15" xfId="3290" xr:uid="{00000000-0005-0000-0000-0000C30C0000}"/>
    <cellStyle name="BM Input External Link 2 15 2" xfId="3291" xr:uid="{00000000-0005-0000-0000-0000C40C0000}"/>
    <cellStyle name="BM Input External Link 2 15 2 2" xfId="3292" xr:uid="{00000000-0005-0000-0000-0000C50C0000}"/>
    <cellStyle name="BM Input External Link 2 15 3" xfId="3293" xr:uid="{00000000-0005-0000-0000-0000C60C0000}"/>
    <cellStyle name="BM Input External Link 2 16" xfId="3294" xr:uid="{00000000-0005-0000-0000-0000C70C0000}"/>
    <cellStyle name="BM Input External Link 2 16 2" xfId="3295" xr:uid="{00000000-0005-0000-0000-0000C80C0000}"/>
    <cellStyle name="BM Input External Link 2 16 2 2" xfId="3296" xr:uid="{00000000-0005-0000-0000-0000C90C0000}"/>
    <cellStyle name="BM Input External Link 2 16 3" xfId="3297" xr:uid="{00000000-0005-0000-0000-0000CA0C0000}"/>
    <cellStyle name="BM Input External Link 2 17" xfId="3298" xr:uid="{00000000-0005-0000-0000-0000CB0C0000}"/>
    <cellStyle name="BM Input External Link 2 17 2" xfId="3299" xr:uid="{00000000-0005-0000-0000-0000CC0C0000}"/>
    <cellStyle name="BM Input External Link 2 17 2 2" xfId="3300" xr:uid="{00000000-0005-0000-0000-0000CD0C0000}"/>
    <cellStyle name="BM Input External Link 2 17 3" xfId="3301" xr:uid="{00000000-0005-0000-0000-0000CE0C0000}"/>
    <cellStyle name="BM Input External Link 2 18" xfId="3302" xr:uid="{00000000-0005-0000-0000-0000CF0C0000}"/>
    <cellStyle name="BM Input External Link 2 18 2" xfId="3303" xr:uid="{00000000-0005-0000-0000-0000D00C0000}"/>
    <cellStyle name="BM Input External Link 2 18 2 2" xfId="3304" xr:uid="{00000000-0005-0000-0000-0000D10C0000}"/>
    <cellStyle name="BM Input External Link 2 18 3" xfId="3305" xr:uid="{00000000-0005-0000-0000-0000D20C0000}"/>
    <cellStyle name="BM Input External Link 2 19" xfId="3306" xr:uid="{00000000-0005-0000-0000-0000D30C0000}"/>
    <cellStyle name="BM Input External Link 2 19 2" xfId="3307" xr:uid="{00000000-0005-0000-0000-0000D40C0000}"/>
    <cellStyle name="BM Input External Link 2 19 2 2" xfId="3308" xr:uid="{00000000-0005-0000-0000-0000D50C0000}"/>
    <cellStyle name="BM Input External Link 2 19 3" xfId="3309" xr:uid="{00000000-0005-0000-0000-0000D60C0000}"/>
    <cellStyle name="BM Input External Link 2 2" xfId="3310" xr:uid="{00000000-0005-0000-0000-0000D70C0000}"/>
    <cellStyle name="BM Input External Link 2 2 10" xfId="3311" xr:uid="{00000000-0005-0000-0000-0000D80C0000}"/>
    <cellStyle name="BM Input External Link 2 2 10 2" xfId="3312" xr:uid="{00000000-0005-0000-0000-0000D90C0000}"/>
    <cellStyle name="BM Input External Link 2 2 10 2 2" xfId="3313" xr:uid="{00000000-0005-0000-0000-0000DA0C0000}"/>
    <cellStyle name="BM Input External Link 2 2 10 3" xfId="3314" xr:uid="{00000000-0005-0000-0000-0000DB0C0000}"/>
    <cellStyle name="BM Input External Link 2 2 11" xfId="3315" xr:uid="{00000000-0005-0000-0000-0000DC0C0000}"/>
    <cellStyle name="BM Input External Link 2 2 11 2" xfId="3316" xr:uid="{00000000-0005-0000-0000-0000DD0C0000}"/>
    <cellStyle name="BM Input External Link 2 2 11 2 2" xfId="3317" xr:uid="{00000000-0005-0000-0000-0000DE0C0000}"/>
    <cellStyle name="BM Input External Link 2 2 11 3" xfId="3318" xr:uid="{00000000-0005-0000-0000-0000DF0C0000}"/>
    <cellStyle name="BM Input External Link 2 2 12" xfId="3319" xr:uid="{00000000-0005-0000-0000-0000E00C0000}"/>
    <cellStyle name="BM Input External Link 2 2 12 2" xfId="3320" xr:uid="{00000000-0005-0000-0000-0000E10C0000}"/>
    <cellStyle name="BM Input External Link 2 2 12 2 2" xfId="3321" xr:uid="{00000000-0005-0000-0000-0000E20C0000}"/>
    <cellStyle name="BM Input External Link 2 2 12 3" xfId="3322" xr:uid="{00000000-0005-0000-0000-0000E30C0000}"/>
    <cellStyle name="BM Input External Link 2 2 13" xfId="3323" xr:uid="{00000000-0005-0000-0000-0000E40C0000}"/>
    <cellStyle name="BM Input External Link 2 2 13 2" xfId="3324" xr:uid="{00000000-0005-0000-0000-0000E50C0000}"/>
    <cellStyle name="BM Input External Link 2 2 13 2 2" xfId="3325" xr:uid="{00000000-0005-0000-0000-0000E60C0000}"/>
    <cellStyle name="BM Input External Link 2 2 13 3" xfId="3326" xr:uid="{00000000-0005-0000-0000-0000E70C0000}"/>
    <cellStyle name="BM Input External Link 2 2 14" xfId="3327" xr:uid="{00000000-0005-0000-0000-0000E80C0000}"/>
    <cellStyle name="BM Input External Link 2 2 14 2" xfId="3328" xr:uid="{00000000-0005-0000-0000-0000E90C0000}"/>
    <cellStyle name="BM Input External Link 2 2 14 2 2" xfId="3329" xr:uid="{00000000-0005-0000-0000-0000EA0C0000}"/>
    <cellStyle name="BM Input External Link 2 2 14 3" xfId="3330" xr:uid="{00000000-0005-0000-0000-0000EB0C0000}"/>
    <cellStyle name="BM Input External Link 2 2 15" xfId="3331" xr:uid="{00000000-0005-0000-0000-0000EC0C0000}"/>
    <cellStyle name="BM Input External Link 2 2 15 2" xfId="3332" xr:uid="{00000000-0005-0000-0000-0000ED0C0000}"/>
    <cellStyle name="BM Input External Link 2 2 15 2 2" xfId="3333" xr:uid="{00000000-0005-0000-0000-0000EE0C0000}"/>
    <cellStyle name="BM Input External Link 2 2 15 3" xfId="3334" xr:uid="{00000000-0005-0000-0000-0000EF0C0000}"/>
    <cellStyle name="BM Input External Link 2 2 16" xfId="3335" xr:uid="{00000000-0005-0000-0000-0000F00C0000}"/>
    <cellStyle name="BM Input External Link 2 2 16 2" xfId="3336" xr:uid="{00000000-0005-0000-0000-0000F10C0000}"/>
    <cellStyle name="BM Input External Link 2 2 16 2 2" xfId="3337" xr:uid="{00000000-0005-0000-0000-0000F20C0000}"/>
    <cellStyle name="BM Input External Link 2 2 16 3" xfId="3338" xr:uid="{00000000-0005-0000-0000-0000F30C0000}"/>
    <cellStyle name="BM Input External Link 2 2 17" xfId="3339" xr:uid="{00000000-0005-0000-0000-0000F40C0000}"/>
    <cellStyle name="BM Input External Link 2 2 17 2" xfId="3340" xr:uid="{00000000-0005-0000-0000-0000F50C0000}"/>
    <cellStyle name="BM Input External Link 2 2 17 2 2" xfId="3341" xr:uid="{00000000-0005-0000-0000-0000F60C0000}"/>
    <cellStyle name="BM Input External Link 2 2 17 3" xfId="3342" xr:uid="{00000000-0005-0000-0000-0000F70C0000}"/>
    <cellStyle name="BM Input External Link 2 2 18" xfId="3343" xr:uid="{00000000-0005-0000-0000-0000F80C0000}"/>
    <cellStyle name="BM Input External Link 2 2 18 2" xfId="3344" xr:uid="{00000000-0005-0000-0000-0000F90C0000}"/>
    <cellStyle name="BM Input External Link 2 2 19" xfId="3345" xr:uid="{00000000-0005-0000-0000-0000FA0C0000}"/>
    <cellStyle name="BM Input External Link 2 2 2" xfId="3346" xr:uid="{00000000-0005-0000-0000-0000FB0C0000}"/>
    <cellStyle name="BM Input External Link 2 2 2 10" xfId="3347" xr:uid="{00000000-0005-0000-0000-0000FC0C0000}"/>
    <cellStyle name="BM Input External Link 2 2 2 10 2" xfId="3348" xr:uid="{00000000-0005-0000-0000-0000FD0C0000}"/>
    <cellStyle name="BM Input External Link 2 2 2 10 2 2" xfId="3349" xr:uid="{00000000-0005-0000-0000-0000FE0C0000}"/>
    <cellStyle name="BM Input External Link 2 2 2 10 3" xfId="3350" xr:uid="{00000000-0005-0000-0000-0000FF0C0000}"/>
    <cellStyle name="BM Input External Link 2 2 2 11" xfId="3351" xr:uid="{00000000-0005-0000-0000-0000000D0000}"/>
    <cellStyle name="BM Input External Link 2 2 2 11 2" xfId="3352" xr:uid="{00000000-0005-0000-0000-0000010D0000}"/>
    <cellStyle name="BM Input External Link 2 2 2 11 2 2" xfId="3353" xr:uid="{00000000-0005-0000-0000-0000020D0000}"/>
    <cellStyle name="BM Input External Link 2 2 2 11 3" xfId="3354" xr:uid="{00000000-0005-0000-0000-0000030D0000}"/>
    <cellStyle name="BM Input External Link 2 2 2 12" xfId="3355" xr:uid="{00000000-0005-0000-0000-0000040D0000}"/>
    <cellStyle name="BM Input External Link 2 2 2 12 2" xfId="3356" xr:uid="{00000000-0005-0000-0000-0000050D0000}"/>
    <cellStyle name="BM Input External Link 2 2 2 12 2 2" xfId="3357" xr:uid="{00000000-0005-0000-0000-0000060D0000}"/>
    <cellStyle name="BM Input External Link 2 2 2 12 3" xfId="3358" xr:uid="{00000000-0005-0000-0000-0000070D0000}"/>
    <cellStyle name="BM Input External Link 2 2 2 13" xfId="3359" xr:uid="{00000000-0005-0000-0000-0000080D0000}"/>
    <cellStyle name="BM Input External Link 2 2 2 13 2" xfId="3360" xr:uid="{00000000-0005-0000-0000-0000090D0000}"/>
    <cellStyle name="BM Input External Link 2 2 2 13 2 2" xfId="3361" xr:uid="{00000000-0005-0000-0000-00000A0D0000}"/>
    <cellStyle name="BM Input External Link 2 2 2 13 3" xfId="3362" xr:uid="{00000000-0005-0000-0000-00000B0D0000}"/>
    <cellStyle name="BM Input External Link 2 2 2 14" xfId="3363" xr:uid="{00000000-0005-0000-0000-00000C0D0000}"/>
    <cellStyle name="BM Input External Link 2 2 2 14 2" xfId="3364" xr:uid="{00000000-0005-0000-0000-00000D0D0000}"/>
    <cellStyle name="BM Input External Link 2 2 2 14 2 2" xfId="3365" xr:uid="{00000000-0005-0000-0000-00000E0D0000}"/>
    <cellStyle name="BM Input External Link 2 2 2 14 3" xfId="3366" xr:uid="{00000000-0005-0000-0000-00000F0D0000}"/>
    <cellStyle name="BM Input External Link 2 2 2 15" xfId="3367" xr:uid="{00000000-0005-0000-0000-0000100D0000}"/>
    <cellStyle name="BM Input External Link 2 2 2 15 2" xfId="3368" xr:uid="{00000000-0005-0000-0000-0000110D0000}"/>
    <cellStyle name="BM Input External Link 2 2 2 15 2 2" xfId="3369" xr:uid="{00000000-0005-0000-0000-0000120D0000}"/>
    <cellStyle name="BM Input External Link 2 2 2 15 3" xfId="3370" xr:uid="{00000000-0005-0000-0000-0000130D0000}"/>
    <cellStyle name="BM Input External Link 2 2 2 16" xfId="3371" xr:uid="{00000000-0005-0000-0000-0000140D0000}"/>
    <cellStyle name="BM Input External Link 2 2 2 16 2" xfId="3372" xr:uid="{00000000-0005-0000-0000-0000150D0000}"/>
    <cellStyle name="BM Input External Link 2 2 2 16 2 2" xfId="3373" xr:uid="{00000000-0005-0000-0000-0000160D0000}"/>
    <cellStyle name="BM Input External Link 2 2 2 16 3" xfId="3374" xr:uid="{00000000-0005-0000-0000-0000170D0000}"/>
    <cellStyle name="BM Input External Link 2 2 2 17" xfId="3375" xr:uid="{00000000-0005-0000-0000-0000180D0000}"/>
    <cellStyle name="BM Input External Link 2 2 2 17 2" xfId="3376" xr:uid="{00000000-0005-0000-0000-0000190D0000}"/>
    <cellStyle name="BM Input External Link 2 2 2 17 2 2" xfId="3377" xr:uid="{00000000-0005-0000-0000-00001A0D0000}"/>
    <cellStyle name="BM Input External Link 2 2 2 17 3" xfId="3378" xr:uid="{00000000-0005-0000-0000-00001B0D0000}"/>
    <cellStyle name="BM Input External Link 2 2 2 18" xfId="3379" xr:uid="{00000000-0005-0000-0000-00001C0D0000}"/>
    <cellStyle name="BM Input External Link 2 2 2 18 2" xfId="3380" xr:uid="{00000000-0005-0000-0000-00001D0D0000}"/>
    <cellStyle name="BM Input External Link 2 2 2 18 2 2" xfId="3381" xr:uid="{00000000-0005-0000-0000-00001E0D0000}"/>
    <cellStyle name="BM Input External Link 2 2 2 18 3" xfId="3382" xr:uid="{00000000-0005-0000-0000-00001F0D0000}"/>
    <cellStyle name="BM Input External Link 2 2 2 19" xfId="3383" xr:uid="{00000000-0005-0000-0000-0000200D0000}"/>
    <cellStyle name="BM Input External Link 2 2 2 19 2" xfId="3384" xr:uid="{00000000-0005-0000-0000-0000210D0000}"/>
    <cellStyle name="BM Input External Link 2 2 2 19 2 2" xfId="3385" xr:uid="{00000000-0005-0000-0000-0000220D0000}"/>
    <cellStyle name="BM Input External Link 2 2 2 19 3" xfId="3386" xr:uid="{00000000-0005-0000-0000-0000230D0000}"/>
    <cellStyle name="BM Input External Link 2 2 2 2" xfId="3387" xr:uid="{00000000-0005-0000-0000-0000240D0000}"/>
    <cellStyle name="BM Input External Link 2 2 2 2 2" xfId="3388" xr:uid="{00000000-0005-0000-0000-0000250D0000}"/>
    <cellStyle name="BM Input External Link 2 2 2 2 2 2" xfId="3389" xr:uid="{00000000-0005-0000-0000-0000260D0000}"/>
    <cellStyle name="BM Input External Link 2 2 2 2 2 3" xfId="3390" xr:uid="{00000000-0005-0000-0000-0000270D0000}"/>
    <cellStyle name="BM Input External Link 2 2 2 2 3" xfId="3391" xr:uid="{00000000-0005-0000-0000-0000280D0000}"/>
    <cellStyle name="BM Input External Link 2 2 2 2 3 2" xfId="3392" xr:uid="{00000000-0005-0000-0000-0000290D0000}"/>
    <cellStyle name="BM Input External Link 2 2 2 2 4" xfId="3393" xr:uid="{00000000-0005-0000-0000-00002A0D0000}"/>
    <cellStyle name="BM Input External Link 2 2 2 20" xfId="3394" xr:uid="{00000000-0005-0000-0000-00002B0D0000}"/>
    <cellStyle name="BM Input External Link 2 2 2 20 2" xfId="3395" xr:uid="{00000000-0005-0000-0000-00002C0D0000}"/>
    <cellStyle name="BM Input External Link 2 2 2 20 2 2" xfId="3396" xr:uid="{00000000-0005-0000-0000-00002D0D0000}"/>
    <cellStyle name="BM Input External Link 2 2 2 20 3" xfId="3397" xr:uid="{00000000-0005-0000-0000-00002E0D0000}"/>
    <cellStyle name="BM Input External Link 2 2 2 21" xfId="3398" xr:uid="{00000000-0005-0000-0000-00002F0D0000}"/>
    <cellStyle name="BM Input External Link 2 2 2 21 2" xfId="3399" xr:uid="{00000000-0005-0000-0000-0000300D0000}"/>
    <cellStyle name="BM Input External Link 2 2 2 22" xfId="3400" xr:uid="{00000000-0005-0000-0000-0000310D0000}"/>
    <cellStyle name="BM Input External Link 2 2 2 23" xfId="3401" xr:uid="{00000000-0005-0000-0000-0000320D0000}"/>
    <cellStyle name="BM Input External Link 2 2 2 3" xfId="3402" xr:uid="{00000000-0005-0000-0000-0000330D0000}"/>
    <cellStyle name="BM Input External Link 2 2 2 3 2" xfId="3403" xr:uid="{00000000-0005-0000-0000-0000340D0000}"/>
    <cellStyle name="BM Input External Link 2 2 2 3 2 2" xfId="3404" xr:uid="{00000000-0005-0000-0000-0000350D0000}"/>
    <cellStyle name="BM Input External Link 2 2 2 3 3" xfId="3405" xr:uid="{00000000-0005-0000-0000-0000360D0000}"/>
    <cellStyle name="BM Input External Link 2 2 2 3 4" xfId="3406" xr:uid="{00000000-0005-0000-0000-0000370D0000}"/>
    <cellStyle name="BM Input External Link 2 2 2 4" xfId="3407" xr:uid="{00000000-0005-0000-0000-0000380D0000}"/>
    <cellStyle name="BM Input External Link 2 2 2 4 2" xfId="3408" xr:uid="{00000000-0005-0000-0000-0000390D0000}"/>
    <cellStyle name="BM Input External Link 2 2 2 4 2 2" xfId="3409" xr:uid="{00000000-0005-0000-0000-00003A0D0000}"/>
    <cellStyle name="BM Input External Link 2 2 2 4 3" xfId="3410" xr:uid="{00000000-0005-0000-0000-00003B0D0000}"/>
    <cellStyle name="BM Input External Link 2 2 2 4 4" xfId="3411" xr:uid="{00000000-0005-0000-0000-00003C0D0000}"/>
    <cellStyle name="BM Input External Link 2 2 2 5" xfId="3412" xr:uid="{00000000-0005-0000-0000-00003D0D0000}"/>
    <cellStyle name="BM Input External Link 2 2 2 5 2" xfId="3413" xr:uid="{00000000-0005-0000-0000-00003E0D0000}"/>
    <cellStyle name="BM Input External Link 2 2 2 5 2 2" xfId="3414" xr:uid="{00000000-0005-0000-0000-00003F0D0000}"/>
    <cellStyle name="BM Input External Link 2 2 2 5 3" xfId="3415" xr:uid="{00000000-0005-0000-0000-0000400D0000}"/>
    <cellStyle name="BM Input External Link 2 2 2 6" xfId="3416" xr:uid="{00000000-0005-0000-0000-0000410D0000}"/>
    <cellStyle name="BM Input External Link 2 2 2 6 2" xfId="3417" xr:uid="{00000000-0005-0000-0000-0000420D0000}"/>
    <cellStyle name="BM Input External Link 2 2 2 6 2 2" xfId="3418" xr:uid="{00000000-0005-0000-0000-0000430D0000}"/>
    <cellStyle name="BM Input External Link 2 2 2 6 3" xfId="3419" xr:uid="{00000000-0005-0000-0000-0000440D0000}"/>
    <cellStyle name="BM Input External Link 2 2 2 7" xfId="3420" xr:uid="{00000000-0005-0000-0000-0000450D0000}"/>
    <cellStyle name="BM Input External Link 2 2 2 7 2" xfId="3421" xr:uid="{00000000-0005-0000-0000-0000460D0000}"/>
    <cellStyle name="BM Input External Link 2 2 2 7 2 2" xfId="3422" xr:uid="{00000000-0005-0000-0000-0000470D0000}"/>
    <cellStyle name="BM Input External Link 2 2 2 7 3" xfId="3423" xr:uid="{00000000-0005-0000-0000-0000480D0000}"/>
    <cellStyle name="BM Input External Link 2 2 2 8" xfId="3424" xr:uid="{00000000-0005-0000-0000-0000490D0000}"/>
    <cellStyle name="BM Input External Link 2 2 2 8 2" xfId="3425" xr:uid="{00000000-0005-0000-0000-00004A0D0000}"/>
    <cellStyle name="BM Input External Link 2 2 2 8 2 2" xfId="3426" xr:uid="{00000000-0005-0000-0000-00004B0D0000}"/>
    <cellStyle name="BM Input External Link 2 2 2 8 3" xfId="3427" xr:uid="{00000000-0005-0000-0000-00004C0D0000}"/>
    <cellStyle name="BM Input External Link 2 2 2 9" xfId="3428" xr:uid="{00000000-0005-0000-0000-00004D0D0000}"/>
    <cellStyle name="BM Input External Link 2 2 2 9 2" xfId="3429" xr:uid="{00000000-0005-0000-0000-00004E0D0000}"/>
    <cellStyle name="BM Input External Link 2 2 2 9 2 2" xfId="3430" xr:uid="{00000000-0005-0000-0000-00004F0D0000}"/>
    <cellStyle name="BM Input External Link 2 2 2 9 3" xfId="3431" xr:uid="{00000000-0005-0000-0000-0000500D0000}"/>
    <cellStyle name="BM Input External Link 2 2 20" xfId="3432" xr:uid="{00000000-0005-0000-0000-0000510D0000}"/>
    <cellStyle name="BM Input External Link 2 2 3" xfId="3433" xr:uid="{00000000-0005-0000-0000-0000520D0000}"/>
    <cellStyle name="BM Input External Link 2 2 3 2" xfId="3434" xr:uid="{00000000-0005-0000-0000-0000530D0000}"/>
    <cellStyle name="BM Input External Link 2 2 3 2 2" xfId="3435" xr:uid="{00000000-0005-0000-0000-0000540D0000}"/>
    <cellStyle name="BM Input External Link 2 2 3 2 3" xfId="3436" xr:uid="{00000000-0005-0000-0000-0000550D0000}"/>
    <cellStyle name="BM Input External Link 2 2 3 3" xfId="3437" xr:uid="{00000000-0005-0000-0000-0000560D0000}"/>
    <cellStyle name="BM Input External Link 2 2 3 3 2" xfId="3438" xr:uid="{00000000-0005-0000-0000-0000570D0000}"/>
    <cellStyle name="BM Input External Link 2 2 3 4" xfId="3439" xr:uid="{00000000-0005-0000-0000-0000580D0000}"/>
    <cellStyle name="BM Input External Link 2 2 4" xfId="3440" xr:uid="{00000000-0005-0000-0000-0000590D0000}"/>
    <cellStyle name="BM Input External Link 2 2 4 2" xfId="3441" xr:uid="{00000000-0005-0000-0000-00005A0D0000}"/>
    <cellStyle name="BM Input External Link 2 2 4 2 2" xfId="3442" xr:uid="{00000000-0005-0000-0000-00005B0D0000}"/>
    <cellStyle name="BM Input External Link 2 2 4 3" xfId="3443" xr:uid="{00000000-0005-0000-0000-00005C0D0000}"/>
    <cellStyle name="BM Input External Link 2 2 4 4" xfId="3444" xr:uid="{00000000-0005-0000-0000-00005D0D0000}"/>
    <cellStyle name="BM Input External Link 2 2 5" xfId="3445" xr:uid="{00000000-0005-0000-0000-00005E0D0000}"/>
    <cellStyle name="BM Input External Link 2 2 5 2" xfId="3446" xr:uid="{00000000-0005-0000-0000-00005F0D0000}"/>
    <cellStyle name="BM Input External Link 2 2 5 2 2" xfId="3447" xr:uid="{00000000-0005-0000-0000-0000600D0000}"/>
    <cellStyle name="BM Input External Link 2 2 5 3" xfId="3448" xr:uid="{00000000-0005-0000-0000-0000610D0000}"/>
    <cellStyle name="BM Input External Link 2 2 5 4" xfId="3449" xr:uid="{00000000-0005-0000-0000-0000620D0000}"/>
    <cellStyle name="BM Input External Link 2 2 6" xfId="3450" xr:uid="{00000000-0005-0000-0000-0000630D0000}"/>
    <cellStyle name="BM Input External Link 2 2 6 2" xfId="3451" xr:uid="{00000000-0005-0000-0000-0000640D0000}"/>
    <cellStyle name="BM Input External Link 2 2 6 2 2" xfId="3452" xr:uid="{00000000-0005-0000-0000-0000650D0000}"/>
    <cellStyle name="BM Input External Link 2 2 6 3" xfId="3453" xr:uid="{00000000-0005-0000-0000-0000660D0000}"/>
    <cellStyle name="BM Input External Link 2 2 7" xfId="3454" xr:uid="{00000000-0005-0000-0000-0000670D0000}"/>
    <cellStyle name="BM Input External Link 2 2 7 2" xfId="3455" xr:uid="{00000000-0005-0000-0000-0000680D0000}"/>
    <cellStyle name="BM Input External Link 2 2 7 2 2" xfId="3456" xr:uid="{00000000-0005-0000-0000-0000690D0000}"/>
    <cellStyle name="BM Input External Link 2 2 7 3" xfId="3457" xr:uid="{00000000-0005-0000-0000-00006A0D0000}"/>
    <cellStyle name="BM Input External Link 2 2 8" xfId="3458" xr:uid="{00000000-0005-0000-0000-00006B0D0000}"/>
    <cellStyle name="BM Input External Link 2 2 8 2" xfId="3459" xr:uid="{00000000-0005-0000-0000-00006C0D0000}"/>
    <cellStyle name="BM Input External Link 2 2 8 2 2" xfId="3460" xr:uid="{00000000-0005-0000-0000-00006D0D0000}"/>
    <cellStyle name="BM Input External Link 2 2 8 3" xfId="3461" xr:uid="{00000000-0005-0000-0000-00006E0D0000}"/>
    <cellStyle name="BM Input External Link 2 2 9" xfId="3462" xr:uid="{00000000-0005-0000-0000-00006F0D0000}"/>
    <cellStyle name="BM Input External Link 2 2 9 2" xfId="3463" xr:uid="{00000000-0005-0000-0000-0000700D0000}"/>
    <cellStyle name="BM Input External Link 2 2 9 2 2" xfId="3464" xr:uid="{00000000-0005-0000-0000-0000710D0000}"/>
    <cellStyle name="BM Input External Link 2 2 9 3" xfId="3465" xr:uid="{00000000-0005-0000-0000-0000720D0000}"/>
    <cellStyle name="BM Input External Link 2 20" xfId="3466" xr:uid="{00000000-0005-0000-0000-0000730D0000}"/>
    <cellStyle name="BM Input External Link 2 20 2" xfId="3467" xr:uid="{00000000-0005-0000-0000-0000740D0000}"/>
    <cellStyle name="BM Input External Link 2 20 2 2" xfId="3468" xr:uid="{00000000-0005-0000-0000-0000750D0000}"/>
    <cellStyle name="BM Input External Link 2 20 3" xfId="3469" xr:uid="{00000000-0005-0000-0000-0000760D0000}"/>
    <cellStyle name="BM Input External Link 2 21" xfId="3470" xr:uid="{00000000-0005-0000-0000-0000770D0000}"/>
    <cellStyle name="BM Input External Link 2 21 2" xfId="3471" xr:uid="{00000000-0005-0000-0000-0000780D0000}"/>
    <cellStyle name="BM Input External Link 2 22" xfId="3472" xr:uid="{00000000-0005-0000-0000-0000790D0000}"/>
    <cellStyle name="BM Input External Link 2 23" xfId="3473" xr:uid="{00000000-0005-0000-0000-00007A0D0000}"/>
    <cellStyle name="BM Input External Link 2 3" xfId="3474" xr:uid="{00000000-0005-0000-0000-00007B0D0000}"/>
    <cellStyle name="BM Input External Link 2 3 10" xfId="3475" xr:uid="{00000000-0005-0000-0000-00007C0D0000}"/>
    <cellStyle name="BM Input External Link 2 3 10 2" xfId="3476" xr:uid="{00000000-0005-0000-0000-00007D0D0000}"/>
    <cellStyle name="BM Input External Link 2 3 10 2 2" xfId="3477" xr:uid="{00000000-0005-0000-0000-00007E0D0000}"/>
    <cellStyle name="BM Input External Link 2 3 10 3" xfId="3478" xr:uid="{00000000-0005-0000-0000-00007F0D0000}"/>
    <cellStyle name="BM Input External Link 2 3 11" xfId="3479" xr:uid="{00000000-0005-0000-0000-0000800D0000}"/>
    <cellStyle name="BM Input External Link 2 3 11 2" xfId="3480" xr:uid="{00000000-0005-0000-0000-0000810D0000}"/>
    <cellStyle name="BM Input External Link 2 3 11 2 2" xfId="3481" xr:uid="{00000000-0005-0000-0000-0000820D0000}"/>
    <cellStyle name="BM Input External Link 2 3 11 3" xfId="3482" xr:uid="{00000000-0005-0000-0000-0000830D0000}"/>
    <cellStyle name="BM Input External Link 2 3 12" xfId="3483" xr:uid="{00000000-0005-0000-0000-0000840D0000}"/>
    <cellStyle name="BM Input External Link 2 3 12 2" xfId="3484" xr:uid="{00000000-0005-0000-0000-0000850D0000}"/>
    <cellStyle name="BM Input External Link 2 3 12 2 2" xfId="3485" xr:uid="{00000000-0005-0000-0000-0000860D0000}"/>
    <cellStyle name="BM Input External Link 2 3 12 3" xfId="3486" xr:uid="{00000000-0005-0000-0000-0000870D0000}"/>
    <cellStyle name="BM Input External Link 2 3 13" xfId="3487" xr:uid="{00000000-0005-0000-0000-0000880D0000}"/>
    <cellStyle name="BM Input External Link 2 3 13 2" xfId="3488" xr:uid="{00000000-0005-0000-0000-0000890D0000}"/>
    <cellStyle name="BM Input External Link 2 3 13 2 2" xfId="3489" xr:uid="{00000000-0005-0000-0000-00008A0D0000}"/>
    <cellStyle name="BM Input External Link 2 3 13 3" xfId="3490" xr:uid="{00000000-0005-0000-0000-00008B0D0000}"/>
    <cellStyle name="BM Input External Link 2 3 14" xfId="3491" xr:uid="{00000000-0005-0000-0000-00008C0D0000}"/>
    <cellStyle name="BM Input External Link 2 3 14 2" xfId="3492" xr:uid="{00000000-0005-0000-0000-00008D0D0000}"/>
    <cellStyle name="BM Input External Link 2 3 14 2 2" xfId="3493" xr:uid="{00000000-0005-0000-0000-00008E0D0000}"/>
    <cellStyle name="BM Input External Link 2 3 14 3" xfId="3494" xr:uid="{00000000-0005-0000-0000-00008F0D0000}"/>
    <cellStyle name="BM Input External Link 2 3 15" xfId="3495" xr:uid="{00000000-0005-0000-0000-0000900D0000}"/>
    <cellStyle name="BM Input External Link 2 3 15 2" xfId="3496" xr:uid="{00000000-0005-0000-0000-0000910D0000}"/>
    <cellStyle name="BM Input External Link 2 3 15 2 2" xfId="3497" xr:uid="{00000000-0005-0000-0000-0000920D0000}"/>
    <cellStyle name="BM Input External Link 2 3 15 3" xfId="3498" xr:uid="{00000000-0005-0000-0000-0000930D0000}"/>
    <cellStyle name="BM Input External Link 2 3 16" xfId="3499" xr:uid="{00000000-0005-0000-0000-0000940D0000}"/>
    <cellStyle name="BM Input External Link 2 3 16 2" xfId="3500" xr:uid="{00000000-0005-0000-0000-0000950D0000}"/>
    <cellStyle name="BM Input External Link 2 3 16 2 2" xfId="3501" xr:uid="{00000000-0005-0000-0000-0000960D0000}"/>
    <cellStyle name="BM Input External Link 2 3 16 3" xfId="3502" xr:uid="{00000000-0005-0000-0000-0000970D0000}"/>
    <cellStyle name="BM Input External Link 2 3 17" xfId="3503" xr:uid="{00000000-0005-0000-0000-0000980D0000}"/>
    <cellStyle name="BM Input External Link 2 3 17 2" xfId="3504" xr:uid="{00000000-0005-0000-0000-0000990D0000}"/>
    <cellStyle name="BM Input External Link 2 3 17 2 2" xfId="3505" xr:uid="{00000000-0005-0000-0000-00009A0D0000}"/>
    <cellStyle name="BM Input External Link 2 3 17 3" xfId="3506" xr:uid="{00000000-0005-0000-0000-00009B0D0000}"/>
    <cellStyle name="BM Input External Link 2 3 18" xfId="3507" xr:uid="{00000000-0005-0000-0000-00009C0D0000}"/>
    <cellStyle name="BM Input External Link 2 3 18 2" xfId="3508" xr:uid="{00000000-0005-0000-0000-00009D0D0000}"/>
    <cellStyle name="BM Input External Link 2 3 19" xfId="3509" xr:uid="{00000000-0005-0000-0000-00009E0D0000}"/>
    <cellStyle name="BM Input External Link 2 3 2" xfId="3510" xr:uid="{00000000-0005-0000-0000-00009F0D0000}"/>
    <cellStyle name="BM Input External Link 2 3 2 10" xfId="3511" xr:uid="{00000000-0005-0000-0000-0000A00D0000}"/>
    <cellStyle name="BM Input External Link 2 3 2 10 2" xfId="3512" xr:uid="{00000000-0005-0000-0000-0000A10D0000}"/>
    <cellStyle name="BM Input External Link 2 3 2 10 2 2" xfId="3513" xr:uid="{00000000-0005-0000-0000-0000A20D0000}"/>
    <cellStyle name="BM Input External Link 2 3 2 10 3" xfId="3514" xr:uid="{00000000-0005-0000-0000-0000A30D0000}"/>
    <cellStyle name="BM Input External Link 2 3 2 11" xfId="3515" xr:uid="{00000000-0005-0000-0000-0000A40D0000}"/>
    <cellStyle name="BM Input External Link 2 3 2 11 2" xfId="3516" xr:uid="{00000000-0005-0000-0000-0000A50D0000}"/>
    <cellStyle name="BM Input External Link 2 3 2 11 2 2" xfId="3517" xr:uid="{00000000-0005-0000-0000-0000A60D0000}"/>
    <cellStyle name="BM Input External Link 2 3 2 11 3" xfId="3518" xr:uid="{00000000-0005-0000-0000-0000A70D0000}"/>
    <cellStyle name="BM Input External Link 2 3 2 12" xfId="3519" xr:uid="{00000000-0005-0000-0000-0000A80D0000}"/>
    <cellStyle name="BM Input External Link 2 3 2 12 2" xfId="3520" xr:uid="{00000000-0005-0000-0000-0000A90D0000}"/>
    <cellStyle name="BM Input External Link 2 3 2 12 2 2" xfId="3521" xr:uid="{00000000-0005-0000-0000-0000AA0D0000}"/>
    <cellStyle name="BM Input External Link 2 3 2 12 3" xfId="3522" xr:uid="{00000000-0005-0000-0000-0000AB0D0000}"/>
    <cellStyle name="BM Input External Link 2 3 2 13" xfId="3523" xr:uid="{00000000-0005-0000-0000-0000AC0D0000}"/>
    <cellStyle name="BM Input External Link 2 3 2 13 2" xfId="3524" xr:uid="{00000000-0005-0000-0000-0000AD0D0000}"/>
    <cellStyle name="BM Input External Link 2 3 2 13 2 2" xfId="3525" xr:uid="{00000000-0005-0000-0000-0000AE0D0000}"/>
    <cellStyle name="BM Input External Link 2 3 2 13 3" xfId="3526" xr:uid="{00000000-0005-0000-0000-0000AF0D0000}"/>
    <cellStyle name="BM Input External Link 2 3 2 14" xfId="3527" xr:uid="{00000000-0005-0000-0000-0000B00D0000}"/>
    <cellStyle name="BM Input External Link 2 3 2 14 2" xfId="3528" xr:uid="{00000000-0005-0000-0000-0000B10D0000}"/>
    <cellStyle name="BM Input External Link 2 3 2 14 2 2" xfId="3529" xr:uid="{00000000-0005-0000-0000-0000B20D0000}"/>
    <cellStyle name="BM Input External Link 2 3 2 14 3" xfId="3530" xr:uid="{00000000-0005-0000-0000-0000B30D0000}"/>
    <cellStyle name="BM Input External Link 2 3 2 15" xfId="3531" xr:uid="{00000000-0005-0000-0000-0000B40D0000}"/>
    <cellStyle name="BM Input External Link 2 3 2 15 2" xfId="3532" xr:uid="{00000000-0005-0000-0000-0000B50D0000}"/>
    <cellStyle name="BM Input External Link 2 3 2 15 2 2" xfId="3533" xr:uid="{00000000-0005-0000-0000-0000B60D0000}"/>
    <cellStyle name="BM Input External Link 2 3 2 15 3" xfId="3534" xr:uid="{00000000-0005-0000-0000-0000B70D0000}"/>
    <cellStyle name="BM Input External Link 2 3 2 16" xfId="3535" xr:uid="{00000000-0005-0000-0000-0000B80D0000}"/>
    <cellStyle name="BM Input External Link 2 3 2 16 2" xfId="3536" xr:uid="{00000000-0005-0000-0000-0000B90D0000}"/>
    <cellStyle name="BM Input External Link 2 3 2 16 2 2" xfId="3537" xr:uid="{00000000-0005-0000-0000-0000BA0D0000}"/>
    <cellStyle name="BM Input External Link 2 3 2 16 3" xfId="3538" xr:uid="{00000000-0005-0000-0000-0000BB0D0000}"/>
    <cellStyle name="BM Input External Link 2 3 2 17" xfId="3539" xr:uid="{00000000-0005-0000-0000-0000BC0D0000}"/>
    <cellStyle name="BM Input External Link 2 3 2 17 2" xfId="3540" xr:uid="{00000000-0005-0000-0000-0000BD0D0000}"/>
    <cellStyle name="BM Input External Link 2 3 2 17 2 2" xfId="3541" xr:uid="{00000000-0005-0000-0000-0000BE0D0000}"/>
    <cellStyle name="BM Input External Link 2 3 2 17 3" xfId="3542" xr:uid="{00000000-0005-0000-0000-0000BF0D0000}"/>
    <cellStyle name="BM Input External Link 2 3 2 18" xfId="3543" xr:uid="{00000000-0005-0000-0000-0000C00D0000}"/>
    <cellStyle name="BM Input External Link 2 3 2 18 2" xfId="3544" xr:uid="{00000000-0005-0000-0000-0000C10D0000}"/>
    <cellStyle name="BM Input External Link 2 3 2 18 2 2" xfId="3545" xr:uid="{00000000-0005-0000-0000-0000C20D0000}"/>
    <cellStyle name="BM Input External Link 2 3 2 18 3" xfId="3546" xr:uid="{00000000-0005-0000-0000-0000C30D0000}"/>
    <cellStyle name="BM Input External Link 2 3 2 19" xfId="3547" xr:uid="{00000000-0005-0000-0000-0000C40D0000}"/>
    <cellStyle name="BM Input External Link 2 3 2 19 2" xfId="3548" xr:uid="{00000000-0005-0000-0000-0000C50D0000}"/>
    <cellStyle name="BM Input External Link 2 3 2 19 2 2" xfId="3549" xr:uid="{00000000-0005-0000-0000-0000C60D0000}"/>
    <cellStyle name="BM Input External Link 2 3 2 19 3" xfId="3550" xr:uid="{00000000-0005-0000-0000-0000C70D0000}"/>
    <cellStyle name="BM Input External Link 2 3 2 2" xfId="3551" xr:uid="{00000000-0005-0000-0000-0000C80D0000}"/>
    <cellStyle name="BM Input External Link 2 3 2 2 2" xfId="3552" xr:uid="{00000000-0005-0000-0000-0000C90D0000}"/>
    <cellStyle name="BM Input External Link 2 3 2 2 2 2" xfId="3553" xr:uid="{00000000-0005-0000-0000-0000CA0D0000}"/>
    <cellStyle name="BM Input External Link 2 3 2 2 3" xfId="3554" xr:uid="{00000000-0005-0000-0000-0000CB0D0000}"/>
    <cellStyle name="BM Input External Link 2 3 2 2 4" xfId="3555" xr:uid="{00000000-0005-0000-0000-0000CC0D0000}"/>
    <cellStyle name="BM Input External Link 2 3 2 20" xfId="3556" xr:uid="{00000000-0005-0000-0000-0000CD0D0000}"/>
    <cellStyle name="BM Input External Link 2 3 2 20 2" xfId="3557" xr:uid="{00000000-0005-0000-0000-0000CE0D0000}"/>
    <cellStyle name="BM Input External Link 2 3 2 20 2 2" xfId="3558" xr:uid="{00000000-0005-0000-0000-0000CF0D0000}"/>
    <cellStyle name="BM Input External Link 2 3 2 20 3" xfId="3559" xr:uid="{00000000-0005-0000-0000-0000D00D0000}"/>
    <cellStyle name="BM Input External Link 2 3 2 21" xfId="3560" xr:uid="{00000000-0005-0000-0000-0000D10D0000}"/>
    <cellStyle name="BM Input External Link 2 3 2 21 2" xfId="3561" xr:uid="{00000000-0005-0000-0000-0000D20D0000}"/>
    <cellStyle name="BM Input External Link 2 3 2 22" xfId="3562" xr:uid="{00000000-0005-0000-0000-0000D30D0000}"/>
    <cellStyle name="BM Input External Link 2 3 2 23" xfId="3563" xr:uid="{00000000-0005-0000-0000-0000D40D0000}"/>
    <cellStyle name="BM Input External Link 2 3 2 3" xfId="3564" xr:uid="{00000000-0005-0000-0000-0000D50D0000}"/>
    <cellStyle name="BM Input External Link 2 3 2 3 2" xfId="3565" xr:uid="{00000000-0005-0000-0000-0000D60D0000}"/>
    <cellStyle name="BM Input External Link 2 3 2 3 2 2" xfId="3566" xr:uid="{00000000-0005-0000-0000-0000D70D0000}"/>
    <cellStyle name="BM Input External Link 2 3 2 3 3" xfId="3567" xr:uid="{00000000-0005-0000-0000-0000D80D0000}"/>
    <cellStyle name="BM Input External Link 2 3 2 3 4" xfId="3568" xr:uid="{00000000-0005-0000-0000-0000D90D0000}"/>
    <cellStyle name="BM Input External Link 2 3 2 4" xfId="3569" xr:uid="{00000000-0005-0000-0000-0000DA0D0000}"/>
    <cellStyle name="BM Input External Link 2 3 2 4 2" xfId="3570" xr:uid="{00000000-0005-0000-0000-0000DB0D0000}"/>
    <cellStyle name="BM Input External Link 2 3 2 4 2 2" xfId="3571" xr:uid="{00000000-0005-0000-0000-0000DC0D0000}"/>
    <cellStyle name="BM Input External Link 2 3 2 4 3" xfId="3572" xr:uid="{00000000-0005-0000-0000-0000DD0D0000}"/>
    <cellStyle name="BM Input External Link 2 3 2 5" xfId="3573" xr:uid="{00000000-0005-0000-0000-0000DE0D0000}"/>
    <cellStyle name="BM Input External Link 2 3 2 5 2" xfId="3574" xr:uid="{00000000-0005-0000-0000-0000DF0D0000}"/>
    <cellStyle name="BM Input External Link 2 3 2 5 2 2" xfId="3575" xr:uid="{00000000-0005-0000-0000-0000E00D0000}"/>
    <cellStyle name="BM Input External Link 2 3 2 5 3" xfId="3576" xr:uid="{00000000-0005-0000-0000-0000E10D0000}"/>
    <cellStyle name="BM Input External Link 2 3 2 6" xfId="3577" xr:uid="{00000000-0005-0000-0000-0000E20D0000}"/>
    <cellStyle name="BM Input External Link 2 3 2 6 2" xfId="3578" xr:uid="{00000000-0005-0000-0000-0000E30D0000}"/>
    <cellStyle name="BM Input External Link 2 3 2 6 2 2" xfId="3579" xr:uid="{00000000-0005-0000-0000-0000E40D0000}"/>
    <cellStyle name="BM Input External Link 2 3 2 6 3" xfId="3580" xr:uid="{00000000-0005-0000-0000-0000E50D0000}"/>
    <cellStyle name="BM Input External Link 2 3 2 7" xfId="3581" xr:uid="{00000000-0005-0000-0000-0000E60D0000}"/>
    <cellStyle name="BM Input External Link 2 3 2 7 2" xfId="3582" xr:uid="{00000000-0005-0000-0000-0000E70D0000}"/>
    <cellStyle name="BM Input External Link 2 3 2 7 2 2" xfId="3583" xr:uid="{00000000-0005-0000-0000-0000E80D0000}"/>
    <cellStyle name="BM Input External Link 2 3 2 7 3" xfId="3584" xr:uid="{00000000-0005-0000-0000-0000E90D0000}"/>
    <cellStyle name="BM Input External Link 2 3 2 8" xfId="3585" xr:uid="{00000000-0005-0000-0000-0000EA0D0000}"/>
    <cellStyle name="BM Input External Link 2 3 2 8 2" xfId="3586" xr:uid="{00000000-0005-0000-0000-0000EB0D0000}"/>
    <cellStyle name="BM Input External Link 2 3 2 8 2 2" xfId="3587" xr:uid="{00000000-0005-0000-0000-0000EC0D0000}"/>
    <cellStyle name="BM Input External Link 2 3 2 8 3" xfId="3588" xr:uid="{00000000-0005-0000-0000-0000ED0D0000}"/>
    <cellStyle name="BM Input External Link 2 3 2 9" xfId="3589" xr:uid="{00000000-0005-0000-0000-0000EE0D0000}"/>
    <cellStyle name="BM Input External Link 2 3 2 9 2" xfId="3590" xr:uid="{00000000-0005-0000-0000-0000EF0D0000}"/>
    <cellStyle name="BM Input External Link 2 3 2 9 2 2" xfId="3591" xr:uid="{00000000-0005-0000-0000-0000F00D0000}"/>
    <cellStyle name="BM Input External Link 2 3 2 9 3" xfId="3592" xr:uid="{00000000-0005-0000-0000-0000F10D0000}"/>
    <cellStyle name="BM Input External Link 2 3 20" xfId="3593" xr:uid="{00000000-0005-0000-0000-0000F20D0000}"/>
    <cellStyle name="BM Input External Link 2 3 3" xfId="3594" xr:uid="{00000000-0005-0000-0000-0000F30D0000}"/>
    <cellStyle name="BM Input External Link 2 3 3 2" xfId="3595" xr:uid="{00000000-0005-0000-0000-0000F40D0000}"/>
    <cellStyle name="BM Input External Link 2 3 3 2 2" xfId="3596" xr:uid="{00000000-0005-0000-0000-0000F50D0000}"/>
    <cellStyle name="BM Input External Link 2 3 3 3" xfId="3597" xr:uid="{00000000-0005-0000-0000-0000F60D0000}"/>
    <cellStyle name="BM Input External Link 2 3 3 4" xfId="3598" xr:uid="{00000000-0005-0000-0000-0000F70D0000}"/>
    <cellStyle name="BM Input External Link 2 3 4" xfId="3599" xr:uid="{00000000-0005-0000-0000-0000F80D0000}"/>
    <cellStyle name="BM Input External Link 2 3 4 2" xfId="3600" xr:uid="{00000000-0005-0000-0000-0000F90D0000}"/>
    <cellStyle name="BM Input External Link 2 3 4 2 2" xfId="3601" xr:uid="{00000000-0005-0000-0000-0000FA0D0000}"/>
    <cellStyle name="BM Input External Link 2 3 4 3" xfId="3602" xr:uid="{00000000-0005-0000-0000-0000FB0D0000}"/>
    <cellStyle name="BM Input External Link 2 3 4 4" xfId="3603" xr:uid="{00000000-0005-0000-0000-0000FC0D0000}"/>
    <cellStyle name="BM Input External Link 2 3 5" xfId="3604" xr:uid="{00000000-0005-0000-0000-0000FD0D0000}"/>
    <cellStyle name="BM Input External Link 2 3 5 2" xfId="3605" xr:uid="{00000000-0005-0000-0000-0000FE0D0000}"/>
    <cellStyle name="BM Input External Link 2 3 5 2 2" xfId="3606" xr:uid="{00000000-0005-0000-0000-0000FF0D0000}"/>
    <cellStyle name="BM Input External Link 2 3 5 3" xfId="3607" xr:uid="{00000000-0005-0000-0000-0000000E0000}"/>
    <cellStyle name="BM Input External Link 2 3 6" xfId="3608" xr:uid="{00000000-0005-0000-0000-0000010E0000}"/>
    <cellStyle name="BM Input External Link 2 3 6 2" xfId="3609" xr:uid="{00000000-0005-0000-0000-0000020E0000}"/>
    <cellStyle name="BM Input External Link 2 3 6 2 2" xfId="3610" xr:uid="{00000000-0005-0000-0000-0000030E0000}"/>
    <cellStyle name="BM Input External Link 2 3 6 3" xfId="3611" xr:uid="{00000000-0005-0000-0000-0000040E0000}"/>
    <cellStyle name="BM Input External Link 2 3 7" xfId="3612" xr:uid="{00000000-0005-0000-0000-0000050E0000}"/>
    <cellStyle name="BM Input External Link 2 3 7 2" xfId="3613" xr:uid="{00000000-0005-0000-0000-0000060E0000}"/>
    <cellStyle name="BM Input External Link 2 3 7 2 2" xfId="3614" xr:uid="{00000000-0005-0000-0000-0000070E0000}"/>
    <cellStyle name="BM Input External Link 2 3 7 3" xfId="3615" xr:uid="{00000000-0005-0000-0000-0000080E0000}"/>
    <cellStyle name="BM Input External Link 2 3 8" xfId="3616" xr:uid="{00000000-0005-0000-0000-0000090E0000}"/>
    <cellStyle name="BM Input External Link 2 3 8 2" xfId="3617" xr:uid="{00000000-0005-0000-0000-00000A0E0000}"/>
    <cellStyle name="BM Input External Link 2 3 8 2 2" xfId="3618" xr:uid="{00000000-0005-0000-0000-00000B0E0000}"/>
    <cellStyle name="BM Input External Link 2 3 8 3" xfId="3619" xr:uid="{00000000-0005-0000-0000-00000C0E0000}"/>
    <cellStyle name="BM Input External Link 2 3 9" xfId="3620" xr:uid="{00000000-0005-0000-0000-00000D0E0000}"/>
    <cellStyle name="BM Input External Link 2 3 9 2" xfId="3621" xr:uid="{00000000-0005-0000-0000-00000E0E0000}"/>
    <cellStyle name="BM Input External Link 2 3 9 2 2" xfId="3622" xr:uid="{00000000-0005-0000-0000-00000F0E0000}"/>
    <cellStyle name="BM Input External Link 2 3 9 3" xfId="3623" xr:uid="{00000000-0005-0000-0000-0000100E0000}"/>
    <cellStyle name="BM Input External Link 2 4" xfId="3624" xr:uid="{00000000-0005-0000-0000-0000110E0000}"/>
    <cellStyle name="BM Input External Link 2 4 10" xfId="3625" xr:uid="{00000000-0005-0000-0000-0000120E0000}"/>
    <cellStyle name="BM Input External Link 2 4 10 2" xfId="3626" xr:uid="{00000000-0005-0000-0000-0000130E0000}"/>
    <cellStyle name="BM Input External Link 2 4 10 2 2" xfId="3627" xr:uid="{00000000-0005-0000-0000-0000140E0000}"/>
    <cellStyle name="BM Input External Link 2 4 10 3" xfId="3628" xr:uid="{00000000-0005-0000-0000-0000150E0000}"/>
    <cellStyle name="BM Input External Link 2 4 11" xfId="3629" xr:uid="{00000000-0005-0000-0000-0000160E0000}"/>
    <cellStyle name="BM Input External Link 2 4 11 2" xfId="3630" xr:uid="{00000000-0005-0000-0000-0000170E0000}"/>
    <cellStyle name="BM Input External Link 2 4 11 2 2" xfId="3631" xr:uid="{00000000-0005-0000-0000-0000180E0000}"/>
    <cellStyle name="BM Input External Link 2 4 11 3" xfId="3632" xr:uid="{00000000-0005-0000-0000-0000190E0000}"/>
    <cellStyle name="BM Input External Link 2 4 12" xfId="3633" xr:uid="{00000000-0005-0000-0000-00001A0E0000}"/>
    <cellStyle name="BM Input External Link 2 4 12 2" xfId="3634" xr:uid="{00000000-0005-0000-0000-00001B0E0000}"/>
    <cellStyle name="BM Input External Link 2 4 12 2 2" xfId="3635" xr:uid="{00000000-0005-0000-0000-00001C0E0000}"/>
    <cellStyle name="BM Input External Link 2 4 12 3" xfId="3636" xr:uid="{00000000-0005-0000-0000-00001D0E0000}"/>
    <cellStyle name="BM Input External Link 2 4 13" xfId="3637" xr:uid="{00000000-0005-0000-0000-00001E0E0000}"/>
    <cellStyle name="BM Input External Link 2 4 13 2" xfId="3638" xr:uid="{00000000-0005-0000-0000-00001F0E0000}"/>
    <cellStyle name="BM Input External Link 2 4 13 2 2" xfId="3639" xr:uid="{00000000-0005-0000-0000-0000200E0000}"/>
    <cellStyle name="BM Input External Link 2 4 13 3" xfId="3640" xr:uid="{00000000-0005-0000-0000-0000210E0000}"/>
    <cellStyle name="BM Input External Link 2 4 14" xfId="3641" xr:uid="{00000000-0005-0000-0000-0000220E0000}"/>
    <cellStyle name="BM Input External Link 2 4 14 2" xfId="3642" xr:uid="{00000000-0005-0000-0000-0000230E0000}"/>
    <cellStyle name="BM Input External Link 2 4 14 2 2" xfId="3643" xr:uid="{00000000-0005-0000-0000-0000240E0000}"/>
    <cellStyle name="BM Input External Link 2 4 14 3" xfId="3644" xr:uid="{00000000-0005-0000-0000-0000250E0000}"/>
    <cellStyle name="BM Input External Link 2 4 15" xfId="3645" xr:uid="{00000000-0005-0000-0000-0000260E0000}"/>
    <cellStyle name="BM Input External Link 2 4 15 2" xfId="3646" xr:uid="{00000000-0005-0000-0000-0000270E0000}"/>
    <cellStyle name="BM Input External Link 2 4 15 2 2" xfId="3647" xr:uid="{00000000-0005-0000-0000-0000280E0000}"/>
    <cellStyle name="BM Input External Link 2 4 15 3" xfId="3648" xr:uid="{00000000-0005-0000-0000-0000290E0000}"/>
    <cellStyle name="BM Input External Link 2 4 16" xfId="3649" xr:uid="{00000000-0005-0000-0000-00002A0E0000}"/>
    <cellStyle name="BM Input External Link 2 4 16 2" xfId="3650" xr:uid="{00000000-0005-0000-0000-00002B0E0000}"/>
    <cellStyle name="BM Input External Link 2 4 16 2 2" xfId="3651" xr:uid="{00000000-0005-0000-0000-00002C0E0000}"/>
    <cellStyle name="BM Input External Link 2 4 16 3" xfId="3652" xr:uid="{00000000-0005-0000-0000-00002D0E0000}"/>
    <cellStyle name="BM Input External Link 2 4 17" xfId="3653" xr:uid="{00000000-0005-0000-0000-00002E0E0000}"/>
    <cellStyle name="BM Input External Link 2 4 17 2" xfId="3654" xr:uid="{00000000-0005-0000-0000-00002F0E0000}"/>
    <cellStyle name="BM Input External Link 2 4 17 2 2" xfId="3655" xr:uid="{00000000-0005-0000-0000-0000300E0000}"/>
    <cellStyle name="BM Input External Link 2 4 17 3" xfId="3656" xr:uid="{00000000-0005-0000-0000-0000310E0000}"/>
    <cellStyle name="BM Input External Link 2 4 18" xfId="3657" xr:uid="{00000000-0005-0000-0000-0000320E0000}"/>
    <cellStyle name="BM Input External Link 2 4 18 2" xfId="3658" xr:uid="{00000000-0005-0000-0000-0000330E0000}"/>
    <cellStyle name="BM Input External Link 2 4 18 2 2" xfId="3659" xr:uid="{00000000-0005-0000-0000-0000340E0000}"/>
    <cellStyle name="BM Input External Link 2 4 18 3" xfId="3660" xr:uid="{00000000-0005-0000-0000-0000350E0000}"/>
    <cellStyle name="BM Input External Link 2 4 19" xfId="3661" xr:uid="{00000000-0005-0000-0000-0000360E0000}"/>
    <cellStyle name="BM Input External Link 2 4 19 2" xfId="3662" xr:uid="{00000000-0005-0000-0000-0000370E0000}"/>
    <cellStyle name="BM Input External Link 2 4 19 2 2" xfId="3663" xr:uid="{00000000-0005-0000-0000-0000380E0000}"/>
    <cellStyle name="BM Input External Link 2 4 19 3" xfId="3664" xr:uid="{00000000-0005-0000-0000-0000390E0000}"/>
    <cellStyle name="BM Input External Link 2 4 2" xfId="3665" xr:uid="{00000000-0005-0000-0000-00003A0E0000}"/>
    <cellStyle name="BM Input External Link 2 4 2 10" xfId="3666" xr:uid="{00000000-0005-0000-0000-00003B0E0000}"/>
    <cellStyle name="BM Input External Link 2 4 2 10 2" xfId="3667" xr:uid="{00000000-0005-0000-0000-00003C0E0000}"/>
    <cellStyle name="BM Input External Link 2 4 2 10 2 2" xfId="3668" xr:uid="{00000000-0005-0000-0000-00003D0E0000}"/>
    <cellStyle name="BM Input External Link 2 4 2 10 3" xfId="3669" xr:uid="{00000000-0005-0000-0000-00003E0E0000}"/>
    <cellStyle name="BM Input External Link 2 4 2 11" xfId="3670" xr:uid="{00000000-0005-0000-0000-00003F0E0000}"/>
    <cellStyle name="BM Input External Link 2 4 2 11 2" xfId="3671" xr:uid="{00000000-0005-0000-0000-0000400E0000}"/>
    <cellStyle name="BM Input External Link 2 4 2 11 2 2" xfId="3672" xr:uid="{00000000-0005-0000-0000-0000410E0000}"/>
    <cellStyle name="BM Input External Link 2 4 2 11 3" xfId="3673" xr:uid="{00000000-0005-0000-0000-0000420E0000}"/>
    <cellStyle name="BM Input External Link 2 4 2 12" xfId="3674" xr:uid="{00000000-0005-0000-0000-0000430E0000}"/>
    <cellStyle name="BM Input External Link 2 4 2 12 2" xfId="3675" xr:uid="{00000000-0005-0000-0000-0000440E0000}"/>
    <cellStyle name="BM Input External Link 2 4 2 12 2 2" xfId="3676" xr:uid="{00000000-0005-0000-0000-0000450E0000}"/>
    <cellStyle name="BM Input External Link 2 4 2 12 3" xfId="3677" xr:uid="{00000000-0005-0000-0000-0000460E0000}"/>
    <cellStyle name="BM Input External Link 2 4 2 13" xfId="3678" xr:uid="{00000000-0005-0000-0000-0000470E0000}"/>
    <cellStyle name="BM Input External Link 2 4 2 13 2" xfId="3679" xr:uid="{00000000-0005-0000-0000-0000480E0000}"/>
    <cellStyle name="BM Input External Link 2 4 2 13 2 2" xfId="3680" xr:uid="{00000000-0005-0000-0000-0000490E0000}"/>
    <cellStyle name="BM Input External Link 2 4 2 13 3" xfId="3681" xr:uid="{00000000-0005-0000-0000-00004A0E0000}"/>
    <cellStyle name="BM Input External Link 2 4 2 14" xfId="3682" xr:uid="{00000000-0005-0000-0000-00004B0E0000}"/>
    <cellStyle name="BM Input External Link 2 4 2 14 2" xfId="3683" xr:uid="{00000000-0005-0000-0000-00004C0E0000}"/>
    <cellStyle name="BM Input External Link 2 4 2 14 2 2" xfId="3684" xr:uid="{00000000-0005-0000-0000-00004D0E0000}"/>
    <cellStyle name="BM Input External Link 2 4 2 14 3" xfId="3685" xr:uid="{00000000-0005-0000-0000-00004E0E0000}"/>
    <cellStyle name="BM Input External Link 2 4 2 15" xfId="3686" xr:uid="{00000000-0005-0000-0000-00004F0E0000}"/>
    <cellStyle name="BM Input External Link 2 4 2 15 2" xfId="3687" xr:uid="{00000000-0005-0000-0000-0000500E0000}"/>
    <cellStyle name="BM Input External Link 2 4 2 15 2 2" xfId="3688" xr:uid="{00000000-0005-0000-0000-0000510E0000}"/>
    <cellStyle name="BM Input External Link 2 4 2 15 3" xfId="3689" xr:uid="{00000000-0005-0000-0000-0000520E0000}"/>
    <cellStyle name="BM Input External Link 2 4 2 16" xfId="3690" xr:uid="{00000000-0005-0000-0000-0000530E0000}"/>
    <cellStyle name="BM Input External Link 2 4 2 16 2" xfId="3691" xr:uid="{00000000-0005-0000-0000-0000540E0000}"/>
    <cellStyle name="BM Input External Link 2 4 2 16 2 2" xfId="3692" xr:uid="{00000000-0005-0000-0000-0000550E0000}"/>
    <cellStyle name="BM Input External Link 2 4 2 16 3" xfId="3693" xr:uid="{00000000-0005-0000-0000-0000560E0000}"/>
    <cellStyle name="BM Input External Link 2 4 2 17" xfId="3694" xr:uid="{00000000-0005-0000-0000-0000570E0000}"/>
    <cellStyle name="BM Input External Link 2 4 2 17 2" xfId="3695" xr:uid="{00000000-0005-0000-0000-0000580E0000}"/>
    <cellStyle name="BM Input External Link 2 4 2 17 2 2" xfId="3696" xr:uid="{00000000-0005-0000-0000-0000590E0000}"/>
    <cellStyle name="BM Input External Link 2 4 2 17 3" xfId="3697" xr:uid="{00000000-0005-0000-0000-00005A0E0000}"/>
    <cellStyle name="BM Input External Link 2 4 2 18" xfId="3698" xr:uid="{00000000-0005-0000-0000-00005B0E0000}"/>
    <cellStyle name="BM Input External Link 2 4 2 18 2" xfId="3699" xr:uid="{00000000-0005-0000-0000-00005C0E0000}"/>
    <cellStyle name="BM Input External Link 2 4 2 18 2 2" xfId="3700" xr:uid="{00000000-0005-0000-0000-00005D0E0000}"/>
    <cellStyle name="BM Input External Link 2 4 2 18 3" xfId="3701" xr:uid="{00000000-0005-0000-0000-00005E0E0000}"/>
    <cellStyle name="BM Input External Link 2 4 2 19" xfId="3702" xr:uid="{00000000-0005-0000-0000-00005F0E0000}"/>
    <cellStyle name="BM Input External Link 2 4 2 19 2" xfId="3703" xr:uid="{00000000-0005-0000-0000-0000600E0000}"/>
    <cellStyle name="BM Input External Link 2 4 2 19 2 2" xfId="3704" xr:uid="{00000000-0005-0000-0000-0000610E0000}"/>
    <cellStyle name="BM Input External Link 2 4 2 19 3" xfId="3705" xr:uid="{00000000-0005-0000-0000-0000620E0000}"/>
    <cellStyle name="BM Input External Link 2 4 2 2" xfId="3706" xr:uid="{00000000-0005-0000-0000-0000630E0000}"/>
    <cellStyle name="BM Input External Link 2 4 2 2 2" xfId="3707" xr:uid="{00000000-0005-0000-0000-0000640E0000}"/>
    <cellStyle name="BM Input External Link 2 4 2 2 2 2" xfId="3708" xr:uid="{00000000-0005-0000-0000-0000650E0000}"/>
    <cellStyle name="BM Input External Link 2 4 2 2 3" xfId="3709" xr:uid="{00000000-0005-0000-0000-0000660E0000}"/>
    <cellStyle name="BM Input External Link 2 4 2 2 4" xfId="3710" xr:uid="{00000000-0005-0000-0000-0000670E0000}"/>
    <cellStyle name="BM Input External Link 2 4 2 20" xfId="3711" xr:uid="{00000000-0005-0000-0000-0000680E0000}"/>
    <cellStyle name="BM Input External Link 2 4 2 20 2" xfId="3712" xr:uid="{00000000-0005-0000-0000-0000690E0000}"/>
    <cellStyle name="BM Input External Link 2 4 2 20 2 2" xfId="3713" xr:uid="{00000000-0005-0000-0000-00006A0E0000}"/>
    <cellStyle name="BM Input External Link 2 4 2 20 3" xfId="3714" xr:uid="{00000000-0005-0000-0000-00006B0E0000}"/>
    <cellStyle name="BM Input External Link 2 4 2 21" xfId="3715" xr:uid="{00000000-0005-0000-0000-00006C0E0000}"/>
    <cellStyle name="BM Input External Link 2 4 2 21 2" xfId="3716" xr:uid="{00000000-0005-0000-0000-00006D0E0000}"/>
    <cellStyle name="BM Input External Link 2 4 2 22" xfId="3717" xr:uid="{00000000-0005-0000-0000-00006E0E0000}"/>
    <cellStyle name="BM Input External Link 2 4 2 23" xfId="3718" xr:uid="{00000000-0005-0000-0000-00006F0E0000}"/>
    <cellStyle name="BM Input External Link 2 4 2 3" xfId="3719" xr:uid="{00000000-0005-0000-0000-0000700E0000}"/>
    <cellStyle name="BM Input External Link 2 4 2 3 2" xfId="3720" xr:uid="{00000000-0005-0000-0000-0000710E0000}"/>
    <cellStyle name="BM Input External Link 2 4 2 3 2 2" xfId="3721" xr:uid="{00000000-0005-0000-0000-0000720E0000}"/>
    <cellStyle name="BM Input External Link 2 4 2 3 3" xfId="3722" xr:uid="{00000000-0005-0000-0000-0000730E0000}"/>
    <cellStyle name="BM Input External Link 2 4 2 4" xfId="3723" xr:uid="{00000000-0005-0000-0000-0000740E0000}"/>
    <cellStyle name="BM Input External Link 2 4 2 4 2" xfId="3724" xr:uid="{00000000-0005-0000-0000-0000750E0000}"/>
    <cellStyle name="BM Input External Link 2 4 2 4 2 2" xfId="3725" xr:uid="{00000000-0005-0000-0000-0000760E0000}"/>
    <cellStyle name="BM Input External Link 2 4 2 4 3" xfId="3726" xr:uid="{00000000-0005-0000-0000-0000770E0000}"/>
    <cellStyle name="BM Input External Link 2 4 2 5" xfId="3727" xr:uid="{00000000-0005-0000-0000-0000780E0000}"/>
    <cellStyle name="BM Input External Link 2 4 2 5 2" xfId="3728" xr:uid="{00000000-0005-0000-0000-0000790E0000}"/>
    <cellStyle name="BM Input External Link 2 4 2 5 2 2" xfId="3729" xr:uid="{00000000-0005-0000-0000-00007A0E0000}"/>
    <cellStyle name="BM Input External Link 2 4 2 5 3" xfId="3730" xr:uid="{00000000-0005-0000-0000-00007B0E0000}"/>
    <cellStyle name="BM Input External Link 2 4 2 6" xfId="3731" xr:uid="{00000000-0005-0000-0000-00007C0E0000}"/>
    <cellStyle name="BM Input External Link 2 4 2 6 2" xfId="3732" xr:uid="{00000000-0005-0000-0000-00007D0E0000}"/>
    <cellStyle name="BM Input External Link 2 4 2 6 2 2" xfId="3733" xr:uid="{00000000-0005-0000-0000-00007E0E0000}"/>
    <cellStyle name="BM Input External Link 2 4 2 6 3" xfId="3734" xr:uid="{00000000-0005-0000-0000-00007F0E0000}"/>
    <cellStyle name="BM Input External Link 2 4 2 7" xfId="3735" xr:uid="{00000000-0005-0000-0000-0000800E0000}"/>
    <cellStyle name="BM Input External Link 2 4 2 7 2" xfId="3736" xr:uid="{00000000-0005-0000-0000-0000810E0000}"/>
    <cellStyle name="BM Input External Link 2 4 2 7 2 2" xfId="3737" xr:uid="{00000000-0005-0000-0000-0000820E0000}"/>
    <cellStyle name="BM Input External Link 2 4 2 7 3" xfId="3738" xr:uid="{00000000-0005-0000-0000-0000830E0000}"/>
    <cellStyle name="BM Input External Link 2 4 2 8" xfId="3739" xr:uid="{00000000-0005-0000-0000-0000840E0000}"/>
    <cellStyle name="BM Input External Link 2 4 2 8 2" xfId="3740" xr:uid="{00000000-0005-0000-0000-0000850E0000}"/>
    <cellStyle name="BM Input External Link 2 4 2 8 2 2" xfId="3741" xr:uid="{00000000-0005-0000-0000-0000860E0000}"/>
    <cellStyle name="BM Input External Link 2 4 2 8 3" xfId="3742" xr:uid="{00000000-0005-0000-0000-0000870E0000}"/>
    <cellStyle name="BM Input External Link 2 4 2 9" xfId="3743" xr:uid="{00000000-0005-0000-0000-0000880E0000}"/>
    <cellStyle name="BM Input External Link 2 4 2 9 2" xfId="3744" xr:uid="{00000000-0005-0000-0000-0000890E0000}"/>
    <cellStyle name="BM Input External Link 2 4 2 9 2 2" xfId="3745" xr:uid="{00000000-0005-0000-0000-00008A0E0000}"/>
    <cellStyle name="BM Input External Link 2 4 2 9 3" xfId="3746" xr:uid="{00000000-0005-0000-0000-00008B0E0000}"/>
    <cellStyle name="BM Input External Link 2 4 20" xfId="3747" xr:uid="{00000000-0005-0000-0000-00008C0E0000}"/>
    <cellStyle name="BM Input External Link 2 4 20 2" xfId="3748" xr:uid="{00000000-0005-0000-0000-00008D0E0000}"/>
    <cellStyle name="BM Input External Link 2 4 20 2 2" xfId="3749" xr:uid="{00000000-0005-0000-0000-00008E0E0000}"/>
    <cellStyle name="BM Input External Link 2 4 20 3" xfId="3750" xr:uid="{00000000-0005-0000-0000-00008F0E0000}"/>
    <cellStyle name="BM Input External Link 2 4 21" xfId="3751" xr:uid="{00000000-0005-0000-0000-0000900E0000}"/>
    <cellStyle name="BM Input External Link 2 4 21 2" xfId="3752" xr:uid="{00000000-0005-0000-0000-0000910E0000}"/>
    <cellStyle name="BM Input External Link 2 4 21 2 2" xfId="3753" xr:uid="{00000000-0005-0000-0000-0000920E0000}"/>
    <cellStyle name="BM Input External Link 2 4 21 3" xfId="3754" xr:uid="{00000000-0005-0000-0000-0000930E0000}"/>
    <cellStyle name="BM Input External Link 2 4 22" xfId="3755" xr:uid="{00000000-0005-0000-0000-0000940E0000}"/>
    <cellStyle name="BM Input External Link 2 4 22 2" xfId="3756" xr:uid="{00000000-0005-0000-0000-0000950E0000}"/>
    <cellStyle name="BM Input External Link 2 4 23" xfId="3757" xr:uid="{00000000-0005-0000-0000-0000960E0000}"/>
    <cellStyle name="BM Input External Link 2 4 24" xfId="3758" xr:uid="{00000000-0005-0000-0000-0000970E0000}"/>
    <cellStyle name="BM Input External Link 2 4 3" xfId="3759" xr:uid="{00000000-0005-0000-0000-0000980E0000}"/>
    <cellStyle name="BM Input External Link 2 4 3 2" xfId="3760" xr:uid="{00000000-0005-0000-0000-0000990E0000}"/>
    <cellStyle name="BM Input External Link 2 4 3 2 2" xfId="3761" xr:uid="{00000000-0005-0000-0000-00009A0E0000}"/>
    <cellStyle name="BM Input External Link 2 4 3 3" xfId="3762" xr:uid="{00000000-0005-0000-0000-00009B0E0000}"/>
    <cellStyle name="BM Input External Link 2 4 3 4" xfId="3763" xr:uid="{00000000-0005-0000-0000-00009C0E0000}"/>
    <cellStyle name="BM Input External Link 2 4 4" xfId="3764" xr:uid="{00000000-0005-0000-0000-00009D0E0000}"/>
    <cellStyle name="BM Input External Link 2 4 4 2" xfId="3765" xr:uid="{00000000-0005-0000-0000-00009E0E0000}"/>
    <cellStyle name="BM Input External Link 2 4 4 2 2" xfId="3766" xr:uid="{00000000-0005-0000-0000-00009F0E0000}"/>
    <cellStyle name="BM Input External Link 2 4 4 3" xfId="3767" xr:uid="{00000000-0005-0000-0000-0000A00E0000}"/>
    <cellStyle name="BM Input External Link 2 4 4 4" xfId="3768" xr:uid="{00000000-0005-0000-0000-0000A10E0000}"/>
    <cellStyle name="BM Input External Link 2 4 5" xfId="3769" xr:uid="{00000000-0005-0000-0000-0000A20E0000}"/>
    <cellStyle name="BM Input External Link 2 4 5 2" xfId="3770" xr:uid="{00000000-0005-0000-0000-0000A30E0000}"/>
    <cellStyle name="BM Input External Link 2 4 5 2 2" xfId="3771" xr:uid="{00000000-0005-0000-0000-0000A40E0000}"/>
    <cellStyle name="BM Input External Link 2 4 5 3" xfId="3772" xr:uid="{00000000-0005-0000-0000-0000A50E0000}"/>
    <cellStyle name="BM Input External Link 2 4 6" xfId="3773" xr:uid="{00000000-0005-0000-0000-0000A60E0000}"/>
    <cellStyle name="BM Input External Link 2 4 6 2" xfId="3774" xr:uid="{00000000-0005-0000-0000-0000A70E0000}"/>
    <cellStyle name="BM Input External Link 2 4 6 2 2" xfId="3775" xr:uid="{00000000-0005-0000-0000-0000A80E0000}"/>
    <cellStyle name="BM Input External Link 2 4 6 3" xfId="3776" xr:uid="{00000000-0005-0000-0000-0000A90E0000}"/>
    <cellStyle name="BM Input External Link 2 4 7" xfId="3777" xr:uid="{00000000-0005-0000-0000-0000AA0E0000}"/>
    <cellStyle name="BM Input External Link 2 4 7 2" xfId="3778" xr:uid="{00000000-0005-0000-0000-0000AB0E0000}"/>
    <cellStyle name="BM Input External Link 2 4 7 2 2" xfId="3779" xr:uid="{00000000-0005-0000-0000-0000AC0E0000}"/>
    <cellStyle name="BM Input External Link 2 4 7 3" xfId="3780" xr:uid="{00000000-0005-0000-0000-0000AD0E0000}"/>
    <cellStyle name="BM Input External Link 2 4 8" xfId="3781" xr:uid="{00000000-0005-0000-0000-0000AE0E0000}"/>
    <cellStyle name="BM Input External Link 2 4 8 2" xfId="3782" xr:uid="{00000000-0005-0000-0000-0000AF0E0000}"/>
    <cellStyle name="BM Input External Link 2 4 8 2 2" xfId="3783" xr:uid="{00000000-0005-0000-0000-0000B00E0000}"/>
    <cellStyle name="BM Input External Link 2 4 8 3" xfId="3784" xr:uid="{00000000-0005-0000-0000-0000B10E0000}"/>
    <cellStyle name="BM Input External Link 2 4 9" xfId="3785" xr:uid="{00000000-0005-0000-0000-0000B20E0000}"/>
    <cellStyle name="BM Input External Link 2 4 9 2" xfId="3786" xr:uid="{00000000-0005-0000-0000-0000B30E0000}"/>
    <cellStyle name="BM Input External Link 2 4 9 2 2" xfId="3787" xr:uid="{00000000-0005-0000-0000-0000B40E0000}"/>
    <cellStyle name="BM Input External Link 2 4 9 3" xfId="3788" xr:uid="{00000000-0005-0000-0000-0000B50E0000}"/>
    <cellStyle name="BM Input External Link 2 5" xfId="3789" xr:uid="{00000000-0005-0000-0000-0000B60E0000}"/>
    <cellStyle name="BM Input External Link 2 5 10" xfId="3790" xr:uid="{00000000-0005-0000-0000-0000B70E0000}"/>
    <cellStyle name="BM Input External Link 2 5 10 2" xfId="3791" xr:uid="{00000000-0005-0000-0000-0000B80E0000}"/>
    <cellStyle name="BM Input External Link 2 5 10 2 2" xfId="3792" xr:uid="{00000000-0005-0000-0000-0000B90E0000}"/>
    <cellStyle name="BM Input External Link 2 5 10 3" xfId="3793" xr:uid="{00000000-0005-0000-0000-0000BA0E0000}"/>
    <cellStyle name="BM Input External Link 2 5 11" xfId="3794" xr:uid="{00000000-0005-0000-0000-0000BB0E0000}"/>
    <cellStyle name="BM Input External Link 2 5 11 2" xfId="3795" xr:uid="{00000000-0005-0000-0000-0000BC0E0000}"/>
    <cellStyle name="BM Input External Link 2 5 11 2 2" xfId="3796" xr:uid="{00000000-0005-0000-0000-0000BD0E0000}"/>
    <cellStyle name="BM Input External Link 2 5 11 3" xfId="3797" xr:uid="{00000000-0005-0000-0000-0000BE0E0000}"/>
    <cellStyle name="BM Input External Link 2 5 12" xfId="3798" xr:uid="{00000000-0005-0000-0000-0000BF0E0000}"/>
    <cellStyle name="BM Input External Link 2 5 12 2" xfId="3799" xr:uid="{00000000-0005-0000-0000-0000C00E0000}"/>
    <cellStyle name="BM Input External Link 2 5 12 2 2" xfId="3800" xr:uid="{00000000-0005-0000-0000-0000C10E0000}"/>
    <cellStyle name="BM Input External Link 2 5 12 3" xfId="3801" xr:uid="{00000000-0005-0000-0000-0000C20E0000}"/>
    <cellStyle name="BM Input External Link 2 5 13" xfId="3802" xr:uid="{00000000-0005-0000-0000-0000C30E0000}"/>
    <cellStyle name="BM Input External Link 2 5 13 2" xfId="3803" xr:uid="{00000000-0005-0000-0000-0000C40E0000}"/>
    <cellStyle name="BM Input External Link 2 5 13 2 2" xfId="3804" xr:uid="{00000000-0005-0000-0000-0000C50E0000}"/>
    <cellStyle name="BM Input External Link 2 5 13 3" xfId="3805" xr:uid="{00000000-0005-0000-0000-0000C60E0000}"/>
    <cellStyle name="BM Input External Link 2 5 14" xfId="3806" xr:uid="{00000000-0005-0000-0000-0000C70E0000}"/>
    <cellStyle name="BM Input External Link 2 5 14 2" xfId="3807" xr:uid="{00000000-0005-0000-0000-0000C80E0000}"/>
    <cellStyle name="BM Input External Link 2 5 14 2 2" xfId="3808" xr:uid="{00000000-0005-0000-0000-0000C90E0000}"/>
    <cellStyle name="BM Input External Link 2 5 14 3" xfId="3809" xr:uid="{00000000-0005-0000-0000-0000CA0E0000}"/>
    <cellStyle name="BM Input External Link 2 5 15" xfId="3810" xr:uid="{00000000-0005-0000-0000-0000CB0E0000}"/>
    <cellStyle name="BM Input External Link 2 5 15 2" xfId="3811" xr:uid="{00000000-0005-0000-0000-0000CC0E0000}"/>
    <cellStyle name="BM Input External Link 2 5 15 2 2" xfId="3812" xr:uid="{00000000-0005-0000-0000-0000CD0E0000}"/>
    <cellStyle name="BM Input External Link 2 5 15 3" xfId="3813" xr:uid="{00000000-0005-0000-0000-0000CE0E0000}"/>
    <cellStyle name="BM Input External Link 2 5 16" xfId="3814" xr:uid="{00000000-0005-0000-0000-0000CF0E0000}"/>
    <cellStyle name="BM Input External Link 2 5 16 2" xfId="3815" xr:uid="{00000000-0005-0000-0000-0000D00E0000}"/>
    <cellStyle name="BM Input External Link 2 5 16 2 2" xfId="3816" xr:uid="{00000000-0005-0000-0000-0000D10E0000}"/>
    <cellStyle name="BM Input External Link 2 5 16 3" xfId="3817" xr:uid="{00000000-0005-0000-0000-0000D20E0000}"/>
    <cellStyle name="BM Input External Link 2 5 17" xfId="3818" xr:uid="{00000000-0005-0000-0000-0000D30E0000}"/>
    <cellStyle name="BM Input External Link 2 5 17 2" xfId="3819" xr:uid="{00000000-0005-0000-0000-0000D40E0000}"/>
    <cellStyle name="BM Input External Link 2 5 17 2 2" xfId="3820" xr:uid="{00000000-0005-0000-0000-0000D50E0000}"/>
    <cellStyle name="BM Input External Link 2 5 17 3" xfId="3821" xr:uid="{00000000-0005-0000-0000-0000D60E0000}"/>
    <cellStyle name="BM Input External Link 2 5 18" xfId="3822" xr:uid="{00000000-0005-0000-0000-0000D70E0000}"/>
    <cellStyle name="BM Input External Link 2 5 18 2" xfId="3823" xr:uid="{00000000-0005-0000-0000-0000D80E0000}"/>
    <cellStyle name="BM Input External Link 2 5 18 2 2" xfId="3824" xr:uid="{00000000-0005-0000-0000-0000D90E0000}"/>
    <cellStyle name="BM Input External Link 2 5 18 3" xfId="3825" xr:uid="{00000000-0005-0000-0000-0000DA0E0000}"/>
    <cellStyle name="BM Input External Link 2 5 19" xfId="3826" xr:uid="{00000000-0005-0000-0000-0000DB0E0000}"/>
    <cellStyle name="BM Input External Link 2 5 19 2" xfId="3827" xr:uid="{00000000-0005-0000-0000-0000DC0E0000}"/>
    <cellStyle name="BM Input External Link 2 5 19 2 2" xfId="3828" xr:uid="{00000000-0005-0000-0000-0000DD0E0000}"/>
    <cellStyle name="BM Input External Link 2 5 19 3" xfId="3829" xr:uid="{00000000-0005-0000-0000-0000DE0E0000}"/>
    <cellStyle name="BM Input External Link 2 5 2" xfId="3830" xr:uid="{00000000-0005-0000-0000-0000DF0E0000}"/>
    <cellStyle name="BM Input External Link 2 5 2 2" xfId="3831" xr:uid="{00000000-0005-0000-0000-0000E00E0000}"/>
    <cellStyle name="BM Input External Link 2 5 2 2 2" xfId="3832" xr:uid="{00000000-0005-0000-0000-0000E10E0000}"/>
    <cellStyle name="BM Input External Link 2 5 2 3" xfId="3833" xr:uid="{00000000-0005-0000-0000-0000E20E0000}"/>
    <cellStyle name="BM Input External Link 2 5 2 4" xfId="3834" xr:uid="{00000000-0005-0000-0000-0000E30E0000}"/>
    <cellStyle name="BM Input External Link 2 5 20" xfId="3835" xr:uid="{00000000-0005-0000-0000-0000E40E0000}"/>
    <cellStyle name="BM Input External Link 2 5 20 2" xfId="3836" xr:uid="{00000000-0005-0000-0000-0000E50E0000}"/>
    <cellStyle name="BM Input External Link 2 5 20 2 2" xfId="3837" xr:uid="{00000000-0005-0000-0000-0000E60E0000}"/>
    <cellStyle name="BM Input External Link 2 5 20 3" xfId="3838" xr:uid="{00000000-0005-0000-0000-0000E70E0000}"/>
    <cellStyle name="BM Input External Link 2 5 21" xfId="3839" xr:uid="{00000000-0005-0000-0000-0000E80E0000}"/>
    <cellStyle name="BM Input External Link 2 5 21 2" xfId="3840" xr:uid="{00000000-0005-0000-0000-0000E90E0000}"/>
    <cellStyle name="BM Input External Link 2 5 22" xfId="3841" xr:uid="{00000000-0005-0000-0000-0000EA0E0000}"/>
    <cellStyle name="BM Input External Link 2 5 23" xfId="3842" xr:uid="{00000000-0005-0000-0000-0000EB0E0000}"/>
    <cellStyle name="BM Input External Link 2 5 3" xfId="3843" xr:uid="{00000000-0005-0000-0000-0000EC0E0000}"/>
    <cellStyle name="BM Input External Link 2 5 3 2" xfId="3844" xr:uid="{00000000-0005-0000-0000-0000ED0E0000}"/>
    <cellStyle name="BM Input External Link 2 5 3 2 2" xfId="3845" xr:uid="{00000000-0005-0000-0000-0000EE0E0000}"/>
    <cellStyle name="BM Input External Link 2 5 3 3" xfId="3846" xr:uid="{00000000-0005-0000-0000-0000EF0E0000}"/>
    <cellStyle name="BM Input External Link 2 5 4" xfId="3847" xr:uid="{00000000-0005-0000-0000-0000F00E0000}"/>
    <cellStyle name="BM Input External Link 2 5 4 2" xfId="3848" xr:uid="{00000000-0005-0000-0000-0000F10E0000}"/>
    <cellStyle name="BM Input External Link 2 5 4 2 2" xfId="3849" xr:uid="{00000000-0005-0000-0000-0000F20E0000}"/>
    <cellStyle name="BM Input External Link 2 5 4 3" xfId="3850" xr:uid="{00000000-0005-0000-0000-0000F30E0000}"/>
    <cellStyle name="BM Input External Link 2 5 5" xfId="3851" xr:uid="{00000000-0005-0000-0000-0000F40E0000}"/>
    <cellStyle name="BM Input External Link 2 5 5 2" xfId="3852" xr:uid="{00000000-0005-0000-0000-0000F50E0000}"/>
    <cellStyle name="BM Input External Link 2 5 5 2 2" xfId="3853" xr:uid="{00000000-0005-0000-0000-0000F60E0000}"/>
    <cellStyle name="BM Input External Link 2 5 5 3" xfId="3854" xr:uid="{00000000-0005-0000-0000-0000F70E0000}"/>
    <cellStyle name="BM Input External Link 2 5 6" xfId="3855" xr:uid="{00000000-0005-0000-0000-0000F80E0000}"/>
    <cellStyle name="BM Input External Link 2 5 6 2" xfId="3856" xr:uid="{00000000-0005-0000-0000-0000F90E0000}"/>
    <cellStyle name="BM Input External Link 2 5 6 2 2" xfId="3857" xr:uid="{00000000-0005-0000-0000-0000FA0E0000}"/>
    <cellStyle name="BM Input External Link 2 5 6 3" xfId="3858" xr:uid="{00000000-0005-0000-0000-0000FB0E0000}"/>
    <cellStyle name="BM Input External Link 2 5 7" xfId="3859" xr:uid="{00000000-0005-0000-0000-0000FC0E0000}"/>
    <cellStyle name="BM Input External Link 2 5 7 2" xfId="3860" xr:uid="{00000000-0005-0000-0000-0000FD0E0000}"/>
    <cellStyle name="BM Input External Link 2 5 7 2 2" xfId="3861" xr:uid="{00000000-0005-0000-0000-0000FE0E0000}"/>
    <cellStyle name="BM Input External Link 2 5 7 3" xfId="3862" xr:uid="{00000000-0005-0000-0000-0000FF0E0000}"/>
    <cellStyle name="BM Input External Link 2 5 8" xfId="3863" xr:uid="{00000000-0005-0000-0000-0000000F0000}"/>
    <cellStyle name="BM Input External Link 2 5 8 2" xfId="3864" xr:uid="{00000000-0005-0000-0000-0000010F0000}"/>
    <cellStyle name="BM Input External Link 2 5 8 2 2" xfId="3865" xr:uid="{00000000-0005-0000-0000-0000020F0000}"/>
    <cellStyle name="BM Input External Link 2 5 8 3" xfId="3866" xr:uid="{00000000-0005-0000-0000-0000030F0000}"/>
    <cellStyle name="BM Input External Link 2 5 9" xfId="3867" xr:uid="{00000000-0005-0000-0000-0000040F0000}"/>
    <cellStyle name="BM Input External Link 2 5 9 2" xfId="3868" xr:uid="{00000000-0005-0000-0000-0000050F0000}"/>
    <cellStyle name="BM Input External Link 2 5 9 2 2" xfId="3869" xr:uid="{00000000-0005-0000-0000-0000060F0000}"/>
    <cellStyle name="BM Input External Link 2 5 9 3" xfId="3870" xr:uid="{00000000-0005-0000-0000-0000070F0000}"/>
    <cellStyle name="BM Input External Link 2 6" xfId="3871" xr:uid="{00000000-0005-0000-0000-0000080F0000}"/>
    <cellStyle name="BM Input External Link 2 6 2" xfId="3872" xr:uid="{00000000-0005-0000-0000-0000090F0000}"/>
    <cellStyle name="BM Input External Link 2 6 2 2" xfId="3873" xr:uid="{00000000-0005-0000-0000-00000A0F0000}"/>
    <cellStyle name="BM Input External Link 2 6 3" xfId="3874" xr:uid="{00000000-0005-0000-0000-00000B0F0000}"/>
    <cellStyle name="BM Input External Link 2 6 4" xfId="3875" xr:uid="{00000000-0005-0000-0000-00000C0F0000}"/>
    <cellStyle name="BM Input External Link 2 7" xfId="3876" xr:uid="{00000000-0005-0000-0000-00000D0F0000}"/>
    <cellStyle name="BM Input External Link 2 7 2" xfId="3877" xr:uid="{00000000-0005-0000-0000-00000E0F0000}"/>
    <cellStyle name="BM Input External Link 2 7 2 2" xfId="3878" xr:uid="{00000000-0005-0000-0000-00000F0F0000}"/>
    <cellStyle name="BM Input External Link 2 7 3" xfId="3879" xr:uid="{00000000-0005-0000-0000-0000100F0000}"/>
    <cellStyle name="BM Input External Link 2 8" xfId="3880" xr:uid="{00000000-0005-0000-0000-0000110F0000}"/>
    <cellStyle name="BM Input External Link 2 8 2" xfId="3881" xr:uid="{00000000-0005-0000-0000-0000120F0000}"/>
    <cellStyle name="BM Input External Link 2 8 2 2" xfId="3882" xr:uid="{00000000-0005-0000-0000-0000130F0000}"/>
    <cellStyle name="BM Input External Link 2 8 3" xfId="3883" xr:uid="{00000000-0005-0000-0000-0000140F0000}"/>
    <cellStyle name="BM Input External Link 2 9" xfId="3884" xr:uid="{00000000-0005-0000-0000-0000150F0000}"/>
    <cellStyle name="BM Input External Link 2 9 2" xfId="3885" xr:uid="{00000000-0005-0000-0000-0000160F0000}"/>
    <cellStyle name="BM Input External Link 2 9 2 2" xfId="3886" xr:uid="{00000000-0005-0000-0000-0000170F0000}"/>
    <cellStyle name="BM Input External Link 2 9 3" xfId="3887" xr:uid="{00000000-0005-0000-0000-0000180F0000}"/>
    <cellStyle name="BM Input External Link 20" xfId="3888" xr:uid="{00000000-0005-0000-0000-0000190F0000}"/>
    <cellStyle name="BM Input External Link 20 2" xfId="3889" xr:uid="{00000000-0005-0000-0000-00001A0F0000}"/>
    <cellStyle name="BM Input External Link 20 2 2" xfId="3890" xr:uid="{00000000-0005-0000-0000-00001B0F0000}"/>
    <cellStyle name="BM Input External Link 20 3" xfId="3891" xr:uid="{00000000-0005-0000-0000-00001C0F0000}"/>
    <cellStyle name="BM Input External Link 21" xfId="3892" xr:uid="{00000000-0005-0000-0000-00001D0F0000}"/>
    <cellStyle name="BM Input External Link 21 2" xfId="3893" xr:uid="{00000000-0005-0000-0000-00001E0F0000}"/>
    <cellStyle name="BM Input External Link 21 2 2" xfId="3894" xr:uid="{00000000-0005-0000-0000-00001F0F0000}"/>
    <cellStyle name="BM Input External Link 21 3" xfId="3895" xr:uid="{00000000-0005-0000-0000-0000200F0000}"/>
    <cellStyle name="BM Input External Link 22" xfId="3896" xr:uid="{00000000-0005-0000-0000-0000210F0000}"/>
    <cellStyle name="BM Input External Link 22 2" xfId="3897" xr:uid="{00000000-0005-0000-0000-0000220F0000}"/>
    <cellStyle name="BM Input External Link 23" xfId="3898" xr:uid="{00000000-0005-0000-0000-0000230F0000}"/>
    <cellStyle name="BM Input External Link 24" xfId="3899" xr:uid="{00000000-0005-0000-0000-0000240F0000}"/>
    <cellStyle name="BM Input External Link 25" xfId="3900" xr:uid="{00000000-0005-0000-0000-0000250F0000}"/>
    <cellStyle name="BM Input External Link 26" xfId="3901" xr:uid="{00000000-0005-0000-0000-0000260F0000}"/>
    <cellStyle name="BM Input External Link 27" xfId="3902" xr:uid="{00000000-0005-0000-0000-0000270F0000}"/>
    <cellStyle name="BM Input External Link 3" xfId="3903" xr:uid="{00000000-0005-0000-0000-0000280F0000}"/>
    <cellStyle name="BM Input External Link 3 10" xfId="3904" xr:uid="{00000000-0005-0000-0000-0000290F0000}"/>
    <cellStyle name="BM Input External Link 3 10 2" xfId="3905" xr:uid="{00000000-0005-0000-0000-00002A0F0000}"/>
    <cellStyle name="BM Input External Link 3 10 2 2" xfId="3906" xr:uid="{00000000-0005-0000-0000-00002B0F0000}"/>
    <cellStyle name="BM Input External Link 3 10 3" xfId="3907" xr:uid="{00000000-0005-0000-0000-00002C0F0000}"/>
    <cellStyle name="BM Input External Link 3 11" xfId="3908" xr:uid="{00000000-0005-0000-0000-00002D0F0000}"/>
    <cellStyle name="BM Input External Link 3 11 2" xfId="3909" xr:uid="{00000000-0005-0000-0000-00002E0F0000}"/>
    <cellStyle name="BM Input External Link 3 11 2 2" xfId="3910" xr:uid="{00000000-0005-0000-0000-00002F0F0000}"/>
    <cellStyle name="BM Input External Link 3 11 3" xfId="3911" xr:uid="{00000000-0005-0000-0000-0000300F0000}"/>
    <cellStyle name="BM Input External Link 3 12" xfId="3912" xr:uid="{00000000-0005-0000-0000-0000310F0000}"/>
    <cellStyle name="BM Input External Link 3 12 2" xfId="3913" xr:uid="{00000000-0005-0000-0000-0000320F0000}"/>
    <cellStyle name="BM Input External Link 3 12 2 2" xfId="3914" xr:uid="{00000000-0005-0000-0000-0000330F0000}"/>
    <cellStyle name="BM Input External Link 3 12 3" xfId="3915" xr:uid="{00000000-0005-0000-0000-0000340F0000}"/>
    <cellStyle name="BM Input External Link 3 13" xfId="3916" xr:uid="{00000000-0005-0000-0000-0000350F0000}"/>
    <cellStyle name="BM Input External Link 3 13 2" xfId="3917" xr:uid="{00000000-0005-0000-0000-0000360F0000}"/>
    <cellStyle name="BM Input External Link 3 13 2 2" xfId="3918" xr:uid="{00000000-0005-0000-0000-0000370F0000}"/>
    <cellStyle name="BM Input External Link 3 13 3" xfId="3919" xr:uid="{00000000-0005-0000-0000-0000380F0000}"/>
    <cellStyle name="BM Input External Link 3 14" xfId="3920" xr:uid="{00000000-0005-0000-0000-0000390F0000}"/>
    <cellStyle name="BM Input External Link 3 14 2" xfId="3921" xr:uid="{00000000-0005-0000-0000-00003A0F0000}"/>
    <cellStyle name="BM Input External Link 3 14 2 2" xfId="3922" xr:uid="{00000000-0005-0000-0000-00003B0F0000}"/>
    <cellStyle name="BM Input External Link 3 14 3" xfId="3923" xr:uid="{00000000-0005-0000-0000-00003C0F0000}"/>
    <cellStyle name="BM Input External Link 3 15" xfId="3924" xr:uid="{00000000-0005-0000-0000-00003D0F0000}"/>
    <cellStyle name="BM Input External Link 3 15 2" xfId="3925" xr:uid="{00000000-0005-0000-0000-00003E0F0000}"/>
    <cellStyle name="BM Input External Link 3 15 2 2" xfId="3926" xr:uid="{00000000-0005-0000-0000-00003F0F0000}"/>
    <cellStyle name="BM Input External Link 3 15 3" xfId="3927" xr:uid="{00000000-0005-0000-0000-0000400F0000}"/>
    <cellStyle name="BM Input External Link 3 16" xfId="3928" xr:uid="{00000000-0005-0000-0000-0000410F0000}"/>
    <cellStyle name="BM Input External Link 3 16 2" xfId="3929" xr:uid="{00000000-0005-0000-0000-0000420F0000}"/>
    <cellStyle name="BM Input External Link 3 16 2 2" xfId="3930" xr:uid="{00000000-0005-0000-0000-0000430F0000}"/>
    <cellStyle name="BM Input External Link 3 16 3" xfId="3931" xr:uid="{00000000-0005-0000-0000-0000440F0000}"/>
    <cellStyle name="BM Input External Link 3 17" xfId="3932" xr:uid="{00000000-0005-0000-0000-0000450F0000}"/>
    <cellStyle name="BM Input External Link 3 17 2" xfId="3933" xr:uid="{00000000-0005-0000-0000-0000460F0000}"/>
    <cellStyle name="BM Input External Link 3 17 2 2" xfId="3934" xr:uid="{00000000-0005-0000-0000-0000470F0000}"/>
    <cellStyle name="BM Input External Link 3 17 3" xfId="3935" xr:uid="{00000000-0005-0000-0000-0000480F0000}"/>
    <cellStyle name="BM Input External Link 3 18" xfId="3936" xr:uid="{00000000-0005-0000-0000-0000490F0000}"/>
    <cellStyle name="BM Input External Link 3 18 2" xfId="3937" xr:uid="{00000000-0005-0000-0000-00004A0F0000}"/>
    <cellStyle name="BM Input External Link 3 19" xfId="3938" xr:uid="{00000000-0005-0000-0000-00004B0F0000}"/>
    <cellStyle name="BM Input External Link 3 2" xfId="3939" xr:uid="{00000000-0005-0000-0000-00004C0F0000}"/>
    <cellStyle name="BM Input External Link 3 2 10" xfId="3940" xr:uid="{00000000-0005-0000-0000-00004D0F0000}"/>
    <cellStyle name="BM Input External Link 3 2 10 2" xfId="3941" xr:uid="{00000000-0005-0000-0000-00004E0F0000}"/>
    <cellStyle name="BM Input External Link 3 2 10 2 2" xfId="3942" xr:uid="{00000000-0005-0000-0000-00004F0F0000}"/>
    <cellStyle name="BM Input External Link 3 2 10 3" xfId="3943" xr:uid="{00000000-0005-0000-0000-0000500F0000}"/>
    <cellStyle name="BM Input External Link 3 2 11" xfId="3944" xr:uid="{00000000-0005-0000-0000-0000510F0000}"/>
    <cellStyle name="BM Input External Link 3 2 11 2" xfId="3945" xr:uid="{00000000-0005-0000-0000-0000520F0000}"/>
    <cellStyle name="BM Input External Link 3 2 11 2 2" xfId="3946" xr:uid="{00000000-0005-0000-0000-0000530F0000}"/>
    <cellStyle name="BM Input External Link 3 2 11 3" xfId="3947" xr:uid="{00000000-0005-0000-0000-0000540F0000}"/>
    <cellStyle name="BM Input External Link 3 2 12" xfId="3948" xr:uid="{00000000-0005-0000-0000-0000550F0000}"/>
    <cellStyle name="BM Input External Link 3 2 12 2" xfId="3949" xr:uid="{00000000-0005-0000-0000-0000560F0000}"/>
    <cellStyle name="BM Input External Link 3 2 12 2 2" xfId="3950" xr:uid="{00000000-0005-0000-0000-0000570F0000}"/>
    <cellStyle name="BM Input External Link 3 2 12 3" xfId="3951" xr:uid="{00000000-0005-0000-0000-0000580F0000}"/>
    <cellStyle name="BM Input External Link 3 2 13" xfId="3952" xr:uid="{00000000-0005-0000-0000-0000590F0000}"/>
    <cellStyle name="BM Input External Link 3 2 13 2" xfId="3953" xr:uid="{00000000-0005-0000-0000-00005A0F0000}"/>
    <cellStyle name="BM Input External Link 3 2 13 2 2" xfId="3954" xr:uid="{00000000-0005-0000-0000-00005B0F0000}"/>
    <cellStyle name="BM Input External Link 3 2 13 3" xfId="3955" xr:uid="{00000000-0005-0000-0000-00005C0F0000}"/>
    <cellStyle name="BM Input External Link 3 2 14" xfId="3956" xr:uid="{00000000-0005-0000-0000-00005D0F0000}"/>
    <cellStyle name="BM Input External Link 3 2 14 2" xfId="3957" xr:uid="{00000000-0005-0000-0000-00005E0F0000}"/>
    <cellStyle name="BM Input External Link 3 2 14 2 2" xfId="3958" xr:uid="{00000000-0005-0000-0000-00005F0F0000}"/>
    <cellStyle name="BM Input External Link 3 2 14 3" xfId="3959" xr:uid="{00000000-0005-0000-0000-0000600F0000}"/>
    <cellStyle name="BM Input External Link 3 2 15" xfId="3960" xr:uid="{00000000-0005-0000-0000-0000610F0000}"/>
    <cellStyle name="BM Input External Link 3 2 15 2" xfId="3961" xr:uid="{00000000-0005-0000-0000-0000620F0000}"/>
    <cellStyle name="BM Input External Link 3 2 15 2 2" xfId="3962" xr:uid="{00000000-0005-0000-0000-0000630F0000}"/>
    <cellStyle name="BM Input External Link 3 2 15 3" xfId="3963" xr:uid="{00000000-0005-0000-0000-0000640F0000}"/>
    <cellStyle name="BM Input External Link 3 2 16" xfId="3964" xr:uid="{00000000-0005-0000-0000-0000650F0000}"/>
    <cellStyle name="BM Input External Link 3 2 16 2" xfId="3965" xr:uid="{00000000-0005-0000-0000-0000660F0000}"/>
    <cellStyle name="BM Input External Link 3 2 16 2 2" xfId="3966" xr:uid="{00000000-0005-0000-0000-0000670F0000}"/>
    <cellStyle name="BM Input External Link 3 2 16 3" xfId="3967" xr:uid="{00000000-0005-0000-0000-0000680F0000}"/>
    <cellStyle name="BM Input External Link 3 2 17" xfId="3968" xr:uid="{00000000-0005-0000-0000-0000690F0000}"/>
    <cellStyle name="BM Input External Link 3 2 17 2" xfId="3969" xr:uid="{00000000-0005-0000-0000-00006A0F0000}"/>
    <cellStyle name="BM Input External Link 3 2 17 2 2" xfId="3970" xr:uid="{00000000-0005-0000-0000-00006B0F0000}"/>
    <cellStyle name="BM Input External Link 3 2 17 3" xfId="3971" xr:uid="{00000000-0005-0000-0000-00006C0F0000}"/>
    <cellStyle name="BM Input External Link 3 2 18" xfId="3972" xr:uid="{00000000-0005-0000-0000-00006D0F0000}"/>
    <cellStyle name="BM Input External Link 3 2 18 2" xfId="3973" xr:uid="{00000000-0005-0000-0000-00006E0F0000}"/>
    <cellStyle name="BM Input External Link 3 2 18 2 2" xfId="3974" xr:uid="{00000000-0005-0000-0000-00006F0F0000}"/>
    <cellStyle name="BM Input External Link 3 2 18 3" xfId="3975" xr:uid="{00000000-0005-0000-0000-0000700F0000}"/>
    <cellStyle name="BM Input External Link 3 2 19" xfId="3976" xr:uid="{00000000-0005-0000-0000-0000710F0000}"/>
    <cellStyle name="BM Input External Link 3 2 19 2" xfId="3977" xr:uid="{00000000-0005-0000-0000-0000720F0000}"/>
    <cellStyle name="BM Input External Link 3 2 19 2 2" xfId="3978" xr:uid="{00000000-0005-0000-0000-0000730F0000}"/>
    <cellStyle name="BM Input External Link 3 2 19 3" xfId="3979" xr:uid="{00000000-0005-0000-0000-0000740F0000}"/>
    <cellStyle name="BM Input External Link 3 2 2" xfId="3980" xr:uid="{00000000-0005-0000-0000-0000750F0000}"/>
    <cellStyle name="BM Input External Link 3 2 2 2" xfId="3981" xr:uid="{00000000-0005-0000-0000-0000760F0000}"/>
    <cellStyle name="BM Input External Link 3 2 2 2 2" xfId="3982" xr:uid="{00000000-0005-0000-0000-0000770F0000}"/>
    <cellStyle name="BM Input External Link 3 2 2 2 2 2" xfId="3983" xr:uid="{00000000-0005-0000-0000-0000780F0000}"/>
    <cellStyle name="BM Input External Link 3 2 2 2 3" xfId="3984" xr:uid="{00000000-0005-0000-0000-0000790F0000}"/>
    <cellStyle name="BM Input External Link 3 2 2 2 4" xfId="3985" xr:uid="{00000000-0005-0000-0000-00007A0F0000}"/>
    <cellStyle name="BM Input External Link 3 2 2 3" xfId="3986" xr:uid="{00000000-0005-0000-0000-00007B0F0000}"/>
    <cellStyle name="BM Input External Link 3 2 2 3 2" xfId="3987" xr:uid="{00000000-0005-0000-0000-00007C0F0000}"/>
    <cellStyle name="BM Input External Link 3 2 2 4" xfId="3988" xr:uid="{00000000-0005-0000-0000-00007D0F0000}"/>
    <cellStyle name="BM Input External Link 3 2 2 5" xfId="3989" xr:uid="{00000000-0005-0000-0000-00007E0F0000}"/>
    <cellStyle name="BM Input External Link 3 2 20" xfId="3990" xr:uid="{00000000-0005-0000-0000-00007F0F0000}"/>
    <cellStyle name="BM Input External Link 3 2 20 2" xfId="3991" xr:uid="{00000000-0005-0000-0000-0000800F0000}"/>
    <cellStyle name="BM Input External Link 3 2 20 2 2" xfId="3992" xr:uid="{00000000-0005-0000-0000-0000810F0000}"/>
    <cellStyle name="BM Input External Link 3 2 20 3" xfId="3993" xr:uid="{00000000-0005-0000-0000-0000820F0000}"/>
    <cellStyle name="BM Input External Link 3 2 21" xfId="3994" xr:uid="{00000000-0005-0000-0000-0000830F0000}"/>
    <cellStyle name="BM Input External Link 3 2 21 2" xfId="3995" xr:uid="{00000000-0005-0000-0000-0000840F0000}"/>
    <cellStyle name="BM Input External Link 3 2 22" xfId="3996" xr:uid="{00000000-0005-0000-0000-0000850F0000}"/>
    <cellStyle name="BM Input External Link 3 2 23" xfId="3997" xr:uid="{00000000-0005-0000-0000-0000860F0000}"/>
    <cellStyle name="BM Input External Link 3 2 3" xfId="3998" xr:uid="{00000000-0005-0000-0000-0000870F0000}"/>
    <cellStyle name="BM Input External Link 3 2 3 2" xfId="3999" xr:uid="{00000000-0005-0000-0000-0000880F0000}"/>
    <cellStyle name="BM Input External Link 3 2 3 2 2" xfId="4000" xr:uid="{00000000-0005-0000-0000-0000890F0000}"/>
    <cellStyle name="BM Input External Link 3 2 3 2 3" xfId="4001" xr:uid="{00000000-0005-0000-0000-00008A0F0000}"/>
    <cellStyle name="BM Input External Link 3 2 3 3" xfId="4002" xr:uid="{00000000-0005-0000-0000-00008B0F0000}"/>
    <cellStyle name="BM Input External Link 3 2 3 3 2" xfId="4003" xr:uid="{00000000-0005-0000-0000-00008C0F0000}"/>
    <cellStyle name="BM Input External Link 3 2 3 4" xfId="4004" xr:uid="{00000000-0005-0000-0000-00008D0F0000}"/>
    <cellStyle name="BM Input External Link 3 2 4" xfId="4005" xr:uid="{00000000-0005-0000-0000-00008E0F0000}"/>
    <cellStyle name="BM Input External Link 3 2 4 2" xfId="4006" xr:uid="{00000000-0005-0000-0000-00008F0F0000}"/>
    <cellStyle name="BM Input External Link 3 2 4 2 2" xfId="4007" xr:uid="{00000000-0005-0000-0000-0000900F0000}"/>
    <cellStyle name="BM Input External Link 3 2 4 3" xfId="4008" xr:uid="{00000000-0005-0000-0000-0000910F0000}"/>
    <cellStyle name="BM Input External Link 3 2 4 4" xfId="4009" xr:uid="{00000000-0005-0000-0000-0000920F0000}"/>
    <cellStyle name="BM Input External Link 3 2 5" xfId="4010" xr:uid="{00000000-0005-0000-0000-0000930F0000}"/>
    <cellStyle name="BM Input External Link 3 2 5 2" xfId="4011" xr:uid="{00000000-0005-0000-0000-0000940F0000}"/>
    <cellStyle name="BM Input External Link 3 2 5 2 2" xfId="4012" xr:uid="{00000000-0005-0000-0000-0000950F0000}"/>
    <cellStyle name="BM Input External Link 3 2 5 3" xfId="4013" xr:uid="{00000000-0005-0000-0000-0000960F0000}"/>
    <cellStyle name="BM Input External Link 3 2 5 4" xfId="4014" xr:uid="{00000000-0005-0000-0000-0000970F0000}"/>
    <cellStyle name="BM Input External Link 3 2 6" xfId="4015" xr:uid="{00000000-0005-0000-0000-0000980F0000}"/>
    <cellStyle name="BM Input External Link 3 2 6 2" xfId="4016" xr:uid="{00000000-0005-0000-0000-0000990F0000}"/>
    <cellStyle name="BM Input External Link 3 2 6 2 2" xfId="4017" xr:uid="{00000000-0005-0000-0000-00009A0F0000}"/>
    <cellStyle name="BM Input External Link 3 2 6 3" xfId="4018" xr:uid="{00000000-0005-0000-0000-00009B0F0000}"/>
    <cellStyle name="BM Input External Link 3 2 7" xfId="4019" xr:uid="{00000000-0005-0000-0000-00009C0F0000}"/>
    <cellStyle name="BM Input External Link 3 2 7 2" xfId="4020" xr:uid="{00000000-0005-0000-0000-00009D0F0000}"/>
    <cellStyle name="BM Input External Link 3 2 7 2 2" xfId="4021" xr:uid="{00000000-0005-0000-0000-00009E0F0000}"/>
    <cellStyle name="BM Input External Link 3 2 7 3" xfId="4022" xr:uid="{00000000-0005-0000-0000-00009F0F0000}"/>
    <cellStyle name="BM Input External Link 3 2 8" xfId="4023" xr:uid="{00000000-0005-0000-0000-0000A00F0000}"/>
    <cellStyle name="BM Input External Link 3 2 8 2" xfId="4024" xr:uid="{00000000-0005-0000-0000-0000A10F0000}"/>
    <cellStyle name="BM Input External Link 3 2 8 2 2" xfId="4025" xr:uid="{00000000-0005-0000-0000-0000A20F0000}"/>
    <cellStyle name="BM Input External Link 3 2 8 3" xfId="4026" xr:uid="{00000000-0005-0000-0000-0000A30F0000}"/>
    <cellStyle name="BM Input External Link 3 2 9" xfId="4027" xr:uid="{00000000-0005-0000-0000-0000A40F0000}"/>
    <cellStyle name="BM Input External Link 3 2 9 2" xfId="4028" xr:uid="{00000000-0005-0000-0000-0000A50F0000}"/>
    <cellStyle name="BM Input External Link 3 2 9 2 2" xfId="4029" xr:uid="{00000000-0005-0000-0000-0000A60F0000}"/>
    <cellStyle name="BM Input External Link 3 2 9 3" xfId="4030" xr:uid="{00000000-0005-0000-0000-0000A70F0000}"/>
    <cellStyle name="BM Input External Link 3 20" xfId="4031" xr:uid="{00000000-0005-0000-0000-0000A80F0000}"/>
    <cellStyle name="BM Input External Link 3 3" xfId="4032" xr:uid="{00000000-0005-0000-0000-0000A90F0000}"/>
    <cellStyle name="BM Input External Link 3 3 2" xfId="4033" xr:uid="{00000000-0005-0000-0000-0000AA0F0000}"/>
    <cellStyle name="BM Input External Link 3 3 2 2" xfId="4034" xr:uid="{00000000-0005-0000-0000-0000AB0F0000}"/>
    <cellStyle name="BM Input External Link 3 3 2 2 2" xfId="4035" xr:uid="{00000000-0005-0000-0000-0000AC0F0000}"/>
    <cellStyle name="BM Input External Link 3 3 2 3" xfId="4036" xr:uid="{00000000-0005-0000-0000-0000AD0F0000}"/>
    <cellStyle name="BM Input External Link 3 3 2 4" xfId="4037" xr:uid="{00000000-0005-0000-0000-0000AE0F0000}"/>
    <cellStyle name="BM Input External Link 3 3 3" xfId="4038" xr:uid="{00000000-0005-0000-0000-0000AF0F0000}"/>
    <cellStyle name="BM Input External Link 3 3 3 2" xfId="4039" xr:uid="{00000000-0005-0000-0000-0000B00F0000}"/>
    <cellStyle name="BM Input External Link 3 3 4" xfId="4040" xr:uid="{00000000-0005-0000-0000-0000B10F0000}"/>
    <cellStyle name="BM Input External Link 3 3 5" xfId="4041" xr:uid="{00000000-0005-0000-0000-0000B20F0000}"/>
    <cellStyle name="BM Input External Link 3 4" xfId="4042" xr:uid="{00000000-0005-0000-0000-0000B30F0000}"/>
    <cellStyle name="BM Input External Link 3 4 2" xfId="4043" xr:uid="{00000000-0005-0000-0000-0000B40F0000}"/>
    <cellStyle name="BM Input External Link 3 4 2 2" xfId="4044" xr:uid="{00000000-0005-0000-0000-0000B50F0000}"/>
    <cellStyle name="BM Input External Link 3 4 2 3" xfId="4045" xr:uid="{00000000-0005-0000-0000-0000B60F0000}"/>
    <cellStyle name="BM Input External Link 3 4 3" xfId="4046" xr:uid="{00000000-0005-0000-0000-0000B70F0000}"/>
    <cellStyle name="BM Input External Link 3 4 3 2" xfId="4047" xr:uid="{00000000-0005-0000-0000-0000B80F0000}"/>
    <cellStyle name="BM Input External Link 3 4 4" xfId="4048" xr:uid="{00000000-0005-0000-0000-0000B90F0000}"/>
    <cellStyle name="BM Input External Link 3 5" xfId="4049" xr:uid="{00000000-0005-0000-0000-0000BA0F0000}"/>
    <cellStyle name="BM Input External Link 3 5 2" xfId="4050" xr:uid="{00000000-0005-0000-0000-0000BB0F0000}"/>
    <cellStyle name="BM Input External Link 3 5 2 2" xfId="4051" xr:uid="{00000000-0005-0000-0000-0000BC0F0000}"/>
    <cellStyle name="BM Input External Link 3 5 2 3" xfId="4052" xr:uid="{00000000-0005-0000-0000-0000BD0F0000}"/>
    <cellStyle name="BM Input External Link 3 5 3" xfId="4053" xr:uid="{00000000-0005-0000-0000-0000BE0F0000}"/>
    <cellStyle name="BM Input External Link 3 5 4" xfId="4054" xr:uid="{00000000-0005-0000-0000-0000BF0F0000}"/>
    <cellStyle name="BM Input External Link 3 6" xfId="4055" xr:uid="{00000000-0005-0000-0000-0000C00F0000}"/>
    <cellStyle name="BM Input External Link 3 6 2" xfId="4056" xr:uid="{00000000-0005-0000-0000-0000C10F0000}"/>
    <cellStyle name="BM Input External Link 3 6 2 2" xfId="4057" xr:uid="{00000000-0005-0000-0000-0000C20F0000}"/>
    <cellStyle name="BM Input External Link 3 6 3" xfId="4058" xr:uid="{00000000-0005-0000-0000-0000C30F0000}"/>
    <cellStyle name="BM Input External Link 3 6 4" xfId="4059" xr:uid="{00000000-0005-0000-0000-0000C40F0000}"/>
    <cellStyle name="BM Input External Link 3 7" xfId="4060" xr:uid="{00000000-0005-0000-0000-0000C50F0000}"/>
    <cellStyle name="BM Input External Link 3 7 2" xfId="4061" xr:uid="{00000000-0005-0000-0000-0000C60F0000}"/>
    <cellStyle name="BM Input External Link 3 7 2 2" xfId="4062" xr:uid="{00000000-0005-0000-0000-0000C70F0000}"/>
    <cellStyle name="BM Input External Link 3 7 3" xfId="4063" xr:uid="{00000000-0005-0000-0000-0000C80F0000}"/>
    <cellStyle name="BM Input External Link 3 8" xfId="4064" xr:uid="{00000000-0005-0000-0000-0000C90F0000}"/>
    <cellStyle name="BM Input External Link 3 8 2" xfId="4065" xr:uid="{00000000-0005-0000-0000-0000CA0F0000}"/>
    <cellStyle name="BM Input External Link 3 8 2 2" xfId="4066" xr:uid="{00000000-0005-0000-0000-0000CB0F0000}"/>
    <cellStyle name="BM Input External Link 3 8 3" xfId="4067" xr:uid="{00000000-0005-0000-0000-0000CC0F0000}"/>
    <cellStyle name="BM Input External Link 3 9" xfId="4068" xr:uid="{00000000-0005-0000-0000-0000CD0F0000}"/>
    <cellStyle name="BM Input External Link 3 9 2" xfId="4069" xr:uid="{00000000-0005-0000-0000-0000CE0F0000}"/>
    <cellStyle name="BM Input External Link 3 9 2 2" xfId="4070" xr:uid="{00000000-0005-0000-0000-0000CF0F0000}"/>
    <cellStyle name="BM Input External Link 3 9 3" xfId="4071" xr:uid="{00000000-0005-0000-0000-0000D00F0000}"/>
    <cellStyle name="BM Input External Link 4" xfId="4072" xr:uid="{00000000-0005-0000-0000-0000D10F0000}"/>
    <cellStyle name="BM Input External Link 4 10" xfId="4073" xr:uid="{00000000-0005-0000-0000-0000D20F0000}"/>
    <cellStyle name="BM Input External Link 4 10 2" xfId="4074" xr:uid="{00000000-0005-0000-0000-0000D30F0000}"/>
    <cellStyle name="BM Input External Link 4 10 2 2" xfId="4075" xr:uid="{00000000-0005-0000-0000-0000D40F0000}"/>
    <cellStyle name="BM Input External Link 4 10 3" xfId="4076" xr:uid="{00000000-0005-0000-0000-0000D50F0000}"/>
    <cellStyle name="BM Input External Link 4 11" xfId="4077" xr:uid="{00000000-0005-0000-0000-0000D60F0000}"/>
    <cellStyle name="BM Input External Link 4 11 2" xfId="4078" xr:uid="{00000000-0005-0000-0000-0000D70F0000}"/>
    <cellStyle name="BM Input External Link 4 11 2 2" xfId="4079" xr:uid="{00000000-0005-0000-0000-0000D80F0000}"/>
    <cellStyle name="BM Input External Link 4 11 3" xfId="4080" xr:uid="{00000000-0005-0000-0000-0000D90F0000}"/>
    <cellStyle name="BM Input External Link 4 12" xfId="4081" xr:uid="{00000000-0005-0000-0000-0000DA0F0000}"/>
    <cellStyle name="BM Input External Link 4 12 2" xfId="4082" xr:uid="{00000000-0005-0000-0000-0000DB0F0000}"/>
    <cellStyle name="BM Input External Link 4 12 2 2" xfId="4083" xr:uid="{00000000-0005-0000-0000-0000DC0F0000}"/>
    <cellStyle name="BM Input External Link 4 12 3" xfId="4084" xr:uid="{00000000-0005-0000-0000-0000DD0F0000}"/>
    <cellStyle name="BM Input External Link 4 13" xfId="4085" xr:uid="{00000000-0005-0000-0000-0000DE0F0000}"/>
    <cellStyle name="BM Input External Link 4 13 2" xfId="4086" xr:uid="{00000000-0005-0000-0000-0000DF0F0000}"/>
    <cellStyle name="BM Input External Link 4 13 2 2" xfId="4087" xr:uid="{00000000-0005-0000-0000-0000E00F0000}"/>
    <cellStyle name="BM Input External Link 4 13 3" xfId="4088" xr:uid="{00000000-0005-0000-0000-0000E10F0000}"/>
    <cellStyle name="BM Input External Link 4 14" xfId="4089" xr:uid="{00000000-0005-0000-0000-0000E20F0000}"/>
    <cellStyle name="BM Input External Link 4 14 2" xfId="4090" xr:uid="{00000000-0005-0000-0000-0000E30F0000}"/>
    <cellStyle name="BM Input External Link 4 14 2 2" xfId="4091" xr:uid="{00000000-0005-0000-0000-0000E40F0000}"/>
    <cellStyle name="BM Input External Link 4 14 3" xfId="4092" xr:uid="{00000000-0005-0000-0000-0000E50F0000}"/>
    <cellStyle name="BM Input External Link 4 15" xfId="4093" xr:uid="{00000000-0005-0000-0000-0000E60F0000}"/>
    <cellStyle name="BM Input External Link 4 15 2" xfId="4094" xr:uid="{00000000-0005-0000-0000-0000E70F0000}"/>
    <cellStyle name="BM Input External Link 4 15 2 2" xfId="4095" xr:uid="{00000000-0005-0000-0000-0000E80F0000}"/>
    <cellStyle name="BM Input External Link 4 15 3" xfId="4096" xr:uid="{00000000-0005-0000-0000-0000E90F0000}"/>
    <cellStyle name="BM Input External Link 4 16" xfId="4097" xr:uid="{00000000-0005-0000-0000-0000EA0F0000}"/>
    <cellStyle name="BM Input External Link 4 16 2" xfId="4098" xr:uid="{00000000-0005-0000-0000-0000EB0F0000}"/>
    <cellStyle name="BM Input External Link 4 16 2 2" xfId="4099" xr:uid="{00000000-0005-0000-0000-0000EC0F0000}"/>
    <cellStyle name="BM Input External Link 4 16 3" xfId="4100" xr:uid="{00000000-0005-0000-0000-0000ED0F0000}"/>
    <cellStyle name="BM Input External Link 4 17" xfId="4101" xr:uid="{00000000-0005-0000-0000-0000EE0F0000}"/>
    <cellStyle name="BM Input External Link 4 17 2" xfId="4102" xr:uid="{00000000-0005-0000-0000-0000EF0F0000}"/>
    <cellStyle name="BM Input External Link 4 17 2 2" xfId="4103" xr:uid="{00000000-0005-0000-0000-0000F00F0000}"/>
    <cellStyle name="BM Input External Link 4 17 3" xfId="4104" xr:uid="{00000000-0005-0000-0000-0000F10F0000}"/>
    <cellStyle name="BM Input External Link 4 18" xfId="4105" xr:uid="{00000000-0005-0000-0000-0000F20F0000}"/>
    <cellStyle name="BM Input External Link 4 18 2" xfId="4106" xr:uid="{00000000-0005-0000-0000-0000F30F0000}"/>
    <cellStyle name="BM Input External Link 4 19" xfId="4107" xr:uid="{00000000-0005-0000-0000-0000F40F0000}"/>
    <cellStyle name="BM Input External Link 4 2" xfId="4108" xr:uid="{00000000-0005-0000-0000-0000F50F0000}"/>
    <cellStyle name="BM Input External Link 4 2 10" xfId="4109" xr:uid="{00000000-0005-0000-0000-0000F60F0000}"/>
    <cellStyle name="BM Input External Link 4 2 10 2" xfId="4110" xr:uid="{00000000-0005-0000-0000-0000F70F0000}"/>
    <cellStyle name="BM Input External Link 4 2 10 2 2" xfId="4111" xr:uid="{00000000-0005-0000-0000-0000F80F0000}"/>
    <cellStyle name="BM Input External Link 4 2 10 3" xfId="4112" xr:uid="{00000000-0005-0000-0000-0000F90F0000}"/>
    <cellStyle name="BM Input External Link 4 2 11" xfId="4113" xr:uid="{00000000-0005-0000-0000-0000FA0F0000}"/>
    <cellStyle name="BM Input External Link 4 2 11 2" xfId="4114" xr:uid="{00000000-0005-0000-0000-0000FB0F0000}"/>
    <cellStyle name="BM Input External Link 4 2 11 2 2" xfId="4115" xr:uid="{00000000-0005-0000-0000-0000FC0F0000}"/>
    <cellStyle name="BM Input External Link 4 2 11 3" xfId="4116" xr:uid="{00000000-0005-0000-0000-0000FD0F0000}"/>
    <cellStyle name="BM Input External Link 4 2 12" xfId="4117" xr:uid="{00000000-0005-0000-0000-0000FE0F0000}"/>
    <cellStyle name="BM Input External Link 4 2 12 2" xfId="4118" xr:uid="{00000000-0005-0000-0000-0000FF0F0000}"/>
    <cellStyle name="BM Input External Link 4 2 12 2 2" xfId="4119" xr:uid="{00000000-0005-0000-0000-000000100000}"/>
    <cellStyle name="BM Input External Link 4 2 12 3" xfId="4120" xr:uid="{00000000-0005-0000-0000-000001100000}"/>
    <cellStyle name="BM Input External Link 4 2 13" xfId="4121" xr:uid="{00000000-0005-0000-0000-000002100000}"/>
    <cellStyle name="BM Input External Link 4 2 13 2" xfId="4122" xr:uid="{00000000-0005-0000-0000-000003100000}"/>
    <cellStyle name="BM Input External Link 4 2 13 2 2" xfId="4123" xr:uid="{00000000-0005-0000-0000-000004100000}"/>
    <cellStyle name="BM Input External Link 4 2 13 3" xfId="4124" xr:uid="{00000000-0005-0000-0000-000005100000}"/>
    <cellStyle name="BM Input External Link 4 2 14" xfId="4125" xr:uid="{00000000-0005-0000-0000-000006100000}"/>
    <cellStyle name="BM Input External Link 4 2 14 2" xfId="4126" xr:uid="{00000000-0005-0000-0000-000007100000}"/>
    <cellStyle name="BM Input External Link 4 2 14 2 2" xfId="4127" xr:uid="{00000000-0005-0000-0000-000008100000}"/>
    <cellStyle name="BM Input External Link 4 2 14 3" xfId="4128" xr:uid="{00000000-0005-0000-0000-000009100000}"/>
    <cellStyle name="BM Input External Link 4 2 15" xfId="4129" xr:uid="{00000000-0005-0000-0000-00000A100000}"/>
    <cellStyle name="BM Input External Link 4 2 15 2" xfId="4130" xr:uid="{00000000-0005-0000-0000-00000B100000}"/>
    <cellStyle name="BM Input External Link 4 2 15 2 2" xfId="4131" xr:uid="{00000000-0005-0000-0000-00000C100000}"/>
    <cellStyle name="BM Input External Link 4 2 15 3" xfId="4132" xr:uid="{00000000-0005-0000-0000-00000D100000}"/>
    <cellStyle name="BM Input External Link 4 2 16" xfId="4133" xr:uid="{00000000-0005-0000-0000-00000E100000}"/>
    <cellStyle name="BM Input External Link 4 2 16 2" xfId="4134" xr:uid="{00000000-0005-0000-0000-00000F100000}"/>
    <cellStyle name="BM Input External Link 4 2 16 2 2" xfId="4135" xr:uid="{00000000-0005-0000-0000-000010100000}"/>
    <cellStyle name="BM Input External Link 4 2 16 3" xfId="4136" xr:uid="{00000000-0005-0000-0000-000011100000}"/>
    <cellStyle name="BM Input External Link 4 2 17" xfId="4137" xr:uid="{00000000-0005-0000-0000-000012100000}"/>
    <cellStyle name="BM Input External Link 4 2 17 2" xfId="4138" xr:uid="{00000000-0005-0000-0000-000013100000}"/>
    <cellStyle name="BM Input External Link 4 2 17 2 2" xfId="4139" xr:uid="{00000000-0005-0000-0000-000014100000}"/>
    <cellStyle name="BM Input External Link 4 2 17 3" xfId="4140" xr:uid="{00000000-0005-0000-0000-000015100000}"/>
    <cellStyle name="BM Input External Link 4 2 18" xfId="4141" xr:uid="{00000000-0005-0000-0000-000016100000}"/>
    <cellStyle name="BM Input External Link 4 2 18 2" xfId="4142" xr:uid="{00000000-0005-0000-0000-000017100000}"/>
    <cellStyle name="BM Input External Link 4 2 18 2 2" xfId="4143" xr:uid="{00000000-0005-0000-0000-000018100000}"/>
    <cellStyle name="BM Input External Link 4 2 18 3" xfId="4144" xr:uid="{00000000-0005-0000-0000-000019100000}"/>
    <cellStyle name="BM Input External Link 4 2 19" xfId="4145" xr:uid="{00000000-0005-0000-0000-00001A100000}"/>
    <cellStyle name="BM Input External Link 4 2 19 2" xfId="4146" xr:uid="{00000000-0005-0000-0000-00001B100000}"/>
    <cellStyle name="BM Input External Link 4 2 19 2 2" xfId="4147" xr:uid="{00000000-0005-0000-0000-00001C100000}"/>
    <cellStyle name="BM Input External Link 4 2 19 3" xfId="4148" xr:uid="{00000000-0005-0000-0000-00001D100000}"/>
    <cellStyle name="BM Input External Link 4 2 2" xfId="4149" xr:uid="{00000000-0005-0000-0000-00001E100000}"/>
    <cellStyle name="BM Input External Link 4 2 2 2" xfId="4150" xr:uid="{00000000-0005-0000-0000-00001F100000}"/>
    <cellStyle name="BM Input External Link 4 2 2 2 2" xfId="4151" xr:uid="{00000000-0005-0000-0000-000020100000}"/>
    <cellStyle name="BM Input External Link 4 2 2 2 2 2" xfId="4152" xr:uid="{00000000-0005-0000-0000-000021100000}"/>
    <cellStyle name="BM Input External Link 4 2 2 2 3" xfId="4153" xr:uid="{00000000-0005-0000-0000-000022100000}"/>
    <cellStyle name="BM Input External Link 4 2 2 2 4" xfId="4154" xr:uid="{00000000-0005-0000-0000-000023100000}"/>
    <cellStyle name="BM Input External Link 4 2 2 3" xfId="4155" xr:uid="{00000000-0005-0000-0000-000024100000}"/>
    <cellStyle name="BM Input External Link 4 2 2 3 2" xfId="4156" xr:uid="{00000000-0005-0000-0000-000025100000}"/>
    <cellStyle name="BM Input External Link 4 2 2 4" xfId="4157" xr:uid="{00000000-0005-0000-0000-000026100000}"/>
    <cellStyle name="BM Input External Link 4 2 2 5" xfId="4158" xr:uid="{00000000-0005-0000-0000-000027100000}"/>
    <cellStyle name="BM Input External Link 4 2 20" xfId="4159" xr:uid="{00000000-0005-0000-0000-000028100000}"/>
    <cellStyle name="BM Input External Link 4 2 20 2" xfId="4160" xr:uid="{00000000-0005-0000-0000-000029100000}"/>
    <cellStyle name="BM Input External Link 4 2 20 2 2" xfId="4161" xr:uid="{00000000-0005-0000-0000-00002A100000}"/>
    <cellStyle name="BM Input External Link 4 2 20 3" xfId="4162" xr:uid="{00000000-0005-0000-0000-00002B100000}"/>
    <cellStyle name="BM Input External Link 4 2 21" xfId="4163" xr:uid="{00000000-0005-0000-0000-00002C100000}"/>
    <cellStyle name="BM Input External Link 4 2 21 2" xfId="4164" xr:uid="{00000000-0005-0000-0000-00002D100000}"/>
    <cellStyle name="BM Input External Link 4 2 22" xfId="4165" xr:uid="{00000000-0005-0000-0000-00002E100000}"/>
    <cellStyle name="BM Input External Link 4 2 23" xfId="4166" xr:uid="{00000000-0005-0000-0000-00002F100000}"/>
    <cellStyle name="BM Input External Link 4 2 3" xfId="4167" xr:uid="{00000000-0005-0000-0000-000030100000}"/>
    <cellStyle name="BM Input External Link 4 2 3 2" xfId="4168" xr:uid="{00000000-0005-0000-0000-000031100000}"/>
    <cellStyle name="BM Input External Link 4 2 3 2 2" xfId="4169" xr:uid="{00000000-0005-0000-0000-000032100000}"/>
    <cellStyle name="BM Input External Link 4 2 3 2 3" xfId="4170" xr:uid="{00000000-0005-0000-0000-000033100000}"/>
    <cellStyle name="BM Input External Link 4 2 3 3" xfId="4171" xr:uid="{00000000-0005-0000-0000-000034100000}"/>
    <cellStyle name="BM Input External Link 4 2 3 3 2" xfId="4172" xr:uid="{00000000-0005-0000-0000-000035100000}"/>
    <cellStyle name="BM Input External Link 4 2 3 4" xfId="4173" xr:uid="{00000000-0005-0000-0000-000036100000}"/>
    <cellStyle name="BM Input External Link 4 2 4" xfId="4174" xr:uid="{00000000-0005-0000-0000-000037100000}"/>
    <cellStyle name="BM Input External Link 4 2 4 2" xfId="4175" xr:uid="{00000000-0005-0000-0000-000038100000}"/>
    <cellStyle name="BM Input External Link 4 2 4 2 2" xfId="4176" xr:uid="{00000000-0005-0000-0000-000039100000}"/>
    <cellStyle name="BM Input External Link 4 2 4 3" xfId="4177" xr:uid="{00000000-0005-0000-0000-00003A100000}"/>
    <cellStyle name="BM Input External Link 4 2 4 4" xfId="4178" xr:uid="{00000000-0005-0000-0000-00003B100000}"/>
    <cellStyle name="BM Input External Link 4 2 5" xfId="4179" xr:uid="{00000000-0005-0000-0000-00003C100000}"/>
    <cellStyle name="BM Input External Link 4 2 5 2" xfId="4180" xr:uid="{00000000-0005-0000-0000-00003D100000}"/>
    <cellStyle name="BM Input External Link 4 2 5 2 2" xfId="4181" xr:uid="{00000000-0005-0000-0000-00003E100000}"/>
    <cellStyle name="BM Input External Link 4 2 5 3" xfId="4182" xr:uid="{00000000-0005-0000-0000-00003F100000}"/>
    <cellStyle name="BM Input External Link 4 2 5 4" xfId="4183" xr:uid="{00000000-0005-0000-0000-000040100000}"/>
    <cellStyle name="BM Input External Link 4 2 6" xfId="4184" xr:uid="{00000000-0005-0000-0000-000041100000}"/>
    <cellStyle name="BM Input External Link 4 2 6 2" xfId="4185" xr:uid="{00000000-0005-0000-0000-000042100000}"/>
    <cellStyle name="BM Input External Link 4 2 6 2 2" xfId="4186" xr:uid="{00000000-0005-0000-0000-000043100000}"/>
    <cellStyle name="BM Input External Link 4 2 6 3" xfId="4187" xr:uid="{00000000-0005-0000-0000-000044100000}"/>
    <cellStyle name="BM Input External Link 4 2 7" xfId="4188" xr:uid="{00000000-0005-0000-0000-000045100000}"/>
    <cellStyle name="BM Input External Link 4 2 7 2" xfId="4189" xr:uid="{00000000-0005-0000-0000-000046100000}"/>
    <cellStyle name="BM Input External Link 4 2 7 2 2" xfId="4190" xr:uid="{00000000-0005-0000-0000-000047100000}"/>
    <cellStyle name="BM Input External Link 4 2 7 3" xfId="4191" xr:uid="{00000000-0005-0000-0000-000048100000}"/>
    <cellStyle name="BM Input External Link 4 2 8" xfId="4192" xr:uid="{00000000-0005-0000-0000-000049100000}"/>
    <cellStyle name="BM Input External Link 4 2 8 2" xfId="4193" xr:uid="{00000000-0005-0000-0000-00004A100000}"/>
    <cellStyle name="BM Input External Link 4 2 8 2 2" xfId="4194" xr:uid="{00000000-0005-0000-0000-00004B100000}"/>
    <cellStyle name="BM Input External Link 4 2 8 3" xfId="4195" xr:uid="{00000000-0005-0000-0000-00004C100000}"/>
    <cellStyle name="BM Input External Link 4 2 9" xfId="4196" xr:uid="{00000000-0005-0000-0000-00004D100000}"/>
    <cellStyle name="BM Input External Link 4 2 9 2" xfId="4197" xr:uid="{00000000-0005-0000-0000-00004E100000}"/>
    <cellStyle name="BM Input External Link 4 2 9 2 2" xfId="4198" xr:uid="{00000000-0005-0000-0000-00004F100000}"/>
    <cellStyle name="BM Input External Link 4 2 9 3" xfId="4199" xr:uid="{00000000-0005-0000-0000-000050100000}"/>
    <cellStyle name="BM Input External Link 4 20" xfId="4200" xr:uid="{00000000-0005-0000-0000-000051100000}"/>
    <cellStyle name="BM Input External Link 4 3" xfId="4201" xr:uid="{00000000-0005-0000-0000-000052100000}"/>
    <cellStyle name="BM Input External Link 4 3 2" xfId="4202" xr:uid="{00000000-0005-0000-0000-000053100000}"/>
    <cellStyle name="BM Input External Link 4 3 2 2" xfId="4203" xr:uid="{00000000-0005-0000-0000-000054100000}"/>
    <cellStyle name="BM Input External Link 4 3 2 2 2" xfId="4204" xr:uid="{00000000-0005-0000-0000-000055100000}"/>
    <cellStyle name="BM Input External Link 4 3 2 3" xfId="4205" xr:uid="{00000000-0005-0000-0000-000056100000}"/>
    <cellStyle name="BM Input External Link 4 3 2 4" xfId="4206" xr:uid="{00000000-0005-0000-0000-000057100000}"/>
    <cellStyle name="BM Input External Link 4 3 3" xfId="4207" xr:uid="{00000000-0005-0000-0000-000058100000}"/>
    <cellStyle name="BM Input External Link 4 3 3 2" xfId="4208" xr:uid="{00000000-0005-0000-0000-000059100000}"/>
    <cellStyle name="BM Input External Link 4 3 4" xfId="4209" xr:uid="{00000000-0005-0000-0000-00005A100000}"/>
    <cellStyle name="BM Input External Link 4 3 5" xfId="4210" xr:uid="{00000000-0005-0000-0000-00005B100000}"/>
    <cellStyle name="BM Input External Link 4 4" xfId="4211" xr:uid="{00000000-0005-0000-0000-00005C100000}"/>
    <cellStyle name="BM Input External Link 4 4 2" xfId="4212" xr:uid="{00000000-0005-0000-0000-00005D100000}"/>
    <cellStyle name="BM Input External Link 4 4 2 2" xfId="4213" xr:uid="{00000000-0005-0000-0000-00005E100000}"/>
    <cellStyle name="BM Input External Link 4 4 2 3" xfId="4214" xr:uid="{00000000-0005-0000-0000-00005F100000}"/>
    <cellStyle name="BM Input External Link 4 4 3" xfId="4215" xr:uid="{00000000-0005-0000-0000-000060100000}"/>
    <cellStyle name="BM Input External Link 4 4 3 2" xfId="4216" xr:uid="{00000000-0005-0000-0000-000061100000}"/>
    <cellStyle name="BM Input External Link 4 4 4" xfId="4217" xr:uid="{00000000-0005-0000-0000-000062100000}"/>
    <cellStyle name="BM Input External Link 4 5" xfId="4218" xr:uid="{00000000-0005-0000-0000-000063100000}"/>
    <cellStyle name="BM Input External Link 4 5 2" xfId="4219" xr:uid="{00000000-0005-0000-0000-000064100000}"/>
    <cellStyle name="BM Input External Link 4 5 2 2" xfId="4220" xr:uid="{00000000-0005-0000-0000-000065100000}"/>
    <cellStyle name="BM Input External Link 4 5 2 3" xfId="4221" xr:uid="{00000000-0005-0000-0000-000066100000}"/>
    <cellStyle name="BM Input External Link 4 5 3" xfId="4222" xr:uid="{00000000-0005-0000-0000-000067100000}"/>
    <cellStyle name="BM Input External Link 4 5 4" xfId="4223" xr:uid="{00000000-0005-0000-0000-000068100000}"/>
    <cellStyle name="BM Input External Link 4 6" xfId="4224" xr:uid="{00000000-0005-0000-0000-000069100000}"/>
    <cellStyle name="BM Input External Link 4 6 2" xfId="4225" xr:uid="{00000000-0005-0000-0000-00006A100000}"/>
    <cellStyle name="BM Input External Link 4 6 2 2" xfId="4226" xr:uid="{00000000-0005-0000-0000-00006B100000}"/>
    <cellStyle name="BM Input External Link 4 6 3" xfId="4227" xr:uid="{00000000-0005-0000-0000-00006C100000}"/>
    <cellStyle name="BM Input External Link 4 6 4" xfId="4228" xr:uid="{00000000-0005-0000-0000-00006D100000}"/>
    <cellStyle name="BM Input External Link 4 7" xfId="4229" xr:uid="{00000000-0005-0000-0000-00006E100000}"/>
    <cellStyle name="BM Input External Link 4 7 2" xfId="4230" xr:uid="{00000000-0005-0000-0000-00006F100000}"/>
    <cellStyle name="BM Input External Link 4 7 2 2" xfId="4231" xr:uid="{00000000-0005-0000-0000-000070100000}"/>
    <cellStyle name="BM Input External Link 4 7 3" xfId="4232" xr:uid="{00000000-0005-0000-0000-000071100000}"/>
    <cellStyle name="BM Input External Link 4 8" xfId="4233" xr:uid="{00000000-0005-0000-0000-000072100000}"/>
    <cellStyle name="BM Input External Link 4 8 2" xfId="4234" xr:uid="{00000000-0005-0000-0000-000073100000}"/>
    <cellStyle name="BM Input External Link 4 8 2 2" xfId="4235" xr:uid="{00000000-0005-0000-0000-000074100000}"/>
    <cellStyle name="BM Input External Link 4 8 3" xfId="4236" xr:uid="{00000000-0005-0000-0000-000075100000}"/>
    <cellStyle name="BM Input External Link 4 9" xfId="4237" xr:uid="{00000000-0005-0000-0000-000076100000}"/>
    <cellStyle name="BM Input External Link 4 9 2" xfId="4238" xr:uid="{00000000-0005-0000-0000-000077100000}"/>
    <cellStyle name="BM Input External Link 4 9 2 2" xfId="4239" xr:uid="{00000000-0005-0000-0000-000078100000}"/>
    <cellStyle name="BM Input External Link 4 9 3" xfId="4240" xr:uid="{00000000-0005-0000-0000-000079100000}"/>
    <cellStyle name="BM Input External Link 5" xfId="4241" xr:uid="{00000000-0005-0000-0000-00007A100000}"/>
    <cellStyle name="BM Input External Link 5 10" xfId="4242" xr:uid="{00000000-0005-0000-0000-00007B100000}"/>
    <cellStyle name="BM Input External Link 5 10 2" xfId="4243" xr:uid="{00000000-0005-0000-0000-00007C100000}"/>
    <cellStyle name="BM Input External Link 5 10 2 2" xfId="4244" xr:uid="{00000000-0005-0000-0000-00007D100000}"/>
    <cellStyle name="BM Input External Link 5 10 3" xfId="4245" xr:uid="{00000000-0005-0000-0000-00007E100000}"/>
    <cellStyle name="BM Input External Link 5 11" xfId="4246" xr:uid="{00000000-0005-0000-0000-00007F100000}"/>
    <cellStyle name="BM Input External Link 5 11 2" xfId="4247" xr:uid="{00000000-0005-0000-0000-000080100000}"/>
    <cellStyle name="BM Input External Link 5 11 2 2" xfId="4248" xr:uid="{00000000-0005-0000-0000-000081100000}"/>
    <cellStyle name="BM Input External Link 5 11 3" xfId="4249" xr:uid="{00000000-0005-0000-0000-000082100000}"/>
    <cellStyle name="BM Input External Link 5 12" xfId="4250" xr:uid="{00000000-0005-0000-0000-000083100000}"/>
    <cellStyle name="BM Input External Link 5 12 2" xfId="4251" xr:uid="{00000000-0005-0000-0000-000084100000}"/>
    <cellStyle name="BM Input External Link 5 12 2 2" xfId="4252" xr:uid="{00000000-0005-0000-0000-000085100000}"/>
    <cellStyle name="BM Input External Link 5 12 3" xfId="4253" xr:uid="{00000000-0005-0000-0000-000086100000}"/>
    <cellStyle name="BM Input External Link 5 13" xfId="4254" xr:uid="{00000000-0005-0000-0000-000087100000}"/>
    <cellStyle name="BM Input External Link 5 13 2" xfId="4255" xr:uid="{00000000-0005-0000-0000-000088100000}"/>
    <cellStyle name="BM Input External Link 5 13 2 2" xfId="4256" xr:uid="{00000000-0005-0000-0000-000089100000}"/>
    <cellStyle name="BM Input External Link 5 13 3" xfId="4257" xr:uid="{00000000-0005-0000-0000-00008A100000}"/>
    <cellStyle name="BM Input External Link 5 14" xfId="4258" xr:uid="{00000000-0005-0000-0000-00008B100000}"/>
    <cellStyle name="BM Input External Link 5 14 2" xfId="4259" xr:uid="{00000000-0005-0000-0000-00008C100000}"/>
    <cellStyle name="BM Input External Link 5 14 2 2" xfId="4260" xr:uid="{00000000-0005-0000-0000-00008D100000}"/>
    <cellStyle name="BM Input External Link 5 14 3" xfId="4261" xr:uid="{00000000-0005-0000-0000-00008E100000}"/>
    <cellStyle name="BM Input External Link 5 15" xfId="4262" xr:uid="{00000000-0005-0000-0000-00008F100000}"/>
    <cellStyle name="BM Input External Link 5 15 2" xfId="4263" xr:uid="{00000000-0005-0000-0000-000090100000}"/>
    <cellStyle name="BM Input External Link 5 15 2 2" xfId="4264" xr:uid="{00000000-0005-0000-0000-000091100000}"/>
    <cellStyle name="BM Input External Link 5 15 3" xfId="4265" xr:uid="{00000000-0005-0000-0000-000092100000}"/>
    <cellStyle name="BM Input External Link 5 16" xfId="4266" xr:uid="{00000000-0005-0000-0000-000093100000}"/>
    <cellStyle name="BM Input External Link 5 16 2" xfId="4267" xr:uid="{00000000-0005-0000-0000-000094100000}"/>
    <cellStyle name="BM Input External Link 5 16 2 2" xfId="4268" xr:uid="{00000000-0005-0000-0000-000095100000}"/>
    <cellStyle name="BM Input External Link 5 16 3" xfId="4269" xr:uid="{00000000-0005-0000-0000-000096100000}"/>
    <cellStyle name="BM Input External Link 5 17" xfId="4270" xr:uid="{00000000-0005-0000-0000-000097100000}"/>
    <cellStyle name="BM Input External Link 5 17 2" xfId="4271" xr:uid="{00000000-0005-0000-0000-000098100000}"/>
    <cellStyle name="BM Input External Link 5 17 2 2" xfId="4272" xr:uid="{00000000-0005-0000-0000-000099100000}"/>
    <cellStyle name="BM Input External Link 5 17 3" xfId="4273" xr:uid="{00000000-0005-0000-0000-00009A100000}"/>
    <cellStyle name="BM Input External Link 5 18" xfId="4274" xr:uid="{00000000-0005-0000-0000-00009B100000}"/>
    <cellStyle name="BM Input External Link 5 18 2" xfId="4275" xr:uid="{00000000-0005-0000-0000-00009C100000}"/>
    <cellStyle name="BM Input External Link 5 18 2 2" xfId="4276" xr:uid="{00000000-0005-0000-0000-00009D100000}"/>
    <cellStyle name="BM Input External Link 5 18 3" xfId="4277" xr:uid="{00000000-0005-0000-0000-00009E100000}"/>
    <cellStyle name="BM Input External Link 5 19" xfId="4278" xr:uid="{00000000-0005-0000-0000-00009F100000}"/>
    <cellStyle name="BM Input External Link 5 19 2" xfId="4279" xr:uid="{00000000-0005-0000-0000-0000A0100000}"/>
    <cellStyle name="BM Input External Link 5 19 2 2" xfId="4280" xr:uid="{00000000-0005-0000-0000-0000A1100000}"/>
    <cellStyle name="BM Input External Link 5 19 3" xfId="4281" xr:uid="{00000000-0005-0000-0000-0000A2100000}"/>
    <cellStyle name="BM Input External Link 5 2" xfId="4282" xr:uid="{00000000-0005-0000-0000-0000A3100000}"/>
    <cellStyle name="BM Input External Link 5 2 10" xfId="4283" xr:uid="{00000000-0005-0000-0000-0000A4100000}"/>
    <cellStyle name="BM Input External Link 5 2 10 2" xfId="4284" xr:uid="{00000000-0005-0000-0000-0000A5100000}"/>
    <cellStyle name="BM Input External Link 5 2 10 2 2" xfId="4285" xr:uid="{00000000-0005-0000-0000-0000A6100000}"/>
    <cellStyle name="BM Input External Link 5 2 10 3" xfId="4286" xr:uid="{00000000-0005-0000-0000-0000A7100000}"/>
    <cellStyle name="BM Input External Link 5 2 11" xfId="4287" xr:uid="{00000000-0005-0000-0000-0000A8100000}"/>
    <cellStyle name="BM Input External Link 5 2 11 2" xfId="4288" xr:uid="{00000000-0005-0000-0000-0000A9100000}"/>
    <cellStyle name="BM Input External Link 5 2 11 2 2" xfId="4289" xr:uid="{00000000-0005-0000-0000-0000AA100000}"/>
    <cellStyle name="BM Input External Link 5 2 11 3" xfId="4290" xr:uid="{00000000-0005-0000-0000-0000AB100000}"/>
    <cellStyle name="BM Input External Link 5 2 12" xfId="4291" xr:uid="{00000000-0005-0000-0000-0000AC100000}"/>
    <cellStyle name="BM Input External Link 5 2 12 2" xfId="4292" xr:uid="{00000000-0005-0000-0000-0000AD100000}"/>
    <cellStyle name="BM Input External Link 5 2 12 2 2" xfId="4293" xr:uid="{00000000-0005-0000-0000-0000AE100000}"/>
    <cellStyle name="BM Input External Link 5 2 12 3" xfId="4294" xr:uid="{00000000-0005-0000-0000-0000AF100000}"/>
    <cellStyle name="BM Input External Link 5 2 13" xfId="4295" xr:uid="{00000000-0005-0000-0000-0000B0100000}"/>
    <cellStyle name="BM Input External Link 5 2 13 2" xfId="4296" xr:uid="{00000000-0005-0000-0000-0000B1100000}"/>
    <cellStyle name="BM Input External Link 5 2 13 2 2" xfId="4297" xr:uid="{00000000-0005-0000-0000-0000B2100000}"/>
    <cellStyle name="BM Input External Link 5 2 13 3" xfId="4298" xr:uid="{00000000-0005-0000-0000-0000B3100000}"/>
    <cellStyle name="BM Input External Link 5 2 14" xfId="4299" xr:uid="{00000000-0005-0000-0000-0000B4100000}"/>
    <cellStyle name="BM Input External Link 5 2 14 2" xfId="4300" xr:uid="{00000000-0005-0000-0000-0000B5100000}"/>
    <cellStyle name="BM Input External Link 5 2 14 2 2" xfId="4301" xr:uid="{00000000-0005-0000-0000-0000B6100000}"/>
    <cellStyle name="BM Input External Link 5 2 14 3" xfId="4302" xr:uid="{00000000-0005-0000-0000-0000B7100000}"/>
    <cellStyle name="BM Input External Link 5 2 15" xfId="4303" xr:uid="{00000000-0005-0000-0000-0000B8100000}"/>
    <cellStyle name="BM Input External Link 5 2 15 2" xfId="4304" xr:uid="{00000000-0005-0000-0000-0000B9100000}"/>
    <cellStyle name="BM Input External Link 5 2 15 2 2" xfId="4305" xr:uid="{00000000-0005-0000-0000-0000BA100000}"/>
    <cellStyle name="BM Input External Link 5 2 15 3" xfId="4306" xr:uid="{00000000-0005-0000-0000-0000BB100000}"/>
    <cellStyle name="BM Input External Link 5 2 16" xfId="4307" xr:uid="{00000000-0005-0000-0000-0000BC100000}"/>
    <cellStyle name="BM Input External Link 5 2 16 2" xfId="4308" xr:uid="{00000000-0005-0000-0000-0000BD100000}"/>
    <cellStyle name="BM Input External Link 5 2 16 2 2" xfId="4309" xr:uid="{00000000-0005-0000-0000-0000BE100000}"/>
    <cellStyle name="BM Input External Link 5 2 16 3" xfId="4310" xr:uid="{00000000-0005-0000-0000-0000BF100000}"/>
    <cellStyle name="BM Input External Link 5 2 17" xfId="4311" xr:uid="{00000000-0005-0000-0000-0000C0100000}"/>
    <cellStyle name="BM Input External Link 5 2 17 2" xfId="4312" xr:uid="{00000000-0005-0000-0000-0000C1100000}"/>
    <cellStyle name="BM Input External Link 5 2 17 2 2" xfId="4313" xr:uid="{00000000-0005-0000-0000-0000C2100000}"/>
    <cellStyle name="BM Input External Link 5 2 17 3" xfId="4314" xr:uid="{00000000-0005-0000-0000-0000C3100000}"/>
    <cellStyle name="BM Input External Link 5 2 18" xfId="4315" xr:uid="{00000000-0005-0000-0000-0000C4100000}"/>
    <cellStyle name="BM Input External Link 5 2 18 2" xfId="4316" xr:uid="{00000000-0005-0000-0000-0000C5100000}"/>
    <cellStyle name="BM Input External Link 5 2 18 2 2" xfId="4317" xr:uid="{00000000-0005-0000-0000-0000C6100000}"/>
    <cellStyle name="BM Input External Link 5 2 18 3" xfId="4318" xr:uid="{00000000-0005-0000-0000-0000C7100000}"/>
    <cellStyle name="BM Input External Link 5 2 19" xfId="4319" xr:uid="{00000000-0005-0000-0000-0000C8100000}"/>
    <cellStyle name="BM Input External Link 5 2 19 2" xfId="4320" xr:uid="{00000000-0005-0000-0000-0000C9100000}"/>
    <cellStyle name="BM Input External Link 5 2 19 2 2" xfId="4321" xr:uid="{00000000-0005-0000-0000-0000CA100000}"/>
    <cellStyle name="BM Input External Link 5 2 19 3" xfId="4322" xr:uid="{00000000-0005-0000-0000-0000CB100000}"/>
    <cellStyle name="BM Input External Link 5 2 2" xfId="4323" xr:uid="{00000000-0005-0000-0000-0000CC100000}"/>
    <cellStyle name="BM Input External Link 5 2 2 2" xfId="4324" xr:uid="{00000000-0005-0000-0000-0000CD100000}"/>
    <cellStyle name="BM Input External Link 5 2 2 2 2" xfId="4325" xr:uid="{00000000-0005-0000-0000-0000CE100000}"/>
    <cellStyle name="BM Input External Link 5 2 2 2 3" xfId="4326" xr:uid="{00000000-0005-0000-0000-0000CF100000}"/>
    <cellStyle name="BM Input External Link 5 2 2 3" xfId="4327" xr:uid="{00000000-0005-0000-0000-0000D0100000}"/>
    <cellStyle name="BM Input External Link 5 2 2 3 2" xfId="4328" xr:uid="{00000000-0005-0000-0000-0000D1100000}"/>
    <cellStyle name="BM Input External Link 5 2 2 4" xfId="4329" xr:uid="{00000000-0005-0000-0000-0000D2100000}"/>
    <cellStyle name="BM Input External Link 5 2 20" xfId="4330" xr:uid="{00000000-0005-0000-0000-0000D3100000}"/>
    <cellStyle name="BM Input External Link 5 2 20 2" xfId="4331" xr:uid="{00000000-0005-0000-0000-0000D4100000}"/>
    <cellStyle name="BM Input External Link 5 2 20 2 2" xfId="4332" xr:uid="{00000000-0005-0000-0000-0000D5100000}"/>
    <cellStyle name="BM Input External Link 5 2 20 3" xfId="4333" xr:uid="{00000000-0005-0000-0000-0000D6100000}"/>
    <cellStyle name="BM Input External Link 5 2 21" xfId="4334" xr:uid="{00000000-0005-0000-0000-0000D7100000}"/>
    <cellStyle name="BM Input External Link 5 2 21 2" xfId="4335" xr:uid="{00000000-0005-0000-0000-0000D8100000}"/>
    <cellStyle name="BM Input External Link 5 2 22" xfId="4336" xr:uid="{00000000-0005-0000-0000-0000D9100000}"/>
    <cellStyle name="BM Input External Link 5 2 23" xfId="4337" xr:uid="{00000000-0005-0000-0000-0000DA100000}"/>
    <cellStyle name="BM Input External Link 5 2 3" xfId="4338" xr:uid="{00000000-0005-0000-0000-0000DB100000}"/>
    <cellStyle name="BM Input External Link 5 2 3 2" xfId="4339" xr:uid="{00000000-0005-0000-0000-0000DC100000}"/>
    <cellStyle name="BM Input External Link 5 2 3 2 2" xfId="4340" xr:uid="{00000000-0005-0000-0000-0000DD100000}"/>
    <cellStyle name="BM Input External Link 5 2 3 3" xfId="4341" xr:uid="{00000000-0005-0000-0000-0000DE100000}"/>
    <cellStyle name="BM Input External Link 5 2 3 4" xfId="4342" xr:uid="{00000000-0005-0000-0000-0000DF100000}"/>
    <cellStyle name="BM Input External Link 5 2 4" xfId="4343" xr:uid="{00000000-0005-0000-0000-0000E0100000}"/>
    <cellStyle name="BM Input External Link 5 2 4 2" xfId="4344" xr:uid="{00000000-0005-0000-0000-0000E1100000}"/>
    <cellStyle name="BM Input External Link 5 2 4 2 2" xfId="4345" xr:uid="{00000000-0005-0000-0000-0000E2100000}"/>
    <cellStyle name="BM Input External Link 5 2 4 3" xfId="4346" xr:uid="{00000000-0005-0000-0000-0000E3100000}"/>
    <cellStyle name="BM Input External Link 5 2 4 4" xfId="4347" xr:uid="{00000000-0005-0000-0000-0000E4100000}"/>
    <cellStyle name="BM Input External Link 5 2 5" xfId="4348" xr:uid="{00000000-0005-0000-0000-0000E5100000}"/>
    <cellStyle name="BM Input External Link 5 2 5 2" xfId="4349" xr:uid="{00000000-0005-0000-0000-0000E6100000}"/>
    <cellStyle name="BM Input External Link 5 2 5 2 2" xfId="4350" xr:uid="{00000000-0005-0000-0000-0000E7100000}"/>
    <cellStyle name="BM Input External Link 5 2 5 3" xfId="4351" xr:uid="{00000000-0005-0000-0000-0000E8100000}"/>
    <cellStyle name="BM Input External Link 5 2 6" xfId="4352" xr:uid="{00000000-0005-0000-0000-0000E9100000}"/>
    <cellStyle name="BM Input External Link 5 2 6 2" xfId="4353" xr:uid="{00000000-0005-0000-0000-0000EA100000}"/>
    <cellStyle name="BM Input External Link 5 2 6 2 2" xfId="4354" xr:uid="{00000000-0005-0000-0000-0000EB100000}"/>
    <cellStyle name="BM Input External Link 5 2 6 3" xfId="4355" xr:uid="{00000000-0005-0000-0000-0000EC100000}"/>
    <cellStyle name="BM Input External Link 5 2 7" xfId="4356" xr:uid="{00000000-0005-0000-0000-0000ED100000}"/>
    <cellStyle name="BM Input External Link 5 2 7 2" xfId="4357" xr:uid="{00000000-0005-0000-0000-0000EE100000}"/>
    <cellStyle name="BM Input External Link 5 2 7 2 2" xfId="4358" xr:uid="{00000000-0005-0000-0000-0000EF100000}"/>
    <cellStyle name="BM Input External Link 5 2 7 3" xfId="4359" xr:uid="{00000000-0005-0000-0000-0000F0100000}"/>
    <cellStyle name="BM Input External Link 5 2 8" xfId="4360" xr:uid="{00000000-0005-0000-0000-0000F1100000}"/>
    <cellStyle name="BM Input External Link 5 2 8 2" xfId="4361" xr:uid="{00000000-0005-0000-0000-0000F2100000}"/>
    <cellStyle name="BM Input External Link 5 2 8 2 2" xfId="4362" xr:uid="{00000000-0005-0000-0000-0000F3100000}"/>
    <cellStyle name="BM Input External Link 5 2 8 3" xfId="4363" xr:uid="{00000000-0005-0000-0000-0000F4100000}"/>
    <cellStyle name="BM Input External Link 5 2 9" xfId="4364" xr:uid="{00000000-0005-0000-0000-0000F5100000}"/>
    <cellStyle name="BM Input External Link 5 2 9 2" xfId="4365" xr:uid="{00000000-0005-0000-0000-0000F6100000}"/>
    <cellStyle name="BM Input External Link 5 2 9 2 2" xfId="4366" xr:uid="{00000000-0005-0000-0000-0000F7100000}"/>
    <cellStyle name="BM Input External Link 5 2 9 3" xfId="4367" xr:uid="{00000000-0005-0000-0000-0000F8100000}"/>
    <cellStyle name="BM Input External Link 5 20" xfId="4368" xr:uid="{00000000-0005-0000-0000-0000F9100000}"/>
    <cellStyle name="BM Input External Link 5 20 2" xfId="4369" xr:uid="{00000000-0005-0000-0000-0000FA100000}"/>
    <cellStyle name="BM Input External Link 5 20 2 2" xfId="4370" xr:uid="{00000000-0005-0000-0000-0000FB100000}"/>
    <cellStyle name="BM Input External Link 5 20 3" xfId="4371" xr:uid="{00000000-0005-0000-0000-0000FC100000}"/>
    <cellStyle name="BM Input External Link 5 21" xfId="4372" xr:uid="{00000000-0005-0000-0000-0000FD100000}"/>
    <cellStyle name="BM Input External Link 5 21 2" xfId="4373" xr:uid="{00000000-0005-0000-0000-0000FE100000}"/>
    <cellStyle name="BM Input External Link 5 21 2 2" xfId="4374" xr:uid="{00000000-0005-0000-0000-0000FF100000}"/>
    <cellStyle name="BM Input External Link 5 21 3" xfId="4375" xr:uid="{00000000-0005-0000-0000-000000110000}"/>
    <cellStyle name="BM Input External Link 5 22" xfId="4376" xr:uid="{00000000-0005-0000-0000-000001110000}"/>
    <cellStyle name="BM Input External Link 5 22 2" xfId="4377" xr:uid="{00000000-0005-0000-0000-000002110000}"/>
    <cellStyle name="BM Input External Link 5 23" xfId="4378" xr:uid="{00000000-0005-0000-0000-000003110000}"/>
    <cellStyle name="BM Input External Link 5 24" xfId="4379" xr:uid="{00000000-0005-0000-0000-000004110000}"/>
    <cellStyle name="BM Input External Link 5 3" xfId="4380" xr:uid="{00000000-0005-0000-0000-000005110000}"/>
    <cellStyle name="BM Input External Link 5 3 2" xfId="4381" xr:uid="{00000000-0005-0000-0000-000006110000}"/>
    <cellStyle name="BM Input External Link 5 3 2 2" xfId="4382" xr:uid="{00000000-0005-0000-0000-000007110000}"/>
    <cellStyle name="BM Input External Link 5 3 2 3" xfId="4383" xr:uid="{00000000-0005-0000-0000-000008110000}"/>
    <cellStyle name="BM Input External Link 5 3 3" xfId="4384" xr:uid="{00000000-0005-0000-0000-000009110000}"/>
    <cellStyle name="BM Input External Link 5 3 3 2" xfId="4385" xr:uid="{00000000-0005-0000-0000-00000A110000}"/>
    <cellStyle name="BM Input External Link 5 3 4" xfId="4386" xr:uid="{00000000-0005-0000-0000-00000B110000}"/>
    <cellStyle name="BM Input External Link 5 4" xfId="4387" xr:uid="{00000000-0005-0000-0000-00000C110000}"/>
    <cellStyle name="BM Input External Link 5 4 2" xfId="4388" xr:uid="{00000000-0005-0000-0000-00000D110000}"/>
    <cellStyle name="BM Input External Link 5 4 2 2" xfId="4389" xr:uid="{00000000-0005-0000-0000-00000E110000}"/>
    <cellStyle name="BM Input External Link 5 4 3" xfId="4390" xr:uid="{00000000-0005-0000-0000-00000F110000}"/>
    <cellStyle name="BM Input External Link 5 4 4" xfId="4391" xr:uid="{00000000-0005-0000-0000-000010110000}"/>
    <cellStyle name="BM Input External Link 5 5" xfId="4392" xr:uid="{00000000-0005-0000-0000-000011110000}"/>
    <cellStyle name="BM Input External Link 5 5 2" xfId="4393" xr:uid="{00000000-0005-0000-0000-000012110000}"/>
    <cellStyle name="BM Input External Link 5 5 2 2" xfId="4394" xr:uid="{00000000-0005-0000-0000-000013110000}"/>
    <cellStyle name="BM Input External Link 5 5 3" xfId="4395" xr:uid="{00000000-0005-0000-0000-000014110000}"/>
    <cellStyle name="BM Input External Link 5 5 4" xfId="4396" xr:uid="{00000000-0005-0000-0000-000015110000}"/>
    <cellStyle name="BM Input External Link 5 6" xfId="4397" xr:uid="{00000000-0005-0000-0000-000016110000}"/>
    <cellStyle name="BM Input External Link 5 6 2" xfId="4398" xr:uid="{00000000-0005-0000-0000-000017110000}"/>
    <cellStyle name="BM Input External Link 5 6 2 2" xfId="4399" xr:uid="{00000000-0005-0000-0000-000018110000}"/>
    <cellStyle name="BM Input External Link 5 6 3" xfId="4400" xr:uid="{00000000-0005-0000-0000-000019110000}"/>
    <cellStyle name="BM Input External Link 5 7" xfId="4401" xr:uid="{00000000-0005-0000-0000-00001A110000}"/>
    <cellStyle name="BM Input External Link 5 7 2" xfId="4402" xr:uid="{00000000-0005-0000-0000-00001B110000}"/>
    <cellStyle name="BM Input External Link 5 7 2 2" xfId="4403" xr:uid="{00000000-0005-0000-0000-00001C110000}"/>
    <cellStyle name="BM Input External Link 5 7 3" xfId="4404" xr:uid="{00000000-0005-0000-0000-00001D110000}"/>
    <cellStyle name="BM Input External Link 5 8" xfId="4405" xr:uid="{00000000-0005-0000-0000-00001E110000}"/>
    <cellStyle name="BM Input External Link 5 8 2" xfId="4406" xr:uid="{00000000-0005-0000-0000-00001F110000}"/>
    <cellStyle name="BM Input External Link 5 8 2 2" xfId="4407" xr:uid="{00000000-0005-0000-0000-000020110000}"/>
    <cellStyle name="BM Input External Link 5 8 3" xfId="4408" xr:uid="{00000000-0005-0000-0000-000021110000}"/>
    <cellStyle name="BM Input External Link 5 9" xfId="4409" xr:uid="{00000000-0005-0000-0000-000022110000}"/>
    <cellStyle name="BM Input External Link 5 9 2" xfId="4410" xr:uid="{00000000-0005-0000-0000-000023110000}"/>
    <cellStyle name="BM Input External Link 5 9 2 2" xfId="4411" xr:uid="{00000000-0005-0000-0000-000024110000}"/>
    <cellStyle name="BM Input External Link 5 9 3" xfId="4412" xr:uid="{00000000-0005-0000-0000-000025110000}"/>
    <cellStyle name="BM Input External Link 6" xfId="4413" xr:uid="{00000000-0005-0000-0000-000026110000}"/>
    <cellStyle name="BM Input External Link 6 10" xfId="4414" xr:uid="{00000000-0005-0000-0000-000027110000}"/>
    <cellStyle name="BM Input External Link 6 10 2" xfId="4415" xr:uid="{00000000-0005-0000-0000-000028110000}"/>
    <cellStyle name="BM Input External Link 6 10 2 2" xfId="4416" xr:uid="{00000000-0005-0000-0000-000029110000}"/>
    <cellStyle name="BM Input External Link 6 10 3" xfId="4417" xr:uid="{00000000-0005-0000-0000-00002A110000}"/>
    <cellStyle name="BM Input External Link 6 11" xfId="4418" xr:uid="{00000000-0005-0000-0000-00002B110000}"/>
    <cellStyle name="BM Input External Link 6 11 2" xfId="4419" xr:uid="{00000000-0005-0000-0000-00002C110000}"/>
    <cellStyle name="BM Input External Link 6 11 2 2" xfId="4420" xr:uid="{00000000-0005-0000-0000-00002D110000}"/>
    <cellStyle name="BM Input External Link 6 11 3" xfId="4421" xr:uid="{00000000-0005-0000-0000-00002E110000}"/>
    <cellStyle name="BM Input External Link 6 12" xfId="4422" xr:uid="{00000000-0005-0000-0000-00002F110000}"/>
    <cellStyle name="BM Input External Link 6 12 2" xfId="4423" xr:uid="{00000000-0005-0000-0000-000030110000}"/>
    <cellStyle name="BM Input External Link 6 12 2 2" xfId="4424" xr:uid="{00000000-0005-0000-0000-000031110000}"/>
    <cellStyle name="BM Input External Link 6 12 3" xfId="4425" xr:uid="{00000000-0005-0000-0000-000032110000}"/>
    <cellStyle name="BM Input External Link 6 13" xfId="4426" xr:uid="{00000000-0005-0000-0000-000033110000}"/>
    <cellStyle name="BM Input External Link 6 13 2" xfId="4427" xr:uid="{00000000-0005-0000-0000-000034110000}"/>
    <cellStyle name="BM Input External Link 6 13 2 2" xfId="4428" xr:uid="{00000000-0005-0000-0000-000035110000}"/>
    <cellStyle name="BM Input External Link 6 13 3" xfId="4429" xr:uid="{00000000-0005-0000-0000-000036110000}"/>
    <cellStyle name="BM Input External Link 6 14" xfId="4430" xr:uid="{00000000-0005-0000-0000-000037110000}"/>
    <cellStyle name="BM Input External Link 6 14 2" xfId="4431" xr:uid="{00000000-0005-0000-0000-000038110000}"/>
    <cellStyle name="BM Input External Link 6 14 2 2" xfId="4432" xr:uid="{00000000-0005-0000-0000-000039110000}"/>
    <cellStyle name="BM Input External Link 6 14 3" xfId="4433" xr:uid="{00000000-0005-0000-0000-00003A110000}"/>
    <cellStyle name="BM Input External Link 6 15" xfId="4434" xr:uid="{00000000-0005-0000-0000-00003B110000}"/>
    <cellStyle name="BM Input External Link 6 15 2" xfId="4435" xr:uid="{00000000-0005-0000-0000-00003C110000}"/>
    <cellStyle name="BM Input External Link 6 15 2 2" xfId="4436" xr:uid="{00000000-0005-0000-0000-00003D110000}"/>
    <cellStyle name="BM Input External Link 6 15 3" xfId="4437" xr:uid="{00000000-0005-0000-0000-00003E110000}"/>
    <cellStyle name="BM Input External Link 6 16" xfId="4438" xr:uid="{00000000-0005-0000-0000-00003F110000}"/>
    <cellStyle name="BM Input External Link 6 16 2" xfId="4439" xr:uid="{00000000-0005-0000-0000-000040110000}"/>
    <cellStyle name="BM Input External Link 6 16 2 2" xfId="4440" xr:uid="{00000000-0005-0000-0000-000041110000}"/>
    <cellStyle name="BM Input External Link 6 16 3" xfId="4441" xr:uid="{00000000-0005-0000-0000-000042110000}"/>
    <cellStyle name="BM Input External Link 6 17" xfId="4442" xr:uid="{00000000-0005-0000-0000-000043110000}"/>
    <cellStyle name="BM Input External Link 6 17 2" xfId="4443" xr:uid="{00000000-0005-0000-0000-000044110000}"/>
    <cellStyle name="BM Input External Link 6 17 2 2" xfId="4444" xr:uid="{00000000-0005-0000-0000-000045110000}"/>
    <cellStyle name="BM Input External Link 6 17 3" xfId="4445" xr:uid="{00000000-0005-0000-0000-000046110000}"/>
    <cellStyle name="BM Input External Link 6 18" xfId="4446" xr:uid="{00000000-0005-0000-0000-000047110000}"/>
    <cellStyle name="BM Input External Link 6 18 2" xfId="4447" xr:uid="{00000000-0005-0000-0000-000048110000}"/>
    <cellStyle name="BM Input External Link 6 18 2 2" xfId="4448" xr:uid="{00000000-0005-0000-0000-000049110000}"/>
    <cellStyle name="BM Input External Link 6 18 3" xfId="4449" xr:uid="{00000000-0005-0000-0000-00004A110000}"/>
    <cellStyle name="BM Input External Link 6 19" xfId="4450" xr:uid="{00000000-0005-0000-0000-00004B110000}"/>
    <cellStyle name="BM Input External Link 6 19 2" xfId="4451" xr:uid="{00000000-0005-0000-0000-00004C110000}"/>
    <cellStyle name="BM Input External Link 6 19 2 2" xfId="4452" xr:uid="{00000000-0005-0000-0000-00004D110000}"/>
    <cellStyle name="BM Input External Link 6 19 3" xfId="4453" xr:uid="{00000000-0005-0000-0000-00004E110000}"/>
    <cellStyle name="BM Input External Link 6 2" xfId="4454" xr:uid="{00000000-0005-0000-0000-00004F110000}"/>
    <cellStyle name="BM Input External Link 6 2 2" xfId="4455" xr:uid="{00000000-0005-0000-0000-000050110000}"/>
    <cellStyle name="BM Input External Link 6 2 2 2" xfId="4456" xr:uid="{00000000-0005-0000-0000-000051110000}"/>
    <cellStyle name="BM Input External Link 6 2 2 3" xfId="4457" xr:uid="{00000000-0005-0000-0000-000052110000}"/>
    <cellStyle name="BM Input External Link 6 2 3" xfId="4458" xr:uid="{00000000-0005-0000-0000-000053110000}"/>
    <cellStyle name="BM Input External Link 6 2 3 2" xfId="4459" xr:uid="{00000000-0005-0000-0000-000054110000}"/>
    <cellStyle name="BM Input External Link 6 2 4" xfId="4460" xr:uid="{00000000-0005-0000-0000-000055110000}"/>
    <cellStyle name="BM Input External Link 6 20" xfId="4461" xr:uid="{00000000-0005-0000-0000-000056110000}"/>
    <cellStyle name="BM Input External Link 6 20 2" xfId="4462" xr:uid="{00000000-0005-0000-0000-000057110000}"/>
    <cellStyle name="BM Input External Link 6 20 2 2" xfId="4463" xr:uid="{00000000-0005-0000-0000-000058110000}"/>
    <cellStyle name="BM Input External Link 6 20 3" xfId="4464" xr:uid="{00000000-0005-0000-0000-000059110000}"/>
    <cellStyle name="BM Input External Link 6 21" xfId="4465" xr:uid="{00000000-0005-0000-0000-00005A110000}"/>
    <cellStyle name="BM Input External Link 6 21 2" xfId="4466" xr:uid="{00000000-0005-0000-0000-00005B110000}"/>
    <cellStyle name="BM Input External Link 6 22" xfId="4467" xr:uid="{00000000-0005-0000-0000-00005C110000}"/>
    <cellStyle name="BM Input External Link 6 23" xfId="4468" xr:uid="{00000000-0005-0000-0000-00005D110000}"/>
    <cellStyle name="BM Input External Link 6 3" xfId="4469" xr:uid="{00000000-0005-0000-0000-00005E110000}"/>
    <cellStyle name="BM Input External Link 6 3 2" xfId="4470" xr:uid="{00000000-0005-0000-0000-00005F110000}"/>
    <cellStyle name="BM Input External Link 6 3 2 2" xfId="4471" xr:uid="{00000000-0005-0000-0000-000060110000}"/>
    <cellStyle name="BM Input External Link 6 3 3" xfId="4472" xr:uid="{00000000-0005-0000-0000-000061110000}"/>
    <cellStyle name="BM Input External Link 6 3 4" xfId="4473" xr:uid="{00000000-0005-0000-0000-000062110000}"/>
    <cellStyle name="BM Input External Link 6 4" xfId="4474" xr:uid="{00000000-0005-0000-0000-000063110000}"/>
    <cellStyle name="BM Input External Link 6 4 2" xfId="4475" xr:uid="{00000000-0005-0000-0000-000064110000}"/>
    <cellStyle name="BM Input External Link 6 4 2 2" xfId="4476" xr:uid="{00000000-0005-0000-0000-000065110000}"/>
    <cellStyle name="BM Input External Link 6 4 3" xfId="4477" xr:uid="{00000000-0005-0000-0000-000066110000}"/>
    <cellStyle name="BM Input External Link 6 4 4" xfId="4478" xr:uid="{00000000-0005-0000-0000-000067110000}"/>
    <cellStyle name="BM Input External Link 6 5" xfId="4479" xr:uid="{00000000-0005-0000-0000-000068110000}"/>
    <cellStyle name="BM Input External Link 6 5 2" xfId="4480" xr:uid="{00000000-0005-0000-0000-000069110000}"/>
    <cellStyle name="BM Input External Link 6 5 2 2" xfId="4481" xr:uid="{00000000-0005-0000-0000-00006A110000}"/>
    <cellStyle name="BM Input External Link 6 5 3" xfId="4482" xr:uid="{00000000-0005-0000-0000-00006B110000}"/>
    <cellStyle name="BM Input External Link 6 6" xfId="4483" xr:uid="{00000000-0005-0000-0000-00006C110000}"/>
    <cellStyle name="BM Input External Link 6 6 2" xfId="4484" xr:uid="{00000000-0005-0000-0000-00006D110000}"/>
    <cellStyle name="BM Input External Link 6 6 2 2" xfId="4485" xr:uid="{00000000-0005-0000-0000-00006E110000}"/>
    <cellStyle name="BM Input External Link 6 6 3" xfId="4486" xr:uid="{00000000-0005-0000-0000-00006F110000}"/>
    <cellStyle name="BM Input External Link 6 7" xfId="4487" xr:uid="{00000000-0005-0000-0000-000070110000}"/>
    <cellStyle name="BM Input External Link 6 7 2" xfId="4488" xr:uid="{00000000-0005-0000-0000-000071110000}"/>
    <cellStyle name="BM Input External Link 6 7 2 2" xfId="4489" xr:uid="{00000000-0005-0000-0000-000072110000}"/>
    <cellStyle name="BM Input External Link 6 7 3" xfId="4490" xr:uid="{00000000-0005-0000-0000-000073110000}"/>
    <cellStyle name="BM Input External Link 6 8" xfId="4491" xr:uid="{00000000-0005-0000-0000-000074110000}"/>
    <cellStyle name="BM Input External Link 6 8 2" xfId="4492" xr:uid="{00000000-0005-0000-0000-000075110000}"/>
    <cellStyle name="BM Input External Link 6 8 2 2" xfId="4493" xr:uid="{00000000-0005-0000-0000-000076110000}"/>
    <cellStyle name="BM Input External Link 6 8 3" xfId="4494" xr:uid="{00000000-0005-0000-0000-000077110000}"/>
    <cellStyle name="BM Input External Link 6 9" xfId="4495" xr:uid="{00000000-0005-0000-0000-000078110000}"/>
    <cellStyle name="BM Input External Link 6 9 2" xfId="4496" xr:uid="{00000000-0005-0000-0000-000079110000}"/>
    <cellStyle name="BM Input External Link 6 9 2 2" xfId="4497" xr:uid="{00000000-0005-0000-0000-00007A110000}"/>
    <cellStyle name="BM Input External Link 6 9 3" xfId="4498" xr:uid="{00000000-0005-0000-0000-00007B110000}"/>
    <cellStyle name="BM Input External Link 7" xfId="4499" xr:uid="{00000000-0005-0000-0000-00007C110000}"/>
    <cellStyle name="BM Input External Link 7 2" xfId="4500" xr:uid="{00000000-0005-0000-0000-00007D110000}"/>
    <cellStyle name="BM Input External Link 7 2 2" xfId="4501" xr:uid="{00000000-0005-0000-0000-00007E110000}"/>
    <cellStyle name="BM Input External Link 7 2 3" xfId="4502" xr:uid="{00000000-0005-0000-0000-00007F110000}"/>
    <cellStyle name="BM Input External Link 7 3" xfId="4503" xr:uid="{00000000-0005-0000-0000-000080110000}"/>
    <cellStyle name="BM Input External Link 7 3 2" xfId="4504" xr:uid="{00000000-0005-0000-0000-000081110000}"/>
    <cellStyle name="BM Input External Link 7 4" xfId="4505" xr:uid="{00000000-0005-0000-0000-000082110000}"/>
    <cellStyle name="BM Input External Link 8" xfId="4506" xr:uid="{00000000-0005-0000-0000-000083110000}"/>
    <cellStyle name="BM Input External Link 8 2" xfId="4507" xr:uid="{00000000-0005-0000-0000-000084110000}"/>
    <cellStyle name="BM Input External Link 8 2 2" xfId="4508" xr:uid="{00000000-0005-0000-0000-000085110000}"/>
    <cellStyle name="BM Input External Link 8 2 3" xfId="4509" xr:uid="{00000000-0005-0000-0000-000086110000}"/>
    <cellStyle name="BM Input External Link 8 3" xfId="4510" xr:uid="{00000000-0005-0000-0000-000087110000}"/>
    <cellStyle name="BM Input External Link 8 4" xfId="4511" xr:uid="{00000000-0005-0000-0000-000088110000}"/>
    <cellStyle name="BM Input External Link 9" xfId="4512" xr:uid="{00000000-0005-0000-0000-000089110000}"/>
    <cellStyle name="BM Input External Link 9 2" xfId="4513" xr:uid="{00000000-0005-0000-0000-00008A110000}"/>
    <cellStyle name="BM Input External Link 9 2 2" xfId="4514" xr:uid="{00000000-0005-0000-0000-00008B110000}"/>
    <cellStyle name="BM Input External Link 9 3" xfId="4515" xr:uid="{00000000-0005-0000-0000-00008C110000}"/>
    <cellStyle name="BM Input External Link 9 4" xfId="4516" xr:uid="{00000000-0005-0000-0000-00008D110000}"/>
    <cellStyle name="BM Input Modeller" xfId="4517" xr:uid="{00000000-0005-0000-0000-00008E110000}"/>
    <cellStyle name="BM Input Modeller 10" xfId="4518" xr:uid="{00000000-0005-0000-0000-00008F110000}"/>
    <cellStyle name="BM Input Modeller 10 2" xfId="4519" xr:uid="{00000000-0005-0000-0000-000090110000}"/>
    <cellStyle name="BM Input Modeller 10 2 2" xfId="4520" xr:uid="{00000000-0005-0000-0000-000091110000}"/>
    <cellStyle name="BM Input Modeller 10 3" xfId="4521" xr:uid="{00000000-0005-0000-0000-000092110000}"/>
    <cellStyle name="BM Input Modeller 11" xfId="4522" xr:uid="{00000000-0005-0000-0000-000093110000}"/>
    <cellStyle name="BM Input Modeller 11 2" xfId="4523" xr:uid="{00000000-0005-0000-0000-000094110000}"/>
    <cellStyle name="BM Input Modeller 11 2 2" xfId="4524" xr:uid="{00000000-0005-0000-0000-000095110000}"/>
    <cellStyle name="BM Input Modeller 11 3" xfId="4525" xr:uid="{00000000-0005-0000-0000-000096110000}"/>
    <cellStyle name="BM Input Modeller 12" xfId="4526" xr:uid="{00000000-0005-0000-0000-000097110000}"/>
    <cellStyle name="BM Input Modeller 12 2" xfId="4527" xr:uid="{00000000-0005-0000-0000-000098110000}"/>
    <cellStyle name="BM Input Modeller 12 2 2" xfId="4528" xr:uid="{00000000-0005-0000-0000-000099110000}"/>
    <cellStyle name="BM Input Modeller 12 3" xfId="4529" xr:uid="{00000000-0005-0000-0000-00009A110000}"/>
    <cellStyle name="BM Input Modeller 13" xfId="4530" xr:uid="{00000000-0005-0000-0000-00009B110000}"/>
    <cellStyle name="BM Input Modeller 13 2" xfId="4531" xr:uid="{00000000-0005-0000-0000-00009C110000}"/>
    <cellStyle name="BM Input Modeller 13 2 2" xfId="4532" xr:uid="{00000000-0005-0000-0000-00009D110000}"/>
    <cellStyle name="BM Input Modeller 13 3" xfId="4533" xr:uid="{00000000-0005-0000-0000-00009E110000}"/>
    <cellStyle name="BM Input Modeller 14" xfId="4534" xr:uid="{00000000-0005-0000-0000-00009F110000}"/>
    <cellStyle name="BM Input Modeller 14 2" xfId="4535" xr:uid="{00000000-0005-0000-0000-0000A0110000}"/>
    <cellStyle name="BM Input Modeller 14 2 2" xfId="4536" xr:uid="{00000000-0005-0000-0000-0000A1110000}"/>
    <cellStyle name="BM Input Modeller 14 3" xfId="4537" xr:uid="{00000000-0005-0000-0000-0000A2110000}"/>
    <cellStyle name="BM Input Modeller 15" xfId="4538" xr:uid="{00000000-0005-0000-0000-0000A3110000}"/>
    <cellStyle name="BM Input Modeller 15 2" xfId="4539" xr:uid="{00000000-0005-0000-0000-0000A4110000}"/>
    <cellStyle name="BM Input Modeller 15 2 2" xfId="4540" xr:uid="{00000000-0005-0000-0000-0000A5110000}"/>
    <cellStyle name="BM Input Modeller 15 3" xfId="4541" xr:uid="{00000000-0005-0000-0000-0000A6110000}"/>
    <cellStyle name="BM Input Modeller 16" xfId="4542" xr:uid="{00000000-0005-0000-0000-0000A7110000}"/>
    <cellStyle name="BM Input Modeller 16 2" xfId="4543" xr:uid="{00000000-0005-0000-0000-0000A8110000}"/>
    <cellStyle name="BM Input Modeller 16 2 2" xfId="4544" xr:uid="{00000000-0005-0000-0000-0000A9110000}"/>
    <cellStyle name="BM Input Modeller 16 3" xfId="4545" xr:uid="{00000000-0005-0000-0000-0000AA110000}"/>
    <cellStyle name="BM Input Modeller 17" xfId="4546" xr:uid="{00000000-0005-0000-0000-0000AB110000}"/>
    <cellStyle name="BM Input Modeller 17 2" xfId="4547" xr:uid="{00000000-0005-0000-0000-0000AC110000}"/>
    <cellStyle name="BM Input Modeller 17 2 2" xfId="4548" xr:uid="{00000000-0005-0000-0000-0000AD110000}"/>
    <cellStyle name="BM Input Modeller 17 3" xfId="4549" xr:uid="{00000000-0005-0000-0000-0000AE110000}"/>
    <cellStyle name="BM Input Modeller 18" xfId="4550" xr:uid="{00000000-0005-0000-0000-0000AF110000}"/>
    <cellStyle name="BM Input Modeller 18 2" xfId="4551" xr:uid="{00000000-0005-0000-0000-0000B0110000}"/>
    <cellStyle name="BM Input Modeller 18 2 2" xfId="4552" xr:uid="{00000000-0005-0000-0000-0000B1110000}"/>
    <cellStyle name="BM Input Modeller 18 3" xfId="4553" xr:uid="{00000000-0005-0000-0000-0000B2110000}"/>
    <cellStyle name="BM Input Modeller 19" xfId="4554" xr:uid="{00000000-0005-0000-0000-0000B3110000}"/>
    <cellStyle name="BM Input Modeller 19 2" xfId="4555" xr:uid="{00000000-0005-0000-0000-0000B4110000}"/>
    <cellStyle name="BM Input Modeller 19 2 2" xfId="4556" xr:uid="{00000000-0005-0000-0000-0000B5110000}"/>
    <cellStyle name="BM Input Modeller 19 3" xfId="4557" xr:uid="{00000000-0005-0000-0000-0000B6110000}"/>
    <cellStyle name="BM Input Modeller 2" xfId="4558" xr:uid="{00000000-0005-0000-0000-0000B7110000}"/>
    <cellStyle name="BM Input Modeller 2 10" xfId="4559" xr:uid="{00000000-0005-0000-0000-0000B8110000}"/>
    <cellStyle name="BM Input Modeller 2 10 2" xfId="4560" xr:uid="{00000000-0005-0000-0000-0000B9110000}"/>
    <cellStyle name="BM Input Modeller 2 10 2 2" xfId="4561" xr:uid="{00000000-0005-0000-0000-0000BA110000}"/>
    <cellStyle name="BM Input Modeller 2 10 3" xfId="4562" xr:uid="{00000000-0005-0000-0000-0000BB110000}"/>
    <cellStyle name="BM Input Modeller 2 11" xfId="4563" xr:uid="{00000000-0005-0000-0000-0000BC110000}"/>
    <cellStyle name="BM Input Modeller 2 11 2" xfId="4564" xr:uid="{00000000-0005-0000-0000-0000BD110000}"/>
    <cellStyle name="BM Input Modeller 2 11 2 2" xfId="4565" xr:uid="{00000000-0005-0000-0000-0000BE110000}"/>
    <cellStyle name="BM Input Modeller 2 11 3" xfId="4566" xr:uid="{00000000-0005-0000-0000-0000BF110000}"/>
    <cellStyle name="BM Input Modeller 2 12" xfId="4567" xr:uid="{00000000-0005-0000-0000-0000C0110000}"/>
    <cellStyle name="BM Input Modeller 2 12 2" xfId="4568" xr:uid="{00000000-0005-0000-0000-0000C1110000}"/>
    <cellStyle name="BM Input Modeller 2 12 2 2" xfId="4569" xr:uid="{00000000-0005-0000-0000-0000C2110000}"/>
    <cellStyle name="BM Input Modeller 2 12 3" xfId="4570" xr:uid="{00000000-0005-0000-0000-0000C3110000}"/>
    <cellStyle name="BM Input Modeller 2 13" xfId="4571" xr:uid="{00000000-0005-0000-0000-0000C4110000}"/>
    <cellStyle name="BM Input Modeller 2 13 2" xfId="4572" xr:uid="{00000000-0005-0000-0000-0000C5110000}"/>
    <cellStyle name="BM Input Modeller 2 13 2 2" xfId="4573" xr:uid="{00000000-0005-0000-0000-0000C6110000}"/>
    <cellStyle name="BM Input Modeller 2 13 3" xfId="4574" xr:uid="{00000000-0005-0000-0000-0000C7110000}"/>
    <cellStyle name="BM Input Modeller 2 14" xfId="4575" xr:uid="{00000000-0005-0000-0000-0000C8110000}"/>
    <cellStyle name="BM Input Modeller 2 14 2" xfId="4576" xr:uid="{00000000-0005-0000-0000-0000C9110000}"/>
    <cellStyle name="BM Input Modeller 2 14 2 2" xfId="4577" xr:uid="{00000000-0005-0000-0000-0000CA110000}"/>
    <cellStyle name="BM Input Modeller 2 14 3" xfId="4578" xr:uid="{00000000-0005-0000-0000-0000CB110000}"/>
    <cellStyle name="BM Input Modeller 2 15" xfId="4579" xr:uid="{00000000-0005-0000-0000-0000CC110000}"/>
    <cellStyle name="BM Input Modeller 2 15 2" xfId="4580" xr:uid="{00000000-0005-0000-0000-0000CD110000}"/>
    <cellStyle name="BM Input Modeller 2 15 2 2" xfId="4581" xr:uid="{00000000-0005-0000-0000-0000CE110000}"/>
    <cellStyle name="BM Input Modeller 2 15 3" xfId="4582" xr:uid="{00000000-0005-0000-0000-0000CF110000}"/>
    <cellStyle name="BM Input Modeller 2 16" xfId="4583" xr:uid="{00000000-0005-0000-0000-0000D0110000}"/>
    <cellStyle name="BM Input Modeller 2 16 2" xfId="4584" xr:uid="{00000000-0005-0000-0000-0000D1110000}"/>
    <cellStyle name="BM Input Modeller 2 16 2 2" xfId="4585" xr:uid="{00000000-0005-0000-0000-0000D2110000}"/>
    <cellStyle name="BM Input Modeller 2 16 3" xfId="4586" xr:uid="{00000000-0005-0000-0000-0000D3110000}"/>
    <cellStyle name="BM Input Modeller 2 17" xfId="4587" xr:uid="{00000000-0005-0000-0000-0000D4110000}"/>
    <cellStyle name="BM Input Modeller 2 17 2" xfId="4588" xr:uid="{00000000-0005-0000-0000-0000D5110000}"/>
    <cellStyle name="BM Input Modeller 2 17 2 2" xfId="4589" xr:uid="{00000000-0005-0000-0000-0000D6110000}"/>
    <cellStyle name="BM Input Modeller 2 17 3" xfId="4590" xr:uid="{00000000-0005-0000-0000-0000D7110000}"/>
    <cellStyle name="BM Input Modeller 2 18" xfId="4591" xr:uid="{00000000-0005-0000-0000-0000D8110000}"/>
    <cellStyle name="BM Input Modeller 2 18 2" xfId="4592" xr:uid="{00000000-0005-0000-0000-0000D9110000}"/>
    <cellStyle name="BM Input Modeller 2 18 2 2" xfId="4593" xr:uid="{00000000-0005-0000-0000-0000DA110000}"/>
    <cellStyle name="BM Input Modeller 2 18 3" xfId="4594" xr:uid="{00000000-0005-0000-0000-0000DB110000}"/>
    <cellStyle name="BM Input Modeller 2 19" xfId="4595" xr:uid="{00000000-0005-0000-0000-0000DC110000}"/>
    <cellStyle name="BM Input Modeller 2 19 2" xfId="4596" xr:uid="{00000000-0005-0000-0000-0000DD110000}"/>
    <cellStyle name="BM Input Modeller 2 19 2 2" xfId="4597" xr:uid="{00000000-0005-0000-0000-0000DE110000}"/>
    <cellStyle name="BM Input Modeller 2 19 3" xfId="4598" xr:uid="{00000000-0005-0000-0000-0000DF110000}"/>
    <cellStyle name="BM Input Modeller 2 2" xfId="4599" xr:uid="{00000000-0005-0000-0000-0000E0110000}"/>
    <cellStyle name="BM Input Modeller 2 2 10" xfId="4600" xr:uid="{00000000-0005-0000-0000-0000E1110000}"/>
    <cellStyle name="BM Input Modeller 2 2 10 2" xfId="4601" xr:uid="{00000000-0005-0000-0000-0000E2110000}"/>
    <cellStyle name="BM Input Modeller 2 2 10 2 2" xfId="4602" xr:uid="{00000000-0005-0000-0000-0000E3110000}"/>
    <cellStyle name="BM Input Modeller 2 2 10 3" xfId="4603" xr:uid="{00000000-0005-0000-0000-0000E4110000}"/>
    <cellStyle name="BM Input Modeller 2 2 11" xfId="4604" xr:uid="{00000000-0005-0000-0000-0000E5110000}"/>
    <cellStyle name="BM Input Modeller 2 2 11 2" xfId="4605" xr:uid="{00000000-0005-0000-0000-0000E6110000}"/>
    <cellStyle name="BM Input Modeller 2 2 11 2 2" xfId="4606" xr:uid="{00000000-0005-0000-0000-0000E7110000}"/>
    <cellStyle name="BM Input Modeller 2 2 11 3" xfId="4607" xr:uid="{00000000-0005-0000-0000-0000E8110000}"/>
    <cellStyle name="BM Input Modeller 2 2 12" xfId="4608" xr:uid="{00000000-0005-0000-0000-0000E9110000}"/>
    <cellStyle name="BM Input Modeller 2 2 12 2" xfId="4609" xr:uid="{00000000-0005-0000-0000-0000EA110000}"/>
    <cellStyle name="BM Input Modeller 2 2 12 2 2" xfId="4610" xr:uid="{00000000-0005-0000-0000-0000EB110000}"/>
    <cellStyle name="BM Input Modeller 2 2 12 3" xfId="4611" xr:uid="{00000000-0005-0000-0000-0000EC110000}"/>
    <cellStyle name="BM Input Modeller 2 2 13" xfId="4612" xr:uid="{00000000-0005-0000-0000-0000ED110000}"/>
    <cellStyle name="BM Input Modeller 2 2 13 2" xfId="4613" xr:uid="{00000000-0005-0000-0000-0000EE110000}"/>
    <cellStyle name="BM Input Modeller 2 2 13 2 2" xfId="4614" xr:uid="{00000000-0005-0000-0000-0000EF110000}"/>
    <cellStyle name="BM Input Modeller 2 2 13 3" xfId="4615" xr:uid="{00000000-0005-0000-0000-0000F0110000}"/>
    <cellStyle name="BM Input Modeller 2 2 14" xfId="4616" xr:uid="{00000000-0005-0000-0000-0000F1110000}"/>
    <cellStyle name="BM Input Modeller 2 2 14 2" xfId="4617" xr:uid="{00000000-0005-0000-0000-0000F2110000}"/>
    <cellStyle name="BM Input Modeller 2 2 14 2 2" xfId="4618" xr:uid="{00000000-0005-0000-0000-0000F3110000}"/>
    <cellStyle name="BM Input Modeller 2 2 14 3" xfId="4619" xr:uid="{00000000-0005-0000-0000-0000F4110000}"/>
    <cellStyle name="BM Input Modeller 2 2 15" xfId="4620" xr:uid="{00000000-0005-0000-0000-0000F5110000}"/>
    <cellStyle name="BM Input Modeller 2 2 15 2" xfId="4621" xr:uid="{00000000-0005-0000-0000-0000F6110000}"/>
    <cellStyle name="BM Input Modeller 2 2 15 2 2" xfId="4622" xr:uid="{00000000-0005-0000-0000-0000F7110000}"/>
    <cellStyle name="BM Input Modeller 2 2 15 3" xfId="4623" xr:uid="{00000000-0005-0000-0000-0000F8110000}"/>
    <cellStyle name="BM Input Modeller 2 2 16" xfId="4624" xr:uid="{00000000-0005-0000-0000-0000F9110000}"/>
    <cellStyle name="BM Input Modeller 2 2 16 2" xfId="4625" xr:uid="{00000000-0005-0000-0000-0000FA110000}"/>
    <cellStyle name="BM Input Modeller 2 2 16 2 2" xfId="4626" xr:uid="{00000000-0005-0000-0000-0000FB110000}"/>
    <cellStyle name="BM Input Modeller 2 2 16 3" xfId="4627" xr:uid="{00000000-0005-0000-0000-0000FC110000}"/>
    <cellStyle name="BM Input Modeller 2 2 17" xfId="4628" xr:uid="{00000000-0005-0000-0000-0000FD110000}"/>
    <cellStyle name="BM Input Modeller 2 2 17 2" xfId="4629" xr:uid="{00000000-0005-0000-0000-0000FE110000}"/>
    <cellStyle name="BM Input Modeller 2 2 17 2 2" xfId="4630" xr:uid="{00000000-0005-0000-0000-0000FF110000}"/>
    <cellStyle name="BM Input Modeller 2 2 17 3" xfId="4631" xr:uid="{00000000-0005-0000-0000-000000120000}"/>
    <cellStyle name="BM Input Modeller 2 2 18" xfId="4632" xr:uid="{00000000-0005-0000-0000-000001120000}"/>
    <cellStyle name="BM Input Modeller 2 2 18 2" xfId="4633" xr:uid="{00000000-0005-0000-0000-000002120000}"/>
    <cellStyle name="BM Input Modeller 2 2 19" xfId="4634" xr:uid="{00000000-0005-0000-0000-000003120000}"/>
    <cellStyle name="BM Input Modeller 2 2 2" xfId="4635" xr:uid="{00000000-0005-0000-0000-000004120000}"/>
    <cellStyle name="BM Input Modeller 2 2 2 10" xfId="4636" xr:uid="{00000000-0005-0000-0000-000005120000}"/>
    <cellStyle name="BM Input Modeller 2 2 2 10 2" xfId="4637" xr:uid="{00000000-0005-0000-0000-000006120000}"/>
    <cellStyle name="BM Input Modeller 2 2 2 10 2 2" xfId="4638" xr:uid="{00000000-0005-0000-0000-000007120000}"/>
    <cellStyle name="BM Input Modeller 2 2 2 10 3" xfId="4639" xr:uid="{00000000-0005-0000-0000-000008120000}"/>
    <cellStyle name="BM Input Modeller 2 2 2 11" xfId="4640" xr:uid="{00000000-0005-0000-0000-000009120000}"/>
    <cellStyle name="BM Input Modeller 2 2 2 11 2" xfId="4641" xr:uid="{00000000-0005-0000-0000-00000A120000}"/>
    <cellStyle name="BM Input Modeller 2 2 2 11 2 2" xfId="4642" xr:uid="{00000000-0005-0000-0000-00000B120000}"/>
    <cellStyle name="BM Input Modeller 2 2 2 11 3" xfId="4643" xr:uid="{00000000-0005-0000-0000-00000C120000}"/>
    <cellStyle name="BM Input Modeller 2 2 2 12" xfId="4644" xr:uid="{00000000-0005-0000-0000-00000D120000}"/>
    <cellStyle name="BM Input Modeller 2 2 2 12 2" xfId="4645" xr:uid="{00000000-0005-0000-0000-00000E120000}"/>
    <cellStyle name="BM Input Modeller 2 2 2 12 2 2" xfId="4646" xr:uid="{00000000-0005-0000-0000-00000F120000}"/>
    <cellStyle name="BM Input Modeller 2 2 2 12 3" xfId="4647" xr:uid="{00000000-0005-0000-0000-000010120000}"/>
    <cellStyle name="BM Input Modeller 2 2 2 13" xfId="4648" xr:uid="{00000000-0005-0000-0000-000011120000}"/>
    <cellStyle name="BM Input Modeller 2 2 2 13 2" xfId="4649" xr:uid="{00000000-0005-0000-0000-000012120000}"/>
    <cellStyle name="BM Input Modeller 2 2 2 13 2 2" xfId="4650" xr:uid="{00000000-0005-0000-0000-000013120000}"/>
    <cellStyle name="BM Input Modeller 2 2 2 13 3" xfId="4651" xr:uid="{00000000-0005-0000-0000-000014120000}"/>
    <cellStyle name="BM Input Modeller 2 2 2 14" xfId="4652" xr:uid="{00000000-0005-0000-0000-000015120000}"/>
    <cellStyle name="BM Input Modeller 2 2 2 14 2" xfId="4653" xr:uid="{00000000-0005-0000-0000-000016120000}"/>
    <cellStyle name="BM Input Modeller 2 2 2 14 2 2" xfId="4654" xr:uid="{00000000-0005-0000-0000-000017120000}"/>
    <cellStyle name="BM Input Modeller 2 2 2 14 3" xfId="4655" xr:uid="{00000000-0005-0000-0000-000018120000}"/>
    <cellStyle name="BM Input Modeller 2 2 2 15" xfId="4656" xr:uid="{00000000-0005-0000-0000-000019120000}"/>
    <cellStyle name="BM Input Modeller 2 2 2 15 2" xfId="4657" xr:uid="{00000000-0005-0000-0000-00001A120000}"/>
    <cellStyle name="BM Input Modeller 2 2 2 15 2 2" xfId="4658" xr:uid="{00000000-0005-0000-0000-00001B120000}"/>
    <cellStyle name="BM Input Modeller 2 2 2 15 3" xfId="4659" xr:uid="{00000000-0005-0000-0000-00001C120000}"/>
    <cellStyle name="BM Input Modeller 2 2 2 16" xfId="4660" xr:uid="{00000000-0005-0000-0000-00001D120000}"/>
    <cellStyle name="BM Input Modeller 2 2 2 16 2" xfId="4661" xr:uid="{00000000-0005-0000-0000-00001E120000}"/>
    <cellStyle name="BM Input Modeller 2 2 2 16 2 2" xfId="4662" xr:uid="{00000000-0005-0000-0000-00001F120000}"/>
    <cellStyle name="BM Input Modeller 2 2 2 16 3" xfId="4663" xr:uid="{00000000-0005-0000-0000-000020120000}"/>
    <cellStyle name="BM Input Modeller 2 2 2 17" xfId="4664" xr:uid="{00000000-0005-0000-0000-000021120000}"/>
    <cellStyle name="BM Input Modeller 2 2 2 17 2" xfId="4665" xr:uid="{00000000-0005-0000-0000-000022120000}"/>
    <cellStyle name="BM Input Modeller 2 2 2 17 2 2" xfId="4666" xr:uid="{00000000-0005-0000-0000-000023120000}"/>
    <cellStyle name="BM Input Modeller 2 2 2 17 3" xfId="4667" xr:uid="{00000000-0005-0000-0000-000024120000}"/>
    <cellStyle name="BM Input Modeller 2 2 2 18" xfId="4668" xr:uid="{00000000-0005-0000-0000-000025120000}"/>
    <cellStyle name="BM Input Modeller 2 2 2 18 2" xfId="4669" xr:uid="{00000000-0005-0000-0000-000026120000}"/>
    <cellStyle name="BM Input Modeller 2 2 2 18 2 2" xfId="4670" xr:uid="{00000000-0005-0000-0000-000027120000}"/>
    <cellStyle name="BM Input Modeller 2 2 2 18 3" xfId="4671" xr:uid="{00000000-0005-0000-0000-000028120000}"/>
    <cellStyle name="BM Input Modeller 2 2 2 19" xfId="4672" xr:uid="{00000000-0005-0000-0000-000029120000}"/>
    <cellStyle name="BM Input Modeller 2 2 2 19 2" xfId="4673" xr:uid="{00000000-0005-0000-0000-00002A120000}"/>
    <cellStyle name="BM Input Modeller 2 2 2 19 2 2" xfId="4674" xr:uid="{00000000-0005-0000-0000-00002B120000}"/>
    <cellStyle name="BM Input Modeller 2 2 2 19 3" xfId="4675" xr:uid="{00000000-0005-0000-0000-00002C120000}"/>
    <cellStyle name="BM Input Modeller 2 2 2 2" xfId="4676" xr:uid="{00000000-0005-0000-0000-00002D120000}"/>
    <cellStyle name="BM Input Modeller 2 2 2 2 2" xfId="4677" xr:uid="{00000000-0005-0000-0000-00002E120000}"/>
    <cellStyle name="BM Input Modeller 2 2 2 2 2 2" xfId="4678" xr:uid="{00000000-0005-0000-0000-00002F120000}"/>
    <cellStyle name="BM Input Modeller 2 2 2 2 2 3" xfId="4679" xr:uid="{00000000-0005-0000-0000-000030120000}"/>
    <cellStyle name="BM Input Modeller 2 2 2 2 3" xfId="4680" xr:uid="{00000000-0005-0000-0000-000031120000}"/>
    <cellStyle name="BM Input Modeller 2 2 2 2 3 2" xfId="4681" xr:uid="{00000000-0005-0000-0000-000032120000}"/>
    <cellStyle name="BM Input Modeller 2 2 2 2 4" xfId="4682" xr:uid="{00000000-0005-0000-0000-000033120000}"/>
    <cellStyle name="BM Input Modeller 2 2 2 20" xfId="4683" xr:uid="{00000000-0005-0000-0000-000034120000}"/>
    <cellStyle name="BM Input Modeller 2 2 2 20 2" xfId="4684" xr:uid="{00000000-0005-0000-0000-000035120000}"/>
    <cellStyle name="BM Input Modeller 2 2 2 20 2 2" xfId="4685" xr:uid="{00000000-0005-0000-0000-000036120000}"/>
    <cellStyle name="BM Input Modeller 2 2 2 20 3" xfId="4686" xr:uid="{00000000-0005-0000-0000-000037120000}"/>
    <cellStyle name="BM Input Modeller 2 2 2 21" xfId="4687" xr:uid="{00000000-0005-0000-0000-000038120000}"/>
    <cellStyle name="BM Input Modeller 2 2 2 21 2" xfId="4688" xr:uid="{00000000-0005-0000-0000-000039120000}"/>
    <cellStyle name="BM Input Modeller 2 2 2 22" xfId="4689" xr:uid="{00000000-0005-0000-0000-00003A120000}"/>
    <cellStyle name="BM Input Modeller 2 2 2 23" xfId="4690" xr:uid="{00000000-0005-0000-0000-00003B120000}"/>
    <cellStyle name="BM Input Modeller 2 2 2 3" xfId="4691" xr:uid="{00000000-0005-0000-0000-00003C120000}"/>
    <cellStyle name="BM Input Modeller 2 2 2 3 2" xfId="4692" xr:uid="{00000000-0005-0000-0000-00003D120000}"/>
    <cellStyle name="BM Input Modeller 2 2 2 3 2 2" xfId="4693" xr:uid="{00000000-0005-0000-0000-00003E120000}"/>
    <cellStyle name="BM Input Modeller 2 2 2 3 3" xfId="4694" xr:uid="{00000000-0005-0000-0000-00003F120000}"/>
    <cellStyle name="BM Input Modeller 2 2 2 3 4" xfId="4695" xr:uid="{00000000-0005-0000-0000-000040120000}"/>
    <cellStyle name="BM Input Modeller 2 2 2 4" xfId="4696" xr:uid="{00000000-0005-0000-0000-000041120000}"/>
    <cellStyle name="BM Input Modeller 2 2 2 4 2" xfId="4697" xr:uid="{00000000-0005-0000-0000-000042120000}"/>
    <cellStyle name="BM Input Modeller 2 2 2 4 2 2" xfId="4698" xr:uid="{00000000-0005-0000-0000-000043120000}"/>
    <cellStyle name="BM Input Modeller 2 2 2 4 3" xfId="4699" xr:uid="{00000000-0005-0000-0000-000044120000}"/>
    <cellStyle name="BM Input Modeller 2 2 2 4 4" xfId="4700" xr:uid="{00000000-0005-0000-0000-000045120000}"/>
    <cellStyle name="BM Input Modeller 2 2 2 5" xfId="4701" xr:uid="{00000000-0005-0000-0000-000046120000}"/>
    <cellStyle name="BM Input Modeller 2 2 2 5 2" xfId="4702" xr:uid="{00000000-0005-0000-0000-000047120000}"/>
    <cellStyle name="BM Input Modeller 2 2 2 5 2 2" xfId="4703" xr:uid="{00000000-0005-0000-0000-000048120000}"/>
    <cellStyle name="BM Input Modeller 2 2 2 5 3" xfId="4704" xr:uid="{00000000-0005-0000-0000-000049120000}"/>
    <cellStyle name="BM Input Modeller 2 2 2 6" xfId="4705" xr:uid="{00000000-0005-0000-0000-00004A120000}"/>
    <cellStyle name="BM Input Modeller 2 2 2 6 2" xfId="4706" xr:uid="{00000000-0005-0000-0000-00004B120000}"/>
    <cellStyle name="BM Input Modeller 2 2 2 6 2 2" xfId="4707" xr:uid="{00000000-0005-0000-0000-00004C120000}"/>
    <cellStyle name="BM Input Modeller 2 2 2 6 3" xfId="4708" xr:uid="{00000000-0005-0000-0000-00004D120000}"/>
    <cellStyle name="BM Input Modeller 2 2 2 7" xfId="4709" xr:uid="{00000000-0005-0000-0000-00004E120000}"/>
    <cellStyle name="BM Input Modeller 2 2 2 7 2" xfId="4710" xr:uid="{00000000-0005-0000-0000-00004F120000}"/>
    <cellStyle name="BM Input Modeller 2 2 2 7 2 2" xfId="4711" xr:uid="{00000000-0005-0000-0000-000050120000}"/>
    <cellStyle name="BM Input Modeller 2 2 2 7 3" xfId="4712" xr:uid="{00000000-0005-0000-0000-000051120000}"/>
    <cellStyle name="BM Input Modeller 2 2 2 8" xfId="4713" xr:uid="{00000000-0005-0000-0000-000052120000}"/>
    <cellStyle name="BM Input Modeller 2 2 2 8 2" xfId="4714" xr:uid="{00000000-0005-0000-0000-000053120000}"/>
    <cellStyle name="BM Input Modeller 2 2 2 8 2 2" xfId="4715" xr:uid="{00000000-0005-0000-0000-000054120000}"/>
    <cellStyle name="BM Input Modeller 2 2 2 8 3" xfId="4716" xr:uid="{00000000-0005-0000-0000-000055120000}"/>
    <cellStyle name="BM Input Modeller 2 2 2 9" xfId="4717" xr:uid="{00000000-0005-0000-0000-000056120000}"/>
    <cellStyle name="BM Input Modeller 2 2 2 9 2" xfId="4718" xr:uid="{00000000-0005-0000-0000-000057120000}"/>
    <cellStyle name="BM Input Modeller 2 2 2 9 2 2" xfId="4719" xr:uid="{00000000-0005-0000-0000-000058120000}"/>
    <cellStyle name="BM Input Modeller 2 2 2 9 3" xfId="4720" xr:uid="{00000000-0005-0000-0000-000059120000}"/>
    <cellStyle name="BM Input Modeller 2 2 20" xfId="4721" xr:uid="{00000000-0005-0000-0000-00005A120000}"/>
    <cellStyle name="BM Input Modeller 2 2 3" xfId="4722" xr:uid="{00000000-0005-0000-0000-00005B120000}"/>
    <cellStyle name="BM Input Modeller 2 2 3 2" xfId="4723" xr:uid="{00000000-0005-0000-0000-00005C120000}"/>
    <cellStyle name="BM Input Modeller 2 2 3 2 2" xfId="4724" xr:uid="{00000000-0005-0000-0000-00005D120000}"/>
    <cellStyle name="BM Input Modeller 2 2 3 2 3" xfId="4725" xr:uid="{00000000-0005-0000-0000-00005E120000}"/>
    <cellStyle name="BM Input Modeller 2 2 3 3" xfId="4726" xr:uid="{00000000-0005-0000-0000-00005F120000}"/>
    <cellStyle name="BM Input Modeller 2 2 3 3 2" xfId="4727" xr:uid="{00000000-0005-0000-0000-000060120000}"/>
    <cellStyle name="BM Input Modeller 2 2 3 4" xfId="4728" xr:uid="{00000000-0005-0000-0000-000061120000}"/>
    <cellStyle name="BM Input Modeller 2 2 4" xfId="4729" xr:uid="{00000000-0005-0000-0000-000062120000}"/>
    <cellStyle name="BM Input Modeller 2 2 4 2" xfId="4730" xr:uid="{00000000-0005-0000-0000-000063120000}"/>
    <cellStyle name="BM Input Modeller 2 2 4 2 2" xfId="4731" xr:uid="{00000000-0005-0000-0000-000064120000}"/>
    <cellStyle name="BM Input Modeller 2 2 4 3" xfId="4732" xr:uid="{00000000-0005-0000-0000-000065120000}"/>
    <cellStyle name="BM Input Modeller 2 2 4 4" xfId="4733" xr:uid="{00000000-0005-0000-0000-000066120000}"/>
    <cellStyle name="BM Input Modeller 2 2 5" xfId="4734" xr:uid="{00000000-0005-0000-0000-000067120000}"/>
    <cellStyle name="BM Input Modeller 2 2 5 2" xfId="4735" xr:uid="{00000000-0005-0000-0000-000068120000}"/>
    <cellStyle name="BM Input Modeller 2 2 5 2 2" xfId="4736" xr:uid="{00000000-0005-0000-0000-000069120000}"/>
    <cellStyle name="BM Input Modeller 2 2 5 3" xfId="4737" xr:uid="{00000000-0005-0000-0000-00006A120000}"/>
    <cellStyle name="BM Input Modeller 2 2 5 4" xfId="4738" xr:uid="{00000000-0005-0000-0000-00006B120000}"/>
    <cellStyle name="BM Input Modeller 2 2 6" xfId="4739" xr:uid="{00000000-0005-0000-0000-00006C120000}"/>
    <cellStyle name="BM Input Modeller 2 2 6 2" xfId="4740" xr:uid="{00000000-0005-0000-0000-00006D120000}"/>
    <cellStyle name="BM Input Modeller 2 2 6 2 2" xfId="4741" xr:uid="{00000000-0005-0000-0000-00006E120000}"/>
    <cellStyle name="BM Input Modeller 2 2 6 3" xfId="4742" xr:uid="{00000000-0005-0000-0000-00006F120000}"/>
    <cellStyle name="BM Input Modeller 2 2 7" xfId="4743" xr:uid="{00000000-0005-0000-0000-000070120000}"/>
    <cellStyle name="BM Input Modeller 2 2 7 2" xfId="4744" xr:uid="{00000000-0005-0000-0000-000071120000}"/>
    <cellStyle name="BM Input Modeller 2 2 7 2 2" xfId="4745" xr:uid="{00000000-0005-0000-0000-000072120000}"/>
    <cellStyle name="BM Input Modeller 2 2 7 3" xfId="4746" xr:uid="{00000000-0005-0000-0000-000073120000}"/>
    <cellStyle name="BM Input Modeller 2 2 8" xfId="4747" xr:uid="{00000000-0005-0000-0000-000074120000}"/>
    <cellStyle name="BM Input Modeller 2 2 8 2" xfId="4748" xr:uid="{00000000-0005-0000-0000-000075120000}"/>
    <cellStyle name="BM Input Modeller 2 2 8 2 2" xfId="4749" xr:uid="{00000000-0005-0000-0000-000076120000}"/>
    <cellStyle name="BM Input Modeller 2 2 8 3" xfId="4750" xr:uid="{00000000-0005-0000-0000-000077120000}"/>
    <cellStyle name="BM Input Modeller 2 2 9" xfId="4751" xr:uid="{00000000-0005-0000-0000-000078120000}"/>
    <cellStyle name="BM Input Modeller 2 2 9 2" xfId="4752" xr:uid="{00000000-0005-0000-0000-000079120000}"/>
    <cellStyle name="BM Input Modeller 2 2 9 2 2" xfId="4753" xr:uid="{00000000-0005-0000-0000-00007A120000}"/>
    <cellStyle name="BM Input Modeller 2 2 9 3" xfId="4754" xr:uid="{00000000-0005-0000-0000-00007B120000}"/>
    <cellStyle name="BM Input Modeller 2 20" xfId="4755" xr:uid="{00000000-0005-0000-0000-00007C120000}"/>
    <cellStyle name="BM Input Modeller 2 20 2" xfId="4756" xr:uid="{00000000-0005-0000-0000-00007D120000}"/>
    <cellStyle name="BM Input Modeller 2 20 2 2" xfId="4757" xr:uid="{00000000-0005-0000-0000-00007E120000}"/>
    <cellStyle name="BM Input Modeller 2 20 3" xfId="4758" xr:uid="{00000000-0005-0000-0000-00007F120000}"/>
    <cellStyle name="BM Input Modeller 2 21" xfId="4759" xr:uid="{00000000-0005-0000-0000-000080120000}"/>
    <cellStyle name="BM Input Modeller 2 21 2" xfId="4760" xr:uid="{00000000-0005-0000-0000-000081120000}"/>
    <cellStyle name="BM Input Modeller 2 22" xfId="4761" xr:uid="{00000000-0005-0000-0000-000082120000}"/>
    <cellStyle name="BM Input Modeller 2 23" xfId="4762" xr:uid="{00000000-0005-0000-0000-000083120000}"/>
    <cellStyle name="BM Input Modeller 2 3" xfId="4763" xr:uid="{00000000-0005-0000-0000-000084120000}"/>
    <cellStyle name="BM Input Modeller 2 3 10" xfId="4764" xr:uid="{00000000-0005-0000-0000-000085120000}"/>
    <cellStyle name="BM Input Modeller 2 3 10 2" xfId="4765" xr:uid="{00000000-0005-0000-0000-000086120000}"/>
    <cellStyle name="BM Input Modeller 2 3 10 2 2" xfId="4766" xr:uid="{00000000-0005-0000-0000-000087120000}"/>
    <cellStyle name="BM Input Modeller 2 3 10 3" xfId="4767" xr:uid="{00000000-0005-0000-0000-000088120000}"/>
    <cellStyle name="BM Input Modeller 2 3 11" xfId="4768" xr:uid="{00000000-0005-0000-0000-000089120000}"/>
    <cellStyle name="BM Input Modeller 2 3 11 2" xfId="4769" xr:uid="{00000000-0005-0000-0000-00008A120000}"/>
    <cellStyle name="BM Input Modeller 2 3 11 2 2" xfId="4770" xr:uid="{00000000-0005-0000-0000-00008B120000}"/>
    <cellStyle name="BM Input Modeller 2 3 11 3" xfId="4771" xr:uid="{00000000-0005-0000-0000-00008C120000}"/>
    <cellStyle name="BM Input Modeller 2 3 12" xfId="4772" xr:uid="{00000000-0005-0000-0000-00008D120000}"/>
    <cellStyle name="BM Input Modeller 2 3 12 2" xfId="4773" xr:uid="{00000000-0005-0000-0000-00008E120000}"/>
    <cellStyle name="BM Input Modeller 2 3 12 2 2" xfId="4774" xr:uid="{00000000-0005-0000-0000-00008F120000}"/>
    <cellStyle name="BM Input Modeller 2 3 12 3" xfId="4775" xr:uid="{00000000-0005-0000-0000-000090120000}"/>
    <cellStyle name="BM Input Modeller 2 3 13" xfId="4776" xr:uid="{00000000-0005-0000-0000-000091120000}"/>
    <cellStyle name="BM Input Modeller 2 3 13 2" xfId="4777" xr:uid="{00000000-0005-0000-0000-000092120000}"/>
    <cellStyle name="BM Input Modeller 2 3 13 2 2" xfId="4778" xr:uid="{00000000-0005-0000-0000-000093120000}"/>
    <cellStyle name="BM Input Modeller 2 3 13 3" xfId="4779" xr:uid="{00000000-0005-0000-0000-000094120000}"/>
    <cellStyle name="BM Input Modeller 2 3 14" xfId="4780" xr:uid="{00000000-0005-0000-0000-000095120000}"/>
    <cellStyle name="BM Input Modeller 2 3 14 2" xfId="4781" xr:uid="{00000000-0005-0000-0000-000096120000}"/>
    <cellStyle name="BM Input Modeller 2 3 14 2 2" xfId="4782" xr:uid="{00000000-0005-0000-0000-000097120000}"/>
    <cellStyle name="BM Input Modeller 2 3 14 3" xfId="4783" xr:uid="{00000000-0005-0000-0000-000098120000}"/>
    <cellStyle name="BM Input Modeller 2 3 15" xfId="4784" xr:uid="{00000000-0005-0000-0000-000099120000}"/>
    <cellStyle name="BM Input Modeller 2 3 15 2" xfId="4785" xr:uid="{00000000-0005-0000-0000-00009A120000}"/>
    <cellStyle name="BM Input Modeller 2 3 15 2 2" xfId="4786" xr:uid="{00000000-0005-0000-0000-00009B120000}"/>
    <cellStyle name="BM Input Modeller 2 3 15 3" xfId="4787" xr:uid="{00000000-0005-0000-0000-00009C120000}"/>
    <cellStyle name="BM Input Modeller 2 3 16" xfId="4788" xr:uid="{00000000-0005-0000-0000-00009D120000}"/>
    <cellStyle name="BM Input Modeller 2 3 16 2" xfId="4789" xr:uid="{00000000-0005-0000-0000-00009E120000}"/>
    <cellStyle name="BM Input Modeller 2 3 16 2 2" xfId="4790" xr:uid="{00000000-0005-0000-0000-00009F120000}"/>
    <cellStyle name="BM Input Modeller 2 3 16 3" xfId="4791" xr:uid="{00000000-0005-0000-0000-0000A0120000}"/>
    <cellStyle name="BM Input Modeller 2 3 17" xfId="4792" xr:uid="{00000000-0005-0000-0000-0000A1120000}"/>
    <cellStyle name="BM Input Modeller 2 3 17 2" xfId="4793" xr:uid="{00000000-0005-0000-0000-0000A2120000}"/>
    <cellStyle name="BM Input Modeller 2 3 17 2 2" xfId="4794" xr:uid="{00000000-0005-0000-0000-0000A3120000}"/>
    <cellStyle name="BM Input Modeller 2 3 17 3" xfId="4795" xr:uid="{00000000-0005-0000-0000-0000A4120000}"/>
    <cellStyle name="BM Input Modeller 2 3 18" xfId="4796" xr:uid="{00000000-0005-0000-0000-0000A5120000}"/>
    <cellStyle name="BM Input Modeller 2 3 18 2" xfId="4797" xr:uid="{00000000-0005-0000-0000-0000A6120000}"/>
    <cellStyle name="BM Input Modeller 2 3 19" xfId="4798" xr:uid="{00000000-0005-0000-0000-0000A7120000}"/>
    <cellStyle name="BM Input Modeller 2 3 2" xfId="4799" xr:uid="{00000000-0005-0000-0000-0000A8120000}"/>
    <cellStyle name="BM Input Modeller 2 3 2 10" xfId="4800" xr:uid="{00000000-0005-0000-0000-0000A9120000}"/>
    <cellStyle name="BM Input Modeller 2 3 2 10 2" xfId="4801" xr:uid="{00000000-0005-0000-0000-0000AA120000}"/>
    <cellStyle name="BM Input Modeller 2 3 2 10 2 2" xfId="4802" xr:uid="{00000000-0005-0000-0000-0000AB120000}"/>
    <cellStyle name="BM Input Modeller 2 3 2 10 3" xfId="4803" xr:uid="{00000000-0005-0000-0000-0000AC120000}"/>
    <cellStyle name="BM Input Modeller 2 3 2 11" xfId="4804" xr:uid="{00000000-0005-0000-0000-0000AD120000}"/>
    <cellStyle name="BM Input Modeller 2 3 2 11 2" xfId="4805" xr:uid="{00000000-0005-0000-0000-0000AE120000}"/>
    <cellStyle name="BM Input Modeller 2 3 2 11 2 2" xfId="4806" xr:uid="{00000000-0005-0000-0000-0000AF120000}"/>
    <cellStyle name="BM Input Modeller 2 3 2 11 3" xfId="4807" xr:uid="{00000000-0005-0000-0000-0000B0120000}"/>
    <cellStyle name="BM Input Modeller 2 3 2 12" xfId="4808" xr:uid="{00000000-0005-0000-0000-0000B1120000}"/>
    <cellStyle name="BM Input Modeller 2 3 2 12 2" xfId="4809" xr:uid="{00000000-0005-0000-0000-0000B2120000}"/>
    <cellStyle name="BM Input Modeller 2 3 2 12 2 2" xfId="4810" xr:uid="{00000000-0005-0000-0000-0000B3120000}"/>
    <cellStyle name="BM Input Modeller 2 3 2 12 3" xfId="4811" xr:uid="{00000000-0005-0000-0000-0000B4120000}"/>
    <cellStyle name="BM Input Modeller 2 3 2 13" xfId="4812" xr:uid="{00000000-0005-0000-0000-0000B5120000}"/>
    <cellStyle name="BM Input Modeller 2 3 2 13 2" xfId="4813" xr:uid="{00000000-0005-0000-0000-0000B6120000}"/>
    <cellStyle name="BM Input Modeller 2 3 2 13 2 2" xfId="4814" xr:uid="{00000000-0005-0000-0000-0000B7120000}"/>
    <cellStyle name="BM Input Modeller 2 3 2 13 3" xfId="4815" xr:uid="{00000000-0005-0000-0000-0000B8120000}"/>
    <cellStyle name="BM Input Modeller 2 3 2 14" xfId="4816" xr:uid="{00000000-0005-0000-0000-0000B9120000}"/>
    <cellStyle name="BM Input Modeller 2 3 2 14 2" xfId="4817" xr:uid="{00000000-0005-0000-0000-0000BA120000}"/>
    <cellStyle name="BM Input Modeller 2 3 2 14 2 2" xfId="4818" xr:uid="{00000000-0005-0000-0000-0000BB120000}"/>
    <cellStyle name="BM Input Modeller 2 3 2 14 3" xfId="4819" xr:uid="{00000000-0005-0000-0000-0000BC120000}"/>
    <cellStyle name="BM Input Modeller 2 3 2 15" xfId="4820" xr:uid="{00000000-0005-0000-0000-0000BD120000}"/>
    <cellStyle name="BM Input Modeller 2 3 2 15 2" xfId="4821" xr:uid="{00000000-0005-0000-0000-0000BE120000}"/>
    <cellStyle name="BM Input Modeller 2 3 2 15 2 2" xfId="4822" xr:uid="{00000000-0005-0000-0000-0000BF120000}"/>
    <cellStyle name="BM Input Modeller 2 3 2 15 3" xfId="4823" xr:uid="{00000000-0005-0000-0000-0000C0120000}"/>
    <cellStyle name="BM Input Modeller 2 3 2 16" xfId="4824" xr:uid="{00000000-0005-0000-0000-0000C1120000}"/>
    <cellStyle name="BM Input Modeller 2 3 2 16 2" xfId="4825" xr:uid="{00000000-0005-0000-0000-0000C2120000}"/>
    <cellStyle name="BM Input Modeller 2 3 2 16 2 2" xfId="4826" xr:uid="{00000000-0005-0000-0000-0000C3120000}"/>
    <cellStyle name="BM Input Modeller 2 3 2 16 3" xfId="4827" xr:uid="{00000000-0005-0000-0000-0000C4120000}"/>
    <cellStyle name="BM Input Modeller 2 3 2 17" xfId="4828" xr:uid="{00000000-0005-0000-0000-0000C5120000}"/>
    <cellStyle name="BM Input Modeller 2 3 2 17 2" xfId="4829" xr:uid="{00000000-0005-0000-0000-0000C6120000}"/>
    <cellStyle name="BM Input Modeller 2 3 2 17 2 2" xfId="4830" xr:uid="{00000000-0005-0000-0000-0000C7120000}"/>
    <cellStyle name="BM Input Modeller 2 3 2 17 3" xfId="4831" xr:uid="{00000000-0005-0000-0000-0000C8120000}"/>
    <cellStyle name="BM Input Modeller 2 3 2 18" xfId="4832" xr:uid="{00000000-0005-0000-0000-0000C9120000}"/>
    <cellStyle name="BM Input Modeller 2 3 2 18 2" xfId="4833" xr:uid="{00000000-0005-0000-0000-0000CA120000}"/>
    <cellStyle name="BM Input Modeller 2 3 2 18 2 2" xfId="4834" xr:uid="{00000000-0005-0000-0000-0000CB120000}"/>
    <cellStyle name="BM Input Modeller 2 3 2 18 3" xfId="4835" xr:uid="{00000000-0005-0000-0000-0000CC120000}"/>
    <cellStyle name="BM Input Modeller 2 3 2 19" xfId="4836" xr:uid="{00000000-0005-0000-0000-0000CD120000}"/>
    <cellStyle name="BM Input Modeller 2 3 2 19 2" xfId="4837" xr:uid="{00000000-0005-0000-0000-0000CE120000}"/>
    <cellStyle name="BM Input Modeller 2 3 2 19 2 2" xfId="4838" xr:uid="{00000000-0005-0000-0000-0000CF120000}"/>
    <cellStyle name="BM Input Modeller 2 3 2 19 3" xfId="4839" xr:uid="{00000000-0005-0000-0000-0000D0120000}"/>
    <cellStyle name="BM Input Modeller 2 3 2 2" xfId="4840" xr:uid="{00000000-0005-0000-0000-0000D1120000}"/>
    <cellStyle name="BM Input Modeller 2 3 2 2 2" xfId="4841" xr:uid="{00000000-0005-0000-0000-0000D2120000}"/>
    <cellStyle name="BM Input Modeller 2 3 2 2 2 2" xfId="4842" xr:uid="{00000000-0005-0000-0000-0000D3120000}"/>
    <cellStyle name="BM Input Modeller 2 3 2 2 3" xfId="4843" xr:uid="{00000000-0005-0000-0000-0000D4120000}"/>
    <cellStyle name="BM Input Modeller 2 3 2 2 4" xfId="4844" xr:uid="{00000000-0005-0000-0000-0000D5120000}"/>
    <cellStyle name="BM Input Modeller 2 3 2 20" xfId="4845" xr:uid="{00000000-0005-0000-0000-0000D6120000}"/>
    <cellStyle name="BM Input Modeller 2 3 2 20 2" xfId="4846" xr:uid="{00000000-0005-0000-0000-0000D7120000}"/>
    <cellStyle name="BM Input Modeller 2 3 2 20 2 2" xfId="4847" xr:uid="{00000000-0005-0000-0000-0000D8120000}"/>
    <cellStyle name="BM Input Modeller 2 3 2 20 3" xfId="4848" xr:uid="{00000000-0005-0000-0000-0000D9120000}"/>
    <cellStyle name="BM Input Modeller 2 3 2 21" xfId="4849" xr:uid="{00000000-0005-0000-0000-0000DA120000}"/>
    <cellStyle name="BM Input Modeller 2 3 2 21 2" xfId="4850" xr:uid="{00000000-0005-0000-0000-0000DB120000}"/>
    <cellStyle name="BM Input Modeller 2 3 2 22" xfId="4851" xr:uid="{00000000-0005-0000-0000-0000DC120000}"/>
    <cellStyle name="BM Input Modeller 2 3 2 23" xfId="4852" xr:uid="{00000000-0005-0000-0000-0000DD120000}"/>
    <cellStyle name="BM Input Modeller 2 3 2 3" xfId="4853" xr:uid="{00000000-0005-0000-0000-0000DE120000}"/>
    <cellStyle name="BM Input Modeller 2 3 2 3 2" xfId="4854" xr:uid="{00000000-0005-0000-0000-0000DF120000}"/>
    <cellStyle name="BM Input Modeller 2 3 2 3 2 2" xfId="4855" xr:uid="{00000000-0005-0000-0000-0000E0120000}"/>
    <cellStyle name="BM Input Modeller 2 3 2 3 3" xfId="4856" xr:uid="{00000000-0005-0000-0000-0000E1120000}"/>
    <cellStyle name="BM Input Modeller 2 3 2 3 4" xfId="4857" xr:uid="{00000000-0005-0000-0000-0000E2120000}"/>
    <cellStyle name="BM Input Modeller 2 3 2 4" xfId="4858" xr:uid="{00000000-0005-0000-0000-0000E3120000}"/>
    <cellStyle name="BM Input Modeller 2 3 2 4 2" xfId="4859" xr:uid="{00000000-0005-0000-0000-0000E4120000}"/>
    <cellStyle name="BM Input Modeller 2 3 2 4 2 2" xfId="4860" xr:uid="{00000000-0005-0000-0000-0000E5120000}"/>
    <cellStyle name="BM Input Modeller 2 3 2 4 3" xfId="4861" xr:uid="{00000000-0005-0000-0000-0000E6120000}"/>
    <cellStyle name="BM Input Modeller 2 3 2 5" xfId="4862" xr:uid="{00000000-0005-0000-0000-0000E7120000}"/>
    <cellStyle name="BM Input Modeller 2 3 2 5 2" xfId="4863" xr:uid="{00000000-0005-0000-0000-0000E8120000}"/>
    <cellStyle name="BM Input Modeller 2 3 2 5 2 2" xfId="4864" xr:uid="{00000000-0005-0000-0000-0000E9120000}"/>
    <cellStyle name="BM Input Modeller 2 3 2 5 3" xfId="4865" xr:uid="{00000000-0005-0000-0000-0000EA120000}"/>
    <cellStyle name="BM Input Modeller 2 3 2 6" xfId="4866" xr:uid="{00000000-0005-0000-0000-0000EB120000}"/>
    <cellStyle name="BM Input Modeller 2 3 2 6 2" xfId="4867" xr:uid="{00000000-0005-0000-0000-0000EC120000}"/>
    <cellStyle name="BM Input Modeller 2 3 2 6 2 2" xfId="4868" xr:uid="{00000000-0005-0000-0000-0000ED120000}"/>
    <cellStyle name="BM Input Modeller 2 3 2 6 3" xfId="4869" xr:uid="{00000000-0005-0000-0000-0000EE120000}"/>
    <cellStyle name="BM Input Modeller 2 3 2 7" xfId="4870" xr:uid="{00000000-0005-0000-0000-0000EF120000}"/>
    <cellStyle name="BM Input Modeller 2 3 2 7 2" xfId="4871" xr:uid="{00000000-0005-0000-0000-0000F0120000}"/>
    <cellStyle name="BM Input Modeller 2 3 2 7 2 2" xfId="4872" xr:uid="{00000000-0005-0000-0000-0000F1120000}"/>
    <cellStyle name="BM Input Modeller 2 3 2 7 3" xfId="4873" xr:uid="{00000000-0005-0000-0000-0000F2120000}"/>
    <cellStyle name="BM Input Modeller 2 3 2 8" xfId="4874" xr:uid="{00000000-0005-0000-0000-0000F3120000}"/>
    <cellStyle name="BM Input Modeller 2 3 2 8 2" xfId="4875" xr:uid="{00000000-0005-0000-0000-0000F4120000}"/>
    <cellStyle name="BM Input Modeller 2 3 2 8 2 2" xfId="4876" xr:uid="{00000000-0005-0000-0000-0000F5120000}"/>
    <cellStyle name="BM Input Modeller 2 3 2 8 3" xfId="4877" xr:uid="{00000000-0005-0000-0000-0000F6120000}"/>
    <cellStyle name="BM Input Modeller 2 3 2 9" xfId="4878" xr:uid="{00000000-0005-0000-0000-0000F7120000}"/>
    <cellStyle name="BM Input Modeller 2 3 2 9 2" xfId="4879" xr:uid="{00000000-0005-0000-0000-0000F8120000}"/>
    <cellStyle name="BM Input Modeller 2 3 2 9 2 2" xfId="4880" xr:uid="{00000000-0005-0000-0000-0000F9120000}"/>
    <cellStyle name="BM Input Modeller 2 3 2 9 3" xfId="4881" xr:uid="{00000000-0005-0000-0000-0000FA120000}"/>
    <cellStyle name="BM Input Modeller 2 3 20" xfId="4882" xr:uid="{00000000-0005-0000-0000-0000FB120000}"/>
    <cellStyle name="BM Input Modeller 2 3 3" xfId="4883" xr:uid="{00000000-0005-0000-0000-0000FC120000}"/>
    <cellStyle name="BM Input Modeller 2 3 3 2" xfId="4884" xr:uid="{00000000-0005-0000-0000-0000FD120000}"/>
    <cellStyle name="BM Input Modeller 2 3 3 2 2" xfId="4885" xr:uid="{00000000-0005-0000-0000-0000FE120000}"/>
    <cellStyle name="BM Input Modeller 2 3 3 3" xfId="4886" xr:uid="{00000000-0005-0000-0000-0000FF120000}"/>
    <cellStyle name="BM Input Modeller 2 3 3 4" xfId="4887" xr:uid="{00000000-0005-0000-0000-000000130000}"/>
    <cellStyle name="BM Input Modeller 2 3 4" xfId="4888" xr:uid="{00000000-0005-0000-0000-000001130000}"/>
    <cellStyle name="BM Input Modeller 2 3 4 2" xfId="4889" xr:uid="{00000000-0005-0000-0000-000002130000}"/>
    <cellStyle name="BM Input Modeller 2 3 4 2 2" xfId="4890" xr:uid="{00000000-0005-0000-0000-000003130000}"/>
    <cellStyle name="BM Input Modeller 2 3 4 3" xfId="4891" xr:uid="{00000000-0005-0000-0000-000004130000}"/>
    <cellStyle name="BM Input Modeller 2 3 4 4" xfId="4892" xr:uid="{00000000-0005-0000-0000-000005130000}"/>
    <cellStyle name="BM Input Modeller 2 3 5" xfId="4893" xr:uid="{00000000-0005-0000-0000-000006130000}"/>
    <cellStyle name="BM Input Modeller 2 3 5 2" xfId="4894" xr:uid="{00000000-0005-0000-0000-000007130000}"/>
    <cellStyle name="BM Input Modeller 2 3 5 2 2" xfId="4895" xr:uid="{00000000-0005-0000-0000-000008130000}"/>
    <cellStyle name="BM Input Modeller 2 3 5 3" xfId="4896" xr:uid="{00000000-0005-0000-0000-000009130000}"/>
    <cellStyle name="BM Input Modeller 2 3 6" xfId="4897" xr:uid="{00000000-0005-0000-0000-00000A130000}"/>
    <cellStyle name="BM Input Modeller 2 3 6 2" xfId="4898" xr:uid="{00000000-0005-0000-0000-00000B130000}"/>
    <cellStyle name="BM Input Modeller 2 3 6 2 2" xfId="4899" xr:uid="{00000000-0005-0000-0000-00000C130000}"/>
    <cellStyle name="BM Input Modeller 2 3 6 3" xfId="4900" xr:uid="{00000000-0005-0000-0000-00000D130000}"/>
    <cellStyle name="BM Input Modeller 2 3 7" xfId="4901" xr:uid="{00000000-0005-0000-0000-00000E130000}"/>
    <cellStyle name="BM Input Modeller 2 3 7 2" xfId="4902" xr:uid="{00000000-0005-0000-0000-00000F130000}"/>
    <cellStyle name="BM Input Modeller 2 3 7 2 2" xfId="4903" xr:uid="{00000000-0005-0000-0000-000010130000}"/>
    <cellStyle name="BM Input Modeller 2 3 7 3" xfId="4904" xr:uid="{00000000-0005-0000-0000-000011130000}"/>
    <cellStyle name="BM Input Modeller 2 3 8" xfId="4905" xr:uid="{00000000-0005-0000-0000-000012130000}"/>
    <cellStyle name="BM Input Modeller 2 3 8 2" xfId="4906" xr:uid="{00000000-0005-0000-0000-000013130000}"/>
    <cellStyle name="BM Input Modeller 2 3 8 2 2" xfId="4907" xr:uid="{00000000-0005-0000-0000-000014130000}"/>
    <cellStyle name="BM Input Modeller 2 3 8 3" xfId="4908" xr:uid="{00000000-0005-0000-0000-000015130000}"/>
    <cellStyle name="BM Input Modeller 2 3 9" xfId="4909" xr:uid="{00000000-0005-0000-0000-000016130000}"/>
    <cellStyle name="BM Input Modeller 2 3 9 2" xfId="4910" xr:uid="{00000000-0005-0000-0000-000017130000}"/>
    <cellStyle name="BM Input Modeller 2 3 9 2 2" xfId="4911" xr:uid="{00000000-0005-0000-0000-000018130000}"/>
    <cellStyle name="BM Input Modeller 2 3 9 3" xfId="4912" xr:uid="{00000000-0005-0000-0000-000019130000}"/>
    <cellStyle name="BM Input Modeller 2 4" xfId="4913" xr:uid="{00000000-0005-0000-0000-00001A130000}"/>
    <cellStyle name="BM Input Modeller 2 4 10" xfId="4914" xr:uid="{00000000-0005-0000-0000-00001B130000}"/>
    <cellStyle name="BM Input Modeller 2 4 10 2" xfId="4915" xr:uid="{00000000-0005-0000-0000-00001C130000}"/>
    <cellStyle name="BM Input Modeller 2 4 10 2 2" xfId="4916" xr:uid="{00000000-0005-0000-0000-00001D130000}"/>
    <cellStyle name="BM Input Modeller 2 4 10 3" xfId="4917" xr:uid="{00000000-0005-0000-0000-00001E130000}"/>
    <cellStyle name="BM Input Modeller 2 4 11" xfId="4918" xr:uid="{00000000-0005-0000-0000-00001F130000}"/>
    <cellStyle name="BM Input Modeller 2 4 11 2" xfId="4919" xr:uid="{00000000-0005-0000-0000-000020130000}"/>
    <cellStyle name="BM Input Modeller 2 4 11 2 2" xfId="4920" xr:uid="{00000000-0005-0000-0000-000021130000}"/>
    <cellStyle name="BM Input Modeller 2 4 11 3" xfId="4921" xr:uid="{00000000-0005-0000-0000-000022130000}"/>
    <cellStyle name="BM Input Modeller 2 4 12" xfId="4922" xr:uid="{00000000-0005-0000-0000-000023130000}"/>
    <cellStyle name="BM Input Modeller 2 4 12 2" xfId="4923" xr:uid="{00000000-0005-0000-0000-000024130000}"/>
    <cellStyle name="BM Input Modeller 2 4 12 2 2" xfId="4924" xr:uid="{00000000-0005-0000-0000-000025130000}"/>
    <cellStyle name="BM Input Modeller 2 4 12 3" xfId="4925" xr:uid="{00000000-0005-0000-0000-000026130000}"/>
    <cellStyle name="BM Input Modeller 2 4 13" xfId="4926" xr:uid="{00000000-0005-0000-0000-000027130000}"/>
    <cellStyle name="BM Input Modeller 2 4 13 2" xfId="4927" xr:uid="{00000000-0005-0000-0000-000028130000}"/>
    <cellStyle name="BM Input Modeller 2 4 13 2 2" xfId="4928" xr:uid="{00000000-0005-0000-0000-000029130000}"/>
    <cellStyle name="BM Input Modeller 2 4 13 3" xfId="4929" xr:uid="{00000000-0005-0000-0000-00002A130000}"/>
    <cellStyle name="BM Input Modeller 2 4 14" xfId="4930" xr:uid="{00000000-0005-0000-0000-00002B130000}"/>
    <cellStyle name="BM Input Modeller 2 4 14 2" xfId="4931" xr:uid="{00000000-0005-0000-0000-00002C130000}"/>
    <cellStyle name="BM Input Modeller 2 4 14 2 2" xfId="4932" xr:uid="{00000000-0005-0000-0000-00002D130000}"/>
    <cellStyle name="BM Input Modeller 2 4 14 3" xfId="4933" xr:uid="{00000000-0005-0000-0000-00002E130000}"/>
    <cellStyle name="BM Input Modeller 2 4 15" xfId="4934" xr:uid="{00000000-0005-0000-0000-00002F130000}"/>
    <cellStyle name="BM Input Modeller 2 4 15 2" xfId="4935" xr:uid="{00000000-0005-0000-0000-000030130000}"/>
    <cellStyle name="BM Input Modeller 2 4 15 2 2" xfId="4936" xr:uid="{00000000-0005-0000-0000-000031130000}"/>
    <cellStyle name="BM Input Modeller 2 4 15 3" xfId="4937" xr:uid="{00000000-0005-0000-0000-000032130000}"/>
    <cellStyle name="BM Input Modeller 2 4 16" xfId="4938" xr:uid="{00000000-0005-0000-0000-000033130000}"/>
    <cellStyle name="BM Input Modeller 2 4 16 2" xfId="4939" xr:uid="{00000000-0005-0000-0000-000034130000}"/>
    <cellStyle name="BM Input Modeller 2 4 16 2 2" xfId="4940" xr:uid="{00000000-0005-0000-0000-000035130000}"/>
    <cellStyle name="BM Input Modeller 2 4 16 3" xfId="4941" xr:uid="{00000000-0005-0000-0000-000036130000}"/>
    <cellStyle name="BM Input Modeller 2 4 17" xfId="4942" xr:uid="{00000000-0005-0000-0000-000037130000}"/>
    <cellStyle name="BM Input Modeller 2 4 17 2" xfId="4943" xr:uid="{00000000-0005-0000-0000-000038130000}"/>
    <cellStyle name="BM Input Modeller 2 4 17 2 2" xfId="4944" xr:uid="{00000000-0005-0000-0000-000039130000}"/>
    <cellStyle name="BM Input Modeller 2 4 17 3" xfId="4945" xr:uid="{00000000-0005-0000-0000-00003A130000}"/>
    <cellStyle name="BM Input Modeller 2 4 18" xfId="4946" xr:uid="{00000000-0005-0000-0000-00003B130000}"/>
    <cellStyle name="BM Input Modeller 2 4 18 2" xfId="4947" xr:uid="{00000000-0005-0000-0000-00003C130000}"/>
    <cellStyle name="BM Input Modeller 2 4 18 2 2" xfId="4948" xr:uid="{00000000-0005-0000-0000-00003D130000}"/>
    <cellStyle name="BM Input Modeller 2 4 18 3" xfId="4949" xr:uid="{00000000-0005-0000-0000-00003E130000}"/>
    <cellStyle name="BM Input Modeller 2 4 19" xfId="4950" xr:uid="{00000000-0005-0000-0000-00003F130000}"/>
    <cellStyle name="BM Input Modeller 2 4 19 2" xfId="4951" xr:uid="{00000000-0005-0000-0000-000040130000}"/>
    <cellStyle name="BM Input Modeller 2 4 19 2 2" xfId="4952" xr:uid="{00000000-0005-0000-0000-000041130000}"/>
    <cellStyle name="BM Input Modeller 2 4 19 3" xfId="4953" xr:uid="{00000000-0005-0000-0000-000042130000}"/>
    <cellStyle name="BM Input Modeller 2 4 2" xfId="4954" xr:uid="{00000000-0005-0000-0000-000043130000}"/>
    <cellStyle name="BM Input Modeller 2 4 2 10" xfId="4955" xr:uid="{00000000-0005-0000-0000-000044130000}"/>
    <cellStyle name="BM Input Modeller 2 4 2 10 2" xfId="4956" xr:uid="{00000000-0005-0000-0000-000045130000}"/>
    <cellStyle name="BM Input Modeller 2 4 2 10 2 2" xfId="4957" xr:uid="{00000000-0005-0000-0000-000046130000}"/>
    <cellStyle name="BM Input Modeller 2 4 2 10 3" xfId="4958" xr:uid="{00000000-0005-0000-0000-000047130000}"/>
    <cellStyle name="BM Input Modeller 2 4 2 11" xfId="4959" xr:uid="{00000000-0005-0000-0000-000048130000}"/>
    <cellStyle name="BM Input Modeller 2 4 2 11 2" xfId="4960" xr:uid="{00000000-0005-0000-0000-000049130000}"/>
    <cellStyle name="BM Input Modeller 2 4 2 11 2 2" xfId="4961" xr:uid="{00000000-0005-0000-0000-00004A130000}"/>
    <cellStyle name="BM Input Modeller 2 4 2 11 3" xfId="4962" xr:uid="{00000000-0005-0000-0000-00004B130000}"/>
    <cellStyle name="BM Input Modeller 2 4 2 12" xfId="4963" xr:uid="{00000000-0005-0000-0000-00004C130000}"/>
    <cellStyle name="BM Input Modeller 2 4 2 12 2" xfId="4964" xr:uid="{00000000-0005-0000-0000-00004D130000}"/>
    <cellStyle name="BM Input Modeller 2 4 2 12 2 2" xfId="4965" xr:uid="{00000000-0005-0000-0000-00004E130000}"/>
    <cellStyle name="BM Input Modeller 2 4 2 12 3" xfId="4966" xr:uid="{00000000-0005-0000-0000-00004F130000}"/>
    <cellStyle name="BM Input Modeller 2 4 2 13" xfId="4967" xr:uid="{00000000-0005-0000-0000-000050130000}"/>
    <cellStyle name="BM Input Modeller 2 4 2 13 2" xfId="4968" xr:uid="{00000000-0005-0000-0000-000051130000}"/>
    <cellStyle name="BM Input Modeller 2 4 2 13 2 2" xfId="4969" xr:uid="{00000000-0005-0000-0000-000052130000}"/>
    <cellStyle name="BM Input Modeller 2 4 2 13 3" xfId="4970" xr:uid="{00000000-0005-0000-0000-000053130000}"/>
    <cellStyle name="BM Input Modeller 2 4 2 14" xfId="4971" xr:uid="{00000000-0005-0000-0000-000054130000}"/>
    <cellStyle name="BM Input Modeller 2 4 2 14 2" xfId="4972" xr:uid="{00000000-0005-0000-0000-000055130000}"/>
    <cellStyle name="BM Input Modeller 2 4 2 14 2 2" xfId="4973" xr:uid="{00000000-0005-0000-0000-000056130000}"/>
    <cellStyle name="BM Input Modeller 2 4 2 14 3" xfId="4974" xr:uid="{00000000-0005-0000-0000-000057130000}"/>
    <cellStyle name="BM Input Modeller 2 4 2 15" xfId="4975" xr:uid="{00000000-0005-0000-0000-000058130000}"/>
    <cellStyle name="BM Input Modeller 2 4 2 15 2" xfId="4976" xr:uid="{00000000-0005-0000-0000-000059130000}"/>
    <cellStyle name="BM Input Modeller 2 4 2 15 2 2" xfId="4977" xr:uid="{00000000-0005-0000-0000-00005A130000}"/>
    <cellStyle name="BM Input Modeller 2 4 2 15 3" xfId="4978" xr:uid="{00000000-0005-0000-0000-00005B130000}"/>
    <cellStyle name="BM Input Modeller 2 4 2 16" xfId="4979" xr:uid="{00000000-0005-0000-0000-00005C130000}"/>
    <cellStyle name="BM Input Modeller 2 4 2 16 2" xfId="4980" xr:uid="{00000000-0005-0000-0000-00005D130000}"/>
    <cellStyle name="BM Input Modeller 2 4 2 16 2 2" xfId="4981" xr:uid="{00000000-0005-0000-0000-00005E130000}"/>
    <cellStyle name="BM Input Modeller 2 4 2 16 3" xfId="4982" xr:uid="{00000000-0005-0000-0000-00005F130000}"/>
    <cellStyle name="BM Input Modeller 2 4 2 17" xfId="4983" xr:uid="{00000000-0005-0000-0000-000060130000}"/>
    <cellStyle name="BM Input Modeller 2 4 2 17 2" xfId="4984" xr:uid="{00000000-0005-0000-0000-000061130000}"/>
    <cellStyle name="BM Input Modeller 2 4 2 17 2 2" xfId="4985" xr:uid="{00000000-0005-0000-0000-000062130000}"/>
    <cellStyle name="BM Input Modeller 2 4 2 17 3" xfId="4986" xr:uid="{00000000-0005-0000-0000-000063130000}"/>
    <cellStyle name="BM Input Modeller 2 4 2 18" xfId="4987" xr:uid="{00000000-0005-0000-0000-000064130000}"/>
    <cellStyle name="BM Input Modeller 2 4 2 18 2" xfId="4988" xr:uid="{00000000-0005-0000-0000-000065130000}"/>
    <cellStyle name="BM Input Modeller 2 4 2 18 2 2" xfId="4989" xr:uid="{00000000-0005-0000-0000-000066130000}"/>
    <cellStyle name="BM Input Modeller 2 4 2 18 3" xfId="4990" xr:uid="{00000000-0005-0000-0000-000067130000}"/>
    <cellStyle name="BM Input Modeller 2 4 2 19" xfId="4991" xr:uid="{00000000-0005-0000-0000-000068130000}"/>
    <cellStyle name="BM Input Modeller 2 4 2 19 2" xfId="4992" xr:uid="{00000000-0005-0000-0000-000069130000}"/>
    <cellStyle name="BM Input Modeller 2 4 2 19 2 2" xfId="4993" xr:uid="{00000000-0005-0000-0000-00006A130000}"/>
    <cellStyle name="BM Input Modeller 2 4 2 19 3" xfId="4994" xr:uid="{00000000-0005-0000-0000-00006B130000}"/>
    <cellStyle name="BM Input Modeller 2 4 2 2" xfId="4995" xr:uid="{00000000-0005-0000-0000-00006C130000}"/>
    <cellStyle name="BM Input Modeller 2 4 2 2 2" xfId="4996" xr:uid="{00000000-0005-0000-0000-00006D130000}"/>
    <cellStyle name="BM Input Modeller 2 4 2 2 2 2" xfId="4997" xr:uid="{00000000-0005-0000-0000-00006E130000}"/>
    <cellStyle name="BM Input Modeller 2 4 2 2 3" xfId="4998" xr:uid="{00000000-0005-0000-0000-00006F130000}"/>
    <cellStyle name="BM Input Modeller 2 4 2 2 4" xfId="4999" xr:uid="{00000000-0005-0000-0000-000070130000}"/>
    <cellStyle name="BM Input Modeller 2 4 2 20" xfId="5000" xr:uid="{00000000-0005-0000-0000-000071130000}"/>
    <cellStyle name="BM Input Modeller 2 4 2 20 2" xfId="5001" xr:uid="{00000000-0005-0000-0000-000072130000}"/>
    <cellStyle name="BM Input Modeller 2 4 2 20 2 2" xfId="5002" xr:uid="{00000000-0005-0000-0000-000073130000}"/>
    <cellStyle name="BM Input Modeller 2 4 2 20 3" xfId="5003" xr:uid="{00000000-0005-0000-0000-000074130000}"/>
    <cellStyle name="BM Input Modeller 2 4 2 21" xfId="5004" xr:uid="{00000000-0005-0000-0000-000075130000}"/>
    <cellStyle name="BM Input Modeller 2 4 2 21 2" xfId="5005" xr:uid="{00000000-0005-0000-0000-000076130000}"/>
    <cellStyle name="BM Input Modeller 2 4 2 22" xfId="5006" xr:uid="{00000000-0005-0000-0000-000077130000}"/>
    <cellStyle name="BM Input Modeller 2 4 2 23" xfId="5007" xr:uid="{00000000-0005-0000-0000-000078130000}"/>
    <cellStyle name="BM Input Modeller 2 4 2 3" xfId="5008" xr:uid="{00000000-0005-0000-0000-000079130000}"/>
    <cellStyle name="BM Input Modeller 2 4 2 3 2" xfId="5009" xr:uid="{00000000-0005-0000-0000-00007A130000}"/>
    <cellStyle name="BM Input Modeller 2 4 2 3 2 2" xfId="5010" xr:uid="{00000000-0005-0000-0000-00007B130000}"/>
    <cellStyle name="BM Input Modeller 2 4 2 3 3" xfId="5011" xr:uid="{00000000-0005-0000-0000-00007C130000}"/>
    <cellStyle name="BM Input Modeller 2 4 2 4" xfId="5012" xr:uid="{00000000-0005-0000-0000-00007D130000}"/>
    <cellStyle name="BM Input Modeller 2 4 2 4 2" xfId="5013" xr:uid="{00000000-0005-0000-0000-00007E130000}"/>
    <cellStyle name="BM Input Modeller 2 4 2 4 2 2" xfId="5014" xr:uid="{00000000-0005-0000-0000-00007F130000}"/>
    <cellStyle name="BM Input Modeller 2 4 2 4 3" xfId="5015" xr:uid="{00000000-0005-0000-0000-000080130000}"/>
    <cellStyle name="BM Input Modeller 2 4 2 5" xfId="5016" xr:uid="{00000000-0005-0000-0000-000081130000}"/>
    <cellStyle name="BM Input Modeller 2 4 2 5 2" xfId="5017" xr:uid="{00000000-0005-0000-0000-000082130000}"/>
    <cellStyle name="BM Input Modeller 2 4 2 5 2 2" xfId="5018" xr:uid="{00000000-0005-0000-0000-000083130000}"/>
    <cellStyle name="BM Input Modeller 2 4 2 5 3" xfId="5019" xr:uid="{00000000-0005-0000-0000-000084130000}"/>
    <cellStyle name="BM Input Modeller 2 4 2 6" xfId="5020" xr:uid="{00000000-0005-0000-0000-000085130000}"/>
    <cellStyle name="BM Input Modeller 2 4 2 6 2" xfId="5021" xr:uid="{00000000-0005-0000-0000-000086130000}"/>
    <cellStyle name="BM Input Modeller 2 4 2 6 2 2" xfId="5022" xr:uid="{00000000-0005-0000-0000-000087130000}"/>
    <cellStyle name="BM Input Modeller 2 4 2 6 3" xfId="5023" xr:uid="{00000000-0005-0000-0000-000088130000}"/>
    <cellStyle name="BM Input Modeller 2 4 2 7" xfId="5024" xr:uid="{00000000-0005-0000-0000-000089130000}"/>
    <cellStyle name="BM Input Modeller 2 4 2 7 2" xfId="5025" xr:uid="{00000000-0005-0000-0000-00008A130000}"/>
    <cellStyle name="BM Input Modeller 2 4 2 7 2 2" xfId="5026" xr:uid="{00000000-0005-0000-0000-00008B130000}"/>
    <cellStyle name="BM Input Modeller 2 4 2 7 3" xfId="5027" xr:uid="{00000000-0005-0000-0000-00008C130000}"/>
    <cellStyle name="BM Input Modeller 2 4 2 8" xfId="5028" xr:uid="{00000000-0005-0000-0000-00008D130000}"/>
    <cellStyle name="BM Input Modeller 2 4 2 8 2" xfId="5029" xr:uid="{00000000-0005-0000-0000-00008E130000}"/>
    <cellStyle name="BM Input Modeller 2 4 2 8 2 2" xfId="5030" xr:uid="{00000000-0005-0000-0000-00008F130000}"/>
    <cellStyle name="BM Input Modeller 2 4 2 8 3" xfId="5031" xr:uid="{00000000-0005-0000-0000-000090130000}"/>
    <cellStyle name="BM Input Modeller 2 4 2 9" xfId="5032" xr:uid="{00000000-0005-0000-0000-000091130000}"/>
    <cellStyle name="BM Input Modeller 2 4 2 9 2" xfId="5033" xr:uid="{00000000-0005-0000-0000-000092130000}"/>
    <cellStyle name="BM Input Modeller 2 4 2 9 2 2" xfId="5034" xr:uid="{00000000-0005-0000-0000-000093130000}"/>
    <cellStyle name="BM Input Modeller 2 4 2 9 3" xfId="5035" xr:uid="{00000000-0005-0000-0000-000094130000}"/>
    <cellStyle name="BM Input Modeller 2 4 20" xfId="5036" xr:uid="{00000000-0005-0000-0000-000095130000}"/>
    <cellStyle name="BM Input Modeller 2 4 20 2" xfId="5037" xr:uid="{00000000-0005-0000-0000-000096130000}"/>
    <cellStyle name="BM Input Modeller 2 4 20 2 2" xfId="5038" xr:uid="{00000000-0005-0000-0000-000097130000}"/>
    <cellStyle name="BM Input Modeller 2 4 20 3" xfId="5039" xr:uid="{00000000-0005-0000-0000-000098130000}"/>
    <cellStyle name="BM Input Modeller 2 4 21" xfId="5040" xr:uid="{00000000-0005-0000-0000-000099130000}"/>
    <cellStyle name="BM Input Modeller 2 4 21 2" xfId="5041" xr:uid="{00000000-0005-0000-0000-00009A130000}"/>
    <cellStyle name="BM Input Modeller 2 4 21 2 2" xfId="5042" xr:uid="{00000000-0005-0000-0000-00009B130000}"/>
    <cellStyle name="BM Input Modeller 2 4 21 3" xfId="5043" xr:uid="{00000000-0005-0000-0000-00009C130000}"/>
    <cellStyle name="BM Input Modeller 2 4 22" xfId="5044" xr:uid="{00000000-0005-0000-0000-00009D130000}"/>
    <cellStyle name="BM Input Modeller 2 4 22 2" xfId="5045" xr:uid="{00000000-0005-0000-0000-00009E130000}"/>
    <cellStyle name="BM Input Modeller 2 4 23" xfId="5046" xr:uid="{00000000-0005-0000-0000-00009F130000}"/>
    <cellStyle name="BM Input Modeller 2 4 24" xfId="5047" xr:uid="{00000000-0005-0000-0000-0000A0130000}"/>
    <cellStyle name="BM Input Modeller 2 4 3" xfId="5048" xr:uid="{00000000-0005-0000-0000-0000A1130000}"/>
    <cellStyle name="BM Input Modeller 2 4 3 2" xfId="5049" xr:uid="{00000000-0005-0000-0000-0000A2130000}"/>
    <cellStyle name="BM Input Modeller 2 4 3 2 2" xfId="5050" xr:uid="{00000000-0005-0000-0000-0000A3130000}"/>
    <cellStyle name="BM Input Modeller 2 4 3 3" xfId="5051" xr:uid="{00000000-0005-0000-0000-0000A4130000}"/>
    <cellStyle name="BM Input Modeller 2 4 3 4" xfId="5052" xr:uid="{00000000-0005-0000-0000-0000A5130000}"/>
    <cellStyle name="BM Input Modeller 2 4 4" xfId="5053" xr:uid="{00000000-0005-0000-0000-0000A6130000}"/>
    <cellStyle name="BM Input Modeller 2 4 4 2" xfId="5054" xr:uid="{00000000-0005-0000-0000-0000A7130000}"/>
    <cellStyle name="BM Input Modeller 2 4 4 2 2" xfId="5055" xr:uid="{00000000-0005-0000-0000-0000A8130000}"/>
    <cellStyle name="BM Input Modeller 2 4 4 3" xfId="5056" xr:uid="{00000000-0005-0000-0000-0000A9130000}"/>
    <cellStyle name="BM Input Modeller 2 4 4 4" xfId="5057" xr:uid="{00000000-0005-0000-0000-0000AA130000}"/>
    <cellStyle name="BM Input Modeller 2 4 5" xfId="5058" xr:uid="{00000000-0005-0000-0000-0000AB130000}"/>
    <cellStyle name="BM Input Modeller 2 4 5 2" xfId="5059" xr:uid="{00000000-0005-0000-0000-0000AC130000}"/>
    <cellStyle name="BM Input Modeller 2 4 5 2 2" xfId="5060" xr:uid="{00000000-0005-0000-0000-0000AD130000}"/>
    <cellStyle name="BM Input Modeller 2 4 5 3" xfId="5061" xr:uid="{00000000-0005-0000-0000-0000AE130000}"/>
    <cellStyle name="BM Input Modeller 2 4 6" xfId="5062" xr:uid="{00000000-0005-0000-0000-0000AF130000}"/>
    <cellStyle name="BM Input Modeller 2 4 6 2" xfId="5063" xr:uid="{00000000-0005-0000-0000-0000B0130000}"/>
    <cellStyle name="BM Input Modeller 2 4 6 2 2" xfId="5064" xr:uid="{00000000-0005-0000-0000-0000B1130000}"/>
    <cellStyle name="BM Input Modeller 2 4 6 3" xfId="5065" xr:uid="{00000000-0005-0000-0000-0000B2130000}"/>
    <cellStyle name="BM Input Modeller 2 4 7" xfId="5066" xr:uid="{00000000-0005-0000-0000-0000B3130000}"/>
    <cellStyle name="BM Input Modeller 2 4 7 2" xfId="5067" xr:uid="{00000000-0005-0000-0000-0000B4130000}"/>
    <cellStyle name="BM Input Modeller 2 4 7 2 2" xfId="5068" xr:uid="{00000000-0005-0000-0000-0000B5130000}"/>
    <cellStyle name="BM Input Modeller 2 4 7 3" xfId="5069" xr:uid="{00000000-0005-0000-0000-0000B6130000}"/>
    <cellStyle name="BM Input Modeller 2 4 8" xfId="5070" xr:uid="{00000000-0005-0000-0000-0000B7130000}"/>
    <cellStyle name="BM Input Modeller 2 4 8 2" xfId="5071" xr:uid="{00000000-0005-0000-0000-0000B8130000}"/>
    <cellStyle name="BM Input Modeller 2 4 8 2 2" xfId="5072" xr:uid="{00000000-0005-0000-0000-0000B9130000}"/>
    <cellStyle name="BM Input Modeller 2 4 8 3" xfId="5073" xr:uid="{00000000-0005-0000-0000-0000BA130000}"/>
    <cellStyle name="BM Input Modeller 2 4 9" xfId="5074" xr:uid="{00000000-0005-0000-0000-0000BB130000}"/>
    <cellStyle name="BM Input Modeller 2 4 9 2" xfId="5075" xr:uid="{00000000-0005-0000-0000-0000BC130000}"/>
    <cellStyle name="BM Input Modeller 2 4 9 2 2" xfId="5076" xr:uid="{00000000-0005-0000-0000-0000BD130000}"/>
    <cellStyle name="BM Input Modeller 2 4 9 3" xfId="5077" xr:uid="{00000000-0005-0000-0000-0000BE130000}"/>
    <cellStyle name="BM Input Modeller 2 5" xfId="5078" xr:uid="{00000000-0005-0000-0000-0000BF130000}"/>
    <cellStyle name="BM Input Modeller 2 5 10" xfId="5079" xr:uid="{00000000-0005-0000-0000-0000C0130000}"/>
    <cellStyle name="BM Input Modeller 2 5 10 2" xfId="5080" xr:uid="{00000000-0005-0000-0000-0000C1130000}"/>
    <cellStyle name="BM Input Modeller 2 5 10 2 2" xfId="5081" xr:uid="{00000000-0005-0000-0000-0000C2130000}"/>
    <cellStyle name="BM Input Modeller 2 5 10 3" xfId="5082" xr:uid="{00000000-0005-0000-0000-0000C3130000}"/>
    <cellStyle name="BM Input Modeller 2 5 11" xfId="5083" xr:uid="{00000000-0005-0000-0000-0000C4130000}"/>
    <cellStyle name="BM Input Modeller 2 5 11 2" xfId="5084" xr:uid="{00000000-0005-0000-0000-0000C5130000}"/>
    <cellStyle name="BM Input Modeller 2 5 11 2 2" xfId="5085" xr:uid="{00000000-0005-0000-0000-0000C6130000}"/>
    <cellStyle name="BM Input Modeller 2 5 11 3" xfId="5086" xr:uid="{00000000-0005-0000-0000-0000C7130000}"/>
    <cellStyle name="BM Input Modeller 2 5 12" xfId="5087" xr:uid="{00000000-0005-0000-0000-0000C8130000}"/>
    <cellStyle name="BM Input Modeller 2 5 12 2" xfId="5088" xr:uid="{00000000-0005-0000-0000-0000C9130000}"/>
    <cellStyle name="BM Input Modeller 2 5 12 2 2" xfId="5089" xr:uid="{00000000-0005-0000-0000-0000CA130000}"/>
    <cellStyle name="BM Input Modeller 2 5 12 3" xfId="5090" xr:uid="{00000000-0005-0000-0000-0000CB130000}"/>
    <cellStyle name="BM Input Modeller 2 5 13" xfId="5091" xr:uid="{00000000-0005-0000-0000-0000CC130000}"/>
    <cellStyle name="BM Input Modeller 2 5 13 2" xfId="5092" xr:uid="{00000000-0005-0000-0000-0000CD130000}"/>
    <cellStyle name="BM Input Modeller 2 5 13 2 2" xfId="5093" xr:uid="{00000000-0005-0000-0000-0000CE130000}"/>
    <cellStyle name="BM Input Modeller 2 5 13 3" xfId="5094" xr:uid="{00000000-0005-0000-0000-0000CF130000}"/>
    <cellStyle name="BM Input Modeller 2 5 14" xfId="5095" xr:uid="{00000000-0005-0000-0000-0000D0130000}"/>
    <cellStyle name="BM Input Modeller 2 5 14 2" xfId="5096" xr:uid="{00000000-0005-0000-0000-0000D1130000}"/>
    <cellStyle name="BM Input Modeller 2 5 14 2 2" xfId="5097" xr:uid="{00000000-0005-0000-0000-0000D2130000}"/>
    <cellStyle name="BM Input Modeller 2 5 14 3" xfId="5098" xr:uid="{00000000-0005-0000-0000-0000D3130000}"/>
    <cellStyle name="BM Input Modeller 2 5 15" xfId="5099" xr:uid="{00000000-0005-0000-0000-0000D4130000}"/>
    <cellStyle name="BM Input Modeller 2 5 15 2" xfId="5100" xr:uid="{00000000-0005-0000-0000-0000D5130000}"/>
    <cellStyle name="BM Input Modeller 2 5 15 2 2" xfId="5101" xr:uid="{00000000-0005-0000-0000-0000D6130000}"/>
    <cellStyle name="BM Input Modeller 2 5 15 3" xfId="5102" xr:uid="{00000000-0005-0000-0000-0000D7130000}"/>
    <cellStyle name="BM Input Modeller 2 5 16" xfId="5103" xr:uid="{00000000-0005-0000-0000-0000D8130000}"/>
    <cellStyle name="BM Input Modeller 2 5 16 2" xfId="5104" xr:uid="{00000000-0005-0000-0000-0000D9130000}"/>
    <cellStyle name="BM Input Modeller 2 5 16 2 2" xfId="5105" xr:uid="{00000000-0005-0000-0000-0000DA130000}"/>
    <cellStyle name="BM Input Modeller 2 5 16 3" xfId="5106" xr:uid="{00000000-0005-0000-0000-0000DB130000}"/>
    <cellStyle name="BM Input Modeller 2 5 17" xfId="5107" xr:uid="{00000000-0005-0000-0000-0000DC130000}"/>
    <cellStyle name="BM Input Modeller 2 5 17 2" xfId="5108" xr:uid="{00000000-0005-0000-0000-0000DD130000}"/>
    <cellStyle name="BM Input Modeller 2 5 17 2 2" xfId="5109" xr:uid="{00000000-0005-0000-0000-0000DE130000}"/>
    <cellStyle name="BM Input Modeller 2 5 17 3" xfId="5110" xr:uid="{00000000-0005-0000-0000-0000DF130000}"/>
    <cellStyle name="BM Input Modeller 2 5 18" xfId="5111" xr:uid="{00000000-0005-0000-0000-0000E0130000}"/>
    <cellStyle name="BM Input Modeller 2 5 18 2" xfId="5112" xr:uid="{00000000-0005-0000-0000-0000E1130000}"/>
    <cellStyle name="BM Input Modeller 2 5 18 2 2" xfId="5113" xr:uid="{00000000-0005-0000-0000-0000E2130000}"/>
    <cellStyle name="BM Input Modeller 2 5 18 3" xfId="5114" xr:uid="{00000000-0005-0000-0000-0000E3130000}"/>
    <cellStyle name="BM Input Modeller 2 5 19" xfId="5115" xr:uid="{00000000-0005-0000-0000-0000E4130000}"/>
    <cellStyle name="BM Input Modeller 2 5 19 2" xfId="5116" xr:uid="{00000000-0005-0000-0000-0000E5130000}"/>
    <cellStyle name="BM Input Modeller 2 5 19 2 2" xfId="5117" xr:uid="{00000000-0005-0000-0000-0000E6130000}"/>
    <cellStyle name="BM Input Modeller 2 5 19 3" xfId="5118" xr:uid="{00000000-0005-0000-0000-0000E7130000}"/>
    <cellStyle name="BM Input Modeller 2 5 2" xfId="5119" xr:uid="{00000000-0005-0000-0000-0000E8130000}"/>
    <cellStyle name="BM Input Modeller 2 5 2 2" xfId="5120" xr:uid="{00000000-0005-0000-0000-0000E9130000}"/>
    <cellStyle name="BM Input Modeller 2 5 2 2 2" xfId="5121" xr:uid="{00000000-0005-0000-0000-0000EA130000}"/>
    <cellStyle name="BM Input Modeller 2 5 2 3" xfId="5122" xr:uid="{00000000-0005-0000-0000-0000EB130000}"/>
    <cellStyle name="BM Input Modeller 2 5 2 4" xfId="5123" xr:uid="{00000000-0005-0000-0000-0000EC130000}"/>
    <cellStyle name="BM Input Modeller 2 5 20" xfId="5124" xr:uid="{00000000-0005-0000-0000-0000ED130000}"/>
    <cellStyle name="BM Input Modeller 2 5 20 2" xfId="5125" xr:uid="{00000000-0005-0000-0000-0000EE130000}"/>
    <cellStyle name="BM Input Modeller 2 5 20 2 2" xfId="5126" xr:uid="{00000000-0005-0000-0000-0000EF130000}"/>
    <cellStyle name="BM Input Modeller 2 5 20 3" xfId="5127" xr:uid="{00000000-0005-0000-0000-0000F0130000}"/>
    <cellStyle name="BM Input Modeller 2 5 21" xfId="5128" xr:uid="{00000000-0005-0000-0000-0000F1130000}"/>
    <cellStyle name="BM Input Modeller 2 5 21 2" xfId="5129" xr:uid="{00000000-0005-0000-0000-0000F2130000}"/>
    <cellStyle name="BM Input Modeller 2 5 22" xfId="5130" xr:uid="{00000000-0005-0000-0000-0000F3130000}"/>
    <cellStyle name="BM Input Modeller 2 5 23" xfId="5131" xr:uid="{00000000-0005-0000-0000-0000F4130000}"/>
    <cellStyle name="BM Input Modeller 2 5 3" xfId="5132" xr:uid="{00000000-0005-0000-0000-0000F5130000}"/>
    <cellStyle name="BM Input Modeller 2 5 3 2" xfId="5133" xr:uid="{00000000-0005-0000-0000-0000F6130000}"/>
    <cellStyle name="BM Input Modeller 2 5 3 2 2" xfId="5134" xr:uid="{00000000-0005-0000-0000-0000F7130000}"/>
    <cellStyle name="BM Input Modeller 2 5 3 3" xfId="5135" xr:uid="{00000000-0005-0000-0000-0000F8130000}"/>
    <cellStyle name="BM Input Modeller 2 5 4" xfId="5136" xr:uid="{00000000-0005-0000-0000-0000F9130000}"/>
    <cellStyle name="BM Input Modeller 2 5 4 2" xfId="5137" xr:uid="{00000000-0005-0000-0000-0000FA130000}"/>
    <cellStyle name="BM Input Modeller 2 5 4 2 2" xfId="5138" xr:uid="{00000000-0005-0000-0000-0000FB130000}"/>
    <cellStyle name="BM Input Modeller 2 5 4 3" xfId="5139" xr:uid="{00000000-0005-0000-0000-0000FC130000}"/>
    <cellStyle name="BM Input Modeller 2 5 5" xfId="5140" xr:uid="{00000000-0005-0000-0000-0000FD130000}"/>
    <cellStyle name="BM Input Modeller 2 5 5 2" xfId="5141" xr:uid="{00000000-0005-0000-0000-0000FE130000}"/>
    <cellStyle name="BM Input Modeller 2 5 5 2 2" xfId="5142" xr:uid="{00000000-0005-0000-0000-0000FF130000}"/>
    <cellStyle name="BM Input Modeller 2 5 5 3" xfId="5143" xr:uid="{00000000-0005-0000-0000-000000140000}"/>
    <cellStyle name="BM Input Modeller 2 5 6" xfId="5144" xr:uid="{00000000-0005-0000-0000-000001140000}"/>
    <cellStyle name="BM Input Modeller 2 5 6 2" xfId="5145" xr:uid="{00000000-0005-0000-0000-000002140000}"/>
    <cellStyle name="BM Input Modeller 2 5 6 2 2" xfId="5146" xr:uid="{00000000-0005-0000-0000-000003140000}"/>
    <cellStyle name="BM Input Modeller 2 5 6 3" xfId="5147" xr:uid="{00000000-0005-0000-0000-000004140000}"/>
    <cellStyle name="BM Input Modeller 2 5 7" xfId="5148" xr:uid="{00000000-0005-0000-0000-000005140000}"/>
    <cellStyle name="BM Input Modeller 2 5 7 2" xfId="5149" xr:uid="{00000000-0005-0000-0000-000006140000}"/>
    <cellStyle name="BM Input Modeller 2 5 7 2 2" xfId="5150" xr:uid="{00000000-0005-0000-0000-000007140000}"/>
    <cellStyle name="BM Input Modeller 2 5 7 3" xfId="5151" xr:uid="{00000000-0005-0000-0000-000008140000}"/>
    <cellStyle name="BM Input Modeller 2 5 8" xfId="5152" xr:uid="{00000000-0005-0000-0000-000009140000}"/>
    <cellStyle name="BM Input Modeller 2 5 8 2" xfId="5153" xr:uid="{00000000-0005-0000-0000-00000A140000}"/>
    <cellStyle name="BM Input Modeller 2 5 8 2 2" xfId="5154" xr:uid="{00000000-0005-0000-0000-00000B140000}"/>
    <cellStyle name="BM Input Modeller 2 5 8 3" xfId="5155" xr:uid="{00000000-0005-0000-0000-00000C140000}"/>
    <cellStyle name="BM Input Modeller 2 5 9" xfId="5156" xr:uid="{00000000-0005-0000-0000-00000D140000}"/>
    <cellStyle name="BM Input Modeller 2 5 9 2" xfId="5157" xr:uid="{00000000-0005-0000-0000-00000E140000}"/>
    <cellStyle name="BM Input Modeller 2 5 9 2 2" xfId="5158" xr:uid="{00000000-0005-0000-0000-00000F140000}"/>
    <cellStyle name="BM Input Modeller 2 5 9 3" xfId="5159" xr:uid="{00000000-0005-0000-0000-000010140000}"/>
    <cellStyle name="BM Input Modeller 2 6" xfId="5160" xr:uid="{00000000-0005-0000-0000-000011140000}"/>
    <cellStyle name="BM Input Modeller 2 6 2" xfId="5161" xr:uid="{00000000-0005-0000-0000-000012140000}"/>
    <cellStyle name="BM Input Modeller 2 6 2 2" xfId="5162" xr:uid="{00000000-0005-0000-0000-000013140000}"/>
    <cellStyle name="BM Input Modeller 2 6 3" xfId="5163" xr:uid="{00000000-0005-0000-0000-000014140000}"/>
    <cellStyle name="BM Input Modeller 2 6 4" xfId="5164" xr:uid="{00000000-0005-0000-0000-000015140000}"/>
    <cellStyle name="BM Input Modeller 2 7" xfId="5165" xr:uid="{00000000-0005-0000-0000-000016140000}"/>
    <cellStyle name="BM Input Modeller 2 7 2" xfId="5166" xr:uid="{00000000-0005-0000-0000-000017140000}"/>
    <cellStyle name="BM Input Modeller 2 7 2 2" xfId="5167" xr:uid="{00000000-0005-0000-0000-000018140000}"/>
    <cellStyle name="BM Input Modeller 2 7 3" xfId="5168" xr:uid="{00000000-0005-0000-0000-000019140000}"/>
    <cellStyle name="BM Input Modeller 2 8" xfId="5169" xr:uid="{00000000-0005-0000-0000-00001A140000}"/>
    <cellStyle name="BM Input Modeller 2 8 2" xfId="5170" xr:uid="{00000000-0005-0000-0000-00001B140000}"/>
    <cellStyle name="BM Input Modeller 2 8 2 2" xfId="5171" xr:uid="{00000000-0005-0000-0000-00001C140000}"/>
    <cellStyle name="BM Input Modeller 2 8 3" xfId="5172" xr:uid="{00000000-0005-0000-0000-00001D140000}"/>
    <cellStyle name="BM Input Modeller 2 9" xfId="5173" xr:uid="{00000000-0005-0000-0000-00001E140000}"/>
    <cellStyle name="BM Input Modeller 2 9 2" xfId="5174" xr:uid="{00000000-0005-0000-0000-00001F140000}"/>
    <cellStyle name="BM Input Modeller 2 9 2 2" xfId="5175" xr:uid="{00000000-0005-0000-0000-000020140000}"/>
    <cellStyle name="BM Input Modeller 2 9 3" xfId="5176" xr:uid="{00000000-0005-0000-0000-000021140000}"/>
    <cellStyle name="BM Input Modeller 20" xfId="5177" xr:uid="{00000000-0005-0000-0000-000022140000}"/>
    <cellStyle name="BM Input Modeller 20 2" xfId="5178" xr:uid="{00000000-0005-0000-0000-000023140000}"/>
    <cellStyle name="BM Input Modeller 20 2 2" xfId="5179" xr:uid="{00000000-0005-0000-0000-000024140000}"/>
    <cellStyle name="BM Input Modeller 20 3" xfId="5180" xr:uid="{00000000-0005-0000-0000-000025140000}"/>
    <cellStyle name="BM Input Modeller 21" xfId="5181" xr:uid="{00000000-0005-0000-0000-000026140000}"/>
    <cellStyle name="BM Input Modeller 21 2" xfId="5182" xr:uid="{00000000-0005-0000-0000-000027140000}"/>
    <cellStyle name="BM Input Modeller 21 2 2" xfId="5183" xr:uid="{00000000-0005-0000-0000-000028140000}"/>
    <cellStyle name="BM Input Modeller 21 3" xfId="5184" xr:uid="{00000000-0005-0000-0000-000029140000}"/>
    <cellStyle name="BM Input Modeller 22" xfId="5185" xr:uid="{00000000-0005-0000-0000-00002A140000}"/>
    <cellStyle name="BM Input Modeller 22 2" xfId="5186" xr:uid="{00000000-0005-0000-0000-00002B140000}"/>
    <cellStyle name="BM Input Modeller 23" xfId="5187" xr:uid="{00000000-0005-0000-0000-00002C140000}"/>
    <cellStyle name="BM Input Modeller 24" xfId="5188" xr:uid="{00000000-0005-0000-0000-00002D140000}"/>
    <cellStyle name="BM Input Modeller 25" xfId="5189" xr:uid="{00000000-0005-0000-0000-00002E140000}"/>
    <cellStyle name="BM Input Modeller 26" xfId="5190" xr:uid="{00000000-0005-0000-0000-00002F140000}"/>
    <cellStyle name="BM Input Modeller 27" xfId="5191" xr:uid="{00000000-0005-0000-0000-000030140000}"/>
    <cellStyle name="BM Input Modeller 3" xfId="5192" xr:uid="{00000000-0005-0000-0000-000031140000}"/>
    <cellStyle name="BM Input Modeller 3 10" xfId="5193" xr:uid="{00000000-0005-0000-0000-000032140000}"/>
    <cellStyle name="BM Input Modeller 3 10 2" xfId="5194" xr:uid="{00000000-0005-0000-0000-000033140000}"/>
    <cellStyle name="BM Input Modeller 3 10 2 2" xfId="5195" xr:uid="{00000000-0005-0000-0000-000034140000}"/>
    <cellStyle name="BM Input Modeller 3 10 3" xfId="5196" xr:uid="{00000000-0005-0000-0000-000035140000}"/>
    <cellStyle name="BM Input Modeller 3 11" xfId="5197" xr:uid="{00000000-0005-0000-0000-000036140000}"/>
    <cellStyle name="BM Input Modeller 3 11 2" xfId="5198" xr:uid="{00000000-0005-0000-0000-000037140000}"/>
    <cellStyle name="BM Input Modeller 3 11 2 2" xfId="5199" xr:uid="{00000000-0005-0000-0000-000038140000}"/>
    <cellStyle name="BM Input Modeller 3 11 3" xfId="5200" xr:uid="{00000000-0005-0000-0000-000039140000}"/>
    <cellStyle name="BM Input Modeller 3 12" xfId="5201" xr:uid="{00000000-0005-0000-0000-00003A140000}"/>
    <cellStyle name="BM Input Modeller 3 12 2" xfId="5202" xr:uid="{00000000-0005-0000-0000-00003B140000}"/>
    <cellStyle name="BM Input Modeller 3 12 2 2" xfId="5203" xr:uid="{00000000-0005-0000-0000-00003C140000}"/>
    <cellStyle name="BM Input Modeller 3 12 3" xfId="5204" xr:uid="{00000000-0005-0000-0000-00003D140000}"/>
    <cellStyle name="BM Input Modeller 3 13" xfId="5205" xr:uid="{00000000-0005-0000-0000-00003E140000}"/>
    <cellStyle name="BM Input Modeller 3 13 2" xfId="5206" xr:uid="{00000000-0005-0000-0000-00003F140000}"/>
    <cellStyle name="BM Input Modeller 3 13 2 2" xfId="5207" xr:uid="{00000000-0005-0000-0000-000040140000}"/>
    <cellStyle name="BM Input Modeller 3 13 3" xfId="5208" xr:uid="{00000000-0005-0000-0000-000041140000}"/>
    <cellStyle name="BM Input Modeller 3 14" xfId="5209" xr:uid="{00000000-0005-0000-0000-000042140000}"/>
    <cellStyle name="BM Input Modeller 3 14 2" xfId="5210" xr:uid="{00000000-0005-0000-0000-000043140000}"/>
    <cellStyle name="BM Input Modeller 3 14 2 2" xfId="5211" xr:uid="{00000000-0005-0000-0000-000044140000}"/>
    <cellStyle name="BM Input Modeller 3 14 3" xfId="5212" xr:uid="{00000000-0005-0000-0000-000045140000}"/>
    <cellStyle name="BM Input Modeller 3 15" xfId="5213" xr:uid="{00000000-0005-0000-0000-000046140000}"/>
    <cellStyle name="BM Input Modeller 3 15 2" xfId="5214" xr:uid="{00000000-0005-0000-0000-000047140000}"/>
    <cellStyle name="BM Input Modeller 3 15 2 2" xfId="5215" xr:uid="{00000000-0005-0000-0000-000048140000}"/>
    <cellStyle name="BM Input Modeller 3 15 3" xfId="5216" xr:uid="{00000000-0005-0000-0000-000049140000}"/>
    <cellStyle name="BM Input Modeller 3 16" xfId="5217" xr:uid="{00000000-0005-0000-0000-00004A140000}"/>
    <cellStyle name="BM Input Modeller 3 16 2" xfId="5218" xr:uid="{00000000-0005-0000-0000-00004B140000}"/>
    <cellStyle name="BM Input Modeller 3 16 2 2" xfId="5219" xr:uid="{00000000-0005-0000-0000-00004C140000}"/>
    <cellStyle name="BM Input Modeller 3 16 3" xfId="5220" xr:uid="{00000000-0005-0000-0000-00004D140000}"/>
    <cellStyle name="BM Input Modeller 3 17" xfId="5221" xr:uid="{00000000-0005-0000-0000-00004E140000}"/>
    <cellStyle name="BM Input Modeller 3 17 2" xfId="5222" xr:uid="{00000000-0005-0000-0000-00004F140000}"/>
    <cellStyle name="BM Input Modeller 3 17 2 2" xfId="5223" xr:uid="{00000000-0005-0000-0000-000050140000}"/>
    <cellStyle name="BM Input Modeller 3 17 3" xfId="5224" xr:uid="{00000000-0005-0000-0000-000051140000}"/>
    <cellStyle name="BM Input Modeller 3 18" xfId="5225" xr:uid="{00000000-0005-0000-0000-000052140000}"/>
    <cellStyle name="BM Input Modeller 3 18 2" xfId="5226" xr:uid="{00000000-0005-0000-0000-000053140000}"/>
    <cellStyle name="BM Input Modeller 3 19" xfId="5227" xr:uid="{00000000-0005-0000-0000-000054140000}"/>
    <cellStyle name="BM Input Modeller 3 2" xfId="5228" xr:uid="{00000000-0005-0000-0000-000055140000}"/>
    <cellStyle name="BM Input Modeller 3 2 10" xfId="5229" xr:uid="{00000000-0005-0000-0000-000056140000}"/>
    <cellStyle name="BM Input Modeller 3 2 10 2" xfId="5230" xr:uid="{00000000-0005-0000-0000-000057140000}"/>
    <cellStyle name="BM Input Modeller 3 2 10 2 2" xfId="5231" xr:uid="{00000000-0005-0000-0000-000058140000}"/>
    <cellStyle name="BM Input Modeller 3 2 10 3" xfId="5232" xr:uid="{00000000-0005-0000-0000-000059140000}"/>
    <cellStyle name="BM Input Modeller 3 2 11" xfId="5233" xr:uid="{00000000-0005-0000-0000-00005A140000}"/>
    <cellStyle name="BM Input Modeller 3 2 11 2" xfId="5234" xr:uid="{00000000-0005-0000-0000-00005B140000}"/>
    <cellStyle name="BM Input Modeller 3 2 11 2 2" xfId="5235" xr:uid="{00000000-0005-0000-0000-00005C140000}"/>
    <cellStyle name="BM Input Modeller 3 2 11 3" xfId="5236" xr:uid="{00000000-0005-0000-0000-00005D140000}"/>
    <cellStyle name="BM Input Modeller 3 2 12" xfId="5237" xr:uid="{00000000-0005-0000-0000-00005E140000}"/>
    <cellStyle name="BM Input Modeller 3 2 12 2" xfId="5238" xr:uid="{00000000-0005-0000-0000-00005F140000}"/>
    <cellStyle name="BM Input Modeller 3 2 12 2 2" xfId="5239" xr:uid="{00000000-0005-0000-0000-000060140000}"/>
    <cellStyle name="BM Input Modeller 3 2 12 3" xfId="5240" xr:uid="{00000000-0005-0000-0000-000061140000}"/>
    <cellStyle name="BM Input Modeller 3 2 13" xfId="5241" xr:uid="{00000000-0005-0000-0000-000062140000}"/>
    <cellStyle name="BM Input Modeller 3 2 13 2" xfId="5242" xr:uid="{00000000-0005-0000-0000-000063140000}"/>
    <cellStyle name="BM Input Modeller 3 2 13 2 2" xfId="5243" xr:uid="{00000000-0005-0000-0000-000064140000}"/>
    <cellStyle name="BM Input Modeller 3 2 13 3" xfId="5244" xr:uid="{00000000-0005-0000-0000-000065140000}"/>
    <cellStyle name="BM Input Modeller 3 2 14" xfId="5245" xr:uid="{00000000-0005-0000-0000-000066140000}"/>
    <cellStyle name="BM Input Modeller 3 2 14 2" xfId="5246" xr:uid="{00000000-0005-0000-0000-000067140000}"/>
    <cellStyle name="BM Input Modeller 3 2 14 2 2" xfId="5247" xr:uid="{00000000-0005-0000-0000-000068140000}"/>
    <cellStyle name="BM Input Modeller 3 2 14 3" xfId="5248" xr:uid="{00000000-0005-0000-0000-000069140000}"/>
    <cellStyle name="BM Input Modeller 3 2 15" xfId="5249" xr:uid="{00000000-0005-0000-0000-00006A140000}"/>
    <cellStyle name="BM Input Modeller 3 2 15 2" xfId="5250" xr:uid="{00000000-0005-0000-0000-00006B140000}"/>
    <cellStyle name="BM Input Modeller 3 2 15 2 2" xfId="5251" xr:uid="{00000000-0005-0000-0000-00006C140000}"/>
    <cellStyle name="BM Input Modeller 3 2 15 3" xfId="5252" xr:uid="{00000000-0005-0000-0000-00006D140000}"/>
    <cellStyle name="BM Input Modeller 3 2 16" xfId="5253" xr:uid="{00000000-0005-0000-0000-00006E140000}"/>
    <cellStyle name="BM Input Modeller 3 2 16 2" xfId="5254" xr:uid="{00000000-0005-0000-0000-00006F140000}"/>
    <cellStyle name="BM Input Modeller 3 2 16 2 2" xfId="5255" xr:uid="{00000000-0005-0000-0000-000070140000}"/>
    <cellStyle name="BM Input Modeller 3 2 16 3" xfId="5256" xr:uid="{00000000-0005-0000-0000-000071140000}"/>
    <cellStyle name="BM Input Modeller 3 2 17" xfId="5257" xr:uid="{00000000-0005-0000-0000-000072140000}"/>
    <cellStyle name="BM Input Modeller 3 2 17 2" xfId="5258" xr:uid="{00000000-0005-0000-0000-000073140000}"/>
    <cellStyle name="BM Input Modeller 3 2 17 2 2" xfId="5259" xr:uid="{00000000-0005-0000-0000-000074140000}"/>
    <cellStyle name="BM Input Modeller 3 2 17 3" xfId="5260" xr:uid="{00000000-0005-0000-0000-000075140000}"/>
    <cellStyle name="BM Input Modeller 3 2 18" xfId="5261" xr:uid="{00000000-0005-0000-0000-000076140000}"/>
    <cellStyle name="BM Input Modeller 3 2 18 2" xfId="5262" xr:uid="{00000000-0005-0000-0000-000077140000}"/>
    <cellStyle name="BM Input Modeller 3 2 18 2 2" xfId="5263" xr:uid="{00000000-0005-0000-0000-000078140000}"/>
    <cellStyle name="BM Input Modeller 3 2 18 3" xfId="5264" xr:uid="{00000000-0005-0000-0000-000079140000}"/>
    <cellStyle name="BM Input Modeller 3 2 19" xfId="5265" xr:uid="{00000000-0005-0000-0000-00007A140000}"/>
    <cellStyle name="BM Input Modeller 3 2 19 2" xfId="5266" xr:uid="{00000000-0005-0000-0000-00007B140000}"/>
    <cellStyle name="BM Input Modeller 3 2 19 2 2" xfId="5267" xr:uid="{00000000-0005-0000-0000-00007C140000}"/>
    <cellStyle name="BM Input Modeller 3 2 19 3" xfId="5268" xr:uid="{00000000-0005-0000-0000-00007D140000}"/>
    <cellStyle name="BM Input Modeller 3 2 2" xfId="5269" xr:uid="{00000000-0005-0000-0000-00007E140000}"/>
    <cellStyle name="BM Input Modeller 3 2 2 2" xfId="5270" xr:uid="{00000000-0005-0000-0000-00007F140000}"/>
    <cellStyle name="BM Input Modeller 3 2 2 2 2" xfId="5271" xr:uid="{00000000-0005-0000-0000-000080140000}"/>
    <cellStyle name="BM Input Modeller 3 2 2 2 2 2" xfId="5272" xr:uid="{00000000-0005-0000-0000-000081140000}"/>
    <cellStyle name="BM Input Modeller 3 2 2 2 3" xfId="5273" xr:uid="{00000000-0005-0000-0000-000082140000}"/>
    <cellStyle name="BM Input Modeller 3 2 2 2 4" xfId="5274" xr:uid="{00000000-0005-0000-0000-000083140000}"/>
    <cellStyle name="BM Input Modeller 3 2 2 3" xfId="5275" xr:uid="{00000000-0005-0000-0000-000084140000}"/>
    <cellStyle name="BM Input Modeller 3 2 2 3 2" xfId="5276" xr:uid="{00000000-0005-0000-0000-000085140000}"/>
    <cellStyle name="BM Input Modeller 3 2 2 4" xfId="5277" xr:uid="{00000000-0005-0000-0000-000086140000}"/>
    <cellStyle name="BM Input Modeller 3 2 2 5" xfId="5278" xr:uid="{00000000-0005-0000-0000-000087140000}"/>
    <cellStyle name="BM Input Modeller 3 2 20" xfId="5279" xr:uid="{00000000-0005-0000-0000-000088140000}"/>
    <cellStyle name="BM Input Modeller 3 2 20 2" xfId="5280" xr:uid="{00000000-0005-0000-0000-000089140000}"/>
    <cellStyle name="BM Input Modeller 3 2 20 2 2" xfId="5281" xr:uid="{00000000-0005-0000-0000-00008A140000}"/>
    <cellStyle name="BM Input Modeller 3 2 20 3" xfId="5282" xr:uid="{00000000-0005-0000-0000-00008B140000}"/>
    <cellStyle name="BM Input Modeller 3 2 21" xfId="5283" xr:uid="{00000000-0005-0000-0000-00008C140000}"/>
    <cellStyle name="BM Input Modeller 3 2 21 2" xfId="5284" xr:uid="{00000000-0005-0000-0000-00008D140000}"/>
    <cellStyle name="BM Input Modeller 3 2 22" xfId="5285" xr:uid="{00000000-0005-0000-0000-00008E140000}"/>
    <cellStyle name="BM Input Modeller 3 2 23" xfId="5286" xr:uid="{00000000-0005-0000-0000-00008F140000}"/>
    <cellStyle name="BM Input Modeller 3 2 3" xfId="5287" xr:uid="{00000000-0005-0000-0000-000090140000}"/>
    <cellStyle name="BM Input Modeller 3 2 3 2" xfId="5288" xr:uid="{00000000-0005-0000-0000-000091140000}"/>
    <cellStyle name="BM Input Modeller 3 2 3 2 2" xfId="5289" xr:uid="{00000000-0005-0000-0000-000092140000}"/>
    <cellStyle name="BM Input Modeller 3 2 3 2 3" xfId="5290" xr:uid="{00000000-0005-0000-0000-000093140000}"/>
    <cellStyle name="BM Input Modeller 3 2 3 3" xfId="5291" xr:uid="{00000000-0005-0000-0000-000094140000}"/>
    <cellStyle name="BM Input Modeller 3 2 3 3 2" xfId="5292" xr:uid="{00000000-0005-0000-0000-000095140000}"/>
    <cellStyle name="BM Input Modeller 3 2 3 4" xfId="5293" xr:uid="{00000000-0005-0000-0000-000096140000}"/>
    <cellStyle name="BM Input Modeller 3 2 4" xfId="5294" xr:uid="{00000000-0005-0000-0000-000097140000}"/>
    <cellStyle name="BM Input Modeller 3 2 4 2" xfId="5295" xr:uid="{00000000-0005-0000-0000-000098140000}"/>
    <cellStyle name="BM Input Modeller 3 2 4 2 2" xfId="5296" xr:uid="{00000000-0005-0000-0000-000099140000}"/>
    <cellStyle name="BM Input Modeller 3 2 4 3" xfId="5297" xr:uid="{00000000-0005-0000-0000-00009A140000}"/>
    <cellStyle name="BM Input Modeller 3 2 4 4" xfId="5298" xr:uid="{00000000-0005-0000-0000-00009B140000}"/>
    <cellStyle name="BM Input Modeller 3 2 5" xfId="5299" xr:uid="{00000000-0005-0000-0000-00009C140000}"/>
    <cellStyle name="BM Input Modeller 3 2 5 2" xfId="5300" xr:uid="{00000000-0005-0000-0000-00009D140000}"/>
    <cellStyle name="BM Input Modeller 3 2 5 2 2" xfId="5301" xr:uid="{00000000-0005-0000-0000-00009E140000}"/>
    <cellStyle name="BM Input Modeller 3 2 5 3" xfId="5302" xr:uid="{00000000-0005-0000-0000-00009F140000}"/>
    <cellStyle name="BM Input Modeller 3 2 5 4" xfId="5303" xr:uid="{00000000-0005-0000-0000-0000A0140000}"/>
    <cellStyle name="BM Input Modeller 3 2 6" xfId="5304" xr:uid="{00000000-0005-0000-0000-0000A1140000}"/>
    <cellStyle name="BM Input Modeller 3 2 6 2" xfId="5305" xr:uid="{00000000-0005-0000-0000-0000A2140000}"/>
    <cellStyle name="BM Input Modeller 3 2 6 2 2" xfId="5306" xr:uid="{00000000-0005-0000-0000-0000A3140000}"/>
    <cellStyle name="BM Input Modeller 3 2 6 3" xfId="5307" xr:uid="{00000000-0005-0000-0000-0000A4140000}"/>
    <cellStyle name="BM Input Modeller 3 2 7" xfId="5308" xr:uid="{00000000-0005-0000-0000-0000A5140000}"/>
    <cellStyle name="BM Input Modeller 3 2 7 2" xfId="5309" xr:uid="{00000000-0005-0000-0000-0000A6140000}"/>
    <cellStyle name="BM Input Modeller 3 2 7 2 2" xfId="5310" xr:uid="{00000000-0005-0000-0000-0000A7140000}"/>
    <cellStyle name="BM Input Modeller 3 2 7 3" xfId="5311" xr:uid="{00000000-0005-0000-0000-0000A8140000}"/>
    <cellStyle name="BM Input Modeller 3 2 8" xfId="5312" xr:uid="{00000000-0005-0000-0000-0000A9140000}"/>
    <cellStyle name="BM Input Modeller 3 2 8 2" xfId="5313" xr:uid="{00000000-0005-0000-0000-0000AA140000}"/>
    <cellStyle name="BM Input Modeller 3 2 8 2 2" xfId="5314" xr:uid="{00000000-0005-0000-0000-0000AB140000}"/>
    <cellStyle name="BM Input Modeller 3 2 8 3" xfId="5315" xr:uid="{00000000-0005-0000-0000-0000AC140000}"/>
    <cellStyle name="BM Input Modeller 3 2 9" xfId="5316" xr:uid="{00000000-0005-0000-0000-0000AD140000}"/>
    <cellStyle name="BM Input Modeller 3 2 9 2" xfId="5317" xr:uid="{00000000-0005-0000-0000-0000AE140000}"/>
    <cellStyle name="BM Input Modeller 3 2 9 2 2" xfId="5318" xr:uid="{00000000-0005-0000-0000-0000AF140000}"/>
    <cellStyle name="BM Input Modeller 3 2 9 3" xfId="5319" xr:uid="{00000000-0005-0000-0000-0000B0140000}"/>
    <cellStyle name="BM Input Modeller 3 20" xfId="5320" xr:uid="{00000000-0005-0000-0000-0000B1140000}"/>
    <cellStyle name="BM Input Modeller 3 3" xfId="5321" xr:uid="{00000000-0005-0000-0000-0000B2140000}"/>
    <cellStyle name="BM Input Modeller 3 3 2" xfId="5322" xr:uid="{00000000-0005-0000-0000-0000B3140000}"/>
    <cellStyle name="BM Input Modeller 3 3 2 2" xfId="5323" xr:uid="{00000000-0005-0000-0000-0000B4140000}"/>
    <cellStyle name="BM Input Modeller 3 3 2 2 2" xfId="5324" xr:uid="{00000000-0005-0000-0000-0000B5140000}"/>
    <cellStyle name="BM Input Modeller 3 3 2 3" xfId="5325" xr:uid="{00000000-0005-0000-0000-0000B6140000}"/>
    <cellStyle name="BM Input Modeller 3 3 2 4" xfId="5326" xr:uid="{00000000-0005-0000-0000-0000B7140000}"/>
    <cellStyle name="BM Input Modeller 3 3 3" xfId="5327" xr:uid="{00000000-0005-0000-0000-0000B8140000}"/>
    <cellStyle name="BM Input Modeller 3 3 3 2" xfId="5328" xr:uid="{00000000-0005-0000-0000-0000B9140000}"/>
    <cellStyle name="BM Input Modeller 3 3 4" xfId="5329" xr:uid="{00000000-0005-0000-0000-0000BA140000}"/>
    <cellStyle name="BM Input Modeller 3 3 5" xfId="5330" xr:uid="{00000000-0005-0000-0000-0000BB140000}"/>
    <cellStyle name="BM Input Modeller 3 4" xfId="5331" xr:uid="{00000000-0005-0000-0000-0000BC140000}"/>
    <cellStyle name="BM Input Modeller 3 4 2" xfId="5332" xr:uid="{00000000-0005-0000-0000-0000BD140000}"/>
    <cellStyle name="BM Input Modeller 3 4 2 2" xfId="5333" xr:uid="{00000000-0005-0000-0000-0000BE140000}"/>
    <cellStyle name="BM Input Modeller 3 4 2 3" xfId="5334" xr:uid="{00000000-0005-0000-0000-0000BF140000}"/>
    <cellStyle name="BM Input Modeller 3 4 3" xfId="5335" xr:uid="{00000000-0005-0000-0000-0000C0140000}"/>
    <cellStyle name="BM Input Modeller 3 4 3 2" xfId="5336" xr:uid="{00000000-0005-0000-0000-0000C1140000}"/>
    <cellStyle name="BM Input Modeller 3 4 4" xfId="5337" xr:uid="{00000000-0005-0000-0000-0000C2140000}"/>
    <cellStyle name="BM Input Modeller 3 5" xfId="5338" xr:uid="{00000000-0005-0000-0000-0000C3140000}"/>
    <cellStyle name="BM Input Modeller 3 5 2" xfId="5339" xr:uid="{00000000-0005-0000-0000-0000C4140000}"/>
    <cellStyle name="BM Input Modeller 3 5 2 2" xfId="5340" xr:uid="{00000000-0005-0000-0000-0000C5140000}"/>
    <cellStyle name="BM Input Modeller 3 5 2 3" xfId="5341" xr:uid="{00000000-0005-0000-0000-0000C6140000}"/>
    <cellStyle name="BM Input Modeller 3 5 3" xfId="5342" xr:uid="{00000000-0005-0000-0000-0000C7140000}"/>
    <cellStyle name="BM Input Modeller 3 5 4" xfId="5343" xr:uid="{00000000-0005-0000-0000-0000C8140000}"/>
    <cellStyle name="BM Input Modeller 3 6" xfId="5344" xr:uid="{00000000-0005-0000-0000-0000C9140000}"/>
    <cellStyle name="BM Input Modeller 3 6 2" xfId="5345" xr:uid="{00000000-0005-0000-0000-0000CA140000}"/>
    <cellStyle name="BM Input Modeller 3 6 2 2" xfId="5346" xr:uid="{00000000-0005-0000-0000-0000CB140000}"/>
    <cellStyle name="BM Input Modeller 3 6 3" xfId="5347" xr:uid="{00000000-0005-0000-0000-0000CC140000}"/>
    <cellStyle name="BM Input Modeller 3 6 4" xfId="5348" xr:uid="{00000000-0005-0000-0000-0000CD140000}"/>
    <cellStyle name="BM Input Modeller 3 7" xfId="5349" xr:uid="{00000000-0005-0000-0000-0000CE140000}"/>
    <cellStyle name="BM Input Modeller 3 7 2" xfId="5350" xr:uid="{00000000-0005-0000-0000-0000CF140000}"/>
    <cellStyle name="BM Input Modeller 3 7 2 2" xfId="5351" xr:uid="{00000000-0005-0000-0000-0000D0140000}"/>
    <cellStyle name="BM Input Modeller 3 7 3" xfId="5352" xr:uid="{00000000-0005-0000-0000-0000D1140000}"/>
    <cellStyle name="BM Input Modeller 3 8" xfId="5353" xr:uid="{00000000-0005-0000-0000-0000D2140000}"/>
    <cellStyle name="BM Input Modeller 3 8 2" xfId="5354" xr:uid="{00000000-0005-0000-0000-0000D3140000}"/>
    <cellStyle name="BM Input Modeller 3 8 2 2" xfId="5355" xr:uid="{00000000-0005-0000-0000-0000D4140000}"/>
    <cellStyle name="BM Input Modeller 3 8 3" xfId="5356" xr:uid="{00000000-0005-0000-0000-0000D5140000}"/>
    <cellStyle name="BM Input Modeller 3 9" xfId="5357" xr:uid="{00000000-0005-0000-0000-0000D6140000}"/>
    <cellStyle name="BM Input Modeller 3 9 2" xfId="5358" xr:uid="{00000000-0005-0000-0000-0000D7140000}"/>
    <cellStyle name="BM Input Modeller 3 9 2 2" xfId="5359" xr:uid="{00000000-0005-0000-0000-0000D8140000}"/>
    <cellStyle name="BM Input Modeller 3 9 3" xfId="5360" xr:uid="{00000000-0005-0000-0000-0000D9140000}"/>
    <cellStyle name="BM Input Modeller 4" xfId="5361" xr:uid="{00000000-0005-0000-0000-0000DA140000}"/>
    <cellStyle name="BM Input Modeller 4 10" xfId="5362" xr:uid="{00000000-0005-0000-0000-0000DB140000}"/>
    <cellStyle name="BM Input Modeller 4 10 2" xfId="5363" xr:uid="{00000000-0005-0000-0000-0000DC140000}"/>
    <cellStyle name="BM Input Modeller 4 10 2 2" xfId="5364" xr:uid="{00000000-0005-0000-0000-0000DD140000}"/>
    <cellStyle name="BM Input Modeller 4 10 3" xfId="5365" xr:uid="{00000000-0005-0000-0000-0000DE140000}"/>
    <cellStyle name="BM Input Modeller 4 11" xfId="5366" xr:uid="{00000000-0005-0000-0000-0000DF140000}"/>
    <cellStyle name="BM Input Modeller 4 11 2" xfId="5367" xr:uid="{00000000-0005-0000-0000-0000E0140000}"/>
    <cellStyle name="BM Input Modeller 4 11 2 2" xfId="5368" xr:uid="{00000000-0005-0000-0000-0000E1140000}"/>
    <cellStyle name="BM Input Modeller 4 11 3" xfId="5369" xr:uid="{00000000-0005-0000-0000-0000E2140000}"/>
    <cellStyle name="BM Input Modeller 4 12" xfId="5370" xr:uid="{00000000-0005-0000-0000-0000E3140000}"/>
    <cellStyle name="BM Input Modeller 4 12 2" xfId="5371" xr:uid="{00000000-0005-0000-0000-0000E4140000}"/>
    <cellStyle name="BM Input Modeller 4 12 2 2" xfId="5372" xr:uid="{00000000-0005-0000-0000-0000E5140000}"/>
    <cellStyle name="BM Input Modeller 4 12 3" xfId="5373" xr:uid="{00000000-0005-0000-0000-0000E6140000}"/>
    <cellStyle name="BM Input Modeller 4 13" xfId="5374" xr:uid="{00000000-0005-0000-0000-0000E7140000}"/>
    <cellStyle name="BM Input Modeller 4 13 2" xfId="5375" xr:uid="{00000000-0005-0000-0000-0000E8140000}"/>
    <cellStyle name="BM Input Modeller 4 13 2 2" xfId="5376" xr:uid="{00000000-0005-0000-0000-0000E9140000}"/>
    <cellStyle name="BM Input Modeller 4 13 3" xfId="5377" xr:uid="{00000000-0005-0000-0000-0000EA140000}"/>
    <cellStyle name="BM Input Modeller 4 14" xfId="5378" xr:uid="{00000000-0005-0000-0000-0000EB140000}"/>
    <cellStyle name="BM Input Modeller 4 14 2" xfId="5379" xr:uid="{00000000-0005-0000-0000-0000EC140000}"/>
    <cellStyle name="BM Input Modeller 4 14 2 2" xfId="5380" xr:uid="{00000000-0005-0000-0000-0000ED140000}"/>
    <cellStyle name="BM Input Modeller 4 14 3" xfId="5381" xr:uid="{00000000-0005-0000-0000-0000EE140000}"/>
    <cellStyle name="BM Input Modeller 4 15" xfId="5382" xr:uid="{00000000-0005-0000-0000-0000EF140000}"/>
    <cellStyle name="BM Input Modeller 4 15 2" xfId="5383" xr:uid="{00000000-0005-0000-0000-0000F0140000}"/>
    <cellStyle name="BM Input Modeller 4 15 2 2" xfId="5384" xr:uid="{00000000-0005-0000-0000-0000F1140000}"/>
    <cellStyle name="BM Input Modeller 4 15 3" xfId="5385" xr:uid="{00000000-0005-0000-0000-0000F2140000}"/>
    <cellStyle name="BM Input Modeller 4 16" xfId="5386" xr:uid="{00000000-0005-0000-0000-0000F3140000}"/>
    <cellStyle name="BM Input Modeller 4 16 2" xfId="5387" xr:uid="{00000000-0005-0000-0000-0000F4140000}"/>
    <cellStyle name="BM Input Modeller 4 16 2 2" xfId="5388" xr:uid="{00000000-0005-0000-0000-0000F5140000}"/>
    <cellStyle name="BM Input Modeller 4 16 3" xfId="5389" xr:uid="{00000000-0005-0000-0000-0000F6140000}"/>
    <cellStyle name="BM Input Modeller 4 17" xfId="5390" xr:uid="{00000000-0005-0000-0000-0000F7140000}"/>
    <cellStyle name="BM Input Modeller 4 17 2" xfId="5391" xr:uid="{00000000-0005-0000-0000-0000F8140000}"/>
    <cellStyle name="BM Input Modeller 4 17 2 2" xfId="5392" xr:uid="{00000000-0005-0000-0000-0000F9140000}"/>
    <cellStyle name="BM Input Modeller 4 17 3" xfId="5393" xr:uid="{00000000-0005-0000-0000-0000FA140000}"/>
    <cellStyle name="BM Input Modeller 4 18" xfId="5394" xr:uid="{00000000-0005-0000-0000-0000FB140000}"/>
    <cellStyle name="BM Input Modeller 4 18 2" xfId="5395" xr:uid="{00000000-0005-0000-0000-0000FC140000}"/>
    <cellStyle name="BM Input Modeller 4 19" xfId="5396" xr:uid="{00000000-0005-0000-0000-0000FD140000}"/>
    <cellStyle name="BM Input Modeller 4 2" xfId="5397" xr:uid="{00000000-0005-0000-0000-0000FE140000}"/>
    <cellStyle name="BM Input Modeller 4 2 10" xfId="5398" xr:uid="{00000000-0005-0000-0000-0000FF140000}"/>
    <cellStyle name="BM Input Modeller 4 2 10 2" xfId="5399" xr:uid="{00000000-0005-0000-0000-000000150000}"/>
    <cellStyle name="BM Input Modeller 4 2 10 2 2" xfId="5400" xr:uid="{00000000-0005-0000-0000-000001150000}"/>
    <cellStyle name="BM Input Modeller 4 2 10 3" xfId="5401" xr:uid="{00000000-0005-0000-0000-000002150000}"/>
    <cellStyle name="BM Input Modeller 4 2 11" xfId="5402" xr:uid="{00000000-0005-0000-0000-000003150000}"/>
    <cellStyle name="BM Input Modeller 4 2 11 2" xfId="5403" xr:uid="{00000000-0005-0000-0000-000004150000}"/>
    <cellStyle name="BM Input Modeller 4 2 11 2 2" xfId="5404" xr:uid="{00000000-0005-0000-0000-000005150000}"/>
    <cellStyle name="BM Input Modeller 4 2 11 3" xfId="5405" xr:uid="{00000000-0005-0000-0000-000006150000}"/>
    <cellStyle name="BM Input Modeller 4 2 12" xfId="5406" xr:uid="{00000000-0005-0000-0000-000007150000}"/>
    <cellStyle name="BM Input Modeller 4 2 12 2" xfId="5407" xr:uid="{00000000-0005-0000-0000-000008150000}"/>
    <cellStyle name="BM Input Modeller 4 2 12 2 2" xfId="5408" xr:uid="{00000000-0005-0000-0000-000009150000}"/>
    <cellStyle name="BM Input Modeller 4 2 12 3" xfId="5409" xr:uid="{00000000-0005-0000-0000-00000A150000}"/>
    <cellStyle name="BM Input Modeller 4 2 13" xfId="5410" xr:uid="{00000000-0005-0000-0000-00000B150000}"/>
    <cellStyle name="BM Input Modeller 4 2 13 2" xfId="5411" xr:uid="{00000000-0005-0000-0000-00000C150000}"/>
    <cellStyle name="BM Input Modeller 4 2 13 2 2" xfId="5412" xr:uid="{00000000-0005-0000-0000-00000D150000}"/>
    <cellStyle name="BM Input Modeller 4 2 13 3" xfId="5413" xr:uid="{00000000-0005-0000-0000-00000E150000}"/>
    <cellStyle name="BM Input Modeller 4 2 14" xfId="5414" xr:uid="{00000000-0005-0000-0000-00000F150000}"/>
    <cellStyle name="BM Input Modeller 4 2 14 2" xfId="5415" xr:uid="{00000000-0005-0000-0000-000010150000}"/>
    <cellStyle name="BM Input Modeller 4 2 14 2 2" xfId="5416" xr:uid="{00000000-0005-0000-0000-000011150000}"/>
    <cellStyle name="BM Input Modeller 4 2 14 3" xfId="5417" xr:uid="{00000000-0005-0000-0000-000012150000}"/>
    <cellStyle name="BM Input Modeller 4 2 15" xfId="5418" xr:uid="{00000000-0005-0000-0000-000013150000}"/>
    <cellStyle name="BM Input Modeller 4 2 15 2" xfId="5419" xr:uid="{00000000-0005-0000-0000-000014150000}"/>
    <cellStyle name="BM Input Modeller 4 2 15 2 2" xfId="5420" xr:uid="{00000000-0005-0000-0000-000015150000}"/>
    <cellStyle name="BM Input Modeller 4 2 15 3" xfId="5421" xr:uid="{00000000-0005-0000-0000-000016150000}"/>
    <cellStyle name="BM Input Modeller 4 2 16" xfId="5422" xr:uid="{00000000-0005-0000-0000-000017150000}"/>
    <cellStyle name="BM Input Modeller 4 2 16 2" xfId="5423" xr:uid="{00000000-0005-0000-0000-000018150000}"/>
    <cellStyle name="BM Input Modeller 4 2 16 2 2" xfId="5424" xr:uid="{00000000-0005-0000-0000-000019150000}"/>
    <cellStyle name="BM Input Modeller 4 2 16 3" xfId="5425" xr:uid="{00000000-0005-0000-0000-00001A150000}"/>
    <cellStyle name="BM Input Modeller 4 2 17" xfId="5426" xr:uid="{00000000-0005-0000-0000-00001B150000}"/>
    <cellStyle name="BM Input Modeller 4 2 17 2" xfId="5427" xr:uid="{00000000-0005-0000-0000-00001C150000}"/>
    <cellStyle name="BM Input Modeller 4 2 17 2 2" xfId="5428" xr:uid="{00000000-0005-0000-0000-00001D150000}"/>
    <cellStyle name="BM Input Modeller 4 2 17 3" xfId="5429" xr:uid="{00000000-0005-0000-0000-00001E150000}"/>
    <cellStyle name="BM Input Modeller 4 2 18" xfId="5430" xr:uid="{00000000-0005-0000-0000-00001F150000}"/>
    <cellStyle name="BM Input Modeller 4 2 18 2" xfId="5431" xr:uid="{00000000-0005-0000-0000-000020150000}"/>
    <cellStyle name="BM Input Modeller 4 2 18 2 2" xfId="5432" xr:uid="{00000000-0005-0000-0000-000021150000}"/>
    <cellStyle name="BM Input Modeller 4 2 18 3" xfId="5433" xr:uid="{00000000-0005-0000-0000-000022150000}"/>
    <cellStyle name="BM Input Modeller 4 2 19" xfId="5434" xr:uid="{00000000-0005-0000-0000-000023150000}"/>
    <cellStyle name="BM Input Modeller 4 2 19 2" xfId="5435" xr:uid="{00000000-0005-0000-0000-000024150000}"/>
    <cellStyle name="BM Input Modeller 4 2 19 2 2" xfId="5436" xr:uid="{00000000-0005-0000-0000-000025150000}"/>
    <cellStyle name="BM Input Modeller 4 2 19 3" xfId="5437" xr:uid="{00000000-0005-0000-0000-000026150000}"/>
    <cellStyle name="BM Input Modeller 4 2 2" xfId="5438" xr:uid="{00000000-0005-0000-0000-000027150000}"/>
    <cellStyle name="BM Input Modeller 4 2 2 2" xfId="5439" xr:uid="{00000000-0005-0000-0000-000028150000}"/>
    <cellStyle name="BM Input Modeller 4 2 2 2 2" xfId="5440" xr:uid="{00000000-0005-0000-0000-000029150000}"/>
    <cellStyle name="BM Input Modeller 4 2 2 2 2 2" xfId="5441" xr:uid="{00000000-0005-0000-0000-00002A150000}"/>
    <cellStyle name="BM Input Modeller 4 2 2 2 3" xfId="5442" xr:uid="{00000000-0005-0000-0000-00002B150000}"/>
    <cellStyle name="BM Input Modeller 4 2 2 2 4" xfId="5443" xr:uid="{00000000-0005-0000-0000-00002C150000}"/>
    <cellStyle name="BM Input Modeller 4 2 2 3" xfId="5444" xr:uid="{00000000-0005-0000-0000-00002D150000}"/>
    <cellStyle name="BM Input Modeller 4 2 2 3 2" xfId="5445" xr:uid="{00000000-0005-0000-0000-00002E150000}"/>
    <cellStyle name="BM Input Modeller 4 2 2 4" xfId="5446" xr:uid="{00000000-0005-0000-0000-00002F150000}"/>
    <cellStyle name="BM Input Modeller 4 2 2 5" xfId="5447" xr:uid="{00000000-0005-0000-0000-000030150000}"/>
    <cellStyle name="BM Input Modeller 4 2 20" xfId="5448" xr:uid="{00000000-0005-0000-0000-000031150000}"/>
    <cellStyle name="BM Input Modeller 4 2 20 2" xfId="5449" xr:uid="{00000000-0005-0000-0000-000032150000}"/>
    <cellStyle name="BM Input Modeller 4 2 20 2 2" xfId="5450" xr:uid="{00000000-0005-0000-0000-000033150000}"/>
    <cellStyle name="BM Input Modeller 4 2 20 3" xfId="5451" xr:uid="{00000000-0005-0000-0000-000034150000}"/>
    <cellStyle name="BM Input Modeller 4 2 21" xfId="5452" xr:uid="{00000000-0005-0000-0000-000035150000}"/>
    <cellStyle name="BM Input Modeller 4 2 21 2" xfId="5453" xr:uid="{00000000-0005-0000-0000-000036150000}"/>
    <cellStyle name="BM Input Modeller 4 2 22" xfId="5454" xr:uid="{00000000-0005-0000-0000-000037150000}"/>
    <cellStyle name="BM Input Modeller 4 2 23" xfId="5455" xr:uid="{00000000-0005-0000-0000-000038150000}"/>
    <cellStyle name="BM Input Modeller 4 2 3" xfId="5456" xr:uid="{00000000-0005-0000-0000-000039150000}"/>
    <cellStyle name="BM Input Modeller 4 2 3 2" xfId="5457" xr:uid="{00000000-0005-0000-0000-00003A150000}"/>
    <cellStyle name="BM Input Modeller 4 2 3 2 2" xfId="5458" xr:uid="{00000000-0005-0000-0000-00003B150000}"/>
    <cellStyle name="BM Input Modeller 4 2 3 2 3" xfId="5459" xr:uid="{00000000-0005-0000-0000-00003C150000}"/>
    <cellStyle name="BM Input Modeller 4 2 3 3" xfId="5460" xr:uid="{00000000-0005-0000-0000-00003D150000}"/>
    <cellStyle name="BM Input Modeller 4 2 3 3 2" xfId="5461" xr:uid="{00000000-0005-0000-0000-00003E150000}"/>
    <cellStyle name="BM Input Modeller 4 2 3 4" xfId="5462" xr:uid="{00000000-0005-0000-0000-00003F150000}"/>
    <cellStyle name="BM Input Modeller 4 2 4" xfId="5463" xr:uid="{00000000-0005-0000-0000-000040150000}"/>
    <cellStyle name="BM Input Modeller 4 2 4 2" xfId="5464" xr:uid="{00000000-0005-0000-0000-000041150000}"/>
    <cellStyle name="BM Input Modeller 4 2 4 2 2" xfId="5465" xr:uid="{00000000-0005-0000-0000-000042150000}"/>
    <cellStyle name="BM Input Modeller 4 2 4 3" xfId="5466" xr:uid="{00000000-0005-0000-0000-000043150000}"/>
    <cellStyle name="BM Input Modeller 4 2 4 4" xfId="5467" xr:uid="{00000000-0005-0000-0000-000044150000}"/>
    <cellStyle name="BM Input Modeller 4 2 5" xfId="5468" xr:uid="{00000000-0005-0000-0000-000045150000}"/>
    <cellStyle name="BM Input Modeller 4 2 5 2" xfId="5469" xr:uid="{00000000-0005-0000-0000-000046150000}"/>
    <cellStyle name="BM Input Modeller 4 2 5 2 2" xfId="5470" xr:uid="{00000000-0005-0000-0000-000047150000}"/>
    <cellStyle name="BM Input Modeller 4 2 5 3" xfId="5471" xr:uid="{00000000-0005-0000-0000-000048150000}"/>
    <cellStyle name="BM Input Modeller 4 2 5 4" xfId="5472" xr:uid="{00000000-0005-0000-0000-000049150000}"/>
    <cellStyle name="BM Input Modeller 4 2 6" xfId="5473" xr:uid="{00000000-0005-0000-0000-00004A150000}"/>
    <cellStyle name="BM Input Modeller 4 2 6 2" xfId="5474" xr:uid="{00000000-0005-0000-0000-00004B150000}"/>
    <cellStyle name="BM Input Modeller 4 2 6 2 2" xfId="5475" xr:uid="{00000000-0005-0000-0000-00004C150000}"/>
    <cellStyle name="BM Input Modeller 4 2 6 3" xfId="5476" xr:uid="{00000000-0005-0000-0000-00004D150000}"/>
    <cellStyle name="BM Input Modeller 4 2 7" xfId="5477" xr:uid="{00000000-0005-0000-0000-00004E150000}"/>
    <cellStyle name="BM Input Modeller 4 2 7 2" xfId="5478" xr:uid="{00000000-0005-0000-0000-00004F150000}"/>
    <cellStyle name="BM Input Modeller 4 2 7 2 2" xfId="5479" xr:uid="{00000000-0005-0000-0000-000050150000}"/>
    <cellStyle name="BM Input Modeller 4 2 7 3" xfId="5480" xr:uid="{00000000-0005-0000-0000-000051150000}"/>
    <cellStyle name="BM Input Modeller 4 2 8" xfId="5481" xr:uid="{00000000-0005-0000-0000-000052150000}"/>
    <cellStyle name="BM Input Modeller 4 2 8 2" xfId="5482" xr:uid="{00000000-0005-0000-0000-000053150000}"/>
    <cellStyle name="BM Input Modeller 4 2 8 2 2" xfId="5483" xr:uid="{00000000-0005-0000-0000-000054150000}"/>
    <cellStyle name="BM Input Modeller 4 2 8 3" xfId="5484" xr:uid="{00000000-0005-0000-0000-000055150000}"/>
    <cellStyle name="BM Input Modeller 4 2 9" xfId="5485" xr:uid="{00000000-0005-0000-0000-000056150000}"/>
    <cellStyle name="BM Input Modeller 4 2 9 2" xfId="5486" xr:uid="{00000000-0005-0000-0000-000057150000}"/>
    <cellStyle name="BM Input Modeller 4 2 9 2 2" xfId="5487" xr:uid="{00000000-0005-0000-0000-000058150000}"/>
    <cellStyle name="BM Input Modeller 4 2 9 3" xfId="5488" xr:uid="{00000000-0005-0000-0000-000059150000}"/>
    <cellStyle name="BM Input Modeller 4 20" xfId="5489" xr:uid="{00000000-0005-0000-0000-00005A150000}"/>
    <cellStyle name="BM Input Modeller 4 3" xfId="5490" xr:uid="{00000000-0005-0000-0000-00005B150000}"/>
    <cellStyle name="BM Input Modeller 4 3 2" xfId="5491" xr:uid="{00000000-0005-0000-0000-00005C150000}"/>
    <cellStyle name="BM Input Modeller 4 3 2 2" xfId="5492" xr:uid="{00000000-0005-0000-0000-00005D150000}"/>
    <cellStyle name="BM Input Modeller 4 3 2 2 2" xfId="5493" xr:uid="{00000000-0005-0000-0000-00005E150000}"/>
    <cellStyle name="BM Input Modeller 4 3 2 3" xfId="5494" xr:uid="{00000000-0005-0000-0000-00005F150000}"/>
    <cellStyle name="BM Input Modeller 4 3 2 4" xfId="5495" xr:uid="{00000000-0005-0000-0000-000060150000}"/>
    <cellStyle name="BM Input Modeller 4 3 3" xfId="5496" xr:uid="{00000000-0005-0000-0000-000061150000}"/>
    <cellStyle name="BM Input Modeller 4 3 3 2" xfId="5497" xr:uid="{00000000-0005-0000-0000-000062150000}"/>
    <cellStyle name="BM Input Modeller 4 3 4" xfId="5498" xr:uid="{00000000-0005-0000-0000-000063150000}"/>
    <cellStyle name="BM Input Modeller 4 3 5" xfId="5499" xr:uid="{00000000-0005-0000-0000-000064150000}"/>
    <cellStyle name="BM Input Modeller 4 4" xfId="5500" xr:uid="{00000000-0005-0000-0000-000065150000}"/>
    <cellStyle name="BM Input Modeller 4 4 2" xfId="5501" xr:uid="{00000000-0005-0000-0000-000066150000}"/>
    <cellStyle name="BM Input Modeller 4 4 2 2" xfId="5502" xr:uid="{00000000-0005-0000-0000-000067150000}"/>
    <cellStyle name="BM Input Modeller 4 4 2 3" xfId="5503" xr:uid="{00000000-0005-0000-0000-000068150000}"/>
    <cellStyle name="BM Input Modeller 4 4 3" xfId="5504" xr:uid="{00000000-0005-0000-0000-000069150000}"/>
    <cellStyle name="BM Input Modeller 4 4 3 2" xfId="5505" xr:uid="{00000000-0005-0000-0000-00006A150000}"/>
    <cellStyle name="BM Input Modeller 4 4 4" xfId="5506" xr:uid="{00000000-0005-0000-0000-00006B150000}"/>
    <cellStyle name="BM Input Modeller 4 5" xfId="5507" xr:uid="{00000000-0005-0000-0000-00006C150000}"/>
    <cellStyle name="BM Input Modeller 4 5 2" xfId="5508" xr:uid="{00000000-0005-0000-0000-00006D150000}"/>
    <cellStyle name="BM Input Modeller 4 5 2 2" xfId="5509" xr:uid="{00000000-0005-0000-0000-00006E150000}"/>
    <cellStyle name="BM Input Modeller 4 5 2 3" xfId="5510" xr:uid="{00000000-0005-0000-0000-00006F150000}"/>
    <cellStyle name="BM Input Modeller 4 5 3" xfId="5511" xr:uid="{00000000-0005-0000-0000-000070150000}"/>
    <cellStyle name="BM Input Modeller 4 5 4" xfId="5512" xr:uid="{00000000-0005-0000-0000-000071150000}"/>
    <cellStyle name="BM Input Modeller 4 6" xfId="5513" xr:uid="{00000000-0005-0000-0000-000072150000}"/>
    <cellStyle name="BM Input Modeller 4 6 2" xfId="5514" xr:uid="{00000000-0005-0000-0000-000073150000}"/>
    <cellStyle name="BM Input Modeller 4 6 2 2" xfId="5515" xr:uid="{00000000-0005-0000-0000-000074150000}"/>
    <cellStyle name="BM Input Modeller 4 6 3" xfId="5516" xr:uid="{00000000-0005-0000-0000-000075150000}"/>
    <cellStyle name="BM Input Modeller 4 6 4" xfId="5517" xr:uid="{00000000-0005-0000-0000-000076150000}"/>
    <cellStyle name="BM Input Modeller 4 7" xfId="5518" xr:uid="{00000000-0005-0000-0000-000077150000}"/>
    <cellStyle name="BM Input Modeller 4 7 2" xfId="5519" xr:uid="{00000000-0005-0000-0000-000078150000}"/>
    <cellStyle name="BM Input Modeller 4 7 2 2" xfId="5520" xr:uid="{00000000-0005-0000-0000-000079150000}"/>
    <cellStyle name="BM Input Modeller 4 7 3" xfId="5521" xr:uid="{00000000-0005-0000-0000-00007A150000}"/>
    <cellStyle name="BM Input Modeller 4 8" xfId="5522" xr:uid="{00000000-0005-0000-0000-00007B150000}"/>
    <cellStyle name="BM Input Modeller 4 8 2" xfId="5523" xr:uid="{00000000-0005-0000-0000-00007C150000}"/>
    <cellStyle name="BM Input Modeller 4 8 2 2" xfId="5524" xr:uid="{00000000-0005-0000-0000-00007D150000}"/>
    <cellStyle name="BM Input Modeller 4 8 3" xfId="5525" xr:uid="{00000000-0005-0000-0000-00007E150000}"/>
    <cellStyle name="BM Input Modeller 4 9" xfId="5526" xr:uid="{00000000-0005-0000-0000-00007F150000}"/>
    <cellStyle name="BM Input Modeller 4 9 2" xfId="5527" xr:uid="{00000000-0005-0000-0000-000080150000}"/>
    <cellStyle name="BM Input Modeller 4 9 2 2" xfId="5528" xr:uid="{00000000-0005-0000-0000-000081150000}"/>
    <cellStyle name="BM Input Modeller 4 9 3" xfId="5529" xr:uid="{00000000-0005-0000-0000-000082150000}"/>
    <cellStyle name="BM Input Modeller 5" xfId="5530" xr:uid="{00000000-0005-0000-0000-000083150000}"/>
    <cellStyle name="BM Input Modeller 5 10" xfId="5531" xr:uid="{00000000-0005-0000-0000-000084150000}"/>
    <cellStyle name="BM Input Modeller 5 10 2" xfId="5532" xr:uid="{00000000-0005-0000-0000-000085150000}"/>
    <cellStyle name="BM Input Modeller 5 10 2 2" xfId="5533" xr:uid="{00000000-0005-0000-0000-000086150000}"/>
    <cellStyle name="BM Input Modeller 5 10 3" xfId="5534" xr:uid="{00000000-0005-0000-0000-000087150000}"/>
    <cellStyle name="BM Input Modeller 5 11" xfId="5535" xr:uid="{00000000-0005-0000-0000-000088150000}"/>
    <cellStyle name="BM Input Modeller 5 11 2" xfId="5536" xr:uid="{00000000-0005-0000-0000-000089150000}"/>
    <cellStyle name="BM Input Modeller 5 11 2 2" xfId="5537" xr:uid="{00000000-0005-0000-0000-00008A150000}"/>
    <cellStyle name="BM Input Modeller 5 11 3" xfId="5538" xr:uid="{00000000-0005-0000-0000-00008B150000}"/>
    <cellStyle name="BM Input Modeller 5 12" xfId="5539" xr:uid="{00000000-0005-0000-0000-00008C150000}"/>
    <cellStyle name="BM Input Modeller 5 12 2" xfId="5540" xr:uid="{00000000-0005-0000-0000-00008D150000}"/>
    <cellStyle name="BM Input Modeller 5 12 2 2" xfId="5541" xr:uid="{00000000-0005-0000-0000-00008E150000}"/>
    <cellStyle name="BM Input Modeller 5 12 3" xfId="5542" xr:uid="{00000000-0005-0000-0000-00008F150000}"/>
    <cellStyle name="BM Input Modeller 5 13" xfId="5543" xr:uid="{00000000-0005-0000-0000-000090150000}"/>
    <cellStyle name="BM Input Modeller 5 13 2" xfId="5544" xr:uid="{00000000-0005-0000-0000-000091150000}"/>
    <cellStyle name="BM Input Modeller 5 13 2 2" xfId="5545" xr:uid="{00000000-0005-0000-0000-000092150000}"/>
    <cellStyle name="BM Input Modeller 5 13 3" xfId="5546" xr:uid="{00000000-0005-0000-0000-000093150000}"/>
    <cellStyle name="BM Input Modeller 5 14" xfId="5547" xr:uid="{00000000-0005-0000-0000-000094150000}"/>
    <cellStyle name="BM Input Modeller 5 14 2" xfId="5548" xr:uid="{00000000-0005-0000-0000-000095150000}"/>
    <cellStyle name="BM Input Modeller 5 14 2 2" xfId="5549" xr:uid="{00000000-0005-0000-0000-000096150000}"/>
    <cellStyle name="BM Input Modeller 5 14 3" xfId="5550" xr:uid="{00000000-0005-0000-0000-000097150000}"/>
    <cellStyle name="BM Input Modeller 5 15" xfId="5551" xr:uid="{00000000-0005-0000-0000-000098150000}"/>
    <cellStyle name="BM Input Modeller 5 15 2" xfId="5552" xr:uid="{00000000-0005-0000-0000-000099150000}"/>
    <cellStyle name="BM Input Modeller 5 15 2 2" xfId="5553" xr:uid="{00000000-0005-0000-0000-00009A150000}"/>
    <cellStyle name="BM Input Modeller 5 15 3" xfId="5554" xr:uid="{00000000-0005-0000-0000-00009B150000}"/>
    <cellStyle name="BM Input Modeller 5 16" xfId="5555" xr:uid="{00000000-0005-0000-0000-00009C150000}"/>
    <cellStyle name="BM Input Modeller 5 16 2" xfId="5556" xr:uid="{00000000-0005-0000-0000-00009D150000}"/>
    <cellStyle name="BM Input Modeller 5 16 2 2" xfId="5557" xr:uid="{00000000-0005-0000-0000-00009E150000}"/>
    <cellStyle name="BM Input Modeller 5 16 3" xfId="5558" xr:uid="{00000000-0005-0000-0000-00009F150000}"/>
    <cellStyle name="BM Input Modeller 5 17" xfId="5559" xr:uid="{00000000-0005-0000-0000-0000A0150000}"/>
    <cellStyle name="BM Input Modeller 5 17 2" xfId="5560" xr:uid="{00000000-0005-0000-0000-0000A1150000}"/>
    <cellStyle name="BM Input Modeller 5 17 2 2" xfId="5561" xr:uid="{00000000-0005-0000-0000-0000A2150000}"/>
    <cellStyle name="BM Input Modeller 5 17 3" xfId="5562" xr:uid="{00000000-0005-0000-0000-0000A3150000}"/>
    <cellStyle name="BM Input Modeller 5 18" xfId="5563" xr:uid="{00000000-0005-0000-0000-0000A4150000}"/>
    <cellStyle name="BM Input Modeller 5 18 2" xfId="5564" xr:uid="{00000000-0005-0000-0000-0000A5150000}"/>
    <cellStyle name="BM Input Modeller 5 18 2 2" xfId="5565" xr:uid="{00000000-0005-0000-0000-0000A6150000}"/>
    <cellStyle name="BM Input Modeller 5 18 3" xfId="5566" xr:uid="{00000000-0005-0000-0000-0000A7150000}"/>
    <cellStyle name="BM Input Modeller 5 19" xfId="5567" xr:uid="{00000000-0005-0000-0000-0000A8150000}"/>
    <cellStyle name="BM Input Modeller 5 19 2" xfId="5568" xr:uid="{00000000-0005-0000-0000-0000A9150000}"/>
    <cellStyle name="BM Input Modeller 5 19 2 2" xfId="5569" xr:uid="{00000000-0005-0000-0000-0000AA150000}"/>
    <cellStyle name="BM Input Modeller 5 19 3" xfId="5570" xr:uid="{00000000-0005-0000-0000-0000AB150000}"/>
    <cellStyle name="BM Input Modeller 5 2" xfId="5571" xr:uid="{00000000-0005-0000-0000-0000AC150000}"/>
    <cellStyle name="BM Input Modeller 5 2 10" xfId="5572" xr:uid="{00000000-0005-0000-0000-0000AD150000}"/>
    <cellStyle name="BM Input Modeller 5 2 10 2" xfId="5573" xr:uid="{00000000-0005-0000-0000-0000AE150000}"/>
    <cellStyle name="BM Input Modeller 5 2 10 2 2" xfId="5574" xr:uid="{00000000-0005-0000-0000-0000AF150000}"/>
    <cellStyle name="BM Input Modeller 5 2 10 3" xfId="5575" xr:uid="{00000000-0005-0000-0000-0000B0150000}"/>
    <cellStyle name="BM Input Modeller 5 2 11" xfId="5576" xr:uid="{00000000-0005-0000-0000-0000B1150000}"/>
    <cellStyle name="BM Input Modeller 5 2 11 2" xfId="5577" xr:uid="{00000000-0005-0000-0000-0000B2150000}"/>
    <cellStyle name="BM Input Modeller 5 2 11 2 2" xfId="5578" xr:uid="{00000000-0005-0000-0000-0000B3150000}"/>
    <cellStyle name="BM Input Modeller 5 2 11 3" xfId="5579" xr:uid="{00000000-0005-0000-0000-0000B4150000}"/>
    <cellStyle name="BM Input Modeller 5 2 12" xfId="5580" xr:uid="{00000000-0005-0000-0000-0000B5150000}"/>
    <cellStyle name="BM Input Modeller 5 2 12 2" xfId="5581" xr:uid="{00000000-0005-0000-0000-0000B6150000}"/>
    <cellStyle name="BM Input Modeller 5 2 12 2 2" xfId="5582" xr:uid="{00000000-0005-0000-0000-0000B7150000}"/>
    <cellStyle name="BM Input Modeller 5 2 12 3" xfId="5583" xr:uid="{00000000-0005-0000-0000-0000B8150000}"/>
    <cellStyle name="BM Input Modeller 5 2 13" xfId="5584" xr:uid="{00000000-0005-0000-0000-0000B9150000}"/>
    <cellStyle name="BM Input Modeller 5 2 13 2" xfId="5585" xr:uid="{00000000-0005-0000-0000-0000BA150000}"/>
    <cellStyle name="BM Input Modeller 5 2 13 2 2" xfId="5586" xr:uid="{00000000-0005-0000-0000-0000BB150000}"/>
    <cellStyle name="BM Input Modeller 5 2 13 3" xfId="5587" xr:uid="{00000000-0005-0000-0000-0000BC150000}"/>
    <cellStyle name="BM Input Modeller 5 2 14" xfId="5588" xr:uid="{00000000-0005-0000-0000-0000BD150000}"/>
    <cellStyle name="BM Input Modeller 5 2 14 2" xfId="5589" xr:uid="{00000000-0005-0000-0000-0000BE150000}"/>
    <cellStyle name="BM Input Modeller 5 2 14 2 2" xfId="5590" xr:uid="{00000000-0005-0000-0000-0000BF150000}"/>
    <cellStyle name="BM Input Modeller 5 2 14 3" xfId="5591" xr:uid="{00000000-0005-0000-0000-0000C0150000}"/>
    <cellStyle name="BM Input Modeller 5 2 15" xfId="5592" xr:uid="{00000000-0005-0000-0000-0000C1150000}"/>
    <cellStyle name="BM Input Modeller 5 2 15 2" xfId="5593" xr:uid="{00000000-0005-0000-0000-0000C2150000}"/>
    <cellStyle name="BM Input Modeller 5 2 15 2 2" xfId="5594" xr:uid="{00000000-0005-0000-0000-0000C3150000}"/>
    <cellStyle name="BM Input Modeller 5 2 15 3" xfId="5595" xr:uid="{00000000-0005-0000-0000-0000C4150000}"/>
    <cellStyle name="BM Input Modeller 5 2 16" xfId="5596" xr:uid="{00000000-0005-0000-0000-0000C5150000}"/>
    <cellStyle name="BM Input Modeller 5 2 16 2" xfId="5597" xr:uid="{00000000-0005-0000-0000-0000C6150000}"/>
    <cellStyle name="BM Input Modeller 5 2 16 2 2" xfId="5598" xr:uid="{00000000-0005-0000-0000-0000C7150000}"/>
    <cellStyle name="BM Input Modeller 5 2 16 3" xfId="5599" xr:uid="{00000000-0005-0000-0000-0000C8150000}"/>
    <cellStyle name="BM Input Modeller 5 2 17" xfId="5600" xr:uid="{00000000-0005-0000-0000-0000C9150000}"/>
    <cellStyle name="BM Input Modeller 5 2 17 2" xfId="5601" xr:uid="{00000000-0005-0000-0000-0000CA150000}"/>
    <cellStyle name="BM Input Modeller 5 2 17 2 2" xfId="5602" xr:uid="{00000000-0005-0000-0000-0000CB150000}"/>
    <cellStyle name="BM Input Modeller 5 2 17 3" xfId="5603" xr:uid="{00000000-0005-0000-0000-0000CC150000}"/>
    <cellStyle name="BM Input Modeller 5 2 18" xfId="5604" xr:uid="{00000000-0005-0000-0000-0000CD150000}"/>
    <cellStyle name="BM Input Modeller 5 2 18 2" xfId="5605" xr:uid="{00000000-0005-0000-0000-0000CE150000}"/>
    <cellStyle name="BM Input Modeller 5 2 18 2 2" xfId="5606" xr:uid="{00000000-0005-0000-0000-0000CF150000}"/>
    <cellStyle name="BM Input Modeller 5 2 18 3" xfId="5607" xr:uid="{00000000-0005-0000-0000-0000D0150000}"/>
    <cellStyle name="BM Input Modeller 5 2 19" xfId="5608" xr:uid="{00000000-0005-0000-0000-0000D1150000}"/>
    <cellStyle name="BM Input Modeller 5 2 19 2" xfId="5609" xr:uid="{00000000-0005-0000-0000-0000D2150000}"/>
    <cellStyle name="BM Input Modeller 5 2 19 2 2" xfId="5610" xr:uid="{00000000-0005-0000-0000-0000D3150000}"/>
    <cellStyle name="BM Input Modeller 5 2 19 3" xfId="5611" xr:uid="{00000000-0005-0000-0000-0000D4150000}"/>
    <cellStyle name="BM Input Modeller 5 2 2" xfId="5612" xr:uid="{00000000-0005-0000-0000-0000D5150000}"/>
    <cellStyle name="BM Input Modeller 5 2 2 2" xfId="5613" xr:uid="{00000000-0005-0000-0000-0000D6150000}"/>
    <cellStyle name="BM Input Modeller 5 2 2 2 2" xfId="5614" xr:uid="{00000000-0005-0000-0000-0000D7150000}"/>
    <cellStyle name="BM Input Modeller 5 2 2 2 3" xfId="5615" xr:uid="{00000000-0005-0000-0000-0000D8150000}"/>
    <cellStyle name="BM Input Modeller 5 2 2 3" xfId="5616" xr:uid="{00000000-0005-0000-0000-0000D9150000}"/>
    <cellStyle name="BM Input Modeller 5 2 2 3 2" xfId="5617" xr:uid="{00000000-0005-0000-0000-0000DA150000}"/>
    <cellStyle name="BM Input Modeller 5 2 2 4" xfId="5618" xr:uid="{00000000-0005-0000-0000-0000DB150000}"/>
    <cellStyle name="BM Input Modeller 5 2 20" xfId="5619" xr:uid="{00000000-0005-0000-0000-0000DC150000}"/>
    <cellStyle name="BM Input Modeller 5 2 20 2" xfId="5620" xr:uid="{00000000-0005-0000-0000-0000DD150000}"/>
    <cellStyle name="BM Input Modeller 5 2 20 2 2" xfId="5621" xr:uid="{00000000-0005-0000-0000-0000DE150000}"/>
    <cellStyle name="BM Input Modeller 5 2 20 3" xfId="5622" xr:uid="{00000000-0005-0000-0000-0000DF150000}"/>
    <cellStyle name="BM Input Modeller 5 2 21" xfId="5623" xr:uid="{00000000-0005-0000-0000-0000E0150000}"/>
    <cellStyle name="BM Input Modeller 5 2 21 2" xfId="5624" xr:uid="{00000000-0005-0000-0000-0000E1150000}"/>
    <cellStyle name="BM Input Modeller 5 2 22" xfId="5625" xr:uid="{00000000-0005-0000-0000-0000E2150000}"/>
    <cellStyle name="BM Input Modeller 5 2 23" xfId="5626" xr:uid="{00000000-0005-0000-0000-0000E3150000}"/>
    <cellStyle name="BM Input Modeller 5 2 3" xfId="5627" xr:uid="{00000000-0005-0000-0000-0000E4150000}"/>
    <cellStyle name="BM Input Modeller 5 2 3 2" xfId="5628" xr:uid="{00000000-0005-0000-0000-0000E5150000}"/>
    <cellStyle name="BM Input Modeller 5 2 3 2 2" xfId="5629" xr:uid="{00000000-0005-0000-0000-0000E6150000}"/>
    <cellStyle name="BM Input Modeller 5 2 3 3" xfId="5630" xr:uid="{00000000-0005-0000-0000-0000E7150000}"/>
    <cellStyle name="BM Input Modeller 5 2 3 4" xfId="5631" xr:uid="{00000000-0005-0000-0000-0000E8150000}"/>
    <cellStyle name="BM Input Modeller 5 2 4" xfId="5632" xr:uid="{00000000-0005-0000-0000-0000E9150000}"/>
    <cellStyle name="BM Input Modeller 5 2 4 2" xfId="5633" xr:uid="{00000000-0005-0000-0000-0000EA150000}"/>
    <cellStyle name="BM Input Modeller 5 2 4 2 2" xfId="5634" xr:uid="{00000000-0005-0000-0000-0000EB150000}"/>
    <cellStyle name="BM Input Modeller 5 2 4 3" xfId="5635" xr:uid="{00000000-0005-0000-0000-0000EC150000}"/>
    <cellStyle name="BM Input Modeller 5 2 4 4" xfId="5636" xr:uid="{00000000-0005-0000-0000-0000ED150000}"/>
    <cellStyle name="BM Input Modeller 5 2 5" xfId="5637" xr:uid="{00000000-0005-0000-0000-0000EE150000}"/>
    <cellStyle name="BM Input Modeller 5 2 5 2" xfId="5638" xr:uid="{00000000-0005-0000-0000-0000EF150000}"/>
    <cellStyle name="BM Input Modeller 5 2 5 2 2" xfId="5639" xr:uid="{00000000-0005-0000-0000-0000F0150000}"/>
    <cellStyle name="BM Input Modeller 5 2 5 3" xfId="5640" xr:uid="{00000000-0005-0000-0000-0000F1150000}"/>
    <cellStyle name="BM Input Modeller 5 2 6" xfId="5641" xr:uid="{00000000-0005-0000-0000-0000F2150000}"/>
    <cellStyle name="BM Input Modeller 5 2 6 2" xfId="5642" xr:uid="{00000000-0005-0000-0000-0000F3150000}"/>
    <cellStyle name="BM Input Modeller 5 2 6 2 2" xfId="5643" xr:uid="{00000000-0005-0000-0000-0000F4150000}"/>
    <cellStyle name="BM Input Modeller 5 2 6 3" xfId="5644" xr:uid="{00000000-0005-0000-0000-0000F5150000}"/>
    <cellStyle name="BM Input Modeller 5 2 7" xfId="5645" xr:uid="{00000000-0005-0000-0000-0000F6150000}"/>
    <cellStyle name="BM Input Modeller 5 2 7 2" xfId="5646" xr:uid="{00000000-0005-0000-0000-0000F7150000}"/>
    <cellStyle name="BM Input Modeller 5 2 7 2 2" xfId="5647" xr:uid="{00000000-0005-0000-0000-0000F8150000}"/>
    <cellStyle name="BM Input Modeller 5 2 7 3" xfId="5648" xr:uid="{00000000-0005-0000-0000-0000F9150000}"/>
    <cellStyle name="BM Input Modeller 5 2 8" xfId="5649" xr:uid="{00000000-0005-0000-0000-0000FA150000}"/>
    <cellStyle name="BM Input Modeller 5 2 8 2" xfId="5650" xr:uid="{00000000-0005-0000-0000-0000FB150000}"/>
    <cellStyle name="BM Input Modeller 5 2 8 2 2" xfId="5651" xr:uid="{00000000-0005-0000-0000-0000FC150000}"/>
    <cellStyle name="BM Input Modeller 5 2 8 3" xfId="5652" xr:uid="{00000000-0005-0000-0000-0000FD150000}"/>
    <cellStyle name="BM Input Modeller 5 2 9" xfId="5653" xr:uid="{00000000-0005-0000-0000-0000FE150000}"/>
    <cellStyle name="BM Input Modeller 5 2 9 2" xfId="5654" xr:uid="{00000000-0005-0000-0000-0000FF150000}"/>
    <cellStyle name="BM Input Modeller 5 2 9 2 2" xfId="5655" xr:uid="{00000000-0005-0000-0000-000000160000}"/>
    <cellStyle name="BM Input Modeller 5 2 9 3" xfId="5656" xr:uid="{00000000-0005-0000-0000-000001160000}"/>
    <cellStyle name="BM Input Modeller 5 20" xfId="5657" xr:uid="{00000000-0005-0000-0000-000002160000}"/>
    <cellStyle name="BM Input Modeller 5 20 2" xfId="5658" xr:uid="{00000000-0005-0000-0000-000003160000}"/>
    <cellStyle name="BM Input Modeller 5 20 2 2" xfId="5659" xr:uid="{00000000-0005-0000-0000-000004160000}"/>
    <cellStyle name="BM Input Modeller 5 20 3" xfId="5660" xr:uid="{00000000-0005-0000-0000-000005160000}"/>
    <cellStyle name="BM Input Modeller 5 21" xfId="5661" xr:uid="{00000000-0005-0000-0000-000006160000}"/>
    <cellStyle name="BM Input Modeller 5 21 2" xfId="5662" xr:uid="{00000000-0005-0000-0000-000007160000}"/>
    <cellStyle name="BM Input Modeller 5 21 2 2" xfId="5663" xr:uid="{00000000-0005-0000-0000-000008160000}"/>
    <cellStyle name="BM Input Modeller 5 21 3" xfId="5664" xr:uid="{00000000-0005-0000-0000-000009160000}"/>
    <cellStyle name="BM Input Modeller 5 22" xfId="5665" xr:uid="{00000000-0005-0000-0000-00000A160000}"/>
    <cellStyle name="BM Input Modeller 5 22 2" xfId="5666" xr:uid="{00000000-0005-0000-0000-00000B160000}"/>
    <cellStyle name="BM Input Modeller 5 23" xfId="5667" xr:uid="{00000000-0005-0000-0000-00000C160000}"/>
    <cellStyle name="BM Input Modeller 5 24" xfId="5668" xr:uid="{00000000-0005-0000-0000-00000D160000}"/>
    <cellStyle name="BM Input Modeller 5 3" xfId="5669" xr:uid="{00000000-0005-0000-0000-00000E160000}"/>
    <cellStyle name="BM Input Modeller 5 3 2" xfId="5670" xr:uid="{00000000-0005-0000-0000-00000F160000}"/>
    <cellStyle name="BM Input Modeller 5 3 2 2" xfId="5671" xr:uid="{00000000-0005-0000-0000-000010160000}"/>
    <cellStyle name="BM Input Modeller 5 3 2 3" xfId="5672" xr:uid="{00000000-0005-0000-0000-000011160000}"/>
    <cellStyle name="BM Input Modeller 5 3 3" xfId="5673" xr:uid="{00000000-0005-0000-0000-000012160000}"/>
    <cellStyle name="BM Input Modeller 5 3 3 2" xfId="5674" xr:uid="{00000000-0005-0000-0000-000013160000}"/>
    <cellStyle name="BM Input Modeller 5 3 4" xfId="5675" xr:uid="{00000000-0005-0000-0000-000014160000}"/>
    <cellStyle name="BM Input Modeller 5 4" xfId="5676" xr:uid="{00000000-0005-0000-0000-000015160000}"/>
    <cellStyle name="BM Input Modeller 5 4 2" xfId="5677" xr:uid="{00000000-0005-0000-0000-000016160000}"/>
    <cellStyle name="BM Input Modeller 5 4 2 2" xfId="5678" xr:uid="{00000000-0005-0000-0000-000017160000}"/>
    <cellStyle name="BM Input Modeller 5 4 3" xfId="5679" xr:uid="{00000000-0005-0000-0000-000018160000}"/>
    <cellStyle name="BM Input Modeller 5 4 4" xfId="5680" xr:uid="{00000000-0005-0000-0000-000019160000}"/>
    <cellStyle name="BM Input Modeller 5 5" xfId="5681" xr:uid="{00000000-0005-0000-0000-00001A160000}"/>
    <cellStyle name="BM Input Modeller 5 5 2" xfId="5682" xr:uid="{00000000-0005-0000-0000-00001B160000}"/>
    <cellStyle name="BM Input Modeller 5 5 2 2" xfId="5683" xr:uid="{00000000-0005-0000-0000-00001C160000}"/>
    <cellStyle name="BM Input Modeller 5 5 3" xfId="5684" xr:uid="{00000000-0005-0000-0000-00001D160000}"/>
    <cellStyle name="BM Input Modeller 5 5 4" xfId="5685" xr:uid="{00000000-0005-0000-0000-00001E160000}"/>
    <cellStyle name="BM Input Modeller 5 6" xfId="5686" xr:uid="{00000000-0005-0000-0000-00001F160000}"/>
    <cellStyle name="BM Input Modeller 5 6 2" xfId="5687" xr:uid="{00000000-0005-0000-0000-000020160000}"/>
    <cellStyle name="BM Input Modeller 5 6 2 2" xfId="5688" xr:uid="{00000000-0005-0000-0000-000021160000}"/>
    <cellStyle name="BM Input Modeller 5 6 3" xfId="5689" xr:uid="{00000000-0005-0000-0000-000022160000}"/>
    <cellStyle name="BM Input Modeller 5 7" xfId="5690" xr:uid="{00000000-0005-0000-0000-000023160000}"/>
    <cellStyle name="BM Input Modeller 5 7 2" xfId="5691" xr:uid="{00000000-0005-0000-0000-000024160000}"/>
    <cellStyle name="BM Input Modeller 5 7 2 2" xfId="5692" xr:uid="{00000000-0005-0000-0000-000025160000}"/>
    <cellStyle name="BM Input Modeller 5 7 3" xfId="5693" xr:uid="{00000000-0005-0000-0000-000026160000}"/>
    <cellStyle name="BM Input Modeller 5 8" xfId="5694" xr:uid="{00000000-0005-0000-0000-000027160000}"/>
    <cellStyle name="BM Input Modeller 5 8 2" xfId="5695" xr:uid="{00000000-0005-0000-0000-000028160000}"/>
    <cellStyle name="BM Input Modeller 5 8 2 2" xfId="5696" xr:uid="{00000000-0005-0000-0000-000029160000}"/>
    <cellStyle name="BM Input Modeller 5 8 3" xfId="5697" xr:uid="{00000000-0005-0000-0000-00002A160000}"/>
    <cellStyle name="BM Input Modeller 5 9" xfId="5698" xr:uid="{00000000-0005-0000-0000-00002B160000}"/>
    <cellStyle name="BM Input Modeller 5 9 2" xfId="5699" xr:uid="{00000000-0005-0000-0000-00002C160000}"/>
    <cellStyle name="BM Input Modeller 5 9 2 2" xfId="5700" xr:uid="{00000000-0005-0000-0000-00002D160000}"/>
    <cellStyle name="BM Input Modeller 5 9 3" xfId="5701" xr:uid="{00000000-0005-0000-0000-00002E160000}"/>
    <cellStyle name="BM Input Modeller 6" xfId="5702" xr:uid="{00000000-0005-0000-0000-00002F160000}"/>
    <cellStyle name="BM Input Modeller 6 10" xfId="5703" xr:uid="{00000000-0005-0000-0000-000030160000}"/>
    <cellStyle name="BM Input Modeller 6 10 2" xfId="5704" xr:uid="{00000000-0005-0000-0000-000031160000}"/>
    <cellStyle name="BM Input Modeller 6 10 2 2" xfId="5705" xr:uid="{00000000-0005-0000-0000-000032160000}"/>
    <cellStyle name="BM Input Modeller 6 10 3" xfId="5706" xr:uid="{00000000-0005-0000-0000-000033160000}"/>
    <cellStyle name="BM Input Modeller 6 11" xfId="5707" xr:uid="{00000000-0005-0000-0000-000034160000}"/>
    <cellStyle name="BM Input Modeller 6 11 2" xfId="5708" xr:uid="{00000000-0005-0000-0000-000035160000}"/>
    <cellStyle name="BM Input Modeller 6 11 2 2" xfId="5709" xr:uid="{00000000-0005-0000-0000-000036160000}"/>
    <cellStyle name="BM Input Modeller 6 11 3" xfId="5710" xr:uid="{00000000-0005-0000-0000-000037160000}"/>
    <cellStyle name="BM Input Modeller 6 12" xfId="5711" xr:uid="{00000000-0005-0000-0000-000038160000}"/>
    <cellStyle name="BM Input Modeller 6 12 2" xfId="5712" xr:uid="{00000000-0005-0000-0000-000039160000}"/>
    <cellStyle name="BM Input Modeller 6 12 2 2" xfId="5713" xr:uid="{00000000-0005-0000-0000-00003A160000}"/>
    <cellStyle name="BM Input Modeller 6 12 3" xfId="5714" xr:uid="{00000000-0005-0000-0000-00003B160000}"/>
    <cellStyle name="BM Input Modeller 6 13" xfId="5715" xr:uid="{00000000-0005-0000-0000-00003C160000}"/>
    <cellStyle name="BM Input Modeller 6 13 2" xfId="5716" xr:uid="{00000000-0005-0000-0000-00003D160000}"/>
    <cellStyle name="BM Input Modeller 6 13 2 2" xfId="5717" xr:uid="{00000000-0005-0000-0000-00003E160000}"/>
    <cellStyle name="BM Input Modeller 6 13 3" xfId="5718" xr:uid="{00000000-0005-0000-0000-00003F160000}"/>
    <cellStyle name="BM Input Modeller 6 14" xfId="5719" xr:uid="{00000000-0005-0000-0000-000040160000}"/>
    <cellStyle name="BM Input Modeller 6 14 2" xfId="5720" xr:uid="{00000000-0005-0000-0000-000041160000}"/>
    <cellStyle name="BM Input Modeller 6 14 2 2" xfId="5721" xr:uid="{00000000-0005-0000-0000-000042160000}"/>
    <cellStyle name="BM Input Modeller 6 14 3" xfId="5722" xr:uid="{00000000-0005-0000-0000-000043160000}"/>
    <cellStyle name="BM Input Modeller 6 15" xfId="5723" xr:uid="{00000000-0005-0000-0000-000044160000}"/>
    <cellStyle name="BM Input Modeller 6 15 2" xfId="5724" xr:uid="{00000000-0005-0000-0000-000045160000}"/>
    <cellStyle name="BM Input Modeller 6 15 2 2" xfId="5725" xr:uid="{00000000-0005-0000-0000-000046160000}"/>
    <cellStyle name="BM Input Modeller 6 15 3" xfId="5726" xr:uid="{00000000-0005-0000-0000-000047160000}"/>
    <cellStyle name="BM Input Modeller 6 16" xfId="5727" xr:uid="{00000000-0005-0000-0000-000048160000}"/>
    <cellStyle name="BM Input Modeller 6 16 2" xfId="5728" xr:uid="{00000000-0005-0000-0000-000049160000}"/>
    <cellStyle name="BM Input Modeller 6 16 2 2" xfId="5729" xr:uid="{00000000-0005-0000-0000-00004A160000}"/>
    <cellStyle name="BM Input Modeller 6 16 3" xfId="5730" xr:uid="{00000000-0005-0000-0000-00004B160000}"/>
    <cellStyle name="BM Input Modeller 6 17" xfId="5731" xr:uid="{00000000-0005-0000-0000-00004C160000}"/>
    <cellStyle name="BM Input Modeller 6 17 2" xfId="5732" xr:uid="{00000000-0005-0000-0000-00004D160000}"/>
    <cellStyle name="BM Input Modeller 6 17 2 2" xfId="5733" xr:uid="{00000000-0005-0000-0000-00004E160000}"/>
    <cellStyle name="BM Input Modeller 6 17 3" xfId="5734" xr:uid="{00000000-0005-0000-0000-00004F160000}"/>
    <cellStyle name="BM Input Modeller 6 18" xfId="5735" xr:uid="{00000000-0005-0000-0000-000050160000}"/>
    <cellStyle name="BM Input Modeller 6 18 2" xfId="5736" xr:uid="{00000000-0005-0000-0000-000051160000}"/>
    <cellStyle name="BM Input Modeller 6 18 2 2" xfId="5737" xr:uid="{00000000-0005-0000-0000-000052160000}"/>
    <cellStyle name="BM Input Modeller 6 18 3" xfId="5738" xr:uid="{00000000-0005-0000-0000-000053160000}"/>
    <cellStyle name="BM Input Modeller 6 19" xfId="5739" xr:uid="{00000000-0005-0000-0000-000054160000}"/>
    <cellStyle name="BM Input Modeller 6 19 2" xfId="5740" xr:uid="{00000000-0005-0000-0000-000055160000}"/>
    <cellStyle name="BM Input Modeller 6 19 2 2" xfId="5741" xr:uid="{00000000-0005-0000-0000-000056160000}"/>
    <cellStyle name="BM Input Modeller 6 19 3" xfId="5742" xr:uid="{00000000-0005-0000-0000-000057160000}"/>
    <cellStyle name="BM Input Modeller 6 2" xfId="5743" xr:uid="{00000000-0005-0000-0000-000058160000}"/>
    <cellStyle name="BM Input Modeller 6 2 2" xfId="5744" xr:uid="{00000000-0005-0000-0000-000059160000}"/>
    <cellStyle name="BM Input Modeller 6 2 2 2" xfId="5745" xr:uid="{00000000-0005-0000-0000-00005A160000}"/>
    <cellStyle name="BM Input Modeller 6 2 2 3" xfId="5746" xr:uid="{00000000-0005-0000-0000-00005B160000}"/>
    <cellStyle name="BM Input Modeller 6 2 3" xfId="5747" xr:uid="{00000000-0005-0000-0000-00005C160000}"/>
    <cellStyle name="BM Input Modeller 6 2 3 2" xfId="5748" xr:uid="{00000000-0005-0000-0000-00005D160000}"/>
    <cellStyle name="BM Input Modeller 6 2 4" xfId="5749" xr:uid="{00000000-0005-0000-0000-00005E160000}"/>
    <cellStyle name="BM Input Modeller 6 20" xfId="5750" xr:uid="{00000000-0005-0000-0000-00005F160000}"/>
    <cellStyle name="BM Input Modeller 6 20 2" xfId="5751" xr:uid="{00000000-0005-0000-0000-000060160000}"/>
    <cellStyle name="BM Input Modeller 6 20 2 2" xfId="5752" xr:uid="{00000000-0005-0000-0000-000061160000}"/>
    <cellStyle name="BM Input Modeller 6 20 3" xfId="5753" xr:uid="{00000000-0005-0000-0000-000062160000}"/>
    <cellStyle name="BM Input Modeller 6 21" xfId="5754" xr:uid="{00000000-0005-0000-0000-000063160000}"/>
    <cellStyle name="BM Input Modeller 6 21 2" xfId="5755" xr:uid="{00000000-0005-0000-0000-000064160000}"/>
    <cellStyle name="BM Input Modeller 6 22" xfId="5756" xr:uid="{00000000-0005-0000-0000-000065160000}"/>
    <cellStyle name="BM Input Modeller 6 23" xfId="5757" xr:uid="{00000000-0005-0000-0000-000066160000}"/>
    <cellStyle name="BM Input Modeller 6 3" xfId="5758" xr:uid="{00000000-0005-0000-0000-000067160000}"/>
    <cellStyle name="BM Input Modeller 6 3 2" xfId="5759" xr:uid="{00000000-0005-0000-0000-000068160000}"/>
    <cellStyle name="BM Input Modeller 6 3 2 2" xfId="5760" xr:uid="{00000000-0005-0000-0000-000069160000}"/>
    <cellStyle name="BM Input Modeller 6 3 3" xfId="5761" xr:uid="{00000000-0005-0000-0000-00006A160000}"/>
    <cellStyle name="BM Input Modeller 6 3 4" xfId="5762" xr:uid="{00000000-0005-0000-0000-00006B160000}"/>
    <cellStyle name="BM Input Modeller 6 4" xfId="5763" xr:uid="{00000000-0005-0000-0000-00006C160000}"/>
    <cellStyle name="BM Input Modeller 6 4 2" xfId="5764" xr:uid="{00000000-0005-0000-0000-00006D160000}"/>
    <cellStyle name="BM Input Modeller 6 4 2 2" xfId="5765" xr:uid="{00000000-0005-0000-0000-00006E160000}"/>
    <cellStyle name="BM Input Modeller 6 4 3" xfId="5766" xr:uid="{00000000-0005-0000-0000-00006F160000}"/>
    <cellStyle name="BM Input Modeller 6 4 4" xfId="5767" xr:uid="{00000000-0005-0000-0000-000070160000}"/>
    <cellStyle name="BM Input Modeller 6 5" xfId="5768" xr:uid="{00000000-0005-0000-0000-000071160000}"/>
    <cellStyle name="BM Input Modeller 6 5 2" xfId="5769" xr:uid="{00000000-0005-0000-0000-000072160000}"/>
    <cellStyle name="BM Input Modeller 6 5 2 2" xfId="5770" xr:uid="{00000000-0005-0000-0000-000073160000}"/>
    <cellStyle name="BM Input Modeller 6 5 3" xfId="5771" xr:uid="{00000000-0005-0000-0000-000074160000}"/>
    <cellStyle name="BM Input Modeller 6 6" xfId="5772" xr:uid="{00000000-0005-0000-0000-000075160000}"/>
    <cellStyle name="BM Input Modeller 6 6 2" xfId="5773" xr:uid="{00000000-0005-0000-0000-000076160000}"/>
    <cellStyle name="BM Input Modeller 6 6 2 2" xfId="5774" xr:uid="{00000000-0005-0000-0000-000077160000}"/>
    <cellStyle name="BM Input Modeller 6 6 3" xfId="5775" xr:uid="{00000000-0005-0000-0000-000078160000}"/>
    <cellStyle name="BM Input Modeller 6 7" xfId="5776" xr:uid="{00000000-0005-0000-0000-000079160000}"/>
    <cellStyle name="BM Input Modeller 6 7 2" xfId="5777" xr:uid="{00000000-0005-0000-0000-00007A160000}"/>
    <cellStyle name="BM Input Modeller 6 7 2 2" xfId="5778" xr:uid="{00000000-0005-0000-0000-00007B160000}"/>
    <cellStyle name="BM Input Modeller 6 7 3" xfId="5779" xr:uid="{00000000-0005-0000-0000-00007C160000}"/>
    <cellStyle name="BM Input Modeller 6 8" xfId="5780" xr:uid="{00000000-0005-0000-0000-00007D160000}"/>
    <cellStyle name="BM Input Modeller 6 8 2" xfId="5781" xr:uid="{00000000-0005-0000-0000-00007E160000}"/>
    <cellStyle name="BM Input Modeller 6 8 2 2" xfId="5782" xr:uid="{00000000-0005-0000-0000-00007F160000}"/>
    <cellStyle name="BM Input Modeller 6 8 3" xfId="5783" xr:uid="{00000000-0005-0000-0000-000080160000}"/>
    <cellStyle name="BM Input Modeller 6 9" xfId="5784" xr:uid="{00000000-0005-0000-0000-000081160000}"/>
    <cellStyle name="BM Input Modeller 6 9 2" xfId="5785" xr:uid="{00000000-0005-0000-0000-000082160000}"/>
    <cellStyle name="BM Input Modeller 6 9 2 2" xfId="5786" xr:uid="{00000000-0005-0000-0000-000083160000}"/>
    <cellStyle name="BM Input Modeller 6 9 3" xfId="5787" xr:uid="{00000000-0005-0000-0000-000084160000}"/>
    <cellStyle name="BM Input Modeller 7" xfId="5788" xr:uid="{00000000-0005-0000-0000-000085160000}"/>
    <cellStyle name="BM Input Modeller 7 2" xfId="5789" xr:uid="{00000000-0005-0000-0000-000086160000}"/>
    <cellStyle name="BM Input Modeller 7 2 2" xfId="5790" xr:uid="{00000000-0005-0000-0000-000087160000}"/>
    <cellStyle name="BM Input Modeller 7 2 3" xfId="5791" xr:uid="{00000000-0005-0000-0000-000088160000}"/>
    <cellStyle name="BM Input Modeller 7 3" xfId="5792" xr:uid="{00000000-0005-0000-0000-000089160000}"/>
    <cellStyle name="BM Input Modeller 7 3 2" xfId="5793" xr:uid="{00000000-0005-0000-0000-00008A160000}"/>
    <cellStyle name="BM Input Modeller 7 4" xfId="5794" xr:uid="{00000000-0005-0000-0000-00008B160000}"/>
    <cellStyle name="BM Input Modeller 8" xfId="5795" xr:uid="{00000000-0005-0000-0000-00008C160000}"/>
    <cellStyle name="BM Input Modeller 8 2" xfId="5796" xr:uid="{00000000-0005-0000-0000-00008D160000}"/>
    <cellStyle name="BM Input Modeller 8 2 2" xfId="5797" xr:uid="{00000000-0005-0000-0000-00008E160000}"/>
    <cellStyle name="BM Input Modeller 8 2 3" xfId="5798" xr:uid="{00000000-0005-0000-0000-00008F160000}"/>
    <cellStyle name="BM Input Modeller 8 3" xfId="5799" xr:uid="{00000000-0005-0000-0000-000090160000}"/>
    <cellStyle name="BM Input Modeller 8 4" xfId="5800" xr:uid="{00000000-0005-0000-0000-000091160000}"/>
    <cellStyle name="BM Input Modeller 9" xfId="5801" xr:uid="{00000000-0005-0000-0000-000092160000}"/>
    <cellStyle name="BM Input Modeller 9 2" xfId="5802" xr:uid="{00000000-0005-0000-0000-000093160000}"/>
    <cellStyle name="BM Input Modeller 9 2 2" xfId="5803" xr:uid="{00000000-0005-0000-0000-000094160000}"/>
    <cellStyle name="BM Input Modeller 9 3" xfId="5804" xr:uid="{00000000-0005-0000-0000-000095160000}"/>
    <cellStyle name="BM Input Modeller 9 4" xfId="5805" xr:uid="{00000000-0005-0000-0000-000096160000}"/>
    <cellStyle name="BM Input Static" xfId="5806" xr:uid="{00000000-0005-0000-0000-000097160000}"/>
    <cellStyle name="BM Input Static 10" xfId="5807" xr:uid="{00000000-0005-0000-0000-000098160000}"/>
    <cellStyle name="BM Input Static 10 2" xfId="5808" xr:uid="{00000000-0005-0000-0000-000099160000}"/>
    <cellStyle name="BM Input Static 10 2 2" xfId="5809" xr:uid="{00000000-0005-0000-0000-00009A160000}"/>
    <cellStyle name="BM Input Static 10 3" xfId="5810" xr:uid="{00000000-0005-0000-0000-00009B160000}"/>
    <cellStyle name="BM Input Static 11" xfId="5811" xr:uid="{00000000-0005-0000-0000-00009C160000}"/>
    <cellStyle name="BM Input Static 11 2" xfId="5812" xr:uid="{00000000-0005-0000-0000-00009D160000}"/>
    <cellStyle name="BM Input Static 11 2 2" xfId="5813" xr:uid="{00000000-0005-0000-0000-00009E160000}"/>
    <cellStyle name="BM Input Static 11 3" xfId="5814" xr:uid="{00000000-0005-0000-0000-00009F160000}"/>
    <cellStyle name="BM Input Static 12" xfId="5815" xr:uid="{00000000-0005-0000-0000-0000A0160000}"/>
    <cellStyle name="BM Input Static 12 2" xfId="5816" xr:uid="{00000000-0005-0000-0000-0000A1160000}"/>
    <cellStyle name="BM Input Static 12 2 2" xfId="5817" xr:uid="{00000000-0005-0000-0000-0000A2160000}"/>
    <cellStyle name="BM Input Static 12 3" xfId="5818" xr:uid="{00000000-0005-0000-0000-0000A3160000}"/>
    <cellStyle name="BM Input Static 13" xfId="5819" xr:uid="{00000000-0005-0000-0000-0000A4160000}"/>
    <cellStyle name="BM Input Static 13 2" xfId="5820" xr:uid="{00000000-0005-0000-0000-0000A5160000}"/>
    <cellStyle name="BM Input Static 13 2 2" xfId="5821" xr:uid="{00000000-0005-0000-0000-0000A6160000}"/>
    <cellStyle name="BM Input Static 13 3" xfId="5822" xr:uid="{00000000-0005-0000-0000-0000A7160000}"/>
    <cellStyle name="BM Input Static 14" xfId="5823" xr:uid="{00000000-0005-0000-0000-0000A8160000}"/>
    <cellStyle name="BM Input Static 14 2" xfId="5824" xr:uid="{00000000-0005-0000-0000-0000A9160000}"/>
    <cellStyle name="BM Input Static 14 2 2" xfId="5825" xr:uid="{00000000-0005-0000-0000-0000AA160000}"/>
    <cellStyle name="BM Input Static 14 3" xfId="5826" xr:uid="{00000000-0005-0000-0000-0000AB160000}"/>
    <cellStyle name="BM Input Static 15" xfId="5827" xr:uid="{00000000-0005-0000-0000-0000AC160000}"/>
    <cellStyle name="BM Input Static 15 2" xfId="5828" xr:uid="{00000000-0005-0000-0000-0000AD160000}"/>
    <cellStyle name="BM Input Static 15 2 2" xfId="5829" xr:uid="{00000000-0005-0000-0000-0000AE160000}"/>
    <cellStyle name="BM Input Static 15 3" xfId="5830" xr:uid="{00000000-0005-0000-0000-0000AF160000}"/>
    <cellStyle name="BM Input Static 16" xfId="5831" xr:uid="{00000000-0005-0000-0000-0000B0160000}"/>
    <cellStyle name="BM Input Static 16 2" xfId="5832" xr:uid="{00000000-0005-0000-0000-0000B1160000}"/>
    <cellStyle name="BM Input Static 16 2 2" xfId="5833" xr:uid="{00000000-0005-0000-0000-0000B2160000}"/>
    <cellStyle name="BM Input Static 16 3" xfId="5834" xr:uid="{00000000-0005-0000-0000-0000B3160000}"/>
    <cellStyle name="BM Input Static 17" xfId="5835" xr:uid="{00000000-0005-0000-0000-0000B4160000}"/>
    <cellStyle name="BM Input Static 17 2" xfId="5836" xr:uid="{00000000-0005-0000-0000-0000B5160000}"/>
    <cellStyle name="BM Input Static 17 2 2" xfId="5837" xr:uid="{00000000-0005-0000-0000-0000B6160000}"/>
    <cellStyle name="BM Input Static 17 3" xfId="5838" xr:uid="{00000000-0005-0000-0000-0000B7160000}"/>
    <cellStyle name="BM Input Static 18" xfId="5839" xr:uid="{00000000-0005-0000-0000-0000B8160000}"/>
    <cellStyle name="BM Input Static 18 2" xfId="5840" xr:uid="{00000000-0005-0000-0000-0000B9160000}"/>
    <cellStyle name="BM Input Static 18 2 2" xfId="5841" xr:uid="{00000000-0005-0000-0000-0000BA160000}"/>
    <cellStyle name="BM Input Static 18 3" xfId="5842" xr:uid="{00000000-0005-0000-0000-0000BB160000}"/>
    <cellStyle name="BM Input Static 19" xfId="5843" xr:uid="{00000000-0005-0000-0000-0000BC160000}"/>
    <cellStyle name="BM Input Static 19 2" xfId="5844" xr:uid="{00000000-0005-0000-0000-0000BD160000}"/>
    <cellStyle name="BM Input Static 19 2 2" xfId="5845" xr:uid="{00000000-0005-0000-0000-0000BE160000}"/>
    <cellStyle name="BM Input Static 19 3" xfId="5846" xr:uid="{00000000-0005-0000-0000-0000BF160000}"/>
    <cellStyle name="BM Input Static 2" xfId="5847" xr:uid="{00000000-0005-0000-0000-0000C0160000}"/>
    <cellStyle name="BM Input Static 2 10" xfId="5848" xr:uid="{00000000-0005-0000-0000-0000C1160000}"/>
    <cellStyle name="BM Input Static 2 10 2" xfId="5849" xr:uid="{00000000-0005-0000-0000-0000C2160000}"/>
    <cellStyle name="BM Input Static 2 10 2 2" xfId="5850" xr:uid="{00000000-0005-0000-0000-0000C3160000}"/>
    <cellStyle name="BM Input Static 2 10 3" xfId="5851" xr:uid="{00000000-0005-0000-0000-0000C4160000}"/>
    <cellStyle name="BM Input Static 2 11" xfId="5852" xr:uid="{00000000-0005-0000-0000-0000C5160000}"/>
    <cellStyle name="BM Input Static 2 11 2" xfId="5853" xr:uid="{00000000-0005-0000-0000-0000C6160000}"/>
    <cellStyle name="BM Input Static 2 11 2 2" xfId="5854" xr:uid="{00000000-0005-0000-0000-0000C7160000}"/>
    <cellStyle name="BM Input Static 2 11 3" xfId="5855" xr:uid="{00000000-0005-0000-0000-0000C8160000}"/>
    <cellStyle name="BM Input Static 2 12" xfId="5856" xr:uid="{00000000-0005-0000-0000-0000C9160000}"/>
    <cellStyle name="BM Input Static 2 12 2" xfId="5857" xr:uid="{00000000-0005-0000-0000-0000CA160000}"/>
    <cellStyle name="BM Input Static 2 12 2 2" xfId="5858" xr:uid="{00000000-0005-0000-0000-0000CB160000}"/>
    <cellStyle name="BM Input Static 2 12 3" xfId="5859" xr:uid="{00000000-0005-0000-0000-0000CC160000}"/>
    <cellStyle name="BM Input Static 2 13" xfId="5860" xr:uid="{00000000-0005-0000-0000-0000CD160000}"/>
    <cellStyle name="BM Input Static 2 13 2" xfId="5861" xr:uid="{00000000-0005-0000-0000-0000CE160000}"/>
    <cellStyle name="BM Input Static 2 13 2 2" xfId="5862" xr:uid="{00000000-0005-0000-0000-0000CF160000}"/>
    <cellStyle name="BM Input Static 2 13 3" xfId="5863" xr:uid="{00000000-0005-0000-0000-0000D0160000}"/>
    <cellStyle name="BM Input Static 2 14" xfId="5864" xr:uid="{00000000-0005-0000-0000-0000D1160000}"/>
    <cellStyle name="BM Input Static 2 14 2" xfId="5865" xr:uid="{00000000-0005-0000-0000-0000D2160000}"/>
    <cellStyle name="BM Input Static 2 14 2 2" xfId="5866" xr:uid="{00000000-0005-0000-0000-0000D3160000}"/>
    <cellStyle name="BM Input Static 2 14 3" xfId="5867" xr:uid="{00000000-0005-0000-0000-0000D4160000}"/>
    <cellStyle name="BM Input Static 2 15" xfId="5868" xr:uid="{00000000-0005-0000-0000-0000D5160000}"/>
    <cellStyle name="BM Input Static 2 15 2" xfId="5869" xr:uid="{00000000-0005-0000-0000-0000D6160000}"/>
    <cellStyle name="BM Input Static 2 15 2 2" xfId="5870" xr:uid="{00000000-0005-0000-0000-0000D7160000}"/>
    <cellStyle name="BM Input Static 2 15 3" xfId="5871" xr:uid="{00000000-0005-0000-0000-0000D8160000}"/>
    <cellStyle name="BM Input Static 2 16" xfId="5872" xr:uid="{00000000-0005-0000-0000-0000D9160000}"/>
    <cellStyle name="BM Input Static 2 16 2" xfId="5873" xr:uid="{00000000-0005-0000-0000-0000DA160000}"/>
    <cellStyle name="BM Input Static 2 16 2 2" xfId="5874" xr:uid="{00000000-0005-0000-0000-0000DB160000}"/>
    <cellStyle name="BM Input Static 2 16 3" xfId="5875" xr:uid="{00000000-0005-0000-0000-0000DC160000}"/>
    <cellStyle name="BM Input Static 2 17" xfId="5876" xr:uid="{00000000-0005-0000-0000-0000DD160000}"/>
    <cellStyle name="BM Input Static 2 17 2" xfId="5877" xr:uid="{00000000-0005-0000-0000-0000DE160000}"/>
    <cellStyle name="BM Input Static 2 17 2 2" xfId="5878" xr:uid="{00000000-0005-0000-0000-0000DF160000}"/>
    <cellStyle name="BM Input Static 2 17 3" xfId="5879" xr:uid="{00000000-0005-0000-0000-0000E0160000}"/>
    <cellStyle name="BM Input Static 2 18" xfId="5880" xr:uid="{00000000-0005-0000-0000-0000E1160000}"/>
    <cellStyle name="BM Input Static 2 18 2" xfId="5881" xr:uid="{00000000-0005-0000-0000-0000E2160000}"/>
    <cellStyle name="BM Input Static 2 18 2 2" xfId="5882" xr:uid="{00000000-0005-0000-0000-0000E3160000}"/>
    <cellStyle name="BM Input Static 2 18 3" xfId="5883" xr:uid="{00000000-0005-0000-0000-0000E4160000}"/>
    <cellStyle name="BM Input Static 2 19" xfId="5884" xr:uid="{00000000-0005-0000-0000-0000E5160000}"/>
    <cellStyle name="BM Input Static 2 19 2" xfId="5885" xr:uid="{00000000-0005-0000-0000-0000E6160000}"/>
    <cellStyle name="BM Input Static 2 19 2 2" xfId="5886" xr:uid="{00000000-0005-0000-0000-0000E7160000}"/>
    <cellStyle name="BM Input Static 2 19 3" xfId="5887" xr:uid="{00000000-0005-0000-0000-0000E8160000}"/>
    <cellStyle name="BM Input Static 2 2" xfId="5888" xr:uid="{00000000-0005-0000-0000-0000E9160000}"/>
    <cellStyle name="BM Input Static 2 2 10" xfId="5889" xr:uid="{00000000-0005-0000-0000-0000EA160000}"/>
    <cellStyle name="BM Input Static 2 2 10 2" xfId="5890" xr:uid="{00000000-0005-0000-0000-0000EB160000}"/>
    <cellStyle name="BM Input Static 2 2 10 2 2" xfId="5891" xr:uid="{00000000-0005-0000-0000-0000EC160000}"/>
    <cellStyle name="BM Input Static 2 2 10 3" xfId="5892" xr:uid="{00000000-0005-0000-0000-0000ED160000}"/>
    <cellStyle name="BM Input Static 2 2 11" xfId="5893" xr:uid="{00000000-0005-0000-0000-0000EE160000}"/>
    <cellStyle name="BM Input Static 2 2 11 2" xfId="5894" xr:uid="{00000000-0005-0000-0000-0000EF160000}"/>
    <cellStyle name="BM Input Static 2 2 11 2 2" xfId="5895" xr:uid="{00000000-0005-0000-0000-0000F0160000}"/>
    <cellStyle name="BM Input Static 2 2 11 3" xfId="5896" xr:uid="{00000000-0005-0000-0000-0000F1160000}"/>
    <cellStyle name="BM Input Static 2 2 12" xfId="5897" xr:uid="{00000000-0005-0000-0000-0000F2160000}"/>
    <cellStyle name="BM Input Static 2 2 12 2" xfId="5898" xr:uid="{00000000-0005-0000-0000-0000F3160000}"/>
    <cellStyle name="BM Input Static 2 2 12 2 2" xfId="5899" xr:uid="{00000000-0005-0000-0000-0000F4160000}"/>
    <cellStyle name="BM Input Static 2 2 12 3" xfId="5900" xr:uid="{00000000-0005-0000-0000-0000F5160000}"/>
    <cellStyle name="BM Input Static 2 2 13" xfId="5901" xr:uid="{00000000-0005-0000-0000-0000F6160000}"/>
    <cellStyle name="BM Input Static 2 2 13 2" xfId="5902" xr:uid="{00000000-0005-0000-0000-0000F7160000}"/>
    <cellStyle name="BM Input Static 2 2 13 2 2" xfId="5903" xr:uid="{00000000-0005-0000-0000-0000F8160000}"/>
    <cellStyle name="BM Input Static 2 2 13 3" xfId="5904" xr:uid="{00000000-0005-0000-0000-0000F9160000}"/>
    <cellStyle name="BM Input Static 2 2 14" xfId="5905" xr:uid="{00000000-0005-0000-0000-0000FA160000}"/>
    <cellStyle name="BM Input Static 2 2 14 2" xfId="5906" xr:uid="{00000000-0005-0000-0000-0000FB160000}"/>
    <cellStyle name="BM Input Static 2 2 14 2 2" xfId="5907" xr:uid="{00000000-0005-0000-0000-0000FC160000}"/>
    <cellStyle name="BM Input Static 2 2 14 3" xfId="5908" xr:uid="{00000000-0005-0000-0000-0000FD160000}"/>
    <cellStyle name="BM Input Static 2 2 15" xfId="5909" xr:uid="{00000000-0005-0000-0000-0000FE160000}"/>
    <cellStyle name="BM Input Static 2 2 15 2" xfId="5910" xr:uid="{00000000-0005-0000-0000-0000FF160000}"/>
    <cellStyle name="BM Input Static 2 2 15 2 2" xfId="5911" xr:uid="{00000000-0005-0000-0000-000000170000}"/>
    <cellStyle name="BM Input Static 2 2 15 3" xfId="5912" xr:uid="{00000000-0005-0000-0000-000001170000}"/>
    <cellStyle name="BM Input Static 2 2 16" xfId="5913" xr:uid="{00000000-0005-0000-0000-000002170000}"/>
    <cellStyle name="BM Input Static 2 2 16 2" xfId="5914" xr:uid="{00000000-0005-0000-0000-000003170000}"/>
    <cellStyle name="BM Input Static 2 2 16 2 2" xfId="5915" xr:uid="{00000000-0005-0000-0000-000004170000}"/>
    <cellStyle name="BM Input Static 2 2 16 3" xfId="5916" xr:uid="{00000000-0005-0000-0000-000005170000}"/>
    <cellStyle name="BM Input Static 2 2 17" xfId="5917" xr:uid="{00000000-0005-0000-0000-000006170000}"/>
    <cellStyle name="BM Input Static 2 2 17 2" xfId="5918" xr:uid="{00000000-0005-0000-0000-000007170000}"/>
    <cellStyle name="BM Input Static 2 2 17 2 2" xfId="5919" xr:uid="{00000000-0005-0000-0000-000008170000}"/>
    <cellStyle name="BM Input Static 2 2 17 3" xfId="5920" xr:uid="{00000000-0005-0000-0000-000009170000}"/>
    <cellStyle name="BM Input Static 2 2 18" xfId="5921" xr:uid="{00000000-0005-0000-0000-00000A170000}"/>
    <cellStyle name="BM Input Static 2 2 18 2" xfId="5922" xr:uid="{00000000-0005-0000-0000-00000B170000}"/>
    <cellStyle name="BM Input Static 2 2 19" xfId="5923" xr:uid="{00000000-0005-0000-0000-00000C170000}"/>
    <cellStyle name="BM Input Static 2 2 2" xfId="5924" xr:uid="{00000000-0005-0000-0000-00000D170000}"/>
    <cellStyle name="BM Input Static 2 2 2 10" xfId="5925" xr:uid="{00000000-0005-0000-0000-00000E170000}"/>
    <cellStyle name="BM Input Static 2 2 2 10 2" xfId="5926" xr:uid="{00000000-0005-0000-0000-00000F170000}"/>
    <cellStyle name="BM Input Static 2 2 2 10 2 2" xfId="5927" xr:uid="{00000000-0005-0000-0000-000010170000}"/>
    <cellStyle name="BM Input Static 2 2 2 10 3" xfId="5928" xr:uid="{00000000-0005-0000-0000-000011170000}"/>
    <cellStyle name="BM Input Static 2 2 2 11" xfId="5929" xr:uid="{00000000-0005-0000-0000-000012170000}"/>
    <cellStyle name="BM Input Static 2 2 2 11 2" xfId="5930" xr:uid="{00000000-0005-0000-0000-000013170000}"/>
    <cellStyle name="BM Input Static 2 2 2 11 2 2" xfId="5931" xr:uid="{00000000-0005-0000-0000-000014170000}"/>
    <cellStyle name="BM Input Static 2 2 2 11 3" xfId="5932" xr:uid="{00000000-0005-0000-0000-000015170000}"/>
    <cellStyle name="BM Input Static 2 2 2 12" xfId="5933" xr:uid="{00000000-0005-0000-0000-000016170000}"/>
    <cellStyle name="BM Input Static 2 2 2 12 2" xfId="5934" xr:uid="{00000000-0005-0000-0000-000017170000}"/>
    <cellStyle name="BM Input Static 2 2 2 12 2 2" xfId="5935" xr:uid="{00000000-0005-0000-0000-000018170000}"/>
    <cellStyle name="BM Input Static 2 2 2 12 3" xfId="5936" xr:uid="{00000000-0005-0000-0000-000019170000}"/>
    <cellStyle name="BM Input Static 2 2 2 13" xfId="5937" xr:uid="{00000000-0005-0000-0000-00001A170000}"/>
    <cellStyle name="BM Input Static 2 2 2 13 2" xfId="5938" xr:uid="{00000000-0005-0000-0000-00001B170000}"/>
    <cellStyle name="BM Input Static 2 2 2 13 2 2" xfId="5939" xr:uid="{00000000-0005-0000-0000-00001C170000}"/>
    <cellStyle name="BM Input Static 2 2 2 13 3" xfId="5940" xr:uid="{00000000-0005-0000-0000-00001D170000}"/>
    <cellStyle name="BM Input Static 2 2 2 14" xfId="5941" xr:uid="{00000000-0005-0000-0000-00001E170000}"/>
    <cellStyle name="BM Input Static 2 2 2 14 2" xfId="5942" xr:uid="{00000000-0005-0000-0000-00001F170000}"/>
    <cellStyle name="BM Input Static 2 2 2 14 2 2" xfId="5943" xr:uid="{00000000-0005-0000-0000-000020170000}"/>
    <cellStyle name="BM Input Static 2 2 2 14 3" xfId="5944" xr:uid="{00000000-0005-0000-0000-000021170000}"/>
    <cellStyle name="BM Input Static 2 2 2 15" xfId="5945" xr:uid="{00000000-0005-0000-0000-000022170000}"/>
    <cellStyle name="BM Input Static 2 2 2 15 2" xfId="5946" xr:uid="{00000000-0005-0000-0000-000023170000}"/>
    <cellStyle name="BM Input Static 2 2 2 15 2 2" xfId="5947" xr:uid="{00000000-0005-0000-0000-000024170000}"/>
    <cellStyle name="BM Input Static 2 2 2 15 3" xfId="5948" xr:uid="{00000000-0005-0000-0000-000025170000}"/>
    <cellStyle name="BM Input Static 2 2 2 16" xfId="5949" xr:uid="{00000000-0005-0000-0000-000026170000}"/>
    <cellStyle name="BM Input Static 2 2 2 16 2" xfId="5950" xr:uid="{00000000-0005-0000-0000-000027170000}"/>
    <cellStyle name="BM Input Static 2 2 2 16 2 2" xfId="5951" xr:uid="{00000000-0005-0000-0000-000028170000}"/>
    <cellStyle name="BM Input Static 2 2 2 16 3" xfId="5952" xr:uid="{00000000-0005-0000-0000-000029170000}"/>
    <cellStyle name="BM Input Static 2 2 2 17" xfId="5953" xr:uid="{00000000-0005-0000-0000-00002A170000}"/>
    <cellStyle name="BM Input Static 2 2 2 17 2" xfId="5954" xr:uid="{00000000-0005-0000-0000-00002B170000}"/>
    <cellStyle name="BM Input Static 2 2 2 17 2 2" xfId="5955" xr:uid="{00000000-0005-0000-0000-00002C170000}"/>
    <cellStyle name="BM Input Static 2 2 2 17 3" xfId="5956" xr:uid="{00000000-0005-0000-0000-00002D170000}"/>
    <cellStyle name="BM Input Static 2 2 2 18" xfId="5957" xr:uid="{00000000-0005-0000-0000-00002E170000}"/>
    <cellStyle name="BM Input Static 2 2 2 18 2" xfId="5958" xr:uid="{00000000-0005-0000-0000-00002F170000}"/>
    <cellStyle name="BM Input Static 2 2 2 18 2 2" xfId="5959" xr:uid="{00000000-0005-0000-0000-000030170000}"/>
    <cellStyle name="BM Input Static 2 2 2 18 3" xfId="5960" xr:uid="{00000000-0005-0000-0000-000031170000}"/>
    <cellStyle name="BM Input Static 2 2 2 19" xfId="5961" xr:uid="{00000000-0005-0000-0000-000032170000}"/>
    <cellStyle name="BM Input Static 2 2 2 19 2" xfId="5962" xr:uid="{00000000-0005-0000-0000-000033170000}"/>
    <cellStyle name="BM Input Static 2 2 2 19 2 2" xfId="5963" xr:uid="{00000000-0005-0000-0000-000034170000}"/>
    <cellStyle name="BM Input Static 2 2 2 19 3" xfId="5964" xr:uid="{00000000-0005-0000-0000-000035170000}"/>
    <cellStyle name="BM Input Static 2 2 2 2" xfId="5965" xr:uid="{00000000-0005-0000-0000-000036170000}"/>
    <cellStyle name="BM Input Static 2 2 2 2 2" xfId="5966" xr:uid="{00000000-0005-0000-0000-000037170000}"/>
    <cellStyle name="BM Input Static 2 2 2 2 2 2" xfId="5967" xr:uid="{00000000-0005-0000-0000-000038170000}"/>
    <cellStyle name="BM Input Static 2 2 2 2 2 3" xfId="5968" xr:uid="{00000000-0005-0000-0000-000039170000}"/>
    <cellStyle name="BM Input Static 2 2 2 2 3" xfId="5969" xr:uid="{00000000-0005-0000-0000-00003A170000}"/>
    <cellStyle name="BM Input Static 2 2 2 2 3 2" xfId="5970" xr:uid="{00000000-0005-0000-0000-00003B170000}"/>
    <cellStyle name="BM Input Static 2 2 2 2 4" xfId="5971" xr:uid="{00000000-0005-0000-0000-00003C170000}"/>
    <cellStyle name="BM Input Static 2 2 2 20" xfId="5972" xr:uid="{00000000-0005-0000-0000-00003D170000}"/>
    <cellStyle name="BM Input Static 2 2 2 20 2" xfId="5973" xr:uid="{00000000-0005-0000-0000-00003E170000}"/>
    <cellStyle name="BM Input Static 2 2 2 20 2 2" xfId="5974" xr:uid="{00000000-0005-0000-0000-00003F170000}"/>
    <cellStyle name="BM Input Static 2 2 2 20 3" xfId="5975" xr:uid="{00000000-0005-0000-0000-000040170000}"/>
    <cellStyle name="BM Input Static 2 2 2 21" xfId="5976" xr:uid="{00000000-0005-0000-0000-000041170000}"/>
    <cellStyle name="BM Input Static 2 2 2 21 2" xfId="5977" xr:uid="{00000000-0005-0000-0000-000042170000}"/>
    <cellStyle name="BM Input Static 2 2 2 22" xfId="5978" xr:uid="{00000000-0005-0000-0000-000043170000}"/>
    <cellStyle name="BM Input Static 2 2 2 23" xfId="5979" xr:uid="{00000000-0005-0000-0000-000044170000}"/>
    <cellStyle name="BM Input Static 2 2 2 3" xfId="5980" xr:uid="{00000000-0005-0000-0000-000045170000}"/>
    <cellStyle name="BM Input Static 2 2 2 3 2" xfId="5981" xr:uid="{00000000-0005-0000-0000-000046170000}"/>
    <cellStyle name="BM Input Static 2 2 2 3 2 2" xfId="5982" xr:uid="{00000000-0005-0000-0000-000047170000}"/>
    <cellStyle name="BM Input Static 2 2 2 3 3" xfId="5983" xr:uid="{00000000-0005-0000-0000-000048170000}"/>
    <cellStyle name="BM Input Static 2 2 2 3 4" xfId="5984" xr:uid="{00000000-0005-0000-0000-000049170000}"/>
    <cellStyle name="BM Input Static 2 2 2 4" xfId="5985" xr:uid="{00000000-0005-0000-0000-00004A170000}"/>
    <cellStyle name="BM Input Static 2 2 2 4 2" xfId="5986" xr:uid="{00000000-0005-0000-0000-00004B170000}"/>
    <cellStyle name="BM Input Static 2 2 2 4 2 2" xfId="5987" xr:uid="{00000000-0005-0000-0000-00004C170000}"/>
    <cellStyle name="BM Input Static 2 2 2 4 3" xfId="5988" xr:uid="{00000000-0005-0000-0000-00004D170000}"/>
    <cellStyle name="BM Input Static 2 2 2 4 4" xfId="5989" xr:uid="{00000000-0005-0000-0000-00004E170000}"/>
    <cellStyle name="BM Input Static 2 2 2 5" xfId="5990" xr:uid="{00000000-0005-0000-0000-00004F170000}"/>
    <cellStyle name="BM Input Static 2 2 2 5 2" xfId="5991" xr:uid="{00000000-0005-0000-0000-000050170000}"/>
    <cellStyle name="BM Input Static 2 2 2 5 2 2" xfId="5992" xr:uid="{00000000-0005-0000-0000-000051170000}"/>
    <cellStyle name="BM Input Static 2 2 2 5 3" xfId="5993" xr:uid="{00000000-0005-0000-0000-000052170000}"/>
    <cellStyle name="BM Input Static 2 2 2 6" xfId="5994" xr:uid="{00000000-0005-0000-0000-000053170000}"/>
    <cellStyle name="BM Input Static 2 2 2 6 2" xfId="5995" xr:uid="{00000000-0005-0000-0000-000054170000}"/>
    <cellStyle name="BM Input Static 2 2 2 6 2 2" xfId="5996" xr:uid="{00000000-0005-0000-0000-000055170000}"/>
    <cellStyle name="BM Input Static 2 2 2 6 3" xfId="5997" xr:uid="{00000000-0005-0000-0000-000056170000}"/>
    <cellStyle name="BM Input Static 2 2 2 7" xfId="5998" xr:uid="{00000000-0005-0000-0000-000057170000}"/>
    <cellStyle name="BM Input Static 2 2 2 7 2" xfId="5999" xr:uid="{00000000-0005-0000-0000-000058170000}"/>
    <cellStyle name="BM Input Static 2 2 2 7 2 2" xfId="6000" xr:uid="{00000000-0005-0000-0000-000059170000}"/>
    <cellStyle name="BM Input Static 2 2 2 7 3" xfId="6001" xr:uid="{00000000-0005-0000-0000-00005A170000}"/>
    <cellStyle name="BM Input Static 2 2 2 8" xfId="6002" xr:uid="{00000000-0005-0000-0000-00005B170000}"/>
    <cellStyle name="BM Input Static 2 2 2 8 2" xfId="6003" xr:uid="{00000000-0005-0000-0000-00005C170000}"/>
    <cellStyle name="BM Input Static 2 2 2 8 2 2" xfId="6004" xr:uid="{00000000-0005-0000-0000-00005D170000}"/>
    <cellStyle name="BM Input Static 2 2 2 8 3" xfId="6005" xr:uid="{00000000-0005-0000-0000-00005E170000}"/>
    <cellStyle name="BM Input Static 2 2 2 9" xfId="6006" xr:uid="{00000000-0005-0000-0000-00005F170000}"/>
    <cellStyle name="BM Input Static 2 2 2 9 2" xfId="6007" xr:uid="{00000000-0005-0000-0000-000060170000}"/>
    <cellStyle name="BM Input Static 2 2 2 9 2 2" xfId="6008" xr:uid="{00000000-0005-0000-0000-000061170000}"/>
    <cellStyle name="BM Input Static 2 2 2 9 3" xfId="6009" xr:uid="{00000000-0005-0000-0000-000062170000}"/>
    <cellStyle name="BM Input Static 2 2 20" xfId="6010" xr:uid="{00000000-0005-0000-0000-000063170000}"/>
    <cellStyle name="BM Input Static 2 2 3" xfId="6011" xr:uid="{00000000-0005-0000-0000-000064170000}"/>
    <cellStyle name="BM Input Static 2 2 3 2" xfId="6012" xr:uid="{00000000-0005-0000-0000-000065170000}"/>
    <cellStyle name="BM Input Static 2 2 3 2 2" xfId="6013" xr:uid="{00000000-0005-0000-0000-000066170000}"/>
    <cellStyle name="BM Input Static 2 2 3 2 3" xfId="6014" xr:uid="{00000000-0005-0000-0000-000067170000}"/>
    <cellStyle name="BM Input Static 2 2 3 3" xfId="6015" xr:uid="{00000000-0005-0000-0000-000068170000}"/>
    <cellStyle name="BM Input Static 2 2 3 3 2" xfId="6016" xr:uid="{00000000-0005-0000-0000-000069170000}"/>
    <cellStyle name="BM Input Static 2 2 3 4" xfId="6017" xr:uid="{00000000-0005-0000-0000-00006A170000}"/>
    <cellStyle name="BM Input Static 2 2 4" xfId="6018" xr:uid="{00000000-0005-0000-0000-00006B170000}"/>
    <cellStyle name="BM Input Static 2 2 4 2" xfId="6019" xr:uid="{00000000-0005-0000-0000-00006C170000}"/>
    <cellStyle name="BM Input Static 2 2 4 2 2" xfId="6020" xr:uid="{00000000-0005-0000-0000-00006D170000}"/>
    <cellStyle name="BM Input Static 2 2 4 3" xfId="6021" xr:uid="{00000000-0005-0000-0000-00006E170000}"/>
    <cellStyle name="BM Input Static 2 2 4 4" xfId="6022" xr:uid="{00000000-0005-0000-0000-00006F170000}"/>
    <cellStyle name="BM Input Static 2 2 5" xfId="6023" xr:uid="{00000000-0005-0000-0000-000070170000}"/>
    <cellStyle name="BM Input Static 2 2 5 2" xfId="6024" xr:uid="{00000000-0005-0000-0000-000071170000}"/>
    <cellStyle name="BM Input Static 2 2 5 2 2" xfId="6025" xr:uid="{00000000-0005-0000-0000-000072170000}"/>
    <cellStyle name="BM Input Static 2 2 5 3" xfId="6026" xr:uid="{00000000-0005-0000-0000-000073170000}"/>
    <cellStyle name="BM Input Static 2 2 5 4" xfId="6027" xr:uid="{00000000-0005-0000-0000-000074170000}"/>
    <cellStyle name="BM Input Static 2 2 6" xfId="6028" xr:uid="{00000000-0005-0000-0000-000075170000}"/>
    <cellStyle name="BM Input Static 2 2 6 2" xfId="6029" xr:uid="{00000000-0005-0000-0000-000076170000}"/>
    <cellStyle name="BM Input Static 2 2 6 2 2" xfId="6030" xr:uid="{00000000-0005-0000-0000-000077170000}"/>
    <cellStyle name="BM Input Static 2 2 6 3" xfId="6031" xr:uid="{00000000-0005-0000-0000-000078170000}"/>
    <cellStyle name="BM Input Static 2 2 7" xfId="6032" xr:uid="{00000000-0005-0000-0000-000079170000}"/>
    <cellStyle name="BM Input Static 2 2 7 2" xfId="6033" xr:uid="{00000000-0005-0000-0000-00007A170000}"/>
    <cellStyle name="BM Input Static 2 2 7 2 2" xfId="6034" xr:uid="{00000000-0005-0000-0000-00007B170000}"/>
    <cellStyle name="BM Input Static 2 2 7 3" xfId="6035" xr:uid="{00000000-0005-0000-0000-00007C170000}"/>
    <cellStyle name="BM Input Static 2 2 8" xfId="6036" xr:uid="{00000000-0005-0000-0000-00007D170000}"/>
    <cellStyle name="BM Input Static 2 2 8 2" xfId="6037" xr:uid="{00000000-0005-0000-0000-00007E170000}"/>
    <cellStyle name="BM Input Static 2 2 8 2 2" xfId="6038" xr:uid="{00000000-0005-0000-0000-00007F170000}"/>
    <cellStyle name="BM Input Static 2 2 8 3" xfId="6039" xr:uid="{00000000-0005-0000-0000-000080170000}"/>
    <cellStyle name="BM Input Static 2 2 9" xfId="6040" xr:uid="{00000000-0005-0000-0000-000081170000}"/>
    <cellStyle name="BM Input Static 2 2 9 2" xfId="6041" xr:uid="{00000000-0005-0000-0000-000082170000}"/>
    <cellStyle name="BM Input Static 2 2 9 2 2" xfId="6042" xr:uid="{00000000-0005-0000-0000-000083170000}"/>
    <cellStyle name="BM Input Static 2 2 9 3" xfId="6043" xr:uid="{00000000-0005-0000-0000-000084170000}"/>
    <cellStyle name="BM Input Static 2 20" xfId="6044" xr:uid="{00000000-0005-0000-0000-000085170000}"/>
    <cellStyle name="BM Input Static 2 20 2" xfId="6045" xr:uid="{00000000-0005-0000-0000-000086170000}"/>
    <cellStyle name="BM Input Static 2 20 2 2" xfId="6046" xr:uid="{00000000-0005-0000-0000-000087170000}"/>
    <cellStyle name="BM Input Static 2 20 3" xfId="6047" xr:uid="{00000000-0005-0000-0000-000088170000}"/>
    <cellStyle name="BM Input Static 2 21" xfId="6048" xr:uid="{00000000-0005-0000-0000-000089170000}"/>
    <cellStyle name="BM Input Static 2 21 2" xfId="6049" xr:uid="{00000000-0005-0000-0000-00008A170000}"/>
    <cellStyle name="BM Input Static 2 22" xfId="6050" xr:uid="{00000000-0005-0000-0000-00008B170000}"/>
    <cellStyle name="BM Input Static 2 23" xfId="6051" xr:uid="{00000000-0005-0000-0000-00008C170000}"/>
    <cellStyle name="BM Input Static 2 3" xfId="6052" xr:uid="{00000000-0005-0000-0000-00008D170000}"/>
    <cellStyle name="BM Input Static 2 3 10" xfId="6053" xr:uid="{00000000-0005-0000-0000-00008E170000}"/>
    <cellStyle name="BM Input Static 2 3 10 2" xfId="6054" xr:uid="{00000000-0005-0000-0000-00008F170000}"/>
    <cellStyle name="BM Input Static 2 3 10 2 2" xfId="6055" xr:uid="{00000000-0005-0000-0000-000090170000}"/>
    <cellStyle name="BM Input Static 2 3 10 3" xfId="6056" xr:uid="{00000000-0005-0000-0000-000091170000}"/>
    <cellStyle name="BM Input Static 2 3 11" xfId="6057" xr:uid="{00000000-0005-0000-0000-000092170000}"/>
    <cellStyle name="BM Input Static 2 3 11 2" xfId="6058" xr:uid="{00000000-0005-0000-0000-000093170000}"/>
    <cellStyle name="BM Input Static 2 3 11 2 2" xfId="6059" xr:uid="{00000000-0005-0000-0000-000094170000}"/>
    <cellStyle name="BM Input Static 2 3 11 3" xfId="6060" xr:uid="{00000000-0005-0000-0000-000095170000}"/>
    <cellStyle name="BM Input Static 2 3 12" xfId="6061" xr:uid="{00000000-0005-0000-0000-000096170000}"/>
    <cellStyle name="BM Input Static 2 3 12 2" xfId="6062" xr:uid="{00000000-0005-0000-0000-000097170000}"/>
    <cellStyle name="BM Input Static 2 3 12 2 2" xfId="6063" xr:uid="{00000000-0005-0000-0000-000098170000}"/>
    <cellStyle name="BM Input Static 2 3 12 3" xfId="6064" xr:uid="{00000000-0005-0000-0000-000099170000}"/>
    <cellStyle name="BM Input Static 2 3 13" xfId="6065" xr:uid="{00000000-0005-0000-0000-00009A170000}"/>
    <cellStyle name="BM Input Static 2 3 13 2" xfId="6066" xr:uid="{00000000-0005-0000-0000-00009B170000}"/>
    <cellStyle name="BM Input Static 2 3 13 2 2" xfId="6067" xr:uid="{00000000-0005-0000-0000-00009C170000}"/>
    <cellStyle name="BM Input Static 2 3 13 3" xfId="6068" xr:uid="{00000000-0005-0000-0000-00009D170000}"/>
    <cellStyle name="BM Input Static 2 3 14" xfId="6069" xr:uid="{00000000-0005-0000-0000-00009E170000}"/>
    <cellStyle name="BM Input Static 2 3 14 2" xfId="6070" xr:uid="{00000000-0005-0000-0000-00009F170000}"/>
    <cellStyle name="BM Input Static 2 3 14 2 2" xfId="6071" xr:uid="{00000000-0005-0000-0000-0000A0170000}"/>
    <cellStyle name="BM Input Static 2 3 14 3" xfId="6072" xr:uid="{00000000-0005-0000-0000-0000A1170000}"/>
    <cellStyle name="BM Input Static 2 3 15" xfId="6073" xr:uid="{00000000-0005-0000-0000-0000A2170000}"/>
    <cellStyle name="BM Input Static 2 3 15 2" xfId="6074" xr:uid="{00000000-0005-0000-0000-0000A3170000}"/>
    <cellStyle name="BM Input Static 2 3 15 2 2" xfId="6075" xr:uid="{00000000-0005-0000-0000-0000A4170000}"/>
    <cellStyle name="BM Input Static 2 3 15 3" xfId="6076" xr:uid="{00000000-0005-0000-0000-0000A5170000}"/>
    <cellStyle name="BM Input Static 2 3 16" xfId="6077" xr:uid="{00000000-0005-0000-0000-0000A6170000}"/>
    <cellStyle name="BM Input Static 2 3 16 2" xfId="6078" xr:uid="{00000000-0005-0000-0000-0000A7170000}"/>
    <cellStyle name="BM Input Static 2 3 16 2 2" xfId="6079" xr:uid="{00000000-0005-0000-0000-0000A8170000}"/>
    <cellStyle name="BM Input Static 2 3 16 3" xfId="6080" xr:uid="{00000000-0005-0000-0000-0000A9170000}"/>
    <cellStyle name="BM Input Static 2 3 17" xfId="6081" xr:uid="{00000000-0005-0000-0000-0000AA170000}"/>
    <cellStyle name="BM Input Static 2 3 17 2" xfId="6082" xr:uid="{00000000-0005-0000-0000-0000AB170000}"/>
    <cellStyle name="BM Input Static 2 3 17 2 2" xfId="6083" xr:uid="{00000000-0005-0000-0000-0000AC170000}"/>
    <cellStyle name="BM Input Static 2 3 17 3" xfId="6084" xr:uid="{00000000-0005-0000-0000-0000AD170000}"/>
    <cellStyle name="BM Input Static 2 3 18" xfId="6085" xr:uid="{00000000-0005-0000-0000-0000AE170000}"/>
    <cellStyle name="BM Input Static 2 3 18 2" xfId="6086" xr:uid="{00000000-0005-0000-0000-0000AF170000}"/>
    <cellStyle name="BM Input Static 2 3 19" xfId="6087" xr:uid="{00000000-0005-0000-0000-0000B0170000}"/>
    <cellStyle name="BM Input Static 2 3 2" xfId="6088" xr:uid="{00000000-0005-0000-0000-0000B1170000}"/>
    <cellStyle name="BM Input Static 2 3 2 10" xfId="6089" xr:uid="{00000000-0005-0000-0000-0000B2170000}"/>
    <cellStyle name="BM Input Static 2 3 2 10 2" xfId="6090" xr:uid="{00000000-0005-0000-0000-0000B3170000}"/>
    <cellStyle name="BM Input Static 2 3 2 10 2 2" xfId="6091" xr:uid="{00000000-0005-0000-0000-0000B4170000}"/>
    <cellStyle name="BM Input Static 2 3 2 10 3" xfId="6092" xr:uid="{00000000-0005-0000-0000-0000B5170000}"/>
    <cellStyle name="BM Input Static 2 3 2 11" xfId="6093" xr:uid="{00000000-0005-0000-0000-0000B6170000}"/>
    <cellStyle name="BM Input Static 2 3 2 11 2" xfId="6094" xr:uid="{00000000-0005-0000-0000-0000B7170000}"/>
    <cellStyle name="BM Input Static 2 3 2 11 2 2" xfId="6095" xr:uid="{00000000-0005-0000-0000-0000B8170000}"/>
    <cellStyle name="BM Input Static 2 3 2 11 3" xfId="6096" xr:uid="{00000000-0005-0000-0000-0000B9170000}"/>
    <cellStyle name="BM Input Static 2 3 2 12" xfId="6097" xr:uid="{00000000-0005-0000-0000-0000BA170000}"/>
    <cellStyle name="BM Input Static 2 3 2 12 2" xfId="6098" xr:uid="{00000000-0005-0000-0000-0000BB170000}"/>
    <cellStyle name="BM Input Static 2 3 2 12 2 2" xfId="6099" xr:uid="{00000000-0005-0000-0000-0000BC170000}"/>
    <cellStyle name="BM Input Static 2 3 2 12 3" xfId="6100" xr:uid="{00000000-0005-0000-0000-0000BD170000}"/>
    <cellStyle name="BM Input Static 2 3 2 13" xfId="6101" xr:uid="{00000000-0005-0000-0000-0000BE170000}"/>
    <cellStyle name="BM Input Static 2 3 2 13 2" xfId="6102" xr:uid="{00000000-0005-0000-0000-0000BF170000}"/>
    <cellStyle name="BM Input Static 2 3 2 13 2 2" xfId="6103" xr:uid="{00000000-0005-0000-0000-0000C0170000}"/>
    <cellStyle name="BM Input Static 2 3 2 13 3" xfId="6104" xr:uid="{00000000-0005-0000-0000-0000C1170000}"/>
    <cellStyle name="BM Input Static 2 3 2 14" xfId="6105" xr:uid="{00000000-0005-0000-0000-0000C2170000}"/>
    <cellStyle name="BM Input Static 2 3 2 14 2" xfId="6106" xr:uid="{00000000-0005-0000-0000-0000C3170000}"/>
    <cellStyle name="BM Input Static 2 3 2 14 2 2" xfId="6107" xr:uid="{00000000-0005-0000-0000-0000C4170000}"/>
    <cellStyle name="BM Input Static 2 3 2 14 3" xfId="6108" xr:uid="{00000000-0005-0000-0000-0000C5170000}"/>
    <cellStyle name="BM Input Static 2 3 2 15" xfId="6109" xr:uid="{00000000-0005-0000-0000-0000C6170000}"/>
    <cellStyle name="BM Input Static 2 3 2 15 2" xfId="6110" xr:uid="{00000000-0005-0000-0000-0000C7170000}"/>
    <cellStyle name="BM Input Static 2 3 2 15 2 2" xfId="6111" xr:uid="{00000000-0005-0000-0000-0000C8170000}"/>
    <cellStyle name="BM Input Static 2 3 2 15 3" xfId="6112" xr:uid="{00000000-0005-0000-0000-0000C9170000}"/>
    <cellStyle name="BM Input Static 2 3 2 16" xfId="6113" xr:uid="{00000000-0005-0000-0000-0000CA170000}"/>
    <cellStyle name="BM Input Static 2 3 2 16 2" xfId="6114" xr:uid="{00000000-0005-0000-0000-0000CB170000}"/>
    <cellStyle name="BM Input Static 2 3 2 16 2 2" xfId="6115" xr:uid="{00000000-0005-0000-0000-0000CC170000}"/>
    <cellStyle name="BM Input Static 2 3 2 16 3" xfId="6116" xr:uid="{00000000-0005-0000-0000-0000CD170000}"/>
    <cellStyle name="BM Input Static 2 3 2 17" xfId="6117" xr:uid="{00000000-0005-0000-0000-0000CE170000}"/>
    <cellStyle name="BM Input Static 2 3 2 17 2" xfId="6118" xr:uid="{00000000-0005-0000-0000-0000CF170000}"/>
    <cellStyle name="BM Input Static 2 3 2 17 2 2" xfId="6119" xr:uid="{00000000-0005-0000-0000-0000D0170000}"/>
    <cellStyle name="BM Input Static 2 3 2 17 3" xfId="6120" xr:uid="{00000000-0005-0000-0000-0000D1170000}"/>
    <cellStyle name="BM Input Static 2 3 2 18" xfId="6121" xr:uid="{00000000-0005-0000-0000-0000D2170000}"/>
    <cellStyle name="BM Input Static 2 3 2 18 2" xfId="6122" xr:uid="{00000000-0005-0000-0000-0000D3170000}"/>
    <cellStyle name="BM Input Static 2 3 2 18 2 2" xfId="6123" xr:uid="{00000000-0005-0000-0000-0000D4170000}"/>
    <cellStyle name="BM Input Static 2 3 2 18 3" xfId="6124" xr:uid="{00000000-0005-0000-0000-0000D5170000}"/>
    <cellStyle name="BM Input Static 2 3 2 19" xfId="6125" xr:uid="{00000000-0005-0000-0000-0000D6170000}"/>
    <cellStyle name="BM Input Static 2 3 2 19 2" xfId="6126" xr:uid="{00000000-0005-0000-0000-0000D7170000}"/>
    <cellStyle name="BM Input Static 2 3 2 19 2 2" xfId="6127" xr:uid="{00000000-0005-0000-0000-0000D8170000}"/>
    <cellStyle name="BM Input Static 2 3 2 19 3" xfId="6128" xr:uid="{00000000-0005-0000-0000-0000D9170000}"/>
    <cellStyle name="BM Input Static 2 3 2 2" xfId="6129" xr:uid="{00000000-0005-0000-0000-0000DA170000}"/>
    <cellStyle name="BM Input Static 2 3 2 2 2" xfId="6130" xr:uid="{00000000-0005-0000-0000-0000DB170000}"/>
    <cellStyle name="BM Input Static 2 3 2 2 2 2" xfId="6131" xr:uid="{00000000-0005-0000-0000-0000DC170000}"/>
    <cellStyle name="BM Input Static 2 3 2 2 3" xfId="6132" xr:uid="{00000000-0005-0000-0000-0000DD170000}"/>
    <cellStyle name="BM Input Static 2 3 2 2 4" xfId="6133" xr:uid="{00000000-0005-0000-0000-0000DE170000}"/>
    <cellStyle name="BM Input Static 2 3 2 20" xfId="6134" xr:uid="{00000000-0005-0000-0000-0000DF170000}"/>
    <cellStyle name="BM Input Static 2 3 2 20 2" xfId="6135" xr:uid="{00000000-0005-0000-0000-0000E0170000}"/>
    <cellStyle name="BM Input Static 2 3 2 20 2 2" xfId="6136" xr:uid="{00000000-0005-0000-0000-0000E1170000}"/>
    <cellStyle name="BM Input Static 2 3 2 20 3" xfId="6137" xr:uid="{00000000-0005-0000-0000-0000E2170000}"/>
    <cellStyle name="BM Input Static 2 3 2 21" xfId="6138" xr:uid="{00000000-0005-0000-0000-0000E3170000}"/>
    <cellStyle name="BM Input Static 2 3 2 21 2" xfId="6139" xr:uid="{00000000-0005-0000-0000-0000E4170000}"/>
    <cellStyle name="BM Input Static 2 3 2 22" xfId="6140" xr:uid="{00000000-0005-0000-0000-0000E5170000}"/>
    <cellStyle name="BM Input Static 2 3 2 23" xfId="6141" xr:uid="{00000000-0005-0000-0000-0000E6170000}"/>
    <cellStyle name="BM Input Static 2 3 2 3" xfId="6142" xr:uid="{00000000-0005-0000-0000-0000E7170000}"/>
    <cellStyle name="BM Input Static 2 3 2 3 2" xfId="6143" xr:uid="{00000000-0005-0000-0000-0000E8170000}"/>
    <cellStyle name="BM Input Static 2 3 2 3 2 2" xfId="6144" xr:uid="{00000000-0005-0000-0000-0000E9170000}"/>
    <cellStyle name="BM Input Static 2 3 2 3 3" xfId="6145" xr:uid="{00000000-0005-0000-0000-0000EA170000}"/>
    <cellStyle name="BM Input Static 2 3 2 3 4" xfId="6146" xr:uid="{00000000-0005-0000-0000-0000EB170000}"/>
    <cellStyle name="BM Input Static 2 3 2 4" xfId="6147" xr:uid="{00000000-0005-0000-0000-0000EC170000}"/>
    <cellStyle name="BM Input Static 2 3 2 4 2" xfId="6148" xr:uid="{00000000-0005-0000-0000-0000ED170000}"/>
    <cellStyle name="BM Input Static 2 3 2 4 2 2" xfId="6149" xr:uid="{00000000-0005-0000-0000-0000EE170000}"/>
    <cellStyle name="BM Input Static 2 3 2 4 3" xfId="6150" xr:uid="{00000000-0005-0000-0000-0000EF170000}"/>
    <cellStyle name="BM Input Static 2 3 2 5" xfId="6151" xr:uid="{00000000-0005-0000-0000-0000F0170000}"/>
    <cellStyle name="BM Input Static 2 3 2 5 2" xfId="6152" xr:uid="{00000000-0005-0000-0000-0000F1170000}"/>
    <cellStyle name="BM Input Static 2 3 2 5 2 2" xfId="6153" xr:uid="{00000000-0005-0000-0000-0000F2170000}"/>
    <cellStyle name="BM Input Static 2 3 2 5 3" xfId="6154" xr:uid="{00000000-0005-0000-0000-0000F3170000}"/>
    <cellStyle name="BM Input Static 2 3 2 6" xfId="6155" xr:uid="{00000000-0005-0000-0000-0000F4170000}"/>
    <cellStyle name="BM Input Static 2 3 2 6 2" xfId="6156" xr:uid="{00000000-0005-0000-0000-0000F5170000}"/>
    <cellStyle name="BM Input Static 2 3 2 6 2 2" xfId="6157" xr:uid="{00000000-0005-0000-0000-0000F6170000}"/>
    <cellStyle name="BM Input Static 2 3 2 6 3" xfId="6158" xr:uid="{00000000-0005-0000-0000-0000F7170000}"/>
    <cellStyle name="BM Input Static 2 3 2 7" xfId="6159" xr:uid="{00000000-0005-0000-0000-0000F8170000}"/>
    <cellStyle name="BM Input Static 2 3 2 7 2" xfId="6160" xr:uid="{00000000-0005-0000-0000-0000F9170000}"/>
    <cellStyle name="BM Input Static 2 3 2 7 2 2" xfId="6161" xr:uid="{00000000-0005-0000-0000-0000FA170000}"/>
    <cellStyle name="BM Input Static 2 3 2 7 3" xfId="6162" xr:uid="{00000000-0005-0000-0000-0000FB170000}"/>
    <cellStyle name="BM Input Static 2 3 2 8" xfId="6163" xr:uid="{00000000-0005-0000-0000-0000FC170000}"/>
    <cellStyle name="BM Input Static 2 3 2 8 2" xfId="6164" xr:uid="{00000000-0005-0000-0000-0000FD170000}"/>
    <cellStyle name="BM Input Static 2 3 2 8 2 2" xfId="6165" xr:uid="{00000000-0005-0000-0000-0000FE170000}"/>
    <cellStyle name="BM Input Static 2 3 2 8 3" xfId="6166" xr:uid="{00000000-0005-0000-0000-0000FF170000}"/>
    <cellStyle name="BM Input Static 2 3 2 9" xfId="6167" xr:uid="{00000000-0005-0000-0000-000000180000}"/>
    <cellStyle name="BM Input Static 2 3 2 9 2" xfId="6168" xr:uid="{00000000-0005-0000-0000-000001180000}"/>
    <cellStyle name="BM Input Static 2 3 2 9 2 2" xfId="6169" xr:uid="{00000000-0005-0000-0000-000002180000}"/>
    <cellStyle name="BM Input Static 2 3 2 9 3" xfId="6170" xr:uid="{00000000-0005-0000-0000-000003180000}"/>
    <cellStyle name="BM Input Static 2 3 20" xfId="6171" xr:uid="{00000000-0005-0000-0000-000004180000}"/>
    <cellStyle name="BM Input Static 2 3 3" xfId="6172" xr:uid="{00000000-0005-0000-0000-000005180000}"/>
    <cellStyle name="BM Input Static 2 3 3 2" xfId="6173" xr:uid="{00000000-0005-0000-0000-000006180000}"/>
    <cellStyle name="BM Input Static 2 3 3 2 2" xfId="6174" xr:uid="{00000000-0005-0000-0000-000007180000}"/>
    <cellStyle name="BM Input Static 2 3 3 3" xfId="6175" xr:uid="{00000000-0005-0000-0000-000008180000}"/>
    <cellStyle name="BM Input Static 2 3 3 4" xfId="6176" xr:uid="{00000000-0005-0000-0000-000009180000}"/>
    <cellStyle name="BM Input Static 2 3 4" xfId="6177" xr:uid="{00000000-0005-0000-0000-00000A180000}"/>
    <cellStyle name="BM Input Static 2 3 4 2" xfId="6178" xr:uid="{00000000-0005-0000-0000-00000B180000}"/>
    <cellStyle name="BM Input Static 2 3 4 2 2" xfId="6179" xr:uid="{00000000-0005-0000-0000-00000C180000}"/>
    <cellStyle name="BM Input Static 2 3 4 3" xfId="6180" xr:uid="{00000000-0005-0000-0000-00000D180000}"/>
    <cellStyle name="BM Input Static 2 3 4 4" xfId="6181" xr:uid="{00000000-0005-0000-0000-00000E180000}"/>
    <cellStyle name="BM Input Static 2 3 5" xfId="6182" xr:uid="{00000000-0005-0000-0000-00000F180000}"/>
    <cellStyle name="BM Input Static 2 3 5 2" xfId="6183" xr:uid="{00000000-0005-0000-0000-000010180000}"/>
    <cellStyle name="BM Input Static 2 3 5 2 2" xfId="6184" xr:uid="{00000000-0005-0000-0000-000011180000}"/>
    <cellStyle name="BM Input Static 2 3 5 3" xfId="6185" xr:uid="{00000000-0005-0000-0000-000012180000}"/>
    <cellStyle name="BM Input Static 2 3 6" xfId="6186" xr:uid="{00000000-0005-0000-0000-000013180000}"/>
    <cellStyle name="BM Input Static 2 3 6 2" xfId="6187" xr:uid="{00000000-0005-0000-0000-000014180000}"/>
    <cellStyle name="BM Input Static 2 3 6 2 2" xfId="6188" xr:uid="{00000000-0005-0000-0000-000015180000}"/>
    <cellStyle name="BM Input Static 2 3 6 3" xfId="6189" xr:uid="{00000000-0005-0000-0000-000016180000}"/>
    <cellStyle name="BM Input Static 2 3 7" xfId="6190" xr:uid="{00000000-0005-0000-0000-000017180000}"/>
    <cellStyle name="BM Input Static 2 3 7 2" xfId="6191" xr:uid="{00000000-0005-0000-0000-000018180000}"/>
    <cellStyle name="BM Input Static 2 3 7 2 2" xfId="6192" xr:uid="{00000000-0005-0000-0000-000019180000}"/>
    <cellStyle name="BM Input Static 2 3 7 3" xfId="6193" xr:uid="{00000000-0005-0000-0000-00001A180000}"/>
    <cellStyle name="BM Input Static 2 3 8" xfId="6194" xr:uid="{00000000-0005-0000-0000-00001B180000}"/>
    <cellStyle name="BM Input Static 2 3 8 2" xfId="6195" xr:uid="{00000000-0005-0000-0000-00001C180000}"/>
    <cellStyle name="BM Input Static 2 3 8 2 2" xfId="6196" xr:uid="{00000000-0005-0000-0000-00001D180000}"/>
    <cellStyle name="BM Input Static 2 3 8 3" xfId="6197" xr:uid="{00000000-0005-0000-0000-00001E180000}"/>
    <cellStyle name="BM Input Static 2 3 9" xfId="6198" xr:uid="{00000000-0005-0000-0000-00001F180000}"/>
    <cellStyle name="BM Input Static 2 3 9 2" xfId="6199" xr:uid="{00000000-0005-0000-0000-000020180000}"/>
    <cellStyle name="BM Input Static 2 3 9 2 2" xfId="6200" xr:uid="{00000000-0005-0000-0000-000021180000}"/>
    <cellStyle name="BM Input Static 2 3 9 3" xfId="6201" xr:uid="{00000000-0005-0000-0000-000022180000}"/>
    <cellStyle name="BM Input Static 2 4" xfId="6202" xr:uid="{00000000-0005-0000-0000-000023180000}"/>
    <cellStyle name="BM Input Static 2 4 10" xfId="6203" xr:uid="{00000000-0005-0000-0000-000024180000}"/>
    <cellStyle name="BM Input Static 2 4 10 2" xfId="6204" xr:uid="{00000000-0005-0000-0000-000025180000}"/>
    <cellStyle name="BM Input Static 2 4 10 2 2" xfId="6205" xr:uid="{00000000-0005-0000-0000-000026180000}"/>
    <cellStyle name="BM Input Static 2 4 10 3" xfId="6206" xr:uid="{00000000-0005-0000-0000-000027180000}"/>
    <cellStyle name="BM Input Static 2 4 11" xfId="6207" xr:uid="{00000000-0005-0000-0000-000028180000}"/>
    <cellStyle name="BM Input Static 2 4 11 2" xfId="6208" xr:uid="{00000000-0005-0000-0000-000029180000}"/>
    <cellStyle name="BM Input Static 2 4 11 2 2" xfId="6209" xr:uid="{00000000-0005-0000-0000-00002A180000}"/>
    <cellStyle name="BM Input Static 2 4 11 3" xfId="6210" xr:uid="{00000000-0005-0000-0000-00002B180000}"/>
    <cellStyle name="BM Input Static 2 4 12" xfId="6211" xr:uid="{00000000-0005-0000-0000-00002C180000}"/>
    <cellStyle name="BM Input Static 2 4 12 2" xfId="6212" xr:uid="{00000000-0005-0000-0000-00002D180000}"/>
    <cellStyle name="BM Input Static 2 4 12 2 2" xfId="6213" xr:uid="{00000000-0005-0000-0000-00002E180000}"/>
    <cellStyle name="BM Input Static 2 4 12 3" xfId="6214" xr:uid="{00000000-0005-0000-0000-00002F180000}"/>
    <cellStyle name="BM Input Static 2 4 13" xfId="6215" xr:uid="{00000000-0005-0000-0000-000030180000}"/>
    <cellStyle name="BM Input Static 2 4 13 2" xfId="6216" xr:uid="{00000000-0005-0000-0000-000031180000}"/>
    <cellStyle name="BM Input Static 2 4 13 2 2" xfId="6217" xr:uid="{00000000-0005-0000-0000-000032180000}"/>
    <cellStyle name="BM Input Static 2 4 13 3" xfId="6218" xr:uid="{00000000-0005-0000-0000-000033180000}"/>
    <cellStyle name="BM Input Static 2 4 14" xfId="6219" xr:uid="{00000000-0005-0000-0000-000034180000}"/>
    <cellStyle name="BM Input Static 2 4 14 2" xfId="6220" xr:uid="{00000000-0005-0000-0000-000035180000}"/>
    <cellStyle name="BM Input Static 2 4 14 2 2" xfId="6221" xr:uid="{00000000-0005-0000-0000-000036180000}"/>
    <cellStyle name="BM Input Static 2 4 14 3" xfId="6222" xr:uid="{00000000-0005-0000-0000-000037180000}"/>
    <cellStyle name="BM Input Static 2 4 15" xfId="6223" xr:uid="{00000000-0005-0000-0000-000038180000}"/>
    <cellStyle name="BM Input Static 2 4 15 2" xfId="6224" xr:uid="{00000000-0005-0000-0000-000039180000}"/>
    <cellStyle name="BM Input Static 2 4 15 2 2" xfId="6225" xr:uid="{00000000-0005-0000-0000-00003A180000}"/>
    <cellStyle name="BM Input Static 2 4 15 3" xfId="6226" xr:uid="{00000000-0005-0000-0000-00003B180000}"/>
    <cellStyle name="BM Input Static 2 4 16" xfId="6227" xr:uid="{00000000-0005-0000-0000-00003C180000}"/>
    <cellStyle name="BM Input Static 2 4 16 2" xfId="6228" xr:uid="{00000000-0005-0000-0000-00003D180000}"/>
    <cellStyle name="BM Input Static 2 4 16 2 2" xfId="6229" xr:uid="{00000000-0005-0000-0000-00003E180000}"/>
    <cellStyle name="BM Input Static 2 4 16 3" xfId="6230" xr:uid="{00000000-0005-0000-0000-00003F180000}"/>
    <cellStyle name="BM Input Static 2 4 17" xfId="6231" xr:uid="{00000000-0005-0000-0000-000040180000}"/>
    <cellStyle name="BM Input Static 2 4 17 2" xfId="6232" xr:uid="{00000000-0005-0000-0000-000041180000}"/>
    <cellStyle name="BM Input Static 2 4 17 2 2" xfId="6233" xr:uid="{00000000-0005-0000-0000-000042180000}"/>
    <cellStyle name="BM Input Static 2 4 17 3" xfId="6234" xr:uid="{00000000-0005-0000-0000-000043180000}"/>
    <cellStyle name="BM Input Static 2 4 18" xfId="6235" xr:uid="{00000000-0005-0000-0000-000044180000}"/>
    <cellStyle name="BM Input Static 2 4 18 2" xfId="6236" xr:uid="{00000000-0005-0000-0000-000045180000}"/>
    <cellStyle name="BM Input Static 2 4 18 2 2" xfId="6237" xr:uid="{00000000-0005-0000-0000-000046180000}"/>
    <cellStyle name="BM Input Static 2 4 18 3" xfId="6238" xr:uid="{00000000-0005-0000-0000-000047180000}"/>
    <cellStyle name="BM Input Static 2 4 19" xfId="6239" xr:uid="{00000000-0005-0000-0000-000048180000}"/>
    <cellStyle name="BM Input Static 2 4 19 2" xfId="6240" xr:uid="{00000000-0005-0000-0000-000049180000}"/>
    <cellStyle name="BM Input Static 2 4 19 2 2" xfId="6241" xr:uid="{00000000-0005-0000-0000-00004A180000}"/>
    <cellStyle name="BM Input Static 2 4 19 3" xfId="6242" xr:uid="{00000000-0005-0000-0000-00004B180000}"/>
    <cellStyle name="BM Input Static 2 4 2" xfId="6243" xr:uid="{00000000-0005-0000-0000-00004C180000}"/>
    <cellStyle name="BM Input Static 2 4 2 10" xfId="6244" xr:uid="{00000000-0005-0000-0000-00004D180000}"/>
    <cellStyle name="BM Input Static 2 4 2 10 2" xfId="6245" xr:uid="{00000000-0005-0000-0000-00004E180000}"/>
    <cellStyle name="BM Input Static 2 4 2 10 2 2" xfId="6246" xr:uid="{00000000-0005-0000-0000-00004F180000}"/>
    <cellStyle name="BM Input Static 2 4 2 10 3" xfId="6247" xr:uid="{00000000-0005-0000-0000-000050180000}"/>
    <cellStyle name="BM Input Static 2 4 2 11" xfId="6248" xr:uid="{00000000-0005-0000-0000-000051180000}"/>
    <cellStyle name="BM Input Static 2 4 2 11 2" xfId="6249" xr:uid="{00000000-0005-0000-0000-000052180000}"/>
    <cellStyle name="BM Input Static 2 4 2 11 2 2" xfId="6250" xr:uid="{00000000-0005-0000-0000-000053180000}"/>
    <cellStyle name="BM Input Static 2 4 2 11 3" xfId="6251" xr:uid="{00000000-0005-0000-0000-000054180000}"/>
    <cellStyle name="BM Input Static 2 4 2 12" xfId="6252" xr:uid="{00000000-0005-0000-0000-000055180000}"/>
    <cellStyle name="BM Input Static 2 4 2 12 2" xfId="6253" xr:uid="{00000000-0005-0000-0000-000056180000}"/>
    <cellStyle name="BM Input Static 2 4 2 12 2 2" xfId="6254" xr:uid="{00000000-0005-0000-0000-000057180000}"/>
    <cellStyle name="BM Input Static 2 4 2 12 3" xfId="6255" xr:uid="{00000000-0005-0000-0000-000058180000}"/>
    <cellStyle name="BM Input Static 2 4 2 13" xfId="6256" xr:uid="{00000000-0005-0000-0000-000059180000}"/>
    <cellStyle name="BM Input Static 2 4 2 13 2" xfId="6257" xr:uid="{00000000-0005-0000-0000-00005A180000}"/>
    <cellStyle name="BM Input Static 2 4 2 13 2 2" xfId="6258" xr:uid="{00000000-0005-0000-0000-00005B180000}"/>
    <cellStyle name="BM Input Static 2 4 2 13 3" xfId="6259" xr:uid="{00000000-0005-0000-0000-00005C180000}"/>
    <cellStyle name="BM Input Static 2 4 2 14" xfId="6260" xr:uid="{00000000-0005-0000-0000-00005D180000}"/>
    <cellStyle name="BM Input Static 2 4 2 14 2" xfId="6261" xr:uid="{00000000-0005-0000-0000-00005E180000}"/>
    <cellStyle name="BM Input Static 2 4 2 14 2 2" xfId="6262" xr:uid="{00000000-0005-0000-0000-00005F180000}"/>
    <cellStyle name="BM Input Static 2 4 2 14 3" xfId="6263" xr:uid="{00000000-0005-0000-0000-000060180000}"/>
    <cellStyle name="BM Input Static 2 4 2 15" xfId="6264" xr:uid="{00000000-0005-0000-0000-000061180000}"/>
    <cellStyle name="BM Input Static 2 4 2 15 2" xfId="6265" xr:uid="{00000000-0005-0000-0000-000062180000}"/>
    <cellStyle name="BM Input Static 2 4 2 15 2 2" xfId="6266" xr:uid="{00000000-0005-0000-0000-000063180000}"/>
    <cellStyle name="BM Input Static 2 4 2 15 3" xfId="6267" xr:uid="{00000000-0005-0000-0000-000064180000}"/>
    <cellStyle name="BM Input Static 2 4 2 16" xfId="6268" xr:uid="{00000000-0005-0000-0000-000065180000}"/>
    <cellStyle name="BM Input Static 2 4 2 16 2" xfId="6269" xr:uid="{00000000-0005-0000-0000-000066180000}"/>
    <cellStyle name="BM Input Static 2 4 2 16 2 2" xfId="6270" xr:uid="{00000000-0005-0000-0000-000067180000}"/>
    <cellStyle name="BM Input Static 2 4 2 16 3" xfId="6271" xr:uid="{00000000-0005-0000-0000-000068180000}"/>
    <cellStyle name="BM Input Static 2 4 2 17" xfId="6272" xr:uid="{00000000-0005-0000-0000-000069180000}"/>
    <cellStyle name="BM Input Static 2 4 2 17 2" xfId="6273" xr:uid="{00000000-0005-0000-0000-00006A180000}"/>
    <cellStyle name="BM Input Static 2 4 2 17 2 2" xfId="6274" xr:uid="{00000000-0005-0000-0000-00006B180000}"/>
    <cellStyle name="BM Input Static 2 4 2 17 3" xfId="6275" xr:uid="{00000000-0005-0000-0000-00006C180000}"/>
    <cellStyle name="BM Input Static 2 4 2 18" xfId="6276" xr:uid="{00000000-0005-0000-0000-00006D180000}"/>
    <cellStyle name="BM Input Static 2 4 2 18 2" xfId="6277" xr:uid="{00000000-0005-0000-0000-00006E180000}"/>
    <cellStyle name="BM Input Static 2 4 2 18 2 2" xfId="6278" xr:uid="{00000000-0005-0000-0000-00006F180000}"/>
    <cellStyle name="BM Input Static 2 4 2 18 3" xfId="6279" xr:uid="{00000000-0005-0000-0000-000070180000}"/>
    <cellStyle name="BM Input Static 2 4 2 19" xfId="6280" xr:uid="{00000000-0005-0000-0000-000071180000}"/>
    <cellStyle name="BM Input Static 2 4 2 19 2" xfId="6281" xr:uid="{00000000-0005-0000-0000-000072180000}"/>
    <cellStyle name="BM Input Static 2 4 2 19 2 2" xfId="6282" xr:uid="{00000000-0005-0000-0000-000073180000}"/>
    <cellStyle name="BM Input Static 2 4 2 19 3" xfId="6283" xr:uid="{00000000-0005-0000-0000-000074180000}"/>
    <cellStyle name="BM Input Static 2 4 2 2" xfId="6284" xr:uid="{00000000-0005-0000-0000-000075180000}"/>
    <cellStyle name="BM Input Static 2 4 2 2 2" xfId="6285" xr:uid="{00000000-0005-0000-0000-000076180000}"/>
    <cellStyle name="BM Input Static 2 4 2 2 2 2" xfId="6286" xr:uid="{00000000-0005-0000-0000-000077180000}"/>
    <cellStyle name="BM Input Static 2 4 2 2 3" xfId="6287" xr:uid="{00000000-0005-0000-0000-000078180000}"/>
    <cellStyle name="BM Input Static 2 4 2 2 4" xfId="6288" xr:uid="{00000000-0005-0000-0000-000079180000}"/>
    <cellStyle name="BM Input Static 2 4 2 20" xfId="6289" xr:uid="{00000000-0005-0000-0000-00007A180000}"/>
    <cellStyle name="BM Input Static 2 4 2 20 2" xfId="6290" xr:uid="{00000000-0005-0000-0000-00007B180000}"/>
    <cellStyle name="BM Input Static 2 4 2 20 2 2" xfId="6291" xr:uid="{00000000-0005-0000-0000-00007C180000}"/>
    <cellStyle name="BM Input Static 2 4 2 20 3" xfId="6292" xr:uid="{00000000-0005-0000-0000-00007D180000}"/>
    <cellStyle name="BM Input Static 2 4 2 21" xfId="6293" xr:uid="{00000000-0005-0000-0000-00007E180000}"/>
    <cellStyle name="BM Input Static 2 4 2 21 2" xfId="6294" xr:uid="{00000000-0005-0000-0000-00007F180000}"/>
    <cellStyle name="BM Input Static 2 4 2 22" xfId="6295" xr:uid="{00000000-0005-0000-0000-000080180000}"/>
    <cellStyle name="BM Input Static 2 4 2 23" xfId="6296" xr:uid="{00000000-0005-0000-0000-000081180000}"/>
    <cellStyle name="BM Input Static 2 4 2 3" xfId="6297" xr:uid="{00000000-0005-0000-0000-000082180000}"/>
    <cellStyle name="BM Input Static 2 4 2 3 2" xfId="6298" xr:uid="{00000000-0005-0000-0000-000083180000}"/>
    <cellStyle name="BM Input Static 2 4 2 3 2 2" xfId="6299" xr:uid="{00000000-0005-0000-0000-000084180000}"/>
    <cellStyle name="BM Input Static 2 4 2 3 3" xfId="6300" xr:uid="{00000000-0005-0000-0000-000085180000}"/>
    <cellStyle name="BM Input Static 2 4 2 4" xfId="6301" xr:uid="{00000000-0005-0000-0000-000086180000}"/>
    <cellStyle name="BM Input Static 2 4 2 4 2" xfId="6302" xr:uid="{00000000-0005-0000-0000-000087180000}"/>
    <cellStyle name="BM Input Static 2 4 2 4 2 2" xfId="6303" xr:uid="{00000000-0005-0000-0000-000088180000}"/>
    <cellStyle name="BM Input Static 2 4 2 4 3" xfId="6304" xr:uid="{00000000-0005-0000-0000-000089180000}"/>
    <cellStyle name="BM Input Static 2 4 2 5" xfId="6305" xr:uid="{00000000-0005-0000-0000-00008A180000}"/>
    <cellStyle name="BM Input Static 2 4 2 5 2" xfId="6306" xr:uid="{00000000-0005-0000-0000-00008B180000}"/>
    <cellStyle name="BM Input Static 2 4 2 5 2 2" xfId="6307" xr:uid="{00000000-0005-0000-0000-00008C180000}"/>
    <cellStyle name="BM Input Static 2 4 2 5 3" xfId="6308" xr:uid="{00000000-0005-0000-0000-00008D180000}"/>
    <cellStyle name="BM Input Static 2 4 2 6" xfId="6309" xr:uid="{00000000-0005-0000-0000-00008E180000}"/>
    <cellStyle name="BM Input Static 2 4 2 6 2" xfId="6310" xr:uid="{00000000-0005-0000-0000-00008F180000}"/>
    <cellStyle name="BM Input Static 2 4 2 6 2 2" xfId="6311" xr:uid="{00000000-0005-0000-0000-000090180000}"/>
    <cellStyle name="BM Input Static 2 4 2 6 3" xfId="6312" xr:uid="{00000000-0005-0000-0000-000091180000}"/>
    <cellStyle name="BM Input Static 2 4 2 7" xfId="6313" xr:uid="{00000000-0005-0000-0000-000092180000}"/>
    <cellStyle name="BM Input Static 2 4 2 7 2" xfId="6314" xr:uid="{00000000-0005-0000-0000-000093180000}"/>
    <cellStyle name="BM Input Static 2 4 2 7 2 2" xfId="6315" xr:uid="{00000000-0005-0000-0000-000094180000}"/>
    <cellStyle name="BM Input Static 2 4 2 7 3" xfId="6316" xr:uid="{00000000-0005-0000-0000-000095180000}"/>
    <cellStyle name="BM Input Static 2 4 2 8" xfId="6317" xr:uid="{00000000-0005-0000-0000-000096180000}"/>
    <cellStyle name="BM Input Static 2 4 2 8 2" xfId="6318" xr:uid="{00000000-0005-0000-0000-000097180000}"/>
    <cellStyle name="BM Input Static 2 4 2 8 2 2" xfId="6319" xr:uid="{00000000-0005-0000-0000-000098180000}"/>
    <cellStyle name="BM Input Static 2 4 2 8 3" xfId="6320" xr:uid="{00000000-0005-0000-0000-000099180000}"/>
    <cellStyle name="BM Input Static 2 4 2 9" xfId="6321" xr:uid="{00000000-0005-0000-0000-00009A180000}"/>
    <cellStyle name="BM Input Static 2 4 2 9 2" xfId="6322" xr:uid="{00000000-0005-0000-0000-00009B180000}"/>
    <cellStyle name="BM Input Static 2 4 2 9 2 2" xfId="6323" xr:uid="{00000000-0005-0000-0000-00009C180000}"/>
    <cellStyle name="BM Input Static 2 4 2 9 3" xfId="6324" xr:uid="{00000000-0005-0000-0000-00009D180000}"/>
    <cellStyle name="BM Input Static 2 4 20" xfId="6325" xr:uid="{00000000-0005-0000-0000-00009E180000}"/>
    <cellStyle name="BM Input Static 2 4 20 2" xfId="6326" xr:uid="{00000000-0005-0000-0000-00009F180000}"/>
    <cellStyle name="BM Input Static 2 4 20 2 2" xfId="6327" xr:uid="{00000000-0005-0000-0000-0000A0180000}"/>
    <cellStyle name="BM Input Static 2 4 20 3" xfId="6328" xr:uid="{00000000-0005-0000-0000-0000A1180000}"/>
    <cellStyle name="BM Input Static 2 4 21" xfId="6329" xr:uid="{00000000-0005-0000-0000-0000A2180000}"/>
    <cellStyle name="BM Input Static 2 4 21 2" xfId="6330" xr:uid="{00000000-0005-0000-0000-0000A3180000}"/>
    <cellStyle name="BM Input Static 2 4 21 2 2" xfId="6331" xr:uid="{00000000-0005-0000-0000-0000A4180000}"/>
    <cellStyle name="BM Input Static 2 4 21 3" xfId="6332" xr:uid="{00000000-0005-0000-0000-0000A5180000}"/>
    <cellStyle name="BM Input Static 2 4 22" xfId="6333" xr:uid="{00000000-0005-0000-0000-0000A6180000}"/>
    <cellStyle name="BM Input Static 2 4 22 2" xfId="6334" xr:uid="{00000000-0005-0000-0000-0000A7180000}"/>
    <cellStyle name="BM Input Static 2 4 23" xfId="6335" xr:uid="{00000000-0005-0000-0000-0000A8180000}"/>
    <cellStyle name="BM Input Static 2 4 24" xfId="6336" xr:uid="{00000000-0005-0000-0000-0000A9180000}"/>
    <cellStyle name="BM Input Static 2 4 3" xfId="6337" xr:uid="{00000000-0005-0000-0000-0000AA180000}"/>
    <cellStyle name="BM Input Static 2 4 3 2" xfId="6338" xr:uid="{00000000-0005-0000-0000-0000AB180000}"/>
    <cellStyle name="BM Input Static 2 4 3 2 2" xfId="6339" xr:uid="{00000000-0005-0000-0000-0000AC180000}"/>
    <cellStyle name="BM Input Static 2 4 3 3" xfId="6340" xr:uid="{00000000-0005-0000-0000-0000AD180000}"/>
    <cellStyle name="BM Input Static 2 4 3 4" xfId="6341" xr:uid="{00000000-0005-0000-0000-0000AE180000}"/>
    <cellStyle name="BM Input Static 2 4 4" xfId="6342" xr:uid="{00000000-0005-0000-0000-0000AF180000}"/>
    <cellStyle name="BM Input Static 2 4 4 2" xfId="6343" xr:uid="{00000000-0005-0000-0000-0000B0180000}"/>
    <cellStyle name="BM Input Static 2 4 4 2 2" xfId="6344" xr:uid="{00000000-0005-0000-0000-0000B1180000}"/>
    <cellStyle name="BM Input Static 2 4 4 3" xfId="6345" xr:uid="{00000000-0005-0000-0000-0000B2180000}"/>
    <cellStyle name="BM Input Static 2 4 4 4" xfId="6346" xr:uid="{00000000-0005-0000-0000-0000B3180000}"/>
    <cellStyle name="BM Input Static 2 4 5" xfId="6347" xr:uid="{00000000-0005-0000-0000-0000B4180000}"/>
    <cellStyle name="BM Input Static 2 4 5 2" xfId="6348" xr:uid="{00000000-0005-0000-0000-0000B5180000}"/>
    <cellStyle name="BM Input Static 2 4 5 2 2" xfId="6349" xr:uid="{00000000-0005-0000-0000-0000B6180000}"/>
    <cellStyle name="BM Input Static 2 4 5 3" xfId="6350" xr:uid="{00000000-0005-0000-0000-0000B7180000}"/>
    <cellStyle name="BM Input Static 2 4 6" xfId="6351" xr:uid="{00000000-0005-0000-0000-0000B8180000}"/>
    <cellStyle name="BM Input Static 2 4 6 2" xfId="6352" xr:uid="{00000000-0005-0000-0000-0000B9180000}"/>
    <cellStyle name="BM Input Static 2 4 6 2 2" xfId="6353" xr:uid="{00000000-0005-0000-0000-0000BA180000}"/>
    <cellStyle name="BM Input Static 2 4 6 3" xfId="6354" xr:uid="{00000000-0005-0000-0000-0000BB180000}"/>
    <cellStyle name="BM Input Static 2 4 7" xfId="6355" xr:uid="{00000000-0005-0000-0000-0000BC180000}"/>
    <cellStyle name="BM Input Static 2 4 7 2" xfId="6356" xr:uid="{00000000-0005-0000-0000-0000BD180000}"/>
    <cellStyle name="BM Input Static 2 4 7 2 2" xfId="6357" xr:uid="{00000000-0005-0000-0000-0000BE180000}"/>
    <cellStyle name="BM Input Static 2 4 7 3" xfId="6358" xr:uid="{00000000-0005-0000-0000-0000BF180000}"/>
    <cellStyle name="BM Input Static 2 4 8" xfId="6359" xr:uid="{00000000-0005-0000-0000-0000C0180000}"/>
    <cellStyle name="BM Input Static 2 4 8 2" xfId="6360" xr:uid="{00000000-0005-0000-0000-0000C1180000}"/>
    <cellStyle name="BM Input Static 2 4 8 2 2" xfId="6361" xr:uid="{00000000-0005-0000-0000-0000C2180000}"/>
    <cellStyle name="BM Input Static 2 4 8 3" xfId="6362" xr:uid="{00000000-0005-0000-0000-0000C3180000}"/>
    <cellStyle name="BM Input Static 2 4 9" xfId="6363" xr:uid="{00000000-0005-0000-0000-0000C4180000}"/>
    <cellStyle name="BM Input Static 2 4 9 2" xfId="6364" xr:uid="{00000000-0005-0000-0000-0000C5180000}"/>
    <cellStyle name="BM Input Static 2 4 9 2 2" xfId="6365" xr:uid="{00000000-0005-0000-0000-0000C6180000}"/>
    <cellStyle name="BM Input Static 2 4 9 3" xfId="6366" xr:uid="{00000000-0005-0000-0000-0000C7180000}"/>
    <cellStyle name="BM Input Static 2 5" xfId="6367" xr:uid="{00000000-0005-0000-0000-0000C8180000}"/>
    <cellStyle name="BM Input Static 2 5 10" xfId="6368" xr:uid="{00000000-0005-0000-0000-0000C9180000}"/>
    <cellStyle name="BM Input Static 2 5 10 2" xfId="6369" xr:uid="{00000000-0005-0000-0000-0000CA180000}"/>
    <cellStyle name="BM Input Static 2 5 10 2 2" xfId="6370" xr:uid="{00000000-0005-0000-0000-0000CB180000}"/>
    <cellStyle name="BM Input Static 2 5 10 3" xfId="6371" xr:uid="{00000000-0005-0000-0000-0000CC180000}"/>
    <cellStyle name="BM Input Static 2 5 11" xfId="6372" xr:uid="{00000000-0005-0000-0000-0000CD180000}"/>
    <cellStyle name="BM Input Static 2 5 11 2" xfId="6373" xr:uid="{00000000-0005-0000-0000-0000CE180000}"/>
    <cellStyle name="BM Input Static 2 5 11 2 2" xfId="6374" xr:uid="{00000000-0005-0000-0000-0000CF180000}"/>
    <cellStyle name="BM Input Static 2 5 11 3" xfId="6375" xr:uid="{00000000-0005-0000-0000-0000D0180000}"/>
    <cellStyle name="BM Input Static 2 5 12" xfId="6376" xr:uid="{00000000-0005-0000-0000-0000D1180000}"/>
    <cellStyle name="BM Input Static 2 5 12 2" xfId="6377" xr:uid="{00000000-0005-0000-0000-0000D2180000}"/>
    <cellStyle name="BM Input Static 2 5 12 2 2" xfId="6378" xr:uid="{00000000-0005-0000-0000-0000D3180000}"/>
    <cellStyle name="BM Input Static 2 5 12 3" xfId="6379" xr:uid="{00000000-0005-0000-0000-0000D4180000}"/>
    <cellStyle name="BM Input Static 2 5 13" xfId="6380" xr:uid="{00000000-0005-0000-0000-0000D5180000}"/>
    <cellStyle name="BM Input Static 2 5 13 2" xfId="6381" xr:uid="{00000000-0005-0000-0000-0000D6180000}"/>
    <cellStyle name="BM Input Static 2 5 13 2 2" xfId="6382" xr:uid="{00000000-0005-0000-0000-0000D7180000}"/>
    <cellStyle name="BM Input Static 2 5 13 3" xfId="6383" xr:uid="{00000000-0005-0000-0000-0000D8180000}"/>
    <cellStyle name="BM Input Static 2 5 14" xfId="6384" xr:uid="{00000000-0005-0000-0000-0000D9180000}"/>
    <cellStyle name="BM Input Static 2 5 14 2" xfId="6385" xr:uid="{00000000-0005-0000-0000-0000DA180000}"/>
    <cellStyle name="BM Input Static 2 5 14 2 2" xfId="6386" xr:uid="{00000000-0005-0000-0000-0000DB180000}"/>
    <cellStyle name="BM Input Static 2 5 14 3" xfId="6387" xr:uid="{00000000-0005-0000-0000-0000DC180000}"/>
    <cellStyle name="BM Input Static 2 5 15" xfId="6388" xr:uid="{00000000-0005-0000-0000-0000DD180000}"/>
    <cellStyle name="BM Input Static 2 5 15 2" xfId="6389" xr:uid="{00000000-0005-0000-0000-0000DE180000}"/>
    <cellStyle name="BM Input Static 2 5 15 2 2" xfId="6390" xr:uid="{00000000-0005-0000-0000-0000DF180000}"/>
    <cellStyle name="BM Input Static 2 5 15 3" xfId="6391" xr:uid="{00000000-0005-0000-0000-0000E0180000}"/>
    <cellStyle name="BM Input Static 2 5 16" xfId="6392" xr:uid="{00000000-0005-0000-0000-0000E1180000}"/>
    <cellStyle name="BM Input Static 2 5 16 2" xfId="6393" xr:uid="{00000000-0005-0000-0000-0000E2180000}"/>
    <cellStyle name="BM Input Static 2 5 16 2 2" xfId="6394" xr:uid="{00000000-0005-0000-0000-0000E3180000}"/>
    <cellStyle name="BM Input Static 2 5 16 3" xfId="6395" xr:uid="{00000000-0005-0000-0000-0000E4180000}"/>
    <cellStyle name="BM Input Static 2 5 17" xfId="6396" xr:uid="{00000000-0005-0000-0000-0000E5180000}"/>
    <cellStyle name="BM Input Static 2 5 17 2" xfId="6397" xr:uid="{00000000-0005-0000-0000-0000E6180000}"/>
    <cellStyle name="BM Input Static 2 5 17 2 2" xfId="6398" xr:uid="{00000000-0005-0000-0000-0000E7180000}"/>
    <cellStyle name="BM Input Static 2 5 17 3" xfId="6399" xr:uid="{00000000-0005-0000-0000-0000E8180000}"/>
    <cellStyle name="BM Input Static 2 5 18" xfId="6400" xr:uid="{00000000-0005-0000-0000-0000E9180000}"/>
    <cellStyle name="BM Input Static 2 5 18 2" xfId="6401" xr:uid="{00000000-0005-0000-0000-0000EA180000}"/>
    <cellStyle name="BM Input Static 2 5 18 2 2" xfId="6402" xr:uid="{00000000-0005-0000-0000-0000EB180000}"/>
    <cellStyle name="BM Input Static 2 5 18 3" xfId="6403" xr:uid="{00000000-0005-0000-0000-0000EC180000}"/>
    <cellStyle name="BM Input Static 2 5 19" xfId="6404" xr:uid="{00000000-0005-0000-0000-0000ED180000}"/>
    <cellStyle name="BM Input Static 2 5 19 2" xfId="6405" xr:uid="{00000000-0005-0000-0000-0000EE180000}"/>
    <cellStyle name="BM Input Static 2 5 19 2 2" xfId="6406" xr:uid="{00000000-0005-0000-0000-0000EF180000}"/>
    <cellStyle name="BM Input Static 2 5 19 3" xfId="6407" xr:uid="{00000000-0005-0000-0000-0000F0180000}"/>
    <cellStyle name="BM Input Static 2 5 2" xfId="6408" xr:uid="{00000000-0005-0000-0000-0000F1180000}"/>
    <cellStyle name="BM Input Static 2 5 2 2" xfId="6409" xr:uid="{00000000-0005-0000-0000-0000F2180000}"/>
    <cellStyle name="BM Input Static 2 5 2 2 2" xfId="6410" xr:uid="{00000000-0005-0000-0000-0000F3180000}"/>
    <cellStyle name="BM Input Static 2 5 2 3" xfId="6411" xr:uid="{00000000-0005-0000-0000-0000F4180000}"/>
    <cellStyle name="BM Input Static 2 5 2 4" xfId="6412" xr:uid="{00000000-0005-0000-0000-0000F5180000}"/>
    <cellStyle name="BM Input Static 2 5 20" xfId="6413" xr:uid="{00000000-0005-0000-0000-0000F6180000}"/>
    <cellStyle name="BM Input Static 2 5 20 2" xfId="6414" xr:uid="{00000000-0005-0000-0000-0000F7180000}"/>
    <cellStyle name="BM Input Static 2 5 20 2 2" xfId="6415" xr:uid="{00000000-0005-0000-0000-0000F8180000}"/>
    <cellStyle name="BM Input Static 2 5 20 3" xfId="6416" xr:uid="{00000000-0005-0000-0000-0000F9180000}"/>
    <cellStyle name="BM Input Static 2 5 21" xfId="6417" xr:uid="{00000000-0005-0000-0000-0000FA180000}"/>
    <cellStyle name="BM Input Static 2 5 21 2" xfId="6418" xr:uid="{00000000-0005-0000-0000-0000FB180000}"/>
    <cellStyle name="BM Input Static 2 5 22" xfId="6419" xr:uid="{00000000-0005-0000-0000-0000FC180000}"/>
    <cellStyle name="BM Input Static 2 5 23" xfId="6420" xr:uid="{00000000-0005-0000-0000-0000FD180000}"/>
    <cellStyle name="BM Input Static 2 5 3" xfId="6421" xr:uid="{00000000-0005-0000-0000-0000FE180000}"/>
    <cellStyle name="BM Input Static 2 5 3 2" xfId="6422" xr:uid="{00000000-0005-0000-0000-0000FF180000}"/>
    <cellStyle name="BM Input Static 2 5 3 2 2" xfId="6423" xr:uid="{00000000-0005-0000-0000-000000190000}"/>
    <cellStyle name="BM Input Static 2 5 3 3" xfId="6424" xr:uid="{00000000-0005-0000-0000-000001190000}"/>
    <cellStyle name="BM Input Static 2 5 4" xfId="6425" xr:uid="{00000000-0005-0000-0000-000002190000}"/>
    <cellStyle name="BM Input Static 2 5 4 2" xfId="6426" xr:uid="{00000000-0005-0000-0000-000003190000}"/>
    <cellStyle name="BM Input Static 2 5 4 2 2" xfId="6427" xr:uid="{00000000-0005-0000-0000-000004190000}"/>
    <cellStyle name="BM Input Static 2 5 4 3" xfId="6428" xr:uid="{00000000-0005-0000-0000-000005190000}"/>
    <cellStyle name="BM Input Static 2 5 5" xfId="6429" xr:uid="{00000000-0005-0000-0000-000006190000}"/>
    <cellStyle name="BM Input Static 2 5 5 2" xfId="6430" xr:uid="{00000000-0005-0000-0000-000007190000}"/>
    <cellStyle name="BM Input Static 2 5 5 2 2" xfId="6431" xr:uid="{00000000-0005-0000-0000-000008190000}"/>
    <cellStyle name="BM Input Static 2 5 5 3" xfId="6432" xr:uid="{00000000-0005-0000-0000-000009190000}"/>
    <cellStyle name="BM Input Static 2 5 6" xfId="6433" xr:uid="{00000000-0005-0000-0000-00000A190000}"/>
    <cellStyle name="BM Input Static 2 5 6 2" xfId="6434" xr:uid="{00000000-0005-0000-0000-00000B190000}"/>
    <cellStyle name="BM Input Static 2 5 6 2 2" xfId="6435" xr:uid="{00000000-0005-0000-0000-00000C190000}"/>
    <cellStyle name="BM Input Static 2 5 6 3" xfId="6436" xr:uid="{00000000-0005-0000-0000-00000D190000}"/>
    <cellStyle name="BM Input Static 2 5 7" xfId="6437" xr:uid="{00000000-0005-0000-0000-00000E190000}"/>
    <cellStyle name="BM Input Static 2 5 7 2" xfId="6438" xr:uid="{00000000-0005-0000-0000-00000F190000}"/>
    <cellStyle name="BM Input Static 2 5 7 2 2" xfId="6439" xr:uid="{00000000-0005-0000-0000-000010190000}"/>
    <cellStyle name="BM Input Static 2 5 7 3" xfId="6440" xr:uid="{00000000-0005-0000-0000-000011190000}"/>
    <cellStyle name="BM Input Static 2 5 8" xfId="6441" xr:uid="{00000000-0005-0000-0000-000012190000}"/>
    <cellStyle name="BM Input Static 2 5 8 2" xfId="6442" xr:uid="{00000000-0005-0000-0000-000013190000}"/>
    <cellStyle name="BM Input Static 2 5 8 2 2" xfId="6443" xr:uid="{00000000-0005-0000-0000-000014190000}"/>
    <cellStyle name="BM Input Static 2 5 8 3" xfId="6444" xr:uid="{00000000-0005-0000-0000-000015190000}"/>
    <cellStyle name="BM Input Static 2 5 9" xfId="6445" xr:uid="{00000000-0005-0000-0000-000016190000}"/>
    <cellStyle name="BM Input Static 2 5 9 2" xfId="6446" xr:uid="{00000000-0005-0000-0000-000017190000}"/>
    <cellStyle name="BM Input Static 2 5 9 2 2" xfId="6447" xr:uid="{00000000-0005-0000-0000-000018190000}"/>
    <cellStyle name="BM Input Static 2 5 9 3" xfId="6448" xr:uid="{00000000-0005-0000-0000-000019190000}"/>
    <cellStyle name="BM Input Static 2 6" xfId="6449" xr:uid="{00000000-0005-0000-0000-00001A190000}"/>
    <cellStyle name="BM Input Static 2 6 2" xfId="6450" xr:uid="{00000000-0005-0000-0000-00001B190000}"/>
    <cellStyle name="BM Input Static 2 6 2 2" xfId="6451" xr:uid="{00000000-0005-0000-0000-00001C190000}"/>
    <cellStyle name="BM Input Static 2 6 3" xfId="6452" xr:uid="{00000000-0005-0000-0000-00001D190000}"/>
    <cellStyle name="BM Input Static 2 6 4" xfId="6453" xr:uid="{00000000-0005-0000-0000-00001E190000}"/>
    <cellStyle name="BM Input Static 2 7" xfId="6454" xr:uid="{00000000-0005-0000-0000-00001F190000}"/>
    <cellStyle name="BM Input Static 2 7 2" xfId="6455" xr:uid="{00000000-0005-0000-0000-000020190000}"/>
    <cellStyle name="BM Input Static 2 7 2 2" xfId="6456" xr:uid="{00000000-0005-0000-0000-000021190000}"/>
    <cellStyle name="BM Input Static 2 7 3" xfId="6457" xr:uid="{00000000-0005-0000-0000-000022190000}"/>
    <cellStyle name="BM Input Static 2 8" xfId="6458" xr:uid="{00000000-0005-0000-0000-000023190000}"/>
    <cellStyle name="BM Input Static 2 8 2" xfId="6459" xr:uid="{00000000-0005-0000-0000-000024190000}"/>
    <cellStyle name="BM Input Static 2 8 2 2" xfId="6460" xr:uid="{00000000-0005-0000-0000-000025190000}"/>
    <cellStyle name="BM Input Static 2 8 3" xfId="6461" xr:uid="{00000000-0005-0000-0000-000026190000}"/>
    <cellStyle name="BM Input Static 2 9" xfId="6462" xr:uid="{00000000-0005-0000-0000-000027190000}"/>
    <cellStyle name="BM Input Static 2 9 2" xfId="6463" xr:uid="{00000000-0005-0000-0000-000028190000}"/>
    <cellStyle name="BM Input Static 2 9 2 2" xfId="6464" xr:uid="{00000000-0005-0000-0000-000029190000}"/>
    <cellStyle name="BM Input Static 2 9 3" xfId="6465" xr:uid="{00000000-0005-0000-0000-00002A190000}"/>
    <cellStyle name="BM Input Static 20" xfId="6466" xr:uid="{00000000-0005-0000-0000-00002B190000}"/>
    <cellStyle name="BM Input Static 20 2" xfId="6467" xr:uid="{00000000-0005-0000-0000-00002C190000}"/>
    <cellStyle name="BM Input Static 20 2 2" xfId="6468" xr:uid="{00000000-0005-0000-0000-00002D190000}"/>
    <cellStyle name="BM Input Static 20 3" xfId="6469" xr:uid="{00000000-0005-0000-0000-00002E190000}"/>
    <cellStyle name="BM Input Static 21" xfId="6470" xr:uid="{00000000-0005-0000-0000-00002F190000}"/>
    <cellStyle name="BM Input Static 21 2" xfId="6471" xr:uid="{00000000-0005-0000-0000-000030190000}"/>
    <cellStyle name="BM Input Static 21 2 2" xfId="6472" xr:uid="{00000000-0005-0000-0000-000031190000}"/>
    <cellStyle name="BM Input Static 21 3" xfId="6473" xr:uid="{00000000-0005-0000-0000-000032190000}"/>
    <cellStyle name="BM Input Static 22" xfId="6474" xr:uid="{00000000-0005-0000-0000-000033190000}"/>
    <cellStyle name="BM Input Static 22 2" xfId="6475" xr:uid="{00000000-0005-0000-0000-000034190000}"/>
    <cellStyle name="BM Input Static 23" xfId="6476" xr:uid="{00000000-0005-0000-0000-000035190000}"/>
    <cellStyle name="BM Input Static 24" xfId="6477" xr:uid="{00000000-0005-0000-0000-000036190000}"/>
    <cellStyle name="BM Input Static 25" xfId="6478" xr:uid="{00000000-0005-0000-0000-000037190000}"/>
    <cellStyle name="BM Input Static 26" xfId="6479" xr:uid="{00000000-0005-0000-0000-000038190000}"/>
    <cellStyle name="BM Input Static 27" xfId="6480" xr:uid="{00000000-0005-0000-0000-000039190000}"/>
    <cellStyle name="BM Input Static 3" xfId="6481" xr:uid="{00000000-0005-0000-0000-00003A190000}"/>
    <cellStyle name="BM Input Static 3 10" xfId="6482" xr:uid="{00000000-0005-0000-0000-00003B190000}"/>
    <cellStyle name="BM Input Static 3 10 2" xfId="6483" xr:uid="{00000000-0005-0000-0000-00003C190000}"/>
    <cellStyle name="BM Input Static 3 10 2 2" xfId="6484" xr:uid="{00000000-0005-0000-0000-00003D190000}"/>
    <cellStyle name="BM Input Static 3 10 3" xfId="6485" xr:uid="{00000000-0005-0000-0000-00003E190000}"/>
    <cellStyle name="BM Input Static 3 11" xfId="6486" xr:uid="{00000000-0005-0000-0000-00003F190000}"/>
    <cellStyle name="BM Input Static 3 11 2" xfId="6487" xr:uid="{00000000-0005-0000-0000-000040190000}"/>
    <cellStyle name="BM Input Static 3 11 2 2" xfId="6488" xr:uid="{00000000-0005-0000-0000-000041190000}"/>
    <cellStyle name="BM Input Static 3 11 3" xfId="6489" xr:uid="{00000000-0005-0000-0000-000042190000}"/>
    <cellStyle name="BM Input Static 3 12" xfId="6490" xr:uid="{00000000-0005-0000-0000-000043190000}"/>
    <cellStyle name="BM Input Static 3 12 2" xfId="6491" xr:uid="{00000000-0005-0000-0000-000044190000}"/>
    <cellStyle name="BM Input Static 3 12 2 2" xfId="6492" xr:uid="{00000000-0005-0000-0000-000045190000}"/>
    <cellStyle name="BM Input Static 3 12 3" xfId="6493" xr:uid="{00000000-0005-0000-0000-000046190000}"/>
    <cellStyle name="BM Input Static 3 13" xfId="6494" xr:uid="{00000000-0005-0000-0000-000047190000}"/>
    <cellStyle name="BM Input Static 3 13 2" xfId="6495" xr:uid="{00000000-0005-0000-0000-000048190000}"/>
    <cellStyle name="BM Input Static 3 13 2 2" xfId="6496" xr:uid="{00000000-0005-0000-0000-000049190000}"/>
    <cellStyle name="BM Input Static 3 13 3" xfId="6497" xr:uid="{00000000-0005-0000-0000-00004A190000}"/>
    <cellStyle name="BM Input Static 3 14" xfId="6498" xr:uid="{00000000-0005-0000-0000-00004B190000}"/>
    <cellStyle name="BM Input Static 3 14 2" xfId="6499" xr:uid="{00000000-0005-0000-0000-00004C190000}"/>
    <cellStyle name="BM Input Static 3 14 2 2" xfId="6500" xr:uid="{00000000-0005-0000-0000-00004D190000}"/>
    <cellStyle name="BM Input Static 3 14 3" xfId="6501" xr:uid="{00000000-0005-0000-0000-00004E190000}"/>
    <cellStyle name="BM Input Static 3 15" xfId="6502" xr:uid="{00000000-0005-0000-0000-00004F190000}"/>
    <cellStyle name="BM Input Static 3 15 2" xfId="6503" xr:uid="{00000000-0005-0000-0000-000050190000}"/>
    <cellStyle name="BM Input Static 3 15 2 2" xfId="6504" xr:uid="{00000000-0005-0000-0000-000051190000}"/>
    <cellStyle name="BM Input Static 3 15 3" xfId="6505" xr:uid="{00000000-0005-0000-0000-000052190000}"/>
    <cellStyle name="BM Input Static 3 16" xfId="6506" xr:uid="{00000000-0005-0000-0000-000053190000}"/>
    <cellStyle name="BM Input Static 3 16 2" xfId="6507" xr:uid="{00000000-0005-0000-0000-000054190000}"/>
    <cellStyle name="BM Input Static 3 16 2 2" xfId="6508" xr:uid="{00000000-0005-0000-0000-000055190000}"/>
    <cellStyle name="BM Input Static 3 16 3" xfId="6509" xr:uid="{00000000-0005-0000-0000-000056190000}"/>
    <cellStyle name="BM Input Static 3 17" xfId="6510" xr:uid="{00000000-0005-0000-0000-000057190000}"/>
    <cellStyle name="BM Input Static 3 17 2" xfId="6511" xr:uid="{00000000-0005-0000-0000-000058190000}"/>
    <cellStyle name="BM Input Static 3 17 2 2" xfId="6512" xr:uid="{00000000-0005-0000-0000-000059190000}"/>
    <cellStyle name="BM Input Static 3 17 3" xfId="6513" xr:uid="{00000000-0005-0000-0000-00005A190000}"/>
    <cellStyle name="BM Input Static 3 18" xfId="6514" xr:uid="{00000000-0005-0000-0000-00005B190000}"/>
    <cellStyle name="BM Input Static 3 18 2" xfId="6515" xr:uid="{00000000-0005-0000-0000-00005C190000}"/>
    <cellStyle name="BM Input Static 3 19" xfId="6516" xr:uid="{00000000-0005-0000-0000-00005D190000}"/>
    <cellStyle name="BM Input Static 3 2" xfId="6517" xr:uid="{00000000-0005-0000-0000-00005E190000}"/>
    <cellStyle name="BM Input Static 3 2 10" xfId="6518" xr:uid="{00000000-0005-0000-0000-00005F190000}"/>
    <cellStyle name="BM Input Static 3 2 10 2" xfId="6519" xr:uid="{00000000-0005-0000-0000-000060190000}"/>
    <cellStyle name="BM Input Static 3 2 10 2 2" xfId="6520" xr:uid="{00000000-0005-0000-0000-000061190000}"/>
    <cellStyle name="BM Input Static 3 2 10 3" xfId="6521" xr:uid="{00000000-0005-0000-0000-000062190000}"/>
    <cellStyle name="BM Input Static 3 2 11" xfId="6522" xr:uid="{00000000-0005-0000-0000-000063190000}"/>
    <cellStyle name="BM Input Static 3 2 11 2" xfId="6523" xr:uid="{00000000-0005-0000-0000-000064190000}"/>
    <cellStyle name="BM Input Static 3 2 11 2 2" xfId="6524" xr:uid="{00000000-0005-0000-0000-000065190000}"/>
    <cellStyle name="BM Input Static 3 2 11 3" xfId="6525" xr:uid="{00000000-0005-0000-0000-000066190000}"/>
    <cellStyle name="BM Input Static 3 2 12" xfId="6526" xr:uid="{00000000-0005-0000-0000-000067190000}"/>
    <cellStyle name="BM Input Static 3 2 12 2" xfId="6527" xr:uid="{00000000-0005-0000-0000-000068190000}"/>
    <cellStyle name="BM Input Static 3 2 12 2 2" xfId="6528" xr:uid="{00000000-0005-0000-0000-000069190000}"/>
    <cellStyle name="BM Input Static 3 2 12 3" xfId="6529" xr:uid="{00000000-0005-0000-0000-00006A190000}"/>
    <cellStyle name="BM Input Static 3 2 13" xfId="6530" xr:uid="{00000000-0005-0000-0000-00006B190000}"/>
    <cellStyle name="BM Input Static 3 2 13 2" xfId="6531" xr:uid="{00000000-0005-0000-0000-00006C190000}"/>
    <cellStyle name="BM Input Static 3 2 13 2 2" xfId="6532" xr:uid="{00000000-0005-0000-0000-00006D190000}"/>
    <cellStyle name="BM Input Static 3 2 13 3" xfId="6533" xr:uid="{00000000-0005-0000-0000-00006E190000}"/>
    <cellStyle name="BM Input Static 3 2 14" xfId="6534" xr:uid="{00000000-0005-0000-0000-00006F190000}"/>
    <cellStyle name="BM Input Static 3 2 14 2" xfId="6535" xr:uid="{00000000-0005-0000-0000-000070190000}"/>
    <cellStyle name="BM Input Static 3 2 14 2 2" xfId="6536" xr:uid="{00000000-0005-0000-0000-000071190000}"/>
    <cellStyle name="BM Input Static 3 2 14 3" xfId="6537" xr:uid="{00000000-0005-0000-0000-000072190000}"/>
    <cellStyle name="BM Input Static 3 2 15" xfId="6538" xr:uid="{00000000-0005-0000-0000-000073190000}"/>
    <cellStyle name="BM Input Static 3 2 15 2" xfId="6539" xr:uid="{00000000-0005-0000-0000-000074190000}"/>
    <cellStyle name="BM Input Static 3 2 15 2 2" xfId="6540" xr:uid="{00000000-0005-0000-0000-000075190000}"/>
    <cellStyle name="BM Input Static 3 2 15 3" xfId="6541" xr:uid="{00000000-0005-0000-0000-000076190000}"/>
    <cellStyle name="BM Input Static 3 2 16" xfId="6542" xr:uid="{00000000-0005-0000-0000-000077190000}"/>
    <cellStyle name="BM Input Static 3 2 16 2" xfId="6543" xr:uid="{00000000-0005-0000-0000-000078190000}"/>
    <cellStyle name="BM Input Static 3 2 16 2 2" xfId="6544" xr:uid="{00000000-0005-0000-0000-000079190000}"/>
    <cellStyle name="BM Input Static 3 2 16 3" xfId="6545" xr:uid="{00000000-0005-0000-0000-00007A190000}"/>
    <cellStyle name="BM Input Static 3 2 17" xfId="6546" xr:uid="{00000000-0005-0000-0000-00007B190000}"/>
    <cellStyle name="BM Input Static 3 2 17 2" xfId="6547" xr:uid="{00000000-0005-0000-0000-00007C190000}"/>
    <cellStyle name="BM Input Static 3 2 17 2 2" xfId="6548" xr:uid="{00000000-0005-0000-0000-00007D190000}"/>
    <cellStyle name="BM Input Static 3 2 17 3" xfId="6549" xr:uid="{00000000-0005-0000-0000-00007E190000}"/>
    <cellStyle name="BM Input Static 3 2 18" xfId="6550" xr:uid="{00000000-0005-0000-0000-00007F190000}"/>
    <cellStyle name="BM Input Static 3 2 18 2" xfId="6551" xr:uid="{00000000-0005-0000-0000-000080190000}"/>
    <cellStyle name="BM Input Static 3 2 18 2 2" xfId="6552" xr:uid="{00000000-0005-0000-0000-000081190000}"/>
    <cellStyle name="BM Input Static 3 2 18 3" xfId="6553" xr:uid="{00000000-0005-0000-0000-000082190000}"/>
    <cellStyle name="BM Input Static 3 2 19" xfId="6554" xr:uid="{00000000-0005-0000-0000-000083190000}"/>
    <cellStyle name="BM Input Static 3 2 19 2" xfId="6555" xr:uid="{00000000-0005-0000-0000-000084190000}"/>
    <cellStyle name="BM Input Static 3 2 19 2 2" xfId="6556" xr:uid="{00000000-0005-0000-0000-000085190000}"/>
    <cellStyle name="BM Input Static 3 2 19 3" xfId="6557" xr:uid="{00000000-0005-0000-0000-000086190000}"/>
    <cellStyle name="BM Input Static 3 2 2" xfId="6558" xr:uid="{00000000-0005-0000-0000-000087190000}"/>
    <cellStyle name="BM Input Static 3 2 2 2" xfId="6559" xr:uid="{00000000-0005-0000-0000-000088190000}"/>
    <cellStyle name="BM Input Static 3 2 2 2 2" xfId="6560" xr:uid="{00000000-0005-0000-0000-000089190000}"/>
    <cellStyle name="BM Input Static 3 2 2 2 2 2" xfId="6561" xr:uid="{00000000-0005-0000-0000-00008A190000}"/>
    <cellStyle name="BM Input Static 3 2 2 2 3" xfId="6562" xr:uid="{00000000-0005-0000-0000-00008B190000}"/>
    <cellStyle name="BM Input Static 3 2 2 2 4" xfId="6563" xr:uid="{00000000-0005-0000-0000-00008C190000}"/>
    <cellStyle name="BM Input Static 3 2 2 3" xfId="6564" xr:uid="{00000000-0005-0000-0000-00008D190000}"/>
    <cellStyle name="BM Input Static 3 2 2 3 2" xfId="6565" xr:uid="{00000000-0005-0000-0000-00008E190000}"/>
    <cellStyle name="BM Input Static 3 2 2 4" xfId="6566" xr:uid="{00000000-0005-0000-0000-00008F190000}"/>
    <cellStyle name="BM Input Static 3 2 2 5" xfId="6567" xr:uid="{00000000-0005-0000-0000-000090190000}"/>
    <cellStyle name="BM Input Static 3 2 20" xfId="6568" xr:uid="{00000000-0005-0000-0000-000091190000}"/>
    <cellStyle name="BM Input Static 3 2 20 2" xfId="6569" xr:uid="{00000000-0005-0000-0000-000092190000}"/>
    <cellStyle name="BM Input Static 3 2 20 2 2" xfId="6570" xr:uid="{00000000-0005-0000-0000-000093190000}"/>
    <cellStyle name="BM Input Static 3 2 20 3" xfId="6571" xr:uid="{00000000-0005-0000-0000-000094190000}"/>
    <cellStyle name="BM Input Static 3 2 21" xfId="6572" xr:uid="{00000000-0005-0000-0000-000095190000}"/>
    <cellStyle name="BM Input Static 3 2 21 2" xfId="6573" xr:uid="{00000000-0005-0000-0000-000096190000}"/>
    <cellStyle name="BM Input Static 3 2 22" xfId="6574" xr:uid="{00000000-0005-0000-0000-000097190000}"/>
    <cellStyle name="BM Input Static 3 2 23" xfId="6575" xr:uid="{00000000-0005-0000-0000-000098190000}"/>
    <cellStyle name="BM Input Static 3 2 3" xfId="6576" xr:uid="{00000000-0005-0000-0000-000099190000}"/>
    <cellStyle name="BM Input Static 3 2 3 2" xfId="6577" xr:uid="{00000000-0005-0000-0000-00009A190000}"/>
    <cellStyle name="BM Input Static 3 2 3 2 2" xfId="6578" xr:uid="{00000000-0005-0000-0000-00009B190000}"/>
    <cellStyle name="BM Input Static 3 2 3 2 3" xfId="6579" xr:uid="{00000000-0005-0000-0000-00009C190000}"/>
    <cellStyle name="BM Input Static 3 2 3 3" xfId="6580" xr:uid="{00000000-0005-0000-0000-00009D190000}"/>
    <cellStyle name="BM Input Static 3 2 3 3 2" xfId="6581" xr:uid="{00000000-0005-0000-0000-00009E190000}"/>
    <cellStyle name="BM Input Static 3 2 3 4" xfId="6582" xr:uid="{00000000-0005-0000-0000-00009F190000}"/>
    <cellStyle name="BM Input Static 3 2 4" xfId="6583" xr:uid="{00000000-0005-0000-0000-0000A0190000}"/>
    <cellStyle name="BM Input Static 3 2 4 2" xfId="6584" xr:uid="{00000000-0005-0000-0000-0000A1190000}"/>
    <cellStyle name="BM Input Static 3 2 4 2 2" xfId="6585" xr:uid="{00000000-0005-0000-0000-0000A2190000}"/>
    <cellStyle name="BM Input Static 3 2 4 3" xfId="6586" xr:uid="{00000000-0005-0000-0000-0000A3190000}"/>
    <cellStyle name="BM Input Static 3 2 4 4" xfId="6587" xr:uid="{00000000-0005-0000-0000-0000A4190000}"/>
    <cellStyle name="BM Input Static 3 2 5" xfId="6588" xr:uid="{00000000-0005-0000-0000-0000A5190000}"/>
    <cellStyle name="BM Input Static 3 2 5 2" xfId="6589" xr:uid="{00000000-0005-0000-0000-0000A6190000}"/>
    <cellStyle name="BM Input Static 3 2 5 2 2" xfId="6590" xr:uid="{00000000-0005-0000-0000-0000A7190000}"/>
    <cellStyle name="BM Input Static 3 2 5 3" xfId="6591" xr:uid="{00000000-0005-0000-0000-0000A8190000}"/>
    <cellStyle name="BM Input Static 3 2 5 4" xfId="6592" xr:uid="{00000000-0005-0000-0000-0000A9190000}"/>
    <cellStyle name="BM Input Static 3 2 6" xfId="6593" xr:uid="{00000000-0005-0000-0000-0000AA190000}"/>
    <cellStyle name="BM Input Static 3 2 6 2" xfId="6594" xr:uid="{00000000-0005-0000-0000-0000AB190000}"/>
    <cellStyle name="BM Input Static 3 2 6 2 2" xfId="6595" xr:uid="{00000000-0005-0000-0000-0000AC190000}"/>
    <cellStyle name="BM Input Static 3 2 6 3" xfId="6596" xr:uid="{00000000-0005-0000-0000-0000AD190000}"/>
    <cellStyle name="BM Input Static 3 2 7" xfId="6597" xr:uid="{00000000-0005-0000-0000-0000AE190000}"/>
    <cellStyle name="BM Input Static 3 2 7 2" xfId="6598" xr:uid="{00000000-0005-0000-0000-0000AF190000}"/>
    <cellStyle name="BM Input Static 3 2 7 2 2" xfId="6599" xr:uid="{00000000-0005-0000-0000-0000B0190000}"/>
    <cellStyle name="BM Input Static 3 2 7 3" xfId="6600" xr:uid="{00000000-0005-0000-0000-0000B1190000}"/>
    <cellStyle name="BM Input Static 3 2 8" xfId="6601" xr:uid="{00000000-0005-0000-0000-0000B2190000}"/>
    <cellStyle name="BM Input Static 3 2 8 2" xfId="6602" xr:uid="{00000000-0005-0000-0000-0000B3190000}"/>
    <cellStyle name="BM Input Static 3 2 8 2 2" xfId="6603" xr:uid="{00000000-0005-0000-0000-0000B4190000}"/>
    <cellStyle name="BM Input Static 3 2 8 3" xfId="6604" xr:uid="{00000000-0005-0000-0000-0000B5190000}"/>
    <cellStyle name="BM Input Static 3 2 9" xfId="6605" xr:uid="{00000000-0005-0000-0000-0000B6190000}"/>
    <cellStyle name="BM Input Static 3 2 9 2" xfId="6606" xr:uid="{00000000-0005-0000-0000-0000B7190000}"/>
    <cellStyle name="BM Input Static 3 2 9 2 2" xfId="6607" xr:uid="{00000000-0005-0000-0000-0000B8190000}"/>
    <cellStyle name="BM Input Static 3 2 9 3" xfId="6608" xr:uid="{00000000-0005-0000-0000-0000B9190000}"/>
    <cellStyle name="BM Input Static 3 20" xfId="6609" xr:uid="{00000000-0005-0000-0000-0000BA190000}"/>
    <cellStyle name="BM Input Static 3 3" xfId="6610" xr:uid="{00000000-0005-0000-0000-0000BB190000}"/>
    <cellStyle name="BM Input Static 3 3 2" xfId="6611" xr:uid="{00000000-0005-0000-0000-0000BC190000}"/>
    <cellStyle name="BM Input Static 3 3 2 2" xfId="6612" xr:uid="{00000000-0005-0000-0000-0000BD190000}"/>
    <cellStyle name="BM Input Static 3 3 2 2 2" xfId="6613" xr:uid="{00000000-0005-0000-0000-0000BE190000}"/>
    <cellStyle name="BM Input Static 3 3 2 3" xfId="6614" xr:uid="{00000000-0005-0000-0000-0000BF190000}"/>
    <cellStyle name="BM Input Static 3 3 2 4" xfId="6615" xr:uid="{00000000-0005-0000-0000-0000C0190000}"/>
    <cellStyle name="BM Input Static 3 3 3" xfId="6616" xr:uid="{00000000-0005-0000-0000-0000C1190000}"/>
    <cellStyle name="BM Input Static 3 3 3 2" xfId="6617" xr:uid="{00000000-0005-0000-0000-0000C2190000}"/>
    <cellStyle name="BM Input Static 3 3 4" xfId="6618" xr:uid="{00000000-0005-0000-0000-0000C3190000}"/>
    <cellStyle name="BM Input Static 3 3 5" xfId="6619" xr:uid="{00000000-0005-0000-0000-0000C4190000}"/>
    <cellStyle name="BM Input Static 3 4" xfId="6620" xr:uid="{00000000-0005-0000-0000-0000C5190000}"/>
    <cellStyle name="BM Input Static 3 4 2" xfId="6621" xr:uid="{00000000-0005-0000-0000-0000C6190000}"/>
    <cellStyle name="BM Input Static 3 4 2 2" xfId="6622" xr:uid="{00000000-0005-0000-0000-0000C7190000}"/>
    <cellStyle name="BM Input Static 3 4 2 3" xfId="6623" xr:uid="{00000000-0005-0000-0000-0000C8190000}"/>
    <cellStyle name="BM Input Static 3 4 3" xfId="6624" xr:uid="{00000000-0005-0000-0000-0000C9190000}"/>
    <cellStyle name="BM Input Static 3 4 3 2" xfId="6625" xr:uid="{00000000-0005-0000-0000-0000CA190000}"/>
    <cellStyle name="BM Input Static 3 4 4" xfId="6626" xr:uid="{00000000-0005-0000-0000-0000CB190000}"/>
    <cellStyle name="BM Input Static 3 5" xfId="6627" xr:uid="{00000000-0005-0000-0000-0000CC190000}"/>
    <cellStyle name="BM Input Static 3 5 2" xfId="6628" xr:uid="{00000000-0005-0000-0000-0000CD190000}"/>
    <cellStyle name="BM Input Static 3 5 2 2" xfId="6629" xr:uid="{00000000-0005-0000-0000-0000CE190000}"/>
    <cellStyle name="BM Input Static 3 5 2 3" xfId="6630" xr:uid="{00000000-0005-0000-0000-0000CF190000}"/>
    <cellStyle name="BM Input Static 3 5 3" xfId="6631" xr:uid="{00000000-0005-0000-0000-0000D0190000}"/>
    <cellStyle name="BM Input Static 3 5 4" xfId="6632" xr:uid="{00000000-0005-0000-0000-0000D1190000}"/>
    <cellStyle name="BM Input Static 3 6" xfId="6633" xr:uid="{00000000-0005-0000-0000-0000D2190000}"/>
    <cellStyle name="BM Input Static 3 6 2" xfId="6634" xr:uid="{00000000-0005-0000-0000-0000D3190000}"/>
    <cellStyle name="BM Input Static 3 6 2 2" xfId="6635" xr:uid="{00000000-0005-0000-0000-0000D4190000}"/>
    <cellStyle name="BM Input Static 3 6 3" xfId="6636" xr:uid="{00000000-0005-0000-0000-0000D5190000}"/>
    <cellStyle name="BM Input Static 3 6 4" xfId="6637" xr:uid="{00000000-0005-0000-0000-0000D6190000}"/>
    <cellStyle name="BM Input Static 3 7" xfId="6638" xr:uid="{00000000-0005-0000-0000-0000D7190000}"/>
    <cellStyle name="BM Input Static 3 7 2" xfId="6639" xr:uid="{00000000-0005-0000-0000-0000D8190000}"/>
    <cellStyle name="BM Input Static 3 7 2 2" xfId="6640" xr:uid="{00000000-0005-0000-0000-0000D9190000}"/>
    <cellStyle name="BM Input Static 3 7 3" xfId="6641" xr:uid="{00000000-0005-0000-0000-0000DA190000}"/>
    <cellStyle name="BM Input Static 3 8" xfId="6642" xr:uid="{00000000-0005-0000-0000-0000DB190000}"/>
    <cellStyle name="BM Input Static 3 8 2" xfId="6643" xr:uid="{00000000-0005-0000-0000-0000DC190000}"/>
    <cellStyle name="BM Input Static 3 8 2 2" xfId="6644" xr:uid="{00000000-0005-0000-0000-0000DD190000}"/>
    <cellStyle name="BM Input Static 3 8 3" xfId="6645" xr:uid="{00000000-0005-0000-0000-0000DE190000}"/>
    <cellStyle name="BM Input Static 3 9" xfId="6646" xr:uid="{00000000-0005-0000-0000-0000DF190000}"/>
    <cellStyle name="BM Input Static 3 9 2" xfId="6647" xr:uid="{00000000-0005-0000-0000-0000E0190000}"/>
    <cellStyle name="BM Input Static 3 9 2 2" xfId="6648" xr:uid="{00000000-0005-0000-0000-0000E1190000}"/>
    <cellStyle name="BM Input Static 3 9 3" xfId="6649" xr:uid="{00000000-0005-0000-0000-0000E2190000}"/>
    <cellStyle name="BM Input Static 4" xfId="6650" xr:uid="{00000000-0005-0000-0000-0000E3190000}"/>
    <cellStyle name="BM Input Static 4 10" xfId="6651" xr:uid="{00000000-0005-0000-0000-0000E4190000}"/>
    <cellStyle name="BM Input Static 4 10 2" xfId="6652" xr:uid="{00000000-0005-0000-0000-0000E5190000}"/>
    <cellStyle name="BM Input Static 4 10 2 2" xfId="6653" xr:uid="{00000000-0005-0000-0000-0000E6190000}"/>
    <cellStyle name="BM Input Static 4 10 3" xfId="6654" xr:uid="{00000000-0005-0000-0000-0000E7190000}"/>
    <cellStyle name="BM Input Static 4 11" xfId="6655" xr:uid="{00000000-0005-0000-0000-0000E8190000}"/>
    <cellStyle name="BM Input Static 4 11 2" xfId="6656" xr:uid="{00000000-0005-0000-0000-0000E9190000}"/>
    <cellStyle name="BM Input Static 4 11 2 2" xfId="6657" xr:uid="{00000000-0005-0000-0000-0000EA190000}"/>
    <cellStyle name="BM Input Static 4 11 3" xfId="6658" xr:uid="{00000000-0005-0000-0000-0000EB190000}"/>
    <cellStyle name="BM Input Static 4 12" xfId="6659" xr:uid="{00000000-0005-0000-0000-0000EC190000}"/>
    <cellStyle name="BM Input Static 4 12 2" xfId="6660" xr:uid="{00000000-0005-0000-0000-0000ED190000}"/>
    <cellStyle name="BM Input Static 4 12 2 2" xfId="6661" xr:uid="{00000000-0005-0000-0000-0000EE190000}"/>
    <cellStyle name="BM Input Static 4 12 3" xfId="6662" xr:uid="{00000000-0005-0000-0000-0000EF190000}"/>
    <cellStyle name="BM Input Static 4 13" xfId="6663" xr:uid="{00000000-0005-0000-0000-0000F0190000}"/>
    <cellStyle name="BM Input Static 4 13 2" xfId="6664" xr:uid="{00000000-0005-0000-0000-0000F1190000}"/>
    <cellStyle name="BM Input Static 4 13 2 2" xfId="6665" xr:uid="{00000000-0005-0000-0000-0000F2190000}"/>
    <cellStyle name="BM Input Static 4 13 3" xfId="6666" xr:uid="{00000000-0005-0000-0000-0000F3190000}"/>
    <cellStyle name="BM Input Static 4 14" xfId="6667" xr:uid="{00000000-0005-0000-0000-0000F4190000}"/>
    <cellStyle name="BM Input Static 4 14 2" xfId="6668" xr:uid="{00000000-0005-0000-0000-0000F5190000}"/>
    <cellStyle name="BM Input Static 4 14 2 2" xfId="6669" xr:uid="{00000000-0005-0000-0000-0000F6190000}"/>
    <cellStyle name="BM Input Static 4 14 3" xfId="6670" xr:uid="{00000000-0005-0000-0000-0000F7190000}"/>
    <cellStyle name="BM Input Static 4 15" xfId="6671" xr:uid="{00000000-0005-0000-0000-0000F8190000}"/>
    <cellStyle name="BM Input Static 4 15 2" xfId="6672" xr:uid="{00000000-0005-0000-0000-0000F9190000}"/>
    <cellStyle name="BM Input Static 4 15 2 2" xfId="6673" xr:uid="{00000000-0005-0000-0000-0000FA190000}"/>
    <cellStyle name="BM Input Static 4 15 3" xfId="6674" xr:uid="{00000000-0005-0000-0000-0000FB190000}"/>
    <cellStyle name="BM Input Static 4 16" xfId="6675" xr:uid="{00000000-0005-0000-0000-0000FC190000}"/>
    <cellStyle name="BM Input Static 4 16 2" xfId="6676" xr:uid="{00000000-0005-0000-0000-0000FD190000}"/>
    <cellStyle name="BM Input Static 4 16 2 2" xfId="6677" xr:uid="{00000000-0005-0000-0000-0000FE190000}"/>
    <cellStyle name="BM Input Static 4 16 3" xfId="6678" xr:uid="{00000000-0005-0000-0000-0000FF190000}"/>
    <cellStyle name="BM Input Static 4 17" xfId="6679" xr:uid="{00000000-0005-0000-0000-0000001A0000}"/>
    <cellStyle name="BM Input Static 4 17 2" xfId="6680" xr:uid="{00000000-0005-0000-0000-0000011A0000}"/>
    <cellStyle name="BM Input Static 4 17 2 2" xfId="6681" xr:uid="{00000000-0005-0000-0000-0000021A0000}"/>
    <cellStyle name="BM Input Static 4 17 3" xfId="6682" xr:uid="{00000000-0005-0000-0000-0000031A0000}"/>
    <cellStyle name="BM Input Static 4 18" xfId="6683" xr:uid="{00000000-0005-0000-0000-0000041A0000}"/>
    <cellStyle name="BM Input Static 4 18 2" xfId="6684" xr:uid="{00000000-0005-0000-0000-0000051A0000}"/>
    <cellStyle name="BM Input Static 4 19" xfId="6685" xr:uid="{00000000-0005-0000-0000-0000061A0000}"/>
    <cellStyle name="BM Input Static 4 2" xfId="6686" xr:uid="{00000000-0005-0000-0000-0000071A0000}"/>
    <cellStyle name="BM Input Static 4 2 10" xfId="6687" xr:uid="{00000000-0005-0000-0000-0000081A0000}"/>
    <cellStyle name="BM Input Static 4 2 10 2" xfId="6688" xr:uid="{00000000-0005-0000-0000-0000091A0000}"/>
    <cellStyle name="BM Input Static 4 2 10 2 2" xfId="6689" xr:uid="{00000000-0005-0000-0000-00000A1A0000}"/>
    <cellStyle name="BM Input Static 4 2 10 3" xfId="6690" xr:uid="{00000000-0005-0000-0000-00000B1A0000}"/>
    <cellStyle name="BM Input Static 4 2 11" xfId="6691" xr:uid="{00000000-0005-0000-0000-00000C1A0000}"/>
    <cellStyle name="BM Input Static 4 2 11 2" xfId="6692" xr:uid="{00000000-0005-0000-0000-00000D1A0000}"/>
    <cellStyle name="BM Input Static 4 2 11 2 2" xfId="6693" xr:uid="{00000000-0005-0000-0000-00000E1A0000}"/>
    <cellStyle name="BM Input Static 4 2 11 3" xfId="6694" xr:uid="{00000000-0005-0000-0000-00000F1A0000}"/>
    <cellStyle name="BM Input Static 4 2 12" xfId="6695" xr:uid="{00000000-0005-0000-0000-0000101A0000}"/>
    <cellStyle name="BM Input Static 4 2 12 2" xfId="6696" xr:uid="{00000000-0005-0000-0000-0000111A0000}"/>
    <cellStyle name="BM Input Static 4 2 12 2 2" xfId="6697" xr:uid="{00000000-0005-0000-0000-0000121A0000}"/>
    <cellStyle name="BM Input Static 4 2 12 3" xfId="6698" xr:uid="{00000000-0005-0000-0000-0000131A0000}"/>
    <cellStyle name="BM Input Static 4 2 13" xfId="6699" xr:uid="{00000000-0005-0000-0000-0000141A0000}"/>
    <cellStyle name="BM Input Static 4 2 13 2" xfId="6700" xr:uid="{00000000-0005-0000-0000-0000151A0000}"/>
    <cellStyle name="BM Input Static 4 2 13 2 2" xfId="6701" xr:uid="{00000000-0005-0000-0000-0000161A0000}"/>
    <cellStyle name="BM Input Static 4 2 13 3" xfId="6702" xr:uid="{00000000-0005-0000-0000-0000171A0000}"/>
    <cellStyle name="BM Input Static 4 2 14" xfId="6703" xr:uid="{00000000-0005-0000-0000-0000181A0000}"/>
    <cellStyle name="BM Input Static 4 2 14 2" xfId="6704" xr:uid="{00000000-0005-0000-0000-0000191A0000}"/>
    <cellStyle name="BM Input Static 4 2 14 2 2" xfId="6705" xr:uid="{00000000-0005-0000-0000-00001A1A0000}"/>
    <cellStyle name="BM Input Static 4 2 14 3" xfId="6706" xr:uid="{00000000-0005-0000-0000-00001B1A0000}"/>
    <cellStyle name="BM Input Static 4 2 15" xfId="6707" xr:uid="{00000000-0005-0000-0000-00001C1A0000}"/>
    <cellStyle name="BM Input Static 4 2 15 2" xfId="6708" xr:uid="{00000000-0005-0000-0000-00001D1A0000}"/>
    <cellStyle name="BM Input Static 4 2 15 2 2" xfId="6709" xr:uid="{00000000-0005-0000-0000-00001E1A0000}"/>
    <cellStyle name="BM Input Static 4 2 15 3" xfId="6710" xr:uid="{00000000-0005-0000-0000-00001F1A0000}"/>
    <cellStyle name="BM Input Static 4 2 16" xfId="6711" xr:uid="{00000000-0005-0000-0000-0000201A0000}"/>
    <cellStyle name="BM Input Static 4 2 16 2" xfId="6712" xr:uid="{00000000-0005-0000-0000-0000211A0000}"/>
    <cellStyle name="BM Input Static 4 2 16 2 2" xfId="6713" xr:uid="{00000000-0005-0000-0000-0000221A0000}"/>
    <cellStyle name="BM Input Static 4 2 16 3" xfId="6714" xr:uid="{00000000-0005-0000-0000-0000231A0000}"/>
    <cellStyle name="BM Input Static 4 2 17" xfId="6715" xr:uid="{00000000-0005-0000-0000-0000241A0000}"/>
    <cellStyle name="BM Input Static 4 2 17 2" xfId="6716" xr:uid="{00000000-0005-0000-0000-0000251A0000}"/>
    <cellStyle name="BM Input Static 4 2 17 2 2" xfId="6717" xr:uid="{00000000-0005-0000-0000-0000261A0000}"/>
    <cellStyle name="BM Input Static 4 2 17 3" xfId="6718" xr:uid="{00000000-0005-0000-0000-0000271A0000}"/>
    <cellStyle name="BM Input Static 4 2 18" xfId="6719" xr:uid="{00000000-0005-0000-0000-0000281A0000}"/>
    <cellStyle name="BM Input Static 4 2 18 2" xfId="6720" xr:uid="{00000000-0005-0000-0000-0000291A0000}"/>
    <cellStyle name="BM Input Static 4 2 18 2 2" xfId="6721" xr:uid="{00000000-0005-0000-0000-00002A1A0000}"/>
    <cellStyle name="BM Input Static 4 2 18 3" xfId="6722" xr:uid="{00000000-0005-0000-0000-00002B1A0000}"/>
    <cellStyle name="BM Input Static 4 2 19" xfId="6723" xr:uid="{00000000-0005-0000-0000-00002C1A0000}"/>
    <cellStyle name="BM Input Static 4 2 19 2" xfId="6724" xr:uid="{00000000-0005-0000-0000-00002D1A0000}"/>
    <cellStyle name="BM Input Static 4 2 19 2 2" xfId="6725" xr:uid="{00000000-0005-0000-0000-00002E1A0000}"/>
    <cellStyle name="BM Input Static 4 2 19 3" xfId="6726" xr:uid="{00000000-0005-0000-0000-00002F1A0000}"/>
    <cellStyle name="BM Input Static 4 2 2" xfId="6727" xr:uid="{00000000-0005-0000-0000-0000301A0000}"/>
    <cellStyle name="BM Input Static 4 2 2 2" xfId="6728" xr:uid="{00000000-0005-0000-0000-0000311A0000}"/>
    <cellStyle name="BM Input Static 4 2 2 2 2" xfId="6729" xr:uid="{00000000-0005-0000-0000-0000321A0000}"/>
    <cellStyle name="BM Input Static 4 2 2 2 2 2" xfId="6730" xr:uid="{00000000-0005-0000-0000-0000331A0000}"/>
    <cellStyle name="BM Input Static 4 2 2 2 3" xfId="6731" xr:uid="{00000000-0005-0000-0000-0000341A0000}"/>
    <cellStyle name="BM Input Static 4 2 2 2 4" xfId="6732" xr:uid="{00000000-0005-0000-0000-0000351A0000}"/>
    <cellStyle name="BM Input Static 4 2 2 3" xfId="6733" xr:uid="{00000000-0005-0000-0000-0000361A0000}"/>
    <cellStyle name="BM Input Static 4 2 2 3 2" xfId="6734" xr:uid="{00000000-0005-0000-0000-0000371A0000}"/>
    <cellStyle name="BM Input Static 4 2 2 4" xfId="6735" xr:uid="{00000000-0005-0000-0000-0000381A0000}"/>
    <cellStyle name="BM Input Static 4 2 2 5" xfId="6736" xr:uid="{00000000-0005-0000-0000-0000391A0000}"/>
    <cellStyle name="BM Input Static 4 2 20" xfId="6737" xr:uid="{00000000-0005-0000-0000-00003A1A0000}"/>
    <cellStyle name="BM Input Static 4 2 20 2" xfId="6738" xr:uid="{00000000-0005-0000-0000-00003B1A0000}"/>
    <cellStyle name="BM Input Static 4 2 20 2 2" xfId="6739" xr:uid="{00000000-0005-0000-0000-00003C1A0000}"/>
    <cellStyle name="BM Input Static 4 2 20 3" xfId="6740" xr:uid="{00000000-0005-0000-0000-00003D1A0000}"/>
    <cellStyle name="BM Input Static 4 2 21" xfId="6741" xr:uid="{00000000-0005-0000-0000-00003E1A0000}"/>
    <cellStyle name="BM Input Static 4 2 21 2" xfId="6742" xr:uid="{00000000-0005-0000-0000-00003F1A0000}"/>
    <cellStyle name="BM Input Static 4 2 22" xfId="6743" xr:uid="{00000000-0005-0000-0000-0000401A0000}"/>
    <cellStyle name="BM Input Static 4 2 23" xfId="6744" xr:uid="{00000000-0005-0000-0000-0000411A0000}"/>
    <cellStyle name="BM Input Static 4 2 3" xfId="6745" xr:uid="{00000000-0005-0000-0000-0000421A0000}"/>
    <cellStyle name="BM Input Static 4 2 3 2" xfId="6746" xr:uid="{00000000-0005-0000-0000-0000431A0000}"/>
    <cellStyle name="BM Input Static 4 2 3 2 2" xfId="6747" xr:uid="{00000000-0005-0000-0000-0000441A0000}"/>
    <cellStyle name="BM Input Static 4 2 3 2 3" xfId="6748" xr:uid="{00000000-0005-0000-0000-0000451A0000}"/>
    <cellStyle name="BM Input Static 4 2 3 3" xfId="6749" xr:uid="{00000000-0005-0000-0000-0000461A0000}"/>
    <cellStyle name="BM Input Static 4 2 3 3 2" xfId="6750" xr:uid="{00000000-0005-0000-0000-0000471A0000}"/>
    <cellStyle name="BM Input Static 4 2 3 4" xfId="6751" xr:uid="{00000000-0005-0000-0000-0000481A0000}"/>
    <cellStyle name="BM Input Static 4 2 4" xfId="6752" xr:uid="{00000000-0005-0000-0000-0000491A0000}"/>
    <cellStyle name="BM Input Static 4 2 4 2" xfId="6753" xr:uid="{00000000-0005-0000-0000-00004A1A0000}"/>
    <cellStyle name="BM Input Static 4 2 4 2 2" xfId="6754" xr:uid="{00000000-0005-0000-0000-00004B1A0000}"/>
    <cellStyle name="BM Input Static 4 2 4 3" xfId="6755" xr:uid="{00000000-0005-0000-0000-00004C1A0000}"/>
    <cellStyle name="BM Input Static 4 2 4 4" xfId="6756" xr:uid="{00000000-0005-0000-0000-00004D1A0000}"/>
    <cellStyle name="BM Input Static 4 2 5" xfId="6757" xr:uid="{00000000-0005-0000-0000-00004E1A0000}"/>
    <cellStyle name="BM Input Static 4 2 5 2" xfId="6758" xr:uid="{00000000-0005-0000-0000-00004F1A0000}"/>
    <cellStyle name="BM Input Static 4 2 5 2 2" xfId="6759" xr:uid="{00000000-0005-0000-0000-0000501A0000}"/>
    <cellStyle name="BM Input Static 4 2 5 3" xfId="6760" xr:uid="{00000000-0005-0000-0000-0000511A0000}"/>
    <cellStyle name="BM Input Static 4 2 5 4" xfId="6761" xr:uid="{00000000-0005-0000-0000-0000521A0000}"/>
    <cellStyle name="BM Input Static 4 2 6" xfId="6762" xr:uid="{00000000-0005-0000-0000-0000531A0000}"/>
    <cellStyle name="BM Input Static 4 2 6 2" xfId="6763" xr:uid="{00000000-0005-0000-0000-0000541A0000}"/>
    <cellStyle name="BM Input Static 4 2 6 2 2" xfId="6764" xr:uid="{00000000-0005-0000-0000-0000551A0000}"/>
    <cellStyle name="BM Input Static 4 2 6 3" xfId="6765" xr:uid="{00000000-0005-0000-0000-0000561A0000}"/>
    <cellStyle name="BM Input Static 4 2 7" xfId="6766" xr:uid="{00000000-0005-0000-0000-0000571A0000}"/>
    <cellStyle name="BM Input Static 4 2 7 2" xfId="6767" xr:uid="{00000000-0005-0000-0000-0000581A0000}"/>
    <cellStyle name="BM Input Static 4 2 7 2 2" xfId="6768" xr:uid="{00000000-0005-0000-0000-0000591A0000}"/>
    <cellStyle name="BM Input Static 4 2 7 3" xfId="6769" xr:uid="{00000000-0005-0000-0000-00005A1A0000}"/>
    <cellStyle name="BM Input Static 4 2 8" xfId="6770" xr:uid="{00000000-0005-0000-0000-00005B1A0000}"/>
    <cellStyle name="BM Input Static 4 2 8 2" xfId="6771" xr:uid="{00000000-0005-0000-0000-00005C1A0000}"/>
    <cellStyle name="BM Input Static 4 2 8 2 2" xfId="6772" xr:uid="{00000000-0005-0000-0000-00005D1A0000}"/>
    <cellStyle name="BM Input Static 4 2 8 3" xfId="6773" xr:uid="{00000000-0005-0000-0000-00005E1A0000}"/>
    <cellStyle name="BM Input Static 4 2 9" xfId="6774" xr:uid="{00000000-0005-0000-0000-00005F1A0000}"/>
    <cellStyle name="BM Input Static 4 2 9 2" xfId="6775" xr:uid="{00000000-0005-0000-0000-0000601A0000}"/>
    <cellStyle name="BM Input Static 4 2 9 2 2" xfId="6776" xr:uid="{00000000-0005-0000-0000-0000611A0000}"/>
    <cellStyle name="BM Input Static 4 2 9 3" xfId="6777" xr:uid="{00000000-0005-0000-0000-0000621A0000}"/>
    <cellStyle name="BM Input Static 4 20" xfId="6778" xr:uid="{00000000-0005-0000-0000-0000631A0000}"/>
    <cellStyle name="BM Input Static 4 3" xfId="6779" xr:uid="{00000000-0005-0000-0000-0000641A0000}"/>
    <cellStyle name="BM Input Static 4 3 2" xfId="6780" xr:uid="{00000000-0005-0000-0000-0000651A0000}"/>
    <cellStyle name="BM Input Static 4 3 2 2" xfId="6781" xr:uid="{00000000-0005-0000-0000-0000661A0000}"/>
    <cellStyle name="BM Input Static 4 3 2 2 2" xfId="6782" xr:uid="{00000000-0005-0000-0000-0000671A0000}"/>
    <cellStyle name="BM Input Static 4 3 2 3" xfId="6783" xr:uid="{00000000-0005-0000-0000-0000681A0000}"/>
    <cellStyle name="BM Input Static 4 3 2 4" xfId="6784" xr:uid="{00000000-0005-0000-0000-0000691A0000}"/>
    <cellStyle name="BM Input Static 4 3 3" xfId="6785" xr:uid="{00000000-0005-0000-0000-00006A1A0000}"/>
    <cellStyle name="BM Input Static 4 3 3 2" xfId="6786" xr:uid="{00000000-0005-0000-0000-00006B1A0000}"/>
    <cellStyle name="BM Input Static 4 3 4" xfId="6787" xr:uid="{00000000-0005-0000-0000-00006C1A0000}"/>
    <cellStyle name="BM Input Static 4 3 5" xfId="6788" xr:uid="{00000000-0005-0000-0000-00006D1A0000}"/>
    <cellStyle name="BM Input Static 4 4" xfId="6789" xr:uid="{00000000-0005-0000-0000-00006E1A0000}"/>
    <cellStyle name="BM Input Static 4 4 2" xfId="6790" xr:uid="{00000000-0005-0000-0000-00006F1A0000}"/>
    <cellStyle name="BM Input Static 4 4 2 2" xfId="6791" xr:uid="{00000000-0005-0000-0000-0000701A0000}"/>
    <cellStyle name="BM Input Static 4 4 2 3" xfId="6792" xr:uid="{00000000-0005-0000-0000-0000711A0000}"/>
    <cellStyle name="BM Input Static 4 4 3" xfId="6793" xr:uid="{00000000-0005-0000-0000-0000721A0000}"/>
    <cellStyle name="BM Input Static 4 4 3 2" xfId="6794" xr:uid="{00000000-0005-0000-0000-0000731A0000}"/>
    <cellStyle name="BM Input Static 4 4 4" xfId="6795" xr:uid="{00000000-0005-0000-0000-0000741A0000}"/>
    <cellStyle name="BM Input Static 4 5" xfId="6796" xr:uid="{00000000-0005-0000-0000-0000751A0000}"/>
    <cellStyle name="BM Input Static 4 5 2" xfId="6797" xr:uid="{00000000-0005-0000-0000-0000761A0000}"/>
    <cellStyle name="BM Input Static 4 5 2 2" xfId="6798" xr:uid="{00000000-0005-0000-0000-0000771A0000}"/>
    <cellStyle name="BM Input Static 4 5 2 3" xfId="6799" xr:uid="{00000000-0005-0000-0000-0000781A0000}"/>
    <cellStyle name="BM Input Static 4 5 3" xfId="6800" xr:uid="{00000000-0005-0000-0000-0000791A0000}"/>
    <cellStyle name="BM Input Static 4 5 4" xfId="6801" xr:uid="{00000000-0005-0000-0000-00007A1A0000}"/>
    <cellStyle name="BM Input Static 4 6" xfId="6802" xr:uid="{00000000-0005-0000-0000-00007B1A0000}"/>
    <cellStyle name="BM Input Static 4 6 2" xfId="6803" xr:uid="{00000000-0005-0000-0000-00007C1A0000}"/>
    <cellStyle name="BM Input Static 4 6 2 2" xfId="6804" xr:uid="{00000000-0005-0000-0000-00007D1A0000}"/>
    <cellStyle name="BM Input Static 4 6 3" xfId="6805" xr:uid="{00000000-0005-0000-0000-00007E1A0000}"/>
    <cellStyle name="BM Input Static 4 6 4" xfId="6806" xr:uid="{00000000-0005-0000-0000-00007F1A0000}"/>
    <cellStyle name="BM Input Static 4 7" xfId="6807" xr:uid="{00000000-0005-0000-0000-0000801A0000}"/>
    <cellStyle name="BM Input Static 4 7 2" xfId="6808" xr:uid="{00000000-0005-0000-0000-0000811A0000}"/>
    <cellStyle name="BM Input Static 4 7 2 2" xfId="6809" xr:uid="{00000000-0005-0000-0000-0000821A0000}"/>
    <cellStyle name="BM Input Static 4 7 3" xfId="6810" xr:uid="{00000000-0005-0000-0000-0000831A0000}"/>
    <cellStyle name="BM Input Static 4 8" xfId="6811" xr:uid="{00000000-0005-0000-0000-0000841A0000}"/>
    <cellStyle name="BM Input Static 4 8 2" xfId="6812" xr:uid="{00000000-0005-0000-0000-0000851A0000}"/>
    <cellStyle name="BM Input Static 4 8 2 2" xfId="6813" xr:uid="{00000000-0005-0000-0000-0000861A0000}"/>
    <cellStyle name="BM Input Static 4 8 3" xfId="6814" xr:uid="{00000000-0005-0000-0000-0000871A0000}"/>
    <cellStyle name="BM Input Static 4 9" xfId="6815" xr:uid="{00000000-0005-0000-0000-0000881A0000}"/>
    <cellStyle name="BM Input Static 4 9 2" xfId="6816" xr:uid="{00000000-0005-0000-0000-0000891A0000}"/>
    <cellStyle name="BM Input Static 4 9 2 2" xfId="6817" xr:uid="{00000000-0005-0000-0000-00008A1A0000}"/>
    <cellStyle name="BM Input Static 4 9 3" xfId="6818" xr:uid="{00000000-0005-0000-0000-00008B1A0000}"/>
    <cellStyle name="BM Input Static 5" xfId="6819" xr:uid="{00000000-0005-0000-0000-00008C1A0000}"/>
    <cellStyle name="BM Input Static 5 10" xfId="6820" xr:uid="{00000000-0005-0000-0000-00008D1A0000}"/>
    <cellStyle name="BM Input Static 5 10 2" xfId="6821" xr:uid="{00000000-0005-0000-0000-00008E1A0000}"/>
    <cellStyle name="BM Input Static 5 10 2 2" xfId="6822" xr:uid="{00000000-0005-0000-0000-00008F1A0000}"/>
    <cellStyle name="BM Input Static 5 10 3" xfId="6823" xr:uid="{00000000-0005-0000-0000-0000901A0000}"/>
    <cellStyle name="BM Input Static 5 11" xfId="6824" xr:uid="{00000000-0005-0000-0000-0000911A0000}"/>
    <cellStyle name="BM Input Static 5 11 2" xfId="6825" xr:uid="{00000000-0005-0000-0000-0000921A0000}"/>
    <cellStyle name="BM Input Static 5 11 2 2" xfId="6826" xr:uid="{00000000-0005-0000-0000-0000931A0000}"/>
    <cellStyle name="BM Input Static 5 11 3" xfId="6827" xr:uid="{00000000-0005-0000-0000-0000941A0000}"/>
    <cellStyle name="BM Input Static 5 12" xfId="6828" xr:uid="{00000000-0005-0000-0000-0000951A0000}"/>
    <cellStyle name="BM Input Static 5 12 2" xfId="6829" xr:uid="{00000000-0005-0000-0000-0000961A0000}"/>
    <cellStyle name="BM Input Static 5 12 2 2" xfId="6830" xr:uid="{00000000-0005-0000-0000-0000971A0000}"/>
    <cellStyle name="BM Input Static 5 12 3" xfId="6831" xr:uid="{00000000-0005-0000-0000-0000981A0000}"/>
    <cellStyle name="BM Input Static 5 13" xfId="6832" xr:uid="{00000000-0005-0000-0000-0000991A0000}"/>
    <cellStyle name="BM Input Static 5 13 2" xfId="6833" xr:uid="{00000000-0005-0000-0000-00009A1A0000}"/>
    <cellStyle name="BM Input Static 5 13 2 2" xfId="6834" xr:uid="{00000000-0005-0000-0000-00009B1A0000}"/>
    <cellStyle name="BM Input Static 5 13 3" xfId="6835" xr:uid="{00000000-0005-0000-0000-00009C1A0000}"/>
    <cellStyle name="BM Input Static 5 14" xfId="6836" xr:uid="{00000000-0005-0000-0000-00009D1A0000}"/>
    <cellStyle name="BM Input Static 5 14 2" xfId="6837" xr:uid="{00000000-0005-0000-0000-00009E1A0000}"/>
    <cellStyle name="BM Input Static 5 14 2 2" xfId="6838" xr:uid="{00000000-0005-0000-0000-00009F1A0000}"/>
    <cellStyle name="BM Input Static 5 14 3" xfId="6839" xr:uid="{00000000-0005-0000-0000-0000A01A0000}"/>
    <cellStyle name="BM Input Static 5 15" xfId="6840" xr:uid="{00000000-0005-0000-0000-0000A11A0000}"/>
    <cellStyle name="BM Input Static 5 15 2" xfId="6841" xr:uid="{00000000-0005-0000-0000-0000A21A0000}"/>
    <cellStyle name="BM Input Static 5 15 2 2" xfId="6842" xr:uid="{00000000-0005-0000-0000-0000A31A0000}"/>
    <cellStyle name="BM Input Static 5 15 3" xfId="6843" xr:uid="{00000000-0005-0000-0000-0000A41A0000}"/>
    <cellStyle name="BM Input Static 5 16" xfId="6844" xr:uid="{00000000-0005-0000-0000-0000A51A0000}"/>
    <cellStyle name="BM Input Static 5 16 2" xfId="6845" xr:uid="{00000000-0005-0000-0000-0000A61A0000}"/>
    <cellStyle name="BM Input Static 5 16 2 2" xfId="6846" xr:uid="{00000000-0005-0000-0000-0000A71A0000}"/>
    <cellStyle name="BM Input Static 5 16 3" xfId="6847" xr:uid="{00000000-0005-0000-0000-0000A81A0000}"/>
    <cellStyle name="BM Input Static 5 17" xfId="6848" xr:uid="{00000000-0005-0000-0000-0000A91A0000}"/>
    <cellStyle name="BM Input Static 5 17 2" xfId="6849" xr:uid="{00000000-0005-0000-0000-0000AA1A0000}"/>
    <cellStyle name="BM Input Static 5 17 2 2" xfId="6850" xr:uid="{00000000-0005-0000-0000-0000AB1A0000}"/>
    <cellStyle name="BM Input Static 5 17 3" xfId="6851" xr:uid="{00000000-0005-0000-0000-0000AC1A0000}"/>
    <cellStyle name="BM Input Static 5 18" xfId="6852" xr:uid="{00000000-0005-0000-0000-0000AD1A0000}"/>
    <cellStyle name="BM Input Static 5 18 2" xfId="6853" xr:uid="{00000000-0005-0000-0000-0000AE1A0000}"/>
    <cellStyle name="BM Input Static 5 18 2 2" xfId="6854" xr:uid="{00000000-0005-0000-0000-0000AF1A0000}"/>
    <cellStyle name="BM Input Static 5 18 3" xfId="6855" xr:uid="{00000000-0005-0000-0000-0000B01A0000}"/>
    <cellStyle name="BM Input Static 5 19" xfId="6856" xr:uid="{00000000-0005-0000-0000-0000B11A0000}"/>
    <cellStyle name="BM Input Static 5 19 2" xfId="6857" xr:uid="{00000000-0005-0000-0000-0000B21A0000}"/>
    <cellStyle name="BM Input Static 5 19 2 2" xfId="6858" xr:uid="{00000000-0005-0000-0000-0000B31A0000}"/>
    <cellStyle name="BM Input Static 5 19 3" xfId="6859" xr:uid="{00000000-0005-0000-0000-0000B41A0000}"/>
    <cellStyle name="BM Input Static 5 2" xfId="6860" xr:uid="{00000000-0005-0000-0000-0000B51A0000}"/>
    <cellStyle name="BM Input Static 5 2 10" xfId="6861" xr:uid="{00000000-0005-0000-0000-0000B61A0000}"/>
    <cellStyle name="BM Input Static 5 2 10 2" xfId="6862" xr:uid="{00000000-0005-0000-0000-0000B71A0000}"/>
    <cellStyle name="BM Input Static 5 2 10 2 2" xfId="6863" xr:uid="{00000000-0005-0000-0000-0000B81A0000}"/>
    <cellStyle name="BM Input Static 5 2 10 3" xfId="6864" xr:uid="{00000000-0005-0000-0000-0000B91A0000}"/>
    <cellStyle name="BM Input Static 5 2 11" xfId="6865" xr:uid="{00000000-0005-0000-0000-0000BA1A0000}"/>
    <cellStyle name="BM Input Static 5 2 11 2" xfId="6866" xr:uid="{00000000-0005-0000-0000-0000BB1A0000}"/>
    <cellStyle name="BM Input Static 5 2 11 2 2" xfId="6867" xr:uid="{00000000-0005-0000-0000-0000BC1A0000}"/>
    <cellStyle name="BM Input Static 5 2 11 3" xfId="6868" xr:uid="{00000000-0005-0000-0000-0000BD1A0000}"/>
    <cellStyle name="BM Input Static 5 2 12" xfId="6869" xr:uid="{00000000-0005-0000-0000-0000BE1A0000}"/>
    <cellStyle name="BM Input Static 5 2 12 2" xfId="6870" xr:uid="{00000000-0005-0000-0000-0000BF1A0000}"/>
    <cellStyle name="BM Input Static 5 2 12 2 2" xfId="6871" xr:uid="{00000000-0005-0000-0000-0000C01A0000}"/>
    <cellStyle name="BM Input Static 5 2 12 3" xfId="6872" xr:uid="{00000000-0005-0000-0000-0000C11A0000}"/>
    <cellStyle name="BM Input Static 5 2 13" xfId="6873" xr:uid="{00000000-0005-0000-0000-0000C21A0000}"/>
    <cellStyle name="BM Input Static 5 2 13 2" xfId="6874" xr:uid="{00000000-0005-0000-0000-0000C31A0000}"/>
    <cellStyle name="BM Input Static 5 2 13 2 2" xfId="6875" xr:uid="{00000000-0005-0000-0000-0000C41A0000}"/>
    <cellStyle name="BM Input Static 5 2 13 3" xfId="6876" xr:uid="{00000000-0005-0000-0000-0000C51A0000}"/>
    <cellStyle name="BM Input Static 5 2 14" xfId="6877" xr:uid="{00000000-0005-0000-0000-0000C61A0000}"/>
    <cellStyle name="BM Input Static 5 2 14 2" xfId="6878" xr:uid="{00000000-0005-0000-0000-0000C71A0000}"/>
    <cellStyle name="BM Input Static 5 2 14 2 2" xfId="6879" xr:uid="{00000000-0005-0000-0000-0000C81A0000}"/>
    <cellStyle name="BM Input Static 5 2 14 3" xfId="6880" xr:uid="{00000000-0005-0000-0000-0000C91A0000}"/>
    <cellStyle name="BM Input Static 5 2 15" xfId="6881" xr:uid="{00000000-0005-0000-0000-0000CA1A0000}"/>
    <cellStyle name="BM Input Static 5 2 15 2" xfId="6882" xr:uid="{00000000-0005-0000-0000-0000CB1A0000}"/>
    <cellStyle name="BM Input Static 5 2 15 2 2" xfId="6883" xr:uid="{00000000-0005-0000-0000-0000CC1A0000}"/>
    <cellStyle name="BM Input Static 5 2 15 3" xfId="6884" xr:uid="{00000000-0005-0000-0000-0000CD1A0000}"/>
    <cellStyle name="BM Input Static 5 2 16" xfId="6885" xr:uid="{00000000-0005-0000-0000-0000CE1A0000}"/>
    <cellStyle name="BM Input Static 5 2 16 2" xfId="6886" xr:uid="{00000000-0005-0000-0000-0000CF1A0000}"/>
    <cellStyle name="BM Input Static 5 2 16 2 2" xfId="6887" xr:uid="{00000000-0005-0000-0000-0000D01A0000}"/>
    <cellStyle name="BM Input Static 5 2 16 3" xfId="6888" xr:uid="{00000000-0005-0000-0000-0000D11A0000}"/>
    <cellStyle name="BM Input Static 5 2 17" xfId="6889" xr:uid="{00000000-0005-0000-0000-0000D21A0000}"/>
    <cellStyle name="BM Input Static 5 2 17 2" xfId="6890" xr:uid="{00000000-0005-0000-0000-0000D31A0000}"/>
    <cellStyle name="BM Input Static 5 2 17 2 2" xfId="6891" xr:uid="{00000000-0005-0000-0000-0000D41A0000}"/>
    <cellStyle name="BM Input Static 5 2 17 3" xfId="6892" xr:uid="{00000000-0005-0000-0000-0000D51A0000}"/>
    <cellStyle name="BM Input Static 5 2 18" xfId="6893" xr:uid="{00000000-0005-0000-0000-0000D61A0000}"/>
    <cellStyle name="BM Input Static 5 2 18 2" xfId="6894" xr:uid="{00000000-0005-0000-0000-0000D71A0000}"/>
    <cellStyle name="BM Input Static 5 2 18 2 2" xfId="6895" xr:uid="{00000000-0005-0000-0000-0000D81A0000}"/>
    <cellStyle name="BM Input Static 5 2 18 3" xfId="6896" xr:uid="{00000000-0005-0000-0000-0000D91A0000}"/>
    <cellStyle name="BM Input Static 5 2 19" xfId="6897" xr:uid="{00000000-0005-0000-0000-0000DA1A0000}"/>
    <cellStyle name="BM Input Static 5 2 19 2" xfId="6898" xr:uid="{00000000-0005-0000-0000-0000DB1A0000}"/>
    <cellStyle name="BM Input Static 5 2 19 2 2" xfId="6899" xr:uid="{00000000-0005-0000-0000-0000DC1A0000}"/>
    <cellStyle name="BM Input Static 5 2 19 3" xfId="6900" xr:uid="{00000000-0005-0000-0000-0000DD1A0000}"/>
    <cellStyle name="BM Input Static 5 2 2" xfId="6901" xr:uid="{00000000-0005-0000-0000-0000DE1A0000}"/>
    <cellStyle name="BM Input Static 5 2 2 2" xfId="6902" xr:uid="{00000000-0005-0000-0000-0000DF1A0000}"/>
    <cellStyle name="BM Input Static 5 2 2 2 2" xfId="6903" xr:uid="{00000000-0005-0000-0000-0000E01A0000}"/>
    <cellStyle name="BM Input Static 5 2 2 2 3" xfId="6904" xr:uid="{00000000-0005-0000-0000-0000E11A0000}"/>
    <cellStyle name="BM Input Static 5 2 2 3" xfId="6905" xr:uid="{00000000-0005-0000-0000-0000E21A0000}"/>
    <cellStyle name="BM Input Static 5 2 2 3 2" xfId="6906" xr:uid="{00000000-0005-0000-0000-0000E31A0000}"/>
    <cellStyle name="BM Input Static 5 2 2 4" xfId="6907" xr:uid="{00000000-0005-0000-0000-0000E41A0000}"/>
    <cellStyle name="BM Input Static 5 2 20" xfId="6908" xr:uid="{00000000-0005-0000-0000-0000E51A0000}"/>
    <cellStyle name="BM Input Static 5 2 20 2" xfId="6909" xr:uid="{00000000-0005-0000-0000-0000E61A0000}"/>
    <cellStyle name="BM Input Static 5 2 20 2 2" xfId="6910" xr:uid="{00000000-0005-0000-0000-0000E71A0000}"/>
    <cellStyle name="BM Input Static 5 2 20 3" xfId="6911" xr:uid="{00000000-0005-0000-0000-0000E81A0000}"/>
    <cellStyle name="BM Input Static 5 2 21" xfId="6912" xr:uid="{00000000-0005-0000-0000-0000E91A0000}"/>
    <cellStyle name="BM Input Static 5 2 21 2" xfId="6913" xr:uid="{00000000-0005-0000-0000-0000EA1A0000}"/>
    <cellStyle name="BM Input Static 5 2 22" xfId="6914" xr:uid="{00000000-0005-0000-0000-0000EB1A0000}"/>
    <cellStyle name="BM Input Static 5 2 23" xfId="6915" xr:uid="{00000000-0005-0000-0000-0000EC1A0000}"/>
    <cellStyle name="BM Input Static 5 2 3" xfId="6916" xr:uid="{00000000-0005-0000-0000-0000ED1A0000}"/>
    <cellStyle name="BM Input Static 5 2 3 2" xfId="6917" xr:uid="{00000000-0005-0000-0000-0000EE1A0000}"/>
    <cellStyle name="BM Input Static 5 2 3 2 2" xfId="6918" xr:uid="{00000000-0005-0000-0000-0000EF1A0000}"/>
    <cellStyle name="BM Input Static 5 2 3 3" xfId="6919" xr:uid="{00000000-0005-0000-0000-0000F01A0000}"/>
    <cellStyle name="BM Input Static 5 2 3 4" xfId="6920" xr:uid="{00000000-0005-0000-0000-0000F11A0000}"/>
    <cellStyle name="BM Input Static 5 2 4" xfId="6921" xr:uid="{00000000-0005-0000-0000-0000F21A0000}"/>
    <cellStyle name="BM Input Static 5 2 4 2" xfId="6922" xr:uid="{00000000-0005-0000-0000-0000F31A0000}"/>
    <cellStyle name="BM Input Static 5 2 4 2 2" xfId="6923" xr:uid="{00000000-0005-0000-0000-0000F41A0000}"/>
    <cellStyle name="BM Input Static 5 2 4 3" xfId="6924" xr:uid="{00000000-0005-0000-0000-0000F51A0000}"/>
    <cellStyle name="BM Input Static 5 2 4 4" xfId="6925" xr:uid="{00000000-0005-0000-0000-0000F61A0000}"/>
    <cellStyle name="BM Input Static 5 2 5" xfId="6926" xr:uid="{00000000-0005-0000-0000-0000F71A0000}"/>
    <cellStyle name="BM Input Static 5 2 5 2" xfId="6927" xr:uid="{00000000-0005-0000-0000-0000F81A0000}"/>
    <cellStyle name="BM Input Static 5 2 5 2 2" xfId="6928" xr:uid="{00000000-0005-0000-0000-0000F91A0000}"/>
    <cellStyle name="BM Input Static 5 2 5 3" xfId="6929" xr:uid="{00000000-0005-0000-0000-0000FA1A0000}"/>
    <cellStyle name="BM Input Static 5 2 6" xfId="6930" xr:uid="{00000000-0005-0000-0000-0000FB1A0000}"/>
    <cellStyle name="BM Input Static 5 2 6 2" xfId="6931" xr:uid="{00000000-0005-0000-0000-0000FC1A0000}"/>
    <cellStyle name="BM Input Static 5 2 6 2 2" xfId="6932" xr:uid="{00000000-0005-0000-0000-0000FD1A0000}"/>
    <cellStyle name="BM Input Static 5 2 6 3" xfId="6933" xr:uid="{00000000-0005-0000-0000-0000FE1A0000}"/>
    <cellStyle name="BM Input Static 5 2 7" xfId="6934" xr:uid="{00000000-0005-0000-0000-0000FF1A0000}"/>
    <cellStyle name="BM Input Static 5 2 7 2" xfId="6935" xr:uid="{00000000-0005-0000-0000-0000001B0000}"/>
    <cellStyle name="BM Input Static 5 2 7 2 2" xfId="6936" xr:uid="{00000000-0005-0000-0000-0000011B0000}"/>
    <cellStyle name="BM Input Static 5 2 7 3" xfId="6937" xr:uid="{00000000-0005-0000-0000-0000021B0000}"/>
    <cellStyle name="BM Input Static 5 2 8" xfId="6938" xr:uid="{00000000-0005-0000-0000-0000031B0000}"/>
    <cellStyle name="BM Input Static 5 2 8 2" xfId="6939" xr:uid="{00000000-0005-0000-0000-0000041B0000}"/>
    <cellStyle name="BM Input Static 5 2 8 2 2" xfId="6940" xr:uid="{00000000-0005-0000-0000-0000051B0000}"/>
    <cellStyle name="BM Input Static 5 2 8 3" xfId="6941" xr:uid="{00000000-0005-0000-0000-0000061B0000}"/>
    <cellStyle name="BM Input Static 5 2 9" xfId="6942" xr:uid="{00000000-0005-0000-0000-0000071B0000}"/>
    <cellStyle name="BM Input Static 5 2 9 2" xfId="6943" xr:uid="{00000000-0005-0000-0000-0000081B0000}"/>
    <cellStyle name="BM Input Static 5 2 9 2 2" xfId="6944" xr:uid="{00000000-0005-0000-0000-0000091B0000}"/>
    <cellStyle name="BM Input Static 5 2 9 3" xfId="6945" xr:uid="{00000000-0005-0000-0000-00000A1B0000}"/>
    <cellStyle name="BM Input Static 5 20" xfId="6946" xr:uid="{00000000-0005-0000-0000-00000B1B0000}"/>
    <cellStyle name="BM Input Static 5 20 2" xfId="6947" xr:uid="{00000000-0005-0000-0000-00000C1B0000}"/>
    <cellStyle name="BM Input Static 5 20 2 2" xfId="6948" xr:uid="{00000000-0005-0000-0000-00000D1B0000}"/>
    <cellStyle name="BM Input Static 5 20 3" xfId="6949" xr:uid="{00000000-0005-0000-0000-00000E1B0000}"/>
    <cellStyle name="BM Input Static 5 21" xfId="6950" xr:uid="{00000000-0005-0000-0000-00000F1B0000}"/>
    <cellStyle name="BM Input Static 5 21 2" xfId="6951" xr:uid="{00000000-0005-0000-0000-0000101B0000}"/>
    <cellStyle name="BM Input Static 5 21 2 2" xfId="6952" xr:uid="{00000000-0005-0000-0000-0000111B0000}"/>
    <cellStyle name="BM Input Static 5 21 3" xfId="6953" xr:uid="{00000000-0005-0000-0000-0000121B0000}"/>
    <cellStyle name="BM Input Static 5 22" xfId="6954" xr:uid="{00000000-0005-0000-0000-0000131B0000}"/>
    <cellStyle name="BM Input Static 5 22 2" xfId="6955" xr:uid="{00000000-0005-0000-0000-0000141B0000}"/>
    <cellStyle name="BM Input Static 5 23" xfId="6956" xr:uid="{00000000-0005-0000-0000-0000151B0000}"/>
    <cellStyle name="BM Input Static 5 24" xfId="6957" xr:uid="{00000000-0005-0000-0000-0000161B0000}"/>
    <cellStyle name="BM Input Static 5 3" xfId="6958" xr:uid="{00000000-0005-0000-0000-0000171B0000}"/>
    <cellStyle name="BM Input Static 5 3 2" xfId="6959" xr:uid="{00000000-0005-0000-0000-0000181B0000}"/>
    <cellStyle name="BM Input Static 5 3 2 2" xfId="6960" xr:uid="{00000000-0005-0000-0000-0000191B0000}"/>
    <cellStyle name="BM Input Static 5 3 2 3" xfId="6961" xr:uid="{00000000-0005-0000-0000-00001A1B0000}"/>
    <cellStyle name="BM Input Static 5 3 3" xfId="6962" xr:uid="{00000000-0005-0000-0000-00001B1B0000}"/>
    <cellStyle name="BM Input Static 5 3 3 2" xfId="6963" xr:uid="{00000000-0005-0000-0000-00001C1B0000}"/>
    <cellStyle name="BM Input Static 5 3 4" xfId="6964" xr:uid="{00000000-0005-0000-0000-00001D1B0000}"/>
    <cellStyle name="BM Input Static 5 4" xfId="6965" xr:uid="{00000000-0005-0000-0000-00001E1B0000}"/>
    <cellStyle name="BM Input Static 5 4 2" xfId="6966" xr:uid="{00000000-0005-0000-0000-00001F1B0000}"/>
    <cellStyle name="BM Input Static 5 4 2 2" xfId="6967" xr:uid="{00000000-0005-0000-0000-0000201B0000}"/>
    <cellStyle name="BM Input Static 5 4 3" xfId="6968" xr:uid="{00000000-0005-0000-0000-0000211B0000}"/>
    <cellStyle name="BM Input Static 5 4 4" xfId="6969" xr:uid="{00000000-0005-0000-0000-0000221B0000}"/>
    <cellStyle name="BM Input Static 5 5" xfId="6970" xr:uid="{00000000-0005-0000-0000-0000231B0000}"/>
    <cellStyle name="BM Input Static 5 5 2" xfId="6971" xr:uid="{00000000-0005-0000-0000-0000241B0000}"/>
    <cellStyle name="BM Input Static 5 5 2 2" xfId="6972" xr:uid="{00000000-0005-0000-0000-0000251B0000}"/>
    <cellStyle name="BM Input Static 5 5 3" xfId="6973" xr:uid="{00000000-0005-0000-0000-0000261B0000}"/>
    <cellStyle name="BM Input Static 5 5 4" xfId="6974" xr:uid="{00000000-0005-0000-0000-0000271B0000}"/>
    <cellStyle name="BM Input Static 5 6" xfId="6975" xr:uid="{00000000-0005-0000-0000-0000281B0000}"/>
    <cellStyle name="BM Input Static 5 6 2" xfId="6976" xr:uid="{00000000-0005-0000-0000-0000291B0000}"/>
    <cellStyle name="BM Input Static 5 6 2 2" xfId="6977" xr:uid="{00000000-0005-0000-0000-00002A1B0000}"/>
    <cellStyle name="BM Input Static 5 6 3" xfId="6978" xr:uid="{00000000-0005-0000-0000-00002B1B0000}"/>
    <cellStyle name="BM Input Static 5 7" xfId="6979" xr:uid="{00000000-0005-0000-0000-00002C1B0000}"/>
    <cellStyle name="BM Input Static 5 7 2" xfId="6980" xr:uid="{00000000-0005-0000-0000-00002D1B0000}"/>
    <cellStyle name="BM Input Static 5 7 2 2" xfId="6981" xr:uid="{00000000-0005-0000-0000-00002E1B0000}"/>
    <cellStyle name="BM Input Static 5 7 3" xfId="6982" xr:uid="{00000000-0005-0000-0000-00002F1B0000}"/>
    <cellStyle name="BM Input Static 5 8" xfId="6983" xr:uid="{00000000-0005-0000-0000-0000301B0000}"/>
    <cellStyle name="BM Input Static 5 8 2" xfId="6984" xr:uid="{00000000-0005-0000-0000-0000311B0000}"/>
    <cellStyle name="BM Input Static 5 8 2 2" xfId="6985" xr:uid="{00000000-0005-0000-0000-0000321B0000}"/>
    <cellStyle name="BM Input Static 5 8 3" xfId="6986" xr:uid="{00000000-0005-0000-0000-0000331B0000}"/>
    <cellStyle name="BM Input Static 5 9" xfId="6987" xr:uid="{00000000-0005-0000-0000-0000341B0000}"/>
    <cellStyle name="BM Input Static 5 9 2" xfId="6988" xr:uid="{00000000-0005-0000-0000-0000351B0000}"/>
    <cellStyle name="BM Input Static 5 9 2 2" xfId="6989" xr:uid="{00000000-0005-0000-0000-0000361B0000}"/>
    <cellStyle name="BM Input Static 5 9 3" xfId="6990" xr:uid="{00000000-0005-0000-0000-0000371B0000}"/>
    <cellStyle name="BM Input Static 6" xfId="6991" xr:uid="{00000000-0005-0000-0000-0000381B0000}"/>
    <cellStyle name="BM Input Static 6 10" xfId="6992" xr:uid="{00000000-0005-0000-0000-0000391B0000}"/>
    <cellStyle name="BM Input Static 6 10 2" xfId="6993" xr:uid="{00000000-0005-0000-0000-00003A1B0000}"/>
    <cellStyle name="BM Input Static 6 10 2 2" xfId="6994" xr:uid="{00000000-0005-0000-0000-00003B1B0000}"/>
    <cellStyle name="BM Input Static 6 10 3" xfId="6995" xr:uid="{00000000-0005-0000-0000-00003C1B0000}"/>
    <cellStyle name="BM Input Static 6 11" xfId="6996" xr:uid="{00000000-0005-0000-0000-00003D1B0000}"/>
    <cellStyle name="BM Input Static 6 11 2" xfId="6997" xr:uid="{00000000-0005-0000-0000-00003E1B0000}"/>
    <cellStyle name="BM Input Static 6 11 2 2" xfId="6998" xr:uid="{00000000-0005-0000-0000-00003F1B0000}"/>
    <cellStyle name="BM Input Static 6 11 3" xfId="6999" xr:uid="{00000000-0005-0000-0000-0000401B0000}"/>
    <cellStyle name="BM Input Static 6 12" xfId="7000" xr:uid="{00000000-0005-0000-0000-0000411B0000}"/>
    <cellStyle name="BM Input Static 6 12 2" xfId="7001" xr:uid="{00000000-0005-0000-0000-0000421B0000}"/>
    <cellStyle name="BM Input Static 6 12 2 2" xfId="7002" xr:uid="{00000000-0005-0000-0000-0000431B0000}"/>
    <cellStyle name="BM Input Static 6 12 3" xfId="7003" xr:uid="{00000000-0005-0000-0000-0000441B0000}"/>
    <cellStyle name="BM Input Static 6 13" xfId="7004" xr:uid="{00000000-0005-0000-0000-0000451B0000}"/>
    <cellStyle name="BM Input Static 6 13 2" xfId="7005" xr:uid="{00000000-0005-0000-0000-0000461B0000}"/>
    <cellStyle name="BM Input Static 6 13 2 2" xfId="7006" xr:uid="{00000000-0005-0000-0000-0000471B0000}"/>
    <cellStyle name="BM Input Static 6 13 3" xfId="7007" xr:uid="{00000000-0005-0000-0000-0000481B0000}"/>
    <cellStyle name="BM Input Static 6 14" xfId="7008" xr:uid="{00000000-0005-0000-0000-0000491B0000}"/>
    <cellStyle name="BM Input Static 6 14 2" xfId="7009" xr:uid="{00000000-0005-0000-0000-00004A1B0000}"/>
    <cellStyle name="BM Input Static 6 14 2 2" xfId="7010" xr:uid="{00000000-0005-0000-0000-00004B1B0000}"/>
    <cellStyle name="BM Input Static 6 14 3" xfId="7011" xr:uid="{00000000-0005-0000-0000-00004C1B0000}"/>
    <cellStyle name="BM Input Static 6 15" xfId="7012" xr:uid="{00000000-0005-0000-0000-00004D1B0000}"/>
    <cellStyle name="BM Input Static 6 15 2" xfId="7013" xr:uid="{00000000-0005-0000-0000-00004E1B0000}"/>
    <cellStyle name="BM Input Static 6 15 2 2" xfId="7014" xr:uid="{00000000-0005-0000-0000-00004F1B0000}"/>
    <cellStyle name="BM Input Static 6 15 3" xfId="7015" xr:uid="{00000000-0005-0000-0000-0000501B0000}"/>
    <cellStyle name="BM Input Static 6 16" xfId="7016" xr:uid="{00000000-0005-0000-0000-0000511B0000}"/>
    <cellStyle name="BM Input Static 6 16 2" xfId="7017" xr:uid="{00000000-0005-0000-0000-0000521B0000}"/>
    <cellStyle name="BM Input Static 6 16 2 2" xfId="7018" xr:uid="{00000000-0005-0000-0000-0000531B0000}"/>
    <cellStyle name="BM Input Static 6 16 3" xfId="7019" xr:uid="{00000000-0005-0000-0000-0000541B0000}"/>
    <cellStyle name="BM Input Static 6 17" xfId="7020" xr:uid="{00000000-0005-0000-0000-0000551B0000}"/>
    <cellStyle name="BM Input Static 6 17 2" xfId="7021" xr:uid="{00000000-0005-0000-0000-0000561B0000}"/>
    <cellStyle name="BM Input Static 6 17 2 2" xfId="7022" xr:uid="{00000000-0005-0000-0000-0000571B0000}"/>
    <cellStyle name="BM Input Static 6 17 3" xfId="7023" xr:uid="{00000000-0005-0000-0000-0000581B0000}"/>
    <cellStyle name="BM Input Static 6 18" xfId="7024" xr:uid="{00000000-0005-0000-0000-0000591B0000}"/>
    <cellStyle name="BM Input Static 6 18 2" xfId="7025" xr:uid="{00000000-0005-0000-0000-00005A1B0000}"/>
    <cellStyle name="BM Input Static 6 18 2 2" xfId="7026" xr:uid="{00000000-0005-0000-0000-00005B1B0000}"/>
    <cellStyle name="BM Input Static 6 18 3" xfId="7027" xr:uid="{00000000-0005-0000-0000-00005C1B0000}"/>
    <cellStyle name="BM Input Static 6 19" xfId="7028" xr:uid="{00000000-0005-0000-0000-00005D1B0000}"/>
    <cellStyle name="BM Input Static 6 19 2" xfId="7029" xr:uid="{00000000-0005-0000-0000-00005E1B0000}"/>
    <cellStyle name="BM Input Static 6 19 2 2" xfId="7030" xr:uid="{00000000-0005-0000-0000-00005F1B0000}"/>
    <cellStyle name="BM Input Static 6 19 3" xfId="7031" xr:uid="{00000000-0005-0000-0000-0000601B0000}"/>
    <cellStyle name="BM Input Static 6 2" xfId="7032" xr:uid="{00000000-0005-0000-0000-0000611B0000}"/>
    <cellStyle name="BM Input Static 6 2 2" xfId="7033" xr:uid="{00000000-0005-0000-0000-0000621B0000}"/>
    <cellStyle name="BM Input Static 6 2 2 2" xfId="7034" xr:uid="{00000000-0005-0000-0000-0000631B0000}"/>
    <cellStyle name="BM Input Static 6 2 2 3" xfId="7035" xr:uid="{00000000-0005-0000-0000-0000641B0000}"/>
    <cellStyle name="BM Input Static 6 2 3" xfId="7036" xr:uid="{00000000-0005-0000-0000-0000651B0000}"/>
    <cellStyle name="BM Input Static 6 2 3 2" xfId="7037" xr:uid="{00000000-0005-0000-0000-0000661B0000}"/>
    <cellStyle name="BM Input Static 6 2 4" xfId="7038" xr:uid="{00000000-0005-0000-0000-0000671B0000}"/>
    <cellStyle name="BM Input Static 6 20" xfId="7039" xr:uid="{00000000-0005-0000-0000-0000681B0000}"/>
    <cellStyle name="BM Input Static 6 20 2" xfId="7040" xr:uid="{00000000-0005-0000-0000-0000691B0000}"/>
    <cellStyle name="BM Input Static 6 20 2 2" xfId="7041" xr:uid="{00000000-0005-0000-0000-00006A1B0000}"/>
    <cellStyle name="BM Input Static 6 20 3" xfId="7042" xr:uid="{00000000-0005-0000-0000-00006B1B0000}"/>
    <cellStyle name="BM Input Static 6 21" xfId="7043" xr:uid="{00000000-0005-0000-0000-00006C1B0000}"/>
    <cellStyle name="BM Input Static 6 21 2" xfId="7044" xr:uid="{00000000-0005-0000-0000-00006D1B0000}"/>
    <cellStyle name="BM Input Static 6 22" xfId="7045" xr:uid="{00000000-0005-0000-0000-00006E1B0000}"/>
    <cellStyle name="BM Input Static 6 23" xfId="7046" xr:uid="{00000000-0005-0000-0000-00006F1B0000}"/>
    <cellStyle name="BM Input Static 6 3" xfId="7047" xr:uid="{00000000-0005-0000-0000-0000701B0000}"/>
    <cellStyle name="BM Input Static 6 3 2" xfId="7048" xr:uid="{00000000-0005-0000-0000-0000711B0000}"/>
    <cellStyle name="BM Input Static 6 3 2 2" xfId="7049" xr:uid="{00000000-0005-0000-0000-0000721B0000}"/>
    <cellStyle name="BM Input Static 6 3 3" xfId="7050" xr:uid="{00000000-0005-0000-0000-0000731B0000}"/>
    <cellStyle name="BM Input Static 6 3 4" xfId="7051" xr:uid="{00000000-0005-0000-0000-0000741B0000}"/>
    <cellStyle name="BM Input Static 6 4" xfId="7052" xr:uid="{00000000-0005-0000-0000-0000751B0000}"/>
    <cellStyle name="BM Input Static 6 4 2" xfId="7053" xr:uid="{00000000-0005-0000-0000-0000761B0000}"/>
    <cellStyle name="BM Input Static 6 4 2 2" xfId="7054" xr:uid="{00000000-0005-0000-0000-0000771B0000}"/>
    <cellStyle name="BM Input Static 6 4 3" xfId="7055" xr:uid="{00000000-0005-0000-0000-0000781B0000}"/>
    <cellStyle name="BM Input Static 6 4 4" xfId="7056" xr:uid="{00000000-0005-0000-0000-0000791B0000}"/>
    <cellStyle name="BM Input Static 6 5" xfId="7057" xr:uid="{00000000-0005-0000-0000-00007A1B0000}"/>
    <cellStyle name="BM Input Static 6 5 2" xfId="7058" xr:uid="{00000000-0005-0000-0000-00007B1B0000}"/>
    <cellStyle name="BM Input Static 6 5 2 2" xfId="7059" xr:uid="{00000000-0005-0000-0000-00007C1B0000}"/>
    <cellStyle name="BM Input Static 6 5 3" xfId="7060" xr:uid="{00000000-0005-0000-0000-00007D1B0000}"/>
    <cellStyle name="BM Input Static 6 6" xfId="7061" xr:uid="{00000000-0005-0000-0000-00007E1B0000}"/>
    <cellStyle name="BM Input Static 6 6 2" xfId="7062" xr:uid="{00000000-0005-0000-0000-00007F1B0000}"/>
    <cellStyle name="BM Input Static 6 6 2 2" xfId="7063" xr:uid="{00000000-0005-0000-0000-0000801B0000}"/>
    <cellStyle name="BM Input Static 6 6 3" xfId="7064" xr:uid="{00000000-0005-0000-0000-0000811B0000}"/>
    <cellStyle name="BM Input Static 6 7" xfId="7065" xr:uid="{00000000-0005-0000-0000-0000821B0000}"/>
    <cellStyle name="BM Input Static 6 7 2" xfId="7066" xr:uid="{00000000-0005-0000-0000-0000831B0000}"/>
    <cellStyle name="BM Input Static 6 7 2 2" xfId="7067" xr:uid="{00000000-0005-0000-0000-0000841B0000}"/>
    <cellStyle name="BM Input Static 6 7 3" xfId="7068" xr:uid="{00000000-0005-0000-0000-0000851B0000}"/>
    <cellStyle name="BM Input Static 6 8" xfId="7069" xr:uid="{00000000-0005-0000-0000-0000861B0000}"/>
    <cellStyle name="BM Input Static 6 8 2" xfId="7070" xr:uid="{00000000-0005-0000-0000-0000871B0000}"/>
    <cellStyle name="BM Input Static 6 8 2 2" xfId="7071" xr:uid="{00000000-0005-0000-0000-0000881B0000}"/>
    <cellStyle name="BM Input Static 6 8 3" xfId="7072" xr:uid="{00000000-0005-0000-0000-0000891B0000}"/>
    <cellStyle name="BM Input Static 6 9" xfId="7073" xr:uid="{00000000-0005-0000-0000-00008A1B0000}"/>
    <cellStyle name="BM Input Static 6 9 2" xfId="7074" xr:uid="{00000000-0005-0000-0000-00008B1B0000}"/>
    <cellStyle name="BM Input Static 6 9 2 2" xfId="7075" xr:uid="{00000000-0005-0000-0000-00008C1B0000}"/>
    <cellStyle name="BM Input Static 6 9 3" xfId="7076" xr:uid="{00000000-0005-0000-0000-00008D1B0000}"/>
    <cellStyle name="BM Input Static 7" xfId="7077" xr:uid="{00000000-0005-0000-0000-00008E1B0000}"/>
    <cellStyle name="BM Input Static 7 2" xfId="7078" xr:uid="{00000000-0005-0000-0000-00008F1B0000}"/>
    <cellStyle name="BM Input Static 7 2 2" xfId="7079" xr:uid="{00000000-0005-0000-0000-0000901B0000}"/>
    <cellStyle name="BM Input Static 7 2 3" xfId="7080" xr:uid="{00000000-0005-0000-0000-0000911B0000}"/>
    <cellStyle name="BM Input Static 7 3" xfId="7081" xr:uid="{00000000-0005-0000-0000-0000921B0000}"/>
    <cellStyle name="BM Input Static 7 3 2" xfId="7082" xr:uid="{00000000-0005-0000-0000-0000931B0000}"/>
    <cellStyle name="BM Input Static 7 4" xfId="7083" xr:uid="{00000000-0005-0000-0000-0000941B0000}"/>
    <cellStyle name="BM Input Static 8" xfId="7084" xr:uid="{00000000-0005-0000-0000-0000951B0000}"/>
    <cellStyle name="BM Input Static 8 2" xfId="7085" xr:uid="{00000000-0005-0000-0000-0000961B0000}"/>
    <cellStyle name="BM Input Static 8 2 2" xfId="7086" xr:uid="{00000000-0005-0000-0000-0000971B0000}"/>
    <cellStyle name="BM Input Static 8 2 3" xfId="7087" xr:uid="{00000000-0005-0000-0000-0000981B0000}"/>
    <cellStyle name="BM Input Static 8 3" xfId="7088" xr:uid="{00000000-0005-0000-0000-0000991B0000}"/>
    <cellStyle name="BM Input Static 8 4" xfId="7089" xr:uid="{00000000-0005-0000-0000-00009A1B0000}"/>
    <cellStyle name="BM Input Static 9" xfId="7090" xr:uid="{00000000-0005-0000-0000-00009B1B0000}"/>
    <cellStyle name="BM Input Static 9 2" xfId="7091" xr:uid="{00000000-0005-0000-0000-00009C1B0000}"/>
    <cellStyle name="BM Input Static 9 2 2" xfId="7092" xr:uid="{00000000-0005-0000-0000-00009D1B0000}"/>
    <cellStyle name="BM Input Static 9 3" xfId="7093" xr:uid="{00000000-0005-0000-0000-00009E1B0000}"/>
    <cellStyle name="BM Input Static 9 4" xfId="7094" xr:uid="{00000000-0005-0000-0000-00009F1B0000}"/>
    <cellStyle name="BM Label" xfId="7095" xr:uid="{00000000-0005-0000-0000-0000A01B0000}"/>
    <cellStyle name="BM UF in Col E" xfId="7096" xr:uid="{00000000-0005-0000-0000-0000A11B0000}"/>
    <cellStyle name="BM UF in Col E 10" xfId="7097" xr:uid="{00000000-0005-0000-0000-0000A21B0000}"/>
    <cellStyle name="BM UF in Col E 10 2" xfId="7098" xr:uid="{00000000-0005-0000-0000-0000A31B0000}"/>
    <cellStyle name="BM UF in Col E 10 2 2" xfId="7099" xr:uid="{00000000-0005-0000-0000-0000A41B0000}"/>
    <cellStyle name="BM UF in Col E 10 3" xfId="7100" xr:uid="{00000000-0005-0000-0000-0000A51B0000}"/>
    <cellStyle name="BM UF in Col E 11" xfId="7101" xr:uid="{00000000-0005-0000-0000-0000A61B0000}"/>
    <cellStyle name="BM UF in Col E 11 2" xfId="7102" xr:uid="{00000000-0005-0000-0000-0000A71B0000}"/>
    <cellStyle name="BM UF in Col E 11 2 2" xfId="7103" xr:uid="{00000000-0005-0000-0000-0000A81B0000}"/>
    <cellStyle name="BM UF in Col E 11 3" xfId="7104" xr:uid="{00000000-0005-0000-0000-0000A91B0000}"/>
    <cellStyle name="BM UF in Col E 12" xfId="7105" xr:uid="{00000000-0005-0000-0000-0000AA1B0000}"/>
    <cellStyle name="BM UF in Col E 12 2" xfId="7106" xr:uid="{00000000-0005-0000-0000-0000AB1B0000}"/>
    <cellStyle name="BM UF in Col E 12 2 2" xfId="7107" xr:uid="{00000000-0005-0000-0000-0000AC1B0000}"/>
    <cellStyle name="BM UF in Col E 12 3" xfId="7108" xr:uid="{00000000-0005-0000-0000-0000AD1B0000}"/>
    <cellStyle name="BM UF in Col E 13" xfId="7109" xr:uid="{00000000-0005-0000-0000-0000AE1B0000}"/>
    <cellStyle name="BM UF in Col E 13 2" xfId="7110" xr:uid="{00000000-0005-0000-0000-0000AF1B0000}"/>
    <cellStyle name="BM UF in Col E 13 2 2" xfId="7111" xr:uid="{00000000-0005-0000-0000-0000B01B0000}"/>
    <cellStyle name="BM UF in Col E 13 3" xfId="7112" xr:uid="{00000000-0005-0000-0000-0000B11B0000}"/>
    <cellStyle name="BM UF in Col E 14" xfId="7113" xr:uid="{00000000-0005-0000-0000-0000B21B0000}"/>
    <cellStyle name="BM UF in Col E 14 2" xfId="7114" xr:uid="{00000000-0005-0000-0000-0000B31B0000}"/>
    <cellStyle name="BM UF in Col E 14 2 2" xfId="7115" xr:uid="{00000000-0005-0000-0000-0000B41B0000}"/>
    <cellStyle name="BM UF in Col E 14 3" xfId="7116" xr:uid="{00000000-0005-0000-0000-0000B51B0000}"/>
    <cellStyle name="BM UF in Col E 15" xfId="7117" xr:uid="{00000000-0005-0000-0000-0000B61B0000}"/>
    <cellStyle name="BM UF in Col E 15 2" xfId="7118" xr:uid="{00000000-0005-0000-0000-0000B71B0000}"/>
    <cellStyle name="BM UF in Col E 15 2 2" xfId="7119" xr:uid="{00000000-0005-0000-0000-0000B81B0000}"/>
    <cellStyle name="BM UF in Col E 15 3" xfId="7120" xr:uid="{00000000-0005-0000-0000-0000B91B0000}"/>
    <cellStyle name="BM UF in Col E 16" xfId="7121" xr:uid="{00000000-0005-0000-0000-0000BA1B0000}"/>
    <cellStyle name="BM UF in Col E 16 2" xfId="7122" xr:uid="{00000000-0005-0000-0000-0000BB1B0000}"/>
    <cellStyle name="BM UF in Col E 16 2 2" xfId="7123" xr:uid="{00000000-0005-0000-0000-0000BC1B0000}"/>
    <cellStyle name="BM UF in Col E 16 3" xfId="7124" xr:uid="{00000000-0005-0000-0000-0000BD1B0000}"/>
    <cellStyle name="BM UF in Col E 17" xfId="7125" xr:uid="{00000000-0005-0000-0000-0000BE1B0000}"/>
    <cellStyle name="BM UF in Col E 17 2" xfId="7126" xr:uid="{00000000-0005-0000-0000-0000BF1B0000}"/>
    <cellStyle name="BM UF in Col E 17 2 2" xfId="7127" xr:uid="{00000000-0005-0000-0000-0000C01B0000}"/>
    <cellStyle name="BM UF in Col E 17 3" xfId="7128" xr:uid="{00000000-0005-0000-0000-0000C11B0000}"/>
    <cellStyle name="BM UF in Col E 18" xfId="7129" xr:uid="{00000000-0005-0000-0000-0000C21B0000}"/>
    <cellStyle name="BM UF in Col E 18 2" xfId="7130" xr:uid="{00000000-0005-0000-0000-0000C31B0000}"/>
    <cellStyle name="BM UF in Col E 18 2 2" xfId="7131" xr:uid="{00000000-0005-0000-0000-0000C41B0000}"/>
    <cellStyle name="BM UF in Col E 18 3" xfId="7132" xr:uid="{00000000-0005-0000-0000-0000C51B0000}"/>
    <cellStyle name="BM UF in Col E 19" xfId="7133" xr:uid="{00000000-0005-0000-0000-0000C61B0000}"/>
    <cellStyle name="BM UF in Col E 19 2" xfId="7134" xr:uid="{00000000-0005-0000-0000-0000C71B0000}"/>
    <cellStyle name="BM UF in Col E 19 2 2" xfId="7135" xr:uid="{00000000-0005-0000-0000-0000C81B0000}"/>
    <cellStyle name="BM UF in Col E 19 3" xfId="7136" xr:uid="{00000000-0005-0000-0000-0000C91B0000}"/>
    <cellStyle name="BM UF in Col E 2" xfId="7137" xr:uid="{00000000-0005-0000-0000-0000CA1B0000}"/>
    <cellStyle name="BM UF in Col E 2 10" xfId="7138" xr:uid="{00000000-0005-0000-0000-0000CB1B0000}"/>
    <cellStyle name="BM UF in Col E 2 10 2" xfId="7139" xr:uid="{00000000-0005-0000-0000-0000CC1B0000}"/>
    <cellStyle name="BM UF in Col E 2 10 2 2" xfId="7140" xr:uid="{00000000-0005-0000-0000-0000CD1B0000}"/>
    <cellStyle name="BM UF in Col E 2 10 3" xfId="7141" xr:uid="{00000000-0005-0000-0000-0000CE1B0000}"/>
    <cellStyle name="BM UF in Col E 2 11" xfId="7142" xr:uid="{00000000-0005-0000-0000-0000CF1B0000}"/>
    <cellStyle name="BM UF in Col E 2 11 2" xfId="7143" xr:uid="{00000000-0005-0000-0000-0000D01B0000}"/>
    <cellStyle name="BM UF in Col E 2 11 2 2" xfId="7144" xr:uid="{00000000-0005-0000-0000-0000D11B0000}"/>
    <cellStyle name="BM UF in Col E 2 11 3" xfId="7145" xr:uid="{00000000-0005-0000-0000-0000D21B0000}"/>
    <cellStyle name="BM UF in Col E 2 12" xfId="7146" xr:uid="{00000000-0005-0000-0000-0000D31B0000}"/>
    <cellStyle name="BM UF in Col E 2 12 2" xfId="7147" xr:uid="{00000000-0005-0000-0000-0000D41B0000}"/>
    <cellStyle name="BM UF in Col E 2 12 2 2" xfId="7148" xr:uid="{00000000-0005-0000-0000-0000D51B0000}"/>
    <cellStyle name="BM UF in Col E 2 12 3" xfId="7149" xr:uid="{00000000-0005-0000-0000-0000D61B0000}"/>
    <cellStyle name="BM UF in Col E 2 13" xfId="7150" xr:uid="{00000000-0005-0000-0000-0000D71B0000}"/>
    <cellStyle name="BM UF in Col E 2 13 2" xfId="7151" xr:uid="{00000000-0005-0000-0000-0000D81B0000}"/>
    <cellStyle name="BM UF in Col E 2 13 2 2" xfId="7152" xr:uid="{00000000-0005-0000-0000-0000D91B0000}"/>
    <cellStyle name="BM UF in Col E 2 13 3" xfId="7153" xr:uid="{00000000-0005-0000-0000-0000DA1B0000}"/>
    <cellStyle name="BM UF in Col E 2 14" xfId="7154" xr:uid="{00000000-0005-0000-0000-0000DB1B0000}"/>
    <cellStyle name="BM UF in Col E 2 14 2" xfId="7155" xr:uid="{00000000-0005-0000-0000-0000DC1B0000}"/>
    <cellStyle name="BM UF in Col E 2 14 2 2" xfId="7156" xr:uid="{00000000-0005-0000-0000-0000DD1B0000}"/>
    <cellStyle name="BM UF in Col E 2 14 3" xfId="7157" xr:uid="{00000000-0005-0000-0000-0000DE1B0000}"/>
    <cellStyle name="BM UF in Col E 2 15" xfId="7158" xr:uid="{00000000-0005-0000-0000-0000DF1B0000}"/>
    <cellStyle name="BM UF in Col E 2 15 2" xfId="7159" xr:uid="{00000000-0005-0000-0000-0000E01B0000}"/>
    <cellStyle name="BM UF in Col E 2 15 2 2" xfId="7160" xr:uid="{00000000-0005-0000-0000-0000E11B0000}"/>
    <cellStyle name="BM UF in Col E 2 15 3" xfId="7161" xr:uid="{00000000-0005-0000-0000-0000E21B0000}"/>
    <cellStyle name="BM UF in Col E 2 16" xfId="7162" xr:uid="{00000000-0005-0000-0000-0000E31B0000}"/>
    <cellStyle name="BM UF in Col E 2 16 2" xfId="7163" xr:uid="{00000000-0005-0000-0000-0000E41B0000}"/>
    <cellStyle name="BM UF in Col E 2 16 2 2" xfId="7164" xr:uid="{00000000-0005-0000-0000-0000E51B0000}"/>
    <cellStyle name="BM UF in Col E 2 16 3" xfId="7165" xr:uid="{00000000-0005-0000-0000-0000E61B0000}"/>
    <cellStyle name="BM UF in Col E 2 17" xfId="7166" xr:uid="{00000000-0005-0000-0000-0000E71B0000}"/>
    <cellStyle name="BM UF in Col E 2 17 2" xfId="7167" xr:uid="{00000000-0005-0000-0000-0000E81B0000}"/>
    <cellStyle name="BM UF in Col E 2 17 2 2" xfId="7168" xr:uid="{00000000-0005-0000-0000-0000E91B0000}"/>
    <cellStyle name="BM UF in Col E 2 17 3" xfId="7169" xr:uid="{00000000-0005-0000-0000-0000EA1B0000}"/>
    <cellStyle name="BM UF in Col E 2 18" xfId="7170" xr:uid="{00000000-0005-0000-0000-0000EB1B0000}"/>
    <cellStyle name="BM UF in Col E 2 18 2" xfId="7171" xr:uid="{00000000-0005-0000-0000-0000EC1B0000}"/>
    <cellStyle name="BM UF in Col E 2 18 2 2" xfId="7172" xr:uid="{00000000-0005-0000-0000-0000ED1B0000}"/>
    <cellStyle name="BM UF in Col E 2 18 3" xfId="7173" xr:uid="{00000000-0005-0000-0000-0000EE1B0000}"/>
    <cellStyle name="BM UF in Col E 2 19" xfId="7174" xr:uid="{00000000-0005-0000-0000-0000EF1B0000}"/>
    <cellStyle name="BM UF in Col E 2 19 2" xfId="7175" xr:uid="{00000000-0005-0000-0000-0000F01B0000}"/>
    <cellStyle name="BM UF in Col E 2 19 2 2" xfId="7176" xr:uid="{00000000-0005-0000-0000-0000F11B0000}"/>
    <cellStyle name="BM UF in Col E 2 19 3" xfId="7177" xr:uid="{00000000-0005-0000-0000-0000F21B0000}"/>
    <cellStyle name="BM UF in Col E 2 2" xfId="7178" xr:uid="{00000000-0005-0000-0000-0000F31B0000}"/>
    <cellStyle name="BM UF in Col E 2 2 10" xfId="7179" xr:uid="{00000000-0005-0000-0000-0000F41B0000}"/>
    <cellStyle name="BM UF in Col E 2 2 10 2" xfId="7180" xr:uid="{00000000-0005-0000-0000-0000F51B0000}"/>
    <cellStyle name="BM UF in Col E 2 2 10 2 2" xfId="7181" xr:uid="{00000000-0005-0000-0000-0000F61B0000}"/>
    <cellStyle name="BM UF in Col E 2 2 10 3" xfId="7182" xr:uid="{00000000-0005-0000-0000-0000F71B0000}"/>
    <cellStyle name="BM UF in Col E 2 2 11" xfId="7183" xr:uid="{00000000-0005-0000-0000-0000F81B0000}"/>
    <cellStyle name="BM UF in Col E 2 2 11 2" xfId="7184" xr:uid="{00000000-0005-0000-0000-0000F91B0000}"/>
    <cellStyle name="BM UF in Col E 2 2 11 2 2" xfId="7185" xr:uid="{00000000-0005-0000-0000-0000FA1B0000}"/>
    <cellStyle name="BM UF in Col E 2 2 11 3" xfId="7186" xr:uid="{00000000-0005-0000-0000-0000FB1B0000}"/>
    <cellStyle name="BM UF in Col E 2 2 12" xfId="7187" xr:uid="{00000000-0005-0000-0000-0000FC1B0000}"/>
    <cellStyle name="BM UF in Col E 2 2 12 2" xfId="7188" xr:uid="{00000000-0005-0000-0000-0000FD1B0000}"/>
    <cellStyle name="BM UF in Col E 2 2 12 2 2" xfId="7189" xr:uid="{00000000-0005-0000-0000-0000FE1B0000}"/>
    <cellStyle name="BM UF in Col E 2 2 12 3" xfId="7190" xr:uid="{00000000-0005-0000-0000-0000FF1B0000}"/>
    <cellStyle name="BM UF in Col E 2 2 13" xfId="7191" xr:uid="{00000000-0005-0000-0000-0000001C0000}"/>
    <cellStyle name="BM UF in Col E 2 2 13 2" xfId="7192" xr:uid="{00000000-0005-0000-0000-0000011C0000}"/>
    <cellStyle name="BM UF in Col E 2 2 13 2 2" xfId="7193" xr:uid="{00000000-0005-0000-0000-0000021C0000}"/>
    <cellStyle name="BM UF in Col E 2 2 13 3" xfId="7194" xr:uid="{00000000-0005-0000-0000-0000031C0000}"/>
    <cellStyle name="BM UF in Col E 2 2 14" xfId="7195" xr:uid="{00000000-0005-0000-0000-0000041C0000}"/>
    <cellStyle name="BM UF in Col E 2 2 14 2" xfId="7196" xr:uid="{00000000-0005-0000-0000-0000051C0000}"/>
    <cellStyle name="BM UF in Col E 2 2 14 2 2" xfId="7197" xr:uid="{00000000-0005-0000-0000-0000061C0000}"/>
    <cellStyle name="BM UF in Col E 2 2 14 3" xfId="7198" xr:uid="{00000000-0005-0000-0000-0000071C0000}"/>
    <cellStyle name="BM UF in Col E 2 2 15" xfId="7199" xr:uid="{00000000-0005-0000-0000-0000081C0000}"/>
    <cellStyle name="BM UF in Col E 2 2 15 2" xfId="7200" xr:uid="{00000000-0005-0000-0000-0000091C0000}"/>
    <cellStyle name="BM UF in Col E 2 2 15 2 2" xfId="7201" xr:uid="{00000000-0005-0000-0000-00000A1C0000}"/>
    <cellStyle name="BM UF in Col E 2 2 15 3" xfId="7202" xr:uid="{00000000-0005-0000-0000-00000B1C0000}"/>
    <cellStyle name="BM UF in Col E 2 2 16" xfId="7203" xr:uid="{00000000-0005-0000-0000-00000C1C0000}"/>
    <cellStyle name="BM UF in Col E 2 2 16 2" xfId="7204" xr:uid="{00000000-0005-0000-0000-00000D1C0000}"/>
    <cellStyle name="BM UF in Col E 2 2 16 2 2" xfId="7205" xr:uid="{00000000-0005-0000-0000-00000E1C0000}"/>
    <cellStyle name="BM UF in Col E 2 2 16 3" xfId="7206" xr:uid="{00000000-0005-0000-0000-00000F1C0000}"/>
    <cellStyle name="BM UF in Col E 2 2 17" xfId="7207" xr:uid="{00000000-0005-0000-0000-0000101C0000}"/>
    <cellStyle name="BM UF in Col E 2 2 17 2" xfId="7208" xr:uid="{00000000-0005-0000-0000-0000111C0000}"/>
    <cellStyle name="BM UF in Col E 2 2 17 2 2" xfId="7209" xr:uid="{00000000-0005-0000-0000-0000121C0000}"/>
    <cellStyle name="BM UF in Col E 2 2 17 3" xfId="7210" xr:uid="{00000000-0005-0000-0000-0000131C0000}"/>
    <cellStyle name="BM UF in Col E 2 2 18" xfId="7211" xr:uid="{00000000-0005-0000-0000-0000141C0000}"/>
    <cellStyle name="BM UF in Col E 2 2 18 2" xfId="7212" xr:uid="{00000000-0005-0000-0000-0000151C0000}"/>
    <cellStyle name="BM UF in Col E 2 2 19" xfId="7213" xr:uid="{00000000-0005-0000-0000-0000161C0000}"/>
    <cellStyle name="BM UF in Col E 2 2 2" xfId="7214" xr:uid="{00000000-0005-0000-0000-0000171C0000}"/>
    <cellStyle name="BM UF in Col E 2 2 2 10" xfId="7215" xr:uid="{00000000-0005-0000-0000-0000181C0000}"/>
    <cellStyle name="BM UF in Col E 2 2 2 10 2" xfId="7216" xr:uid="{00000000-0005-0000-0000-0000191C0000}"/>
    <cellStyle name="BM UF in Col E 2 2 2 10 2 2" xfId="7217" xr:uid="{00000000-0005-0000-0000-00001A1C0000}"/>
    <cellStyle name="BM UF in Col E 2 2 2 10 3" xfId="7218" xr:uid="{00000000-0005-0000-0000-00001B1C0000}"/>
    <cellStyle name="BM UF in Col E 2 2 2 11" xfId="7219" xr:uid="{00000000-0005-0000-0000-00001C1C0000}"/>
    <cellStyle name="BM UF in Col E 2 2 2 11 2" xfId="7220" xr:uid="{00000000-0005-0000-0000-00001D1C0000}"/>
    <cellStyle name="BM UF in Col E 2 2 2 11 2 2" xfId="7221" xr:uid="{00000000-0005-0000-0000-00001E1C0000}"/>
    <cellStyle name="BM UF in Col E 2 2 2 11 3" xfId="7222" xr:uid="{00000000-0005-0000-0000-00001F1C0000}"/>
    <cellStyle name="BM UF in Col E 2 2 2 12" xfId="7223" xr:uid="{00000000-0005-0000-0000-0000201C0000}"/>
    <cellStyle name="BM UF in Col E 2 2 2 12 2" xfId="7224" xr:uid="{00000000-0005-0000-0000-0000211C0000}"/>
    <cellStyle name="BM UF in Col E 2 2 2 12 2 2" xfId="7225" xr:uid="{00000000-0005-0000-0000-0000221C0000}"/>
    <cellStyle name="BM UF in Col E 2 2 2 12 3" xfId="7226" xr:uid="{00000000-0005-0000-0000-0000231C0000}"/>
    <cellStyle name="BM UF in Col E 2 2 2 13" xfId="7227" xr:uid="{00000000-0005-0000-0000-0000241C0000}"/>
    <cellStyle name="BM UF in Col E 2 2 2 13 2" xfId="7228" xr:uid="{00000000-0005-0000-0000-0000251C0000}"/>
    <cellStyle name="BM UF in Col E 2 2 2 13 2 2" xfId="7229" xr:uid="{00000000-0005-0000-0000-0000261C0000}"/>
    <cellStyle name="BM UF in Col E 2 2 2 13 3" xfId="7230" xr:uid="{00000000-0005-0000-0000-0000271C0000}"/>
    <cellStyle name="BM UF in Col E 2 2 2 14" xfId="7231" xr:uid="{00000000-0005-0000-0000-0000281C0000}"/>
    <cellStyle name="BM UF in Col E 2 2 2 14 2" xfId="7232" xr:uid="{00000000-0005-0000-0000-0000291C0000}"/>
    <cellStyle name="BM UF in Col E 2 2 2 14 2 2" xfId="7233" xr:uid="{00000000-0005-0000-0000-00002A1C0000}"/>
    <cellStyle name="BM UF in Col E 2 2 2 14 3" xfId="7234" xr:uid="{00000000-0005-0000-0000-00002B1C0000}"/>
    <cellStyle name="BM UF in Col E 2 2 2 15" xfId="7235" xr:uid="{00000000-0005-0000-0000-00002C1C0000}"/>
    <cellStyle name="BM UF in Col E 2 2 2 15 2" xfId="7236" xr:uid="{00000000-0005-0000-0000-00002D1C0000}"/>
    <cellStyle name="BM UF in Col E 2 2 2 15 2 2" xfId="7237" xr:uid="{00000000-0005-0000-0000-00002E1C0000}"/>
    <cellStyle name="BM UF in Col E 2 2 2 15 3" xfId="7238" xr:uid="{00000000-0005-0000-0000-00002F1C0000}"/>
    <cellStyle name="BM UF in Col E 2 2 2 16" xfId="7239" xr:uid="{00000000-0005-0000-0000-0000301C0000}"/>
    <cellStyle name="BM UF in Col E 2 2 2 16 2" xfId="7240" xr:uid="{00000000-0005-0000-0000-0000311C0000}"/>
    <cellStyle name="BM UF in Col E 2 2 2 16 2 2" xfId="7241" xr:uid="{00000000-0005-0000-0000-0000321C0000}"/>
    <cellStyle name="BM UF in Col E 2 2 2 16 3" xfId="7242" xr:uid="{00000000-0005-0000-0000-0000331C0000}"/>
    <cellStyle name="BM UF in Col E 2 2 2 17" xfId="7243" xr:uid="{00000000-0005-0000-0000-0000341C0000}"/>
    <cellStyle name="BM UF in Col E 2 2 2 17 2" xfId="7244" xr:uid="{00000000-0005-0000-0000-0000351C0000}"/>
    <cellStyle name="BM UF in Col E 2 2 2 17 2 2" xfId="7245" xr:uid="{00000000-0005-0000-0000-0000361C0000}"/>
    <cellStyle name="BM UF in Col E 2 2 2 17 3" xfId="7246" xr:uid="{00000000-0005-0000-0000-0000371C0000}"/>
    <cellStyle name="BM UF in Col E 2 2 2 18" xfId="7247" xr:uid="{00000000-0005-0000-0000-0000381C0000}"/>
    <cellStyle name="BM UF in Col E 2 2 2 18 2" xfId="7248" xr:uid="{00000000-0005-0000-0000-0000391C0000}"/>
    <cellStyle name="BM UF in Col E 2 2 2 18 2 2" xfId="7249" xr:uid="{00000000-0005-0000-0000-00003A1C0000}"/>
    <cellStyle name="BM UF in Col E 2 2 2 18 3" xfId="7250" xr:uid="{00000000-0005-0000-0000-00003B1C0000}"/>
    <cellStyle name="BM UF in Col E 2 2 2 19" xfId="7251" xr:uid="{00000000-0005-0000-0000-00003C1C0000}"/>
    <cellStyle name="BM UF in Col E 2 2 2 19 2" xfId="7252" xr:uid="{00000000-0005-0000-0000-00003D1C0000}"/>
    <cellStyle name="BM UF in Col E 2 2 2 19 2 2" xfId="7253" xr:uid="{00000000-0005-0000-0000-00003E1C0000}"/>
    <cellStyle name="BM UF in Col E 2 2 2 19 3" xfId="7254" xr:uid="{00000000-0005-0000-0000-00003F1C0000}"/>
    <cellStyle name="BM UF in Col E 2 2 2 2" xfId="7255" xr:uid="{00000000-0005-0000-0000-0000401C0000}"/>
    <cellStyle name="BM UF in Col E 2 2 2 2 2" xfId="7256" xr:uid="{00000000-0005-0000-0000-0000411C0000}"/>
    <cellStyle name="BM UF in Col E 2 2 2 2 2 2" xfId="7257" xr:uid="{00000000-0005-0000-0000-0000421C0000}"/>
    <cellStyle name="BM UF in Col E 2 2 2 2 2 3" xfId="7258" xr:uid="{00000000-0005-0000-0000-0000431C0000}"/>
    <cellStyle name="BM UF in Col E 2 2 2 2 3" xfId="7259" xr:uid="{00000000-0005-0000-0000-0000441C0000}"/>
    <cellStyle name="BM UF in Col E 2 2 2 2 3 2" xfId="7260" xr:uid="{00000000-0005-0000-0000-0000451C0000}"/>
    <cellStyle name="BM UF in Col E 2 2 2 2 4" xfId="7261" xr:uid="{00000000-0005-0000-0000-0000461C0000}"/>
    <cellStyle name="BM UF in Col E 2 2 2 20" xfId="7262" xr:uid="{00000000-0005-0000-0000-0000471C0000}"/>
    <cellStyle name="BM UF in Col E 2 2 2 20 2" xfId="7263" xr:uid="{00000000-0005-0000-0000-0000481C0000}"/>
    <cellStyle name="BM UF in Col E 2 2 2 20 2 2" xfId="7264" xr:uid="{00000000-0005-0000-0000-0000491C0000}"/>
    <cellStyle name="BM UF in Col E 2 2 2 20 3" xfId="7265" xr:uid="{00000000-0005-0000-0000-00004A1C0000}"/>
    <cellStyle name="BM UF in Col E 2 2 2 21" xfId="7266" xr:uid="{00000000-0005-0000-0000-00004B1C0000}"/>
    <cellStyle name="BM UF in Col E 2 2 2 21 2" xfId="7267" xr:uid="{00000000-0005-0000-0000-00004C1C0000}"/>
    <cellStyle name="BM UF in Col E 2 2 2 22" xfId="7268" xr:uid="{00000000-0005-0000-0000-00004D1C0000}"/>
    <cellStyle name="BM UF in Col E 2 2 2 23" xfId="7269" xr:uid="{00000000-0005-0000-0000-00004E1C0000}"/>
    <cellStyle name="BM UF in Col E 2 2 2 3" xfId="7270" xr:uid="{00000000-0005-0000-0000-00004F1C0000}"/>
    <cellStyle name="BM UF in Col E 2 2 2 3 2" xfId="7271" xr:uid="{00000000-0005-0000-0000-0000501C0000}"/>
    <cellStyle name="BM UF in Col E 2 2 2 3 2 2" xfId="7272" xr:uid="{00000000-0005-0000-0000-0000511C0000}"/>
    <cellStyle name="BM UF in Col E 2 2 2 3 3" xfId="7273" xr:uid="{00000000-0005-0000-0000-0000521C0000}"/>
    <cellStyle name="BM UF in Col E 2 2 2 3 4" xfId="7274" xr:uid="{00000000-0005-0000-0000-0000531C0000}"/>
    <cellStyle name="BM UF in Col E 2 2 2 4" xfId="7275" xr:uid="{00000000-0005-0000-0000-0000541C0000}"/>
    <cellStyle name="BM UF in Col E 2 2 2 4 2" xfId="7276" xr:uid="{00000000-0005-0000-0000-0000551C0000}"/>
    <cellStyle name="BM UF in Col E 2 2 2 4 2 2" xfId="7277" xr:uid="{00000000-0005-0000-0000-0000561C0000}"/>
    <cellStyle name="BM UF in Col E 2 2 2 4 3" xfId="7278" xr:uid="{00000000-0005-0000-0000-0000571C0000}"/>
    <cellStyle name="BM UF in Col E 2 2 2 4 4" xfId="7279" xr:uid="{00000000-0005-0000-0000-0000581C0000}"/>
    <cellStyle name="BM UF in Col E 2 2 2 5" xfId="7280" xr:uid="{00000000-0005-0000-0000-0000591C0000}"/>
    <cellStyle name="BM UF in Col E 2 2 2 5 2" xfId="7281" xr:uid="{00000000-0005-0000-0000-00005A1C0000}"/>
    <cellStyle name="BM UF in Col E 2 2 2 5 2 2" xfId="7282" xr:uid="{00000000-0005-0000-0000-00005B1C0000}"/>
    <cellStyle name="BM UF in Col E 2 2 2 5 3" xfId="7283" xr:uid="{00000000-0005-0000-0000-00005C1C0000}"/>
    <cellStyle name="BM UF in Col E 2 2 2 6" xfId="7284" xr:uid="{00000000-0005-0000-0000-00005D1C0000}"/>
    <cellStyle name="BM UF in Col E 2 2 2 6 2" xfId="7285" xr:uid="{00000000-0005-0000-0000-00005E1C0000}"/>
    <cellStyle name="BM UF in Col E 2 2 2 6 2 2" xfId="7286" xr:uid="{00000000-0005-0000-0000-00005F1C0000}"/>
    <cellStyle name="BM UF in Col E 2 2 2 6 3" xfId="7287" xr:uid="{00000000-0005-0000-0000-0000601C0000}"/>
    <cellStyle name="BM UF in Col E 2 2 2 7" xfId="7288" xr:uid="{00000000-0005-0000-0000-0000611C0000}"/>
    <cellStyle name="BM UF in Col E 2 2 2 7 2" xfId="7289" xr:uid="{00000000-0005-0000-0000-0000621C0000}"/>
    <cellStyle name="BM UF in Col E 2 2 2 7 2 2" xfId="7290" xr:uid="{00000000-0005-0000-0000-0000631C0000}"/>
    <cellStyle name="BM UF in Col E 2 2 2 7 3" xfId="7291" xr:uid="{00000000-0005-0000-0000-0000641C0000}"/>
    <cellStyle name="BM UF in Col E 2 2 2 8" xfId="7292" xr:uid="{00000000-0005-0000-0000-0000651C0000}"/>
    <cellStyle name="BM UF in Col E 2 2 2 8 2" xfId="7293" xr:uid="{00000000-0005-0000-0000-0000661C0000}"/>
    <cellStyle name="BM UF in Col E 2 2 2 8 2 2" xfId="7294" xr:uid="{00000000-0005-0000-0000-0000671C0000}"/>
    <cellStyle name="BM UF in Col E 2 2 2 8 3" xfId="7295" xr:uid="{00000000-0005-0000-0000-0000681C0000}"/>
    <cellStyle name="BM UF in Col E 2 2 2 9" xfId="7296" xr:uid="{00000000-0005-0000-0000-0000691C0000}"/>
    <cellStyle name="BM UF in Col E 2 2 2 9 2" xfId="7297" xr:uid="{00000000-0005-0000-0000-00006A1C0000}"/>
    <cellStyle name="BM UF in Col E 2 2 2 9 2 2" xfId="7298" xr:uid="{00000000-0005-0000-0000-00006B1C0000}"/>
    <cellStyle name="BM UF in Col E 2 2 2 9 3" xfId="7299" xr:uid="{00000000-0005-0000-0000-00006C1C0000}"/>
    <cellStyle name="BM UF in Col E 2 2 20" xfId="7300" xr:uid="{00000000-0005-0000-0000-00006D1C0000}"/>
    <cellStyle name="BM UF in Col E 2 2 3" xfId="7301" xr:uid="{00000000-0005-0000-0000-00006E1C0000}"/>
    <cellStyle name="BM UF in Col E 2 2 3 2" xfId="7302" xr:uid="{00000000-0005-0000-0000-00006F1C0000}"/>
    <cellStyle name="BM UF in Col E 2 2 3 2 2" xfId="7303" xr:uid="{00000000-0005-0000-0000-0000701C0000}"/>
    <cellStyle name="BM UF in Col E 2 2 3 2 3" xfId="7304" xr:uid="{00000000-0005-0000-0000-0000711C0000}"/>
    <cellStyle name="BM UF in Col E 2 2 3 3" xfId="7305" xr:uid="{00000000-0005-0000-0000-0000721C0000}"/>
    <cellStyle name="BM UF in Col E 2 2 3 3 2" xfId="7306" xr:uid="{00000000-0005-0000-0000-0000731C0000}"/>
    <cellStyle name="BM UF in Col E 2 2 3 4" xfId="7307" xr:uid="{00000000-0005-0000-0000-0000741C0000}"/>
    <cellStyle name="BM UF in Col E 2 2 4" xfId="7308" xr:uid="{00000000-0005-0000-0000-0000751C0000}"/>
    <cellStyle name="BM UF in Col E 2 2 4 2" xfId="7309" xr:uid="{00000000-0005-0000-0000-0000761C0000}"/>
    <cellStyle name="BM UF in Col E 2 2 4 2 2" xfId="7310" xr:uid="{00000000-0005-0000-0000-0000771C0000}"/>
    <cellStyle name="BM UF in Col E 2 2 4 3" xfId="7311" xr:uid="{00000000-0005-0000-0000-0000781C0000}"/>
    <cellStyle name="BM UF in Col E 2 2 4 4" xfId="7312" xr:uid="{00000000-0005-0000-0000-0000791C0000}"/>
    <cellStyle name="BM UF in Col E 2 2 5" xfId="7313" xr:uid="{00000000-0005-0000-0000-00007A1C0000}"/>
    <cellStyle name="BM UF in Col E 2 2 5 2" xfId="7314" xr:uid="{00000000-0005-0000-0000-00007B1C0000}"/>
    <cellStyle name="BM UF in Col E 2 2 5 2 2" xfId="7315" xr:uid="{00000000-0005-0000-0000-00007C1C0000}"/>
    <cellStyle name="BM UF in Col E 2 2 5 3" xfId="7316" xr:uid="{00000000-0005-0000-0000-00007D1C0000}"/>
    <cellStyle name="BM UF in Col E 2 2 5 4" xfId="7317" xr:uid="{00000000-0005-0000-0000-00007E1C0000}"/>
    <cellStyle name="BM UF in Col E 2 2 6" xfId="7318" xr:uid="{00000000-0005-0000-0000-00007F1C0000}"/>
    <cellStyle name="BM UF in Col E 2 2 6 2" xfId="7319" xr:uid="{00000000-0005-0000-0000-0000801C0000}"/>
    <cellStyle name="BM UF in Col E 2 2 6 2 2" xfId="7320" xr:uid="{00000000-0005-0000-0000-0000811C0000}"/>
    <cellStyle name="BM UF in Col E 2 2 6 3" xfId="7321" xr:uid="{00000000-0005-0000-0000-0000821C0000}"/>
    <cellStyle name="BM UF in Col E 2 2 7" xfId="7322" xr:uid="{00000000-0005-0000-0000-0000831C0000}"/>
    <cellStyle name="BM UF in Col E 2 2 7 2" xfId="7323" xr:uid="{00000000-0005-0000-0000-0000841C0000}"/>
    <cellStyle name="BM UF in Col E 2 2 7 2 2" xfId="7324" xr:uid="{00000000-0005-0000-0000-0000851C0000}"/>
    <cellStyle name="BM UF in Col E 2 2 7 3" xfId="7325" xr:uid="{00000000-0005-0000-0000-0000861C0000}"/>
    <cellStyle name="BM UF in Col E 2 2 8" xfId="7326" xr:uid="{00000000-0005-0000-0000-0000871C0000}"/>
    <cellStyle name="BM UF in Col E 2 2 8 2" xfId="7327" xr:uid="{00000000-0005-0000-0000-0000881C0000}"/>
    <cellStyle name="BM UF in Col E 2 2 8 2 2" xfId="7328" xr:uid="{00000000-0005-0000-0000-0000891C0000}"/>
    <cellStyle name="BM UF in Col E 2 2 8 3" xfId="7329" xr:uid="{00000000-0005-0000-0000-00008A1C0000}"/>
    <cellStyle name="BM UF in Col E 2 2 9" xfId="7330" xr:uid="{00000000-0005-0000-0000-00008B1C0000}"/>
    <cellStyle name="BM UF in Col E 2 2 9 2" xfId="7331" xr:uid="{00000000-0005-0000-0000-00008C1C0000}"/>
    <cellStyle name="BM UF in Col E 2 2 9 2 2" xfId="7332" xr:uid="{00000000-0005-0000-0000-00008D1C0000}"/>
    <cellStyle name="BM UF in Col E 2 2 9 3" xfId="7333" xr:uid="{00000000-0005-0000-0000-00008E1C0000}"/>
    <cellStyle name="BM UF in Col E 2 20" xfId="7334" xr:uid="{00000000-0005-0000-0000-00008F1C0000}"/>
    <cellStyle name="BM UF in Col E 2 20 2" xfId="7335" xr:uid="{00000000-0005-0000-0000-0000901C0000}"/>
    <cellStyle name="BM UF in Col E 2 20 2 2" xfId="7336" xr:uid="{00000000-0005-0000-0000-0000911C0000}"/>
    <cellStyle name="BM UF in Col E 2 20 3" xfId="7337" xr:uid="{00000000-0005-0000-0000-0000921C0000}"/>
    <cellStyle name="BM UF in Col E 2 21" xfId="7338" xr:uid="{00000000-0005-0000-0000-0000931C0000}"/>
    <cellStyle name="BM UF in Col E 2 21 2" xfId="7339" xr:uid="{00000000-0005-0000-0000-0000941C0000}"/>
    <cellStyle name="BM UF in Col E 2 22" xfId="7340" xr:uid="{00000000-0005-0000-0000-0000951C0000}"/>
    <cellStyle name="BM UF in Col E 2 23" xfId="7341" xr:uid="{00000000-0005-0000-0000-0000961C0000}"/>
    <cellStyle name="BM UF in Col E 2 3" xfId="7342" xr:uid="{00000000-0005-0000-0000-0000971C0000}"/>
    <cellStyle name="BM UF in Col E 2 3 10" xfId="7343" xr:uid="{00000000-0005-0000-0000-0000981C0000}"/>
    <cellStyle name="BM UF in Col E 2 3 10 2" xfId="7344" xr:uid="{00000000-0005-0000-0000-0000991C0000}"/>
    <cellStyle name="BM UF in Col E 2 3 10 2 2" xfId="7345" xr:uid="{00000000-0005-0000-0000-00009A1C0000}"/>
    <cellStyle name="BM UF in Col E 2 3 10 3" xfId="7346" xr:uid="{00000000-0005-0000-0000-00009B1C0000}"/>
    <cellStyle name="BM UF in Col E 2 3 11" xfId="7347" xr:uid="{00000000-0005-0000-0000-00009C1C0000}"/>
    <cellStyle name="BM UF in Col E 2 3 11 2" xfId="7348" xr:uid="{00000000-0005-0000-0000-00009D1C0000}"/>
    <cellStyle name="BM UF in Col E 2 3 11 2 2" xfId="7349" xr:uid="{00000000-0005-0000-0000-00009E1C0000}"/>
    <cellStyle name="BM UF in Col E 2 3 11 3" xfId="7350" xr:uid="{00000000-0005-0000-0000-00009F1C0000}"/>
    <cellStyle name="BM UF in Col E 2 3 12" xfId="7351" xr:uid="{00000000-0005-0000-0000-0000A01C0000}"/>
    <cellStyle name="BM UF in Col E 2 3 12 2" xfId="7352" xr:uid="{00000000-0005-0000-0000-0000A11C0000}"/>
    <cellStyle name="BM UF in Col E 2 3 12 2 2" xfId="7353" xr:uid="{00000000-0005-0000-0000-0000A21C0000}"/>
    <cellStyle name="BM UF in Col E 2 3 12 3" xfId="7354" xr:uid="{00000000-0005-0000-0000-0000A31C0000}"/>
    <cellStyle name="BM UF in Col E 2 3 13" xfId="7355" xr:uid="{00000000-0005-0000-0000-0000A41C0000}"/>
    <cellStyle name="BM UF in Col E 2 3 13 2" xfId="7356" xr:uid="{00000000-0005-0000-0000-0000A51C0000}"/>
    <cellStyle name="BM UF in Col E 2 3 13 2 2" xfId="7357" xr:uid="{00000000-0005-0000-0000-0000A61C0000}"/>
    <cellStyle name="BM UF in Col E 2 3 13 3" xfId="7358" xr:uid="{00000000-0005-0000-0000-0000A71C0000}"/>
    <cellStyle name="BM UF in Col E 2 3 14" xfId="7359" xr:uid="{00000000-0005-0000-0000-0000A81C0000}"/>
    <cellStyle name="BM UF in Col E 2 3 14 2" xfId="7360" xr:uid="{00000000-0005-0000-0000-0000A91C0000}"/>
    <cellStyle name="BM UF in Col E 2 3 14 2 2" xfId="7361" xr:uid="{00000000-0005-0000-0000-0000AA1C0000}"/>
    <cellStyle name="BM UF in Col E 2 3 14 3" xfId="7362" xr:uid="{00000000-0005-0000-0000-0000AB1C0000}"/>
    <cellStyle name="BM UF in Col E 2 3 15" xfId="7363" xr:uid="{00000000-0005-0000-0000-0000AC1C0000}"/>
    <cellStyle name="BM UF in Col E 2 3 15 2" xfId="7364" xr:uid="{00000000-0005-0000-0000-0000AD1C0000}"/>
    <cellStyle name="BM UF in Col E 2 3 15 2 2" xfId="7365" xr:uid="{00000000-0005-0000-0000-0000AE1C0000}"/>
    <cellStyle name="BM UF in Col E 2 3 15 3" xfId="7366" xr:uid="{00000000-0005-0000-0000-0000AF1C0000}"/>
    <cellStyle name="BM UF in Col E 2 3 16" xfId="7367" xr:uid="{00000000-0005-0000-0000-0000B01C0000}"/>
    <cellStyle name="BM UF in Col E 2 3 16 2" xfId="7368" xr:uid="{00000000-0005-0000-0000-0000B11C0000}"/>
    <cellStyle name="BM UF in Col E 2 3 16 2 2" xfId="7369" xr:uid="{00000000-0005-0000-0000-0000B21C0000}"/>
    <cellStyle name="BM UF in Col E 2 3 16 3" xfId="7370" xr:uid="{00000000-0005-0000-0000-0000B31C0000}"/>
    <cellStyle name="BM UF in Col E 2 3 17" xfId="7371" xr:uid="{00000000-0005-0000-0000-0000B41C0000}"/>
    <cellStyle name="BM UF in Col E 2 3 17 2" xfId="7372" xr:uid="{00000000-0005-0000-0000-0000B51C0000}"/>
    <cellStyle name="BM UF in Col E 2 3 17 2 2" xfId="7373" xr:uid="{00000000-0005-0000-0000-0000B61C0000}"/>
    <cellStyle name="BM UF in Col E 2 3 17 3" xfId="7374" xr:uid="{00000000-0005-0000-0000-0000B71C0000}"/>
    <cellStyle name="BM UF in Col E 2 3 18" xfId="7375" xr:uid="{00000000-0005-0000-0000-0000B81C0000}"/>
    <cellStyle name="BM UF in Col E 2 3 18 2" xfId="7376" xr:uid="{00000000-0005-0000-0000-0000B91C0000}"/>
    <cellStyle name="BM UF in Col E 2 3 19" xfId="7377" xr:uid="{00000000-0005-0000-0000-0000BA1C0000}"/>
    <cellStyle name="BM UF in Col E 2 3 2" xfId="7378" xr:uid="{00000000-0005-0000-0000-0000BB1C0000}"/>
    <cellStyle name="BM UF in Col E 2 3 2 10" xfId="7379" xr:uid="{00000000-0005-0000-0000-0000BC1C0000}"/>
    <cellStyle name="BM UF in Col E 2 3 2 10 2" xfId="7380" xr:uid="{00000000-0005-0000-0000-0000BD1C0000}"/>
    <cellStyle name="BM UF in Col E 2 3 2 10 2 2" xfId="7381" xr:uid="{00000000-0005-0000-0000-0000BE1C0000}"/>
    <cellStyle name="BM UF in Col E 2 3 2 10 3" xfId="7382" xr:uid="{00000000-0005-0000-0000-0000BF1C0000}"/>
    <cellStyle name="BM UF in Col E 2 3 2 11" xfId="7383" xr:uid="{00000000-0005-0000-0000-0000C01C0000}"/>
    <cellStyle name="BM UF in Col E 2 3 2 11 2" xfId="7384" xr:uid="{00000000-0005-0000-0000-0000C11C0000}"/>
    <cellStyle name="BM UF in Col E 2 3 2 11 2 2" xfId="7385" xr:uid="{00000000-0005-0000-0000-0000C21C0000}"/>
    <cellStyle name="BM UF in Col E 2 3 2 11 3" xfId="7386" xr:uid="{00000000-0005-0000-0000-0000C31C0000}"/>
    <cellStyle name="BM UF in Col E 2 3 2 12" xfId="7387" xr:uid="{00000000-0005-0000-0000-0000C41C0000}"/>
    <cellStyle name="BM UF in Col E 2 3 2 12 2" xfId="7388" xr:uid="{00000000-0005-0000-0000-0000C51C0000}"/>
    <cellStyle name="BM UF in Col E 2 3 2 12 2 2" xfId="7389" xr:uid="{00000000-0005-0000-0000-0000C61C0000}"/>
    <cellStyle name="BM UF in Col E 2 3 2 12 3" xfId="7390" xr:uid="{00000000-0005-0000-0000-0000C71C0000}"/>
    <cellStyle name="BM UF in Col E 2 3 2 13" xfId="7391" xr:uid="{00000000-0005-0000-0000-0000C81C0000}"/>
    <cellStyle name="BM UF in Col E 2 3 2 13 2" xfId="7392" xr:uid="{00000000-0005-0000-0000-0000C91C0000}"/>
    <cellStyle name="BM UF in Col E 2 3 2 13 2 2" xfId="7393" xr:uid="{00000000-0005-0000-0000-0000CA1C0000}"/>
    <cellStyle name="BM UF in Col E 2 3 2 13 3" xfId="7394" xr:uid="{00000000-0005-0000-0000-0000CB1C0000}"/>
    <cellStyle name="BM UF in Col E 2 3 2 14" xfId="7395" xr:uid="{00000000-0005-0000-0000-0000CC1C0000}"/>
    <cellStyle name="BM UF in Col E 2 3 2 14 2" xfId="7396" xr:uid="{00000000-0005-0000-0000-0000CD1C0000}"/>
    <cellStyle name="BM UF in Col E 2 3 2 14 2 2" xfId="7397" xr:uid="{00000000-0005-0000-0000-0000CE1C0000}"/>
    <cellStyle name="BM UF in Col E 2 3 2 14 3" xfId="7398" xr:uid="{00000000-0005-0000-0000-0000CF1C0000}"/>
    <cellStyle name="BM UF in Col E 2 3 2 15" xfId="7399" xr:uid="{00000000-0005-0000-0000-0000D01C0000}"/>
    <cellStyle name="BM UF in Col E 2 3 2 15 2" xfId="7400" xr:uid="{00000000-0005-0000-0000-0000D11C0000}"/>
    <cellStyle name="BM UF in Col E 2 3 2 15 2 2" xfId="7401" xr:uid="{00000000-0005-0000-0000-0000D21C0000}"/>
    <cellStyle name="BM UF in Col E 2 3 2 15 3" xfId="7402" xr:uid="{00000000-0005-0000-0000-0000D31C0000}"/>
    <cellStyle name="BM UF in Col E 2 3 2 16" xfId="7403" xr:uid="{00000000-0005-0000-0000-0000D41C0000}"/>
    <cellStyle name="BM UF in Col E 2 3 2 16 2" xfId="7404" xr:uid="{00000000-0005-0000-0000-0000D51C0000}"/>
    <cellStyle name="BM UF in Col E 2 3 2 16 2 2" xfId="7405" xr:uid="{00000000-0005-0000-0000-0000D61C0000}"/>
    <cellStyle name="BM UF in Col E 2 3 2 16 3" xfId="7406" xr:uid="{00000000-0005-0000-0000-0000D71C0000}"/>
    <cellStyle name="BM UF in Col E 2 3 2 17" xfId="7407" xr:uid="{00000000-0005-0000-0000-0000D81C0000}"/>
    <cellStyle name="BM UF in Col E 2 3 2 17 2" xfId="7408" xr:uid="{00000000-0005-0000-0000-0000D91C0000}"/>
    <cellStyle name="BM UF in Col E 2 3 2 17 2 2" xfId="7409" xr:uid="{00000000-0005-0000-0000-0000DA1C0000}"/>
    <cellStyle name="BM UF in Col E 2 3 2 17 3" xfId="7410" xr:uid="{00000000-0005-0000-0000-0000DB1C0000}"/>
    <cellStyle name="BM UF in Col E 2 3 2 18" xfId="7411" xr:uid="{00000000-0005-0000-0000-0000DC1C0000}"/>
    <cellStyle name="BM UF in Col E 2 3 2 18 2" xfId="7412" xr:uid="{00000000-0005-0000-0000-0000DD1C0000}"/>
    <cellStyle name="BM UF in Col E 2 3 2 18 2 2" xfId="7413" xr:uid="{00000000-0005-0000-0000-0000DE1C0000}"/>
    <cellStyle name="BM UF in Col E 2 3 2 18 3" xfId="7414" xr:uid="{00000000-0005-0000-0000-0000DF1C0000}"/>
    <cellStyle name="BM UF in Col E 2 3 2 19" xfId="7415" xr:uid="{00000000-0005-0000-0000-0000E01C0000}"/>
    <cellStyle name="BM UF in Col E 2 3 2 19 2" xfId="7416" xr:uid="{00000000-0005-0000-0000-0000E11C0000}"/>
    <cellStyle name="BM UF in Col E 2 3 2 19 2 2" xfId="7417" xr:uid="{00000000-0005-0000-0000-0000E21C0000}"/>
    <cellStyle name="BM UF in Col E 2 3 2 19 3" xfId="7418" xr:uid="{00000000-0005-0000-0000-0000E31C0000}"/>
    <cellStyle name="BM UF in Col E 2 3 2 2" xfId="7419" xr:uid="{00000000-0005-0000-0000-0000E41C0000}"/>
    <cellStyle name="BM UF in Col E 2 3 2 2 2" xfId="7420" xr:uid="{00000000-0005-0000-0000-0000E51C0000}"/>
    <cellStyle name="BM UF in Col E 2 3 2 2 2 2" xfId="7421" xr:uid="{00000000-0005-0000-0000-0000E61C0000}"/>
    <cellStyle name="BM UF in Col E 2 3 2 2 3" xfId="7422" xr:uid="{00000000-0005-0000-0000-0000E71C0000}"/>
    <cellStyle name="BM UF in Col E 2 3 2 2 4" xfId="7423" xr:uid="{00000000-0005-0000-0000-0000E81C0000}"/>
    <cellStyle name="BM UF in Col E 2 3 2 20" xfId="7424" xr:uid="{00000000-0005-0000-0000-0000E91C0000}"/>
    <cellStyle name="BM UF in Col E 2 3 2 20 2" xfId="7425" xr:uid="{00000000-0005-0000-0000-0000EA1C0000}"/>
    <cellStyle name="BM UF in Col E 2 3 2 20 2 2" xfId="7426" xr:uid="{00000000-0005-0000-0000-0000EB1C0000}"/>
    <cellStyle name="BM UF in Col E 2 3 2 20 3" xfId="7427" xr:uid="{00000000-0005-0000-0000-0000EC1C0000}"/>
    <cellStyle name="BM UF in Col E 2 3 2 21" xfId="7428" xr:uid="{00000000-0005-0000-0000-0000ED1C0000}"/>
    <cellStyle name="BM UF in Col E 2 3 2 21 2" xfId="7429" xr:uid="{00000000-0005-0000-0000-0000EE1C0000}"/>
    <cellStyle name="BM UF in Col E 2 3 2 22" xfId="7430" xr:uid="{00000000-0005-0000-0000-0000EF1C0000}"/>
    <cellStyle name="BM UF in Col E 2 3 2 23" xfId="7431" xr:uid="{00000000-0005-0000-0000-0000F01C0000}"/>
    <cellStyle name="BM UF in Col E 2 3 2 3" xfId="7432" xr:uid="{00000000-0005-0000-0000-0000F11C0000}"/>
    <cellStyle name="BM UF in Col E 2 3 2 3 2" xfId="7433" xr:uid="{00000000-0005-0000-0000-0000F21C0000}"/>
    <cellStyle name="BM UF in Col E 2 3 2 3 2 2" xfId="7434" xr:uid="{00000000-0005-0000-0000-0000F31C0000}"/>
    <cellStyle name="BM UF in Col E 2 3 2 3 3" xfId="7435" xr:uid="{00000000-0005-0000-0000-0000F41C0000}"/>
    <cellStyle name="BM UF in Col E 2 3 2 3 4" xfId="7436" xr:uid="{00000000-0005-0000-0000-0000F51C0000}"/>
    <cellStyle name="BM UF in Col E 2 3 2 4" xfId="7437" xr:uid="{00000000-0005-0000-0000-0000F61C0000}"/>
    <cellStyle name="BM UF in Col E 2 3 2 4 2" xfId="7438" xr:uid="{00000000-0005-0000-0000-0000F71C0000}"/>
    <cellStyle name="BM UF in Col E 2 3 2 4 2 2" xfId="7439" xr:uid="{00000000-0005-0000-0000-0000F81C0000}"/>
    <cellStyle name="BM UF in Col E 2 3 2 4 3" xfId="7440" xr:uid="{00000000-0005-0000-0000-0000F91C0000}"/>
    <cellStyle name="BM UF in Col E 2 3 2 5" xfId="7441" xr:uid="{00000000-0005-0000-0000-0000FA1C0000}"/>
    <cellStyle name="BM UF in Col E 2 3 2 5 2" xfId="7442" xr:uid="{00000000-0005-0000-0000-0000FB1C0000}"/>
    <cellStyle name="BM UF in Col E 2 3 2 5 2 2" xfId="7443" xr:uid="{00000000-0005-0000-0000-0000FC1C0000}"/>
    <cellStyle name="BM UF in Col E 2 3 2 5 3" xfId="7444" xr:uid="{00000000-0005-0000-0000-0000FD1C0000}"/>
    <cellStyle name="BM UF in Col E 2 3 2 6" xfId="7445" xr:uid="{00000000-0005-0000-0000-0000FE1C0000}"/>
    <cellStyle name="BM UF in Col E 2 3 2 6 2" xfId="7446" xr:uid="{00000000-0005-0000-0000-0000FF1C0000}"/>
    <cellStyle name="BM UF in Col E 2 3 2 6 2 2" xfId="7447" xr:uid="{00000000-0005-0000-0000-0000001D0000}"/>
    <cellStyle name="BM UF in Col E 2 3 2 6 3" xfId="7448" xr:uid="{00000000-0005-0000-0000-0000011D0000}"/>
    <cellStyle name="BM UF in Col E 2 3 2 7" xfId="7449" xr:uid="{00000000-0005-0000-0000-0000021D0000}"/>
    <cellStyle name="BM UF in Col E 2 3 2 7 2" xfId="7450" xr:uid="{00000000-0005-0000-0000-0000031D0000}"/>
    <cellStyle name="BM UF in Col E 2 3 2 7 2 2" xfId="7451" xr:uid="{00000000-0005-0000-0000-0000041D0000}"/>
    <cellStyle name="BM UF in Col E 2 3 2 7 3" xfId="7452" xr:uid="{00000000-0005-0000-0000-0000051D0000}"/>
    <cellStyle name="BM UF in Col E 2 3 2 8" xfId="7453" xr:uid="{00000000-0005-0000-0000-0000061D0000}"/>
    <cellStyle name="BM UF in Col E 2 3 2 8 2" xfId="7454" xr:uid="{00000000-0005-0000-0000-0000071D0000}"/>
    <cellStyle name="BM UF in Col E 2 3 2 8 2 2" xfId="7455" xr:uid="{00000000-0005-0000-0000-0000081D0000}"/>
    <cellStyle name="BM UF in Col E 2 3 2 8 3" xfId="7456" xr:uid="{00000000-0005-0000-0000-0000091D0000}"/>
    <cellStyle name="BM UF in Col E 2 3 2 9" xfId="7457" xr:uid="{00000000-0005-0000-0000-00000A1D0000}"/>
    <cellStyle name="BM UF in Col E 2 3 2 9 2" xfId="7458" xr:uid="{00000000-0005-0000-0000-00000B1D0000}"/>
    <cellStyle name="BM UF in Col E 2 3 2 9 2 2" xfId="7459" xr:uid="{00000000-0005-0000-0000-00000C1D0000}"/>
    <cellStyle name="BM UF in Col E 2 3 2 9 3" xfId="7460" xr:uid="{00000000-0005-0000-0000-00000D1D0000}"/>
    <cellStyle name="BM UF in Col E 2 3 20" xfId="7461" xr:uid="{00000000-0005-0000-0000-00000E1D0000}"/>
    <cellStyle name="BM UF in Col E 2 3 3" xfId="7462" xr:uid="{00000000-0005-0000-0000-00000F1D0000}"/>
    <cellStyle name="BM UF in Col E 2 3 3 2" xfId="7463" xr:uid="{00000000-0005-0000-0000-0000101D0000}"/>
    <cellStyle name="BM UF in Col E 2 3 3 2 2" xfId="7464" xr:uid="{00000000-0005-0000-0000-0000111D0000}"/>
    <cellStyle name="BM UF in Col E 2 3 3 3" xfId="7465" xr:uid="{00000000-0005-0000-0000-0000121D0000}"/>
    <cellStyle name="BM UF in Col E 2 3 3 4" xfId="7466" xr:uid="{00000000-0005-0000-0000-0000131D0000}"/>
    <cellStyle name="BM UF in Col E 2 3 4" xfId="7467" xr:uid="{00000000-0005-0000-0000-0000141D0000}"/>
    <cellStyle name="BM UF in Col E 2 3 4 2" xfId="7468" xr:uid="{00000000-0005-0000-0000-0000151D0000}"/>
    <cellStyle name="BM UF in Col E 2 3 4 2 2" xfId="7469" xr:uid="{00000000-0005-0000-0000-0000161D0000}"/>
    <cellStyle name="BM UF in Col E 2 3 4 3" xfId="7470" xr:uid="{00000000-0005-0000-0000-0000171D0000}"/>
    <cellStyle name="BM UF in Col E 2 3 4 4" xfId="7471" xr:uid="{00000000-0005-0000-0000-0000181D0000}"/>
    <cellStyle name="BM UF in Col E 2 3 5" xfId="7472" xr:uid="{00000000-0005-0000-0000-0000191D0000}"/>
    <cellStyle name="BM UF in Col E 2 3 5 2" xfId="7473" xr:uid="{00000000-0005-0000-0000-00001A1D0000}"/>
    <cellStyle name="BM UF in Col E 2 3 5 2 2" xfId="7474" xr:uid="{00000000-0005-0000-0000-00001B1D0000}"/>
    <cellStyle name="BM UF in Col E 2 3 5 3" xfId="7475" xr:uid="{00000000-0005-0000-0000-00001C1D0000}"/>
    <cellStyle name="BM UF in Col E 2 3 6" xfId="7476" xr:uid="{00000000-0005-0000-0000-00001D1D0000}"/>
    <cellStyle name="BM UF in Col E 2 3 6 2" xfId="7477" xr:uid="{00000000-0005-0000-0000-00001E1D0000}"/>
    <cellStyle name="BM UF in Col E 2 3 6 2 2" xfId="7478" xr:uid="{00000000-0005-0000-0000-00001F1D0000}"/>
    <cellStyle name="BM UF in Col E 2 3 6 3" xfId="7479" xr:uid="{00000000-0005-0000-0000-0000201D0000}"/>
    <cellStyle name="BM UF in Col E 2 3 7" xfId="7480" xr:uid="{00000000-0005-0000-0000-0000211D0000}"/>
    <cellStyle name="BM UF in Col E 2 3 7 2" xfId="7481" xr:uid="{00000000-0005-0000-0000-0000221D0000}"/>
    <cellStyle name="BM UF in Col E 2 3 7 2 2" xfId="7482" xr:uid="{00000000-0005-0000-0000-0000231D0000}"/>
    <cellStyle name="BM UF in Col E 2 3 7 3" xfId="7483" xr:uid="{00000000-0005-0000-0000-0000241D0000}"/>
    <cellStyle name="BM UF in Col E 2 3 8" xfId="7484" xr:uid="{00000000-0005-0000-0000-0000251D0000}"/>
    <cellStyle name="BM UF in Col E 2 3 8 2" xfId="7485" xr:uid="{00000000-0005-0000-0000-0000261D0000}"/>
    <cellStyle name="BM UF in Col E 2 3 8 2 2" xfId="7486" xr:uid="{00000000-0005-0000-0000-0000271D0000}"/>
    <cellStyle name="BM UF in Col E 2 3 8 3" xfId="7487" xr:uid="{00000000-0005-0000-0000-0000281D0000}"/>
    <cellStyle name="BM UF in Col E 2 3 9" xfId="7488" xr:uid="{00000000-0005-0000-0000-0000291D0000}"/>
    <cellStyle name="BM UF in Col E 2 3 9 2" xfId="7489" xr:uid="{00000000-0005-0000-0000-00002A1D0000}"/>
    <cellStyle name="BM UF in Col E 2 3 9 2 2" xfId="7490" xr:uid="{00000000-0005-0000-0000-00002B1D0000}"/>
    <cellStyle name="BM UF in Col E 2 3 9 3" xfId="7491" xr:uid="{00000000-0005-0000-0000-00002C1D0000}"/>
    <cellStyle name="BM UF in Col E 2 4" xfId="7492" xr:uid="{00000000-0005-0000-0000-00002D1D0000}"/>
    <cellStyle name="BM UF in Col E 2 4 10" xfId="7493" xr:uid="{00000000-0005-0000-0000-00002E1D0000}"/>
    <cellStyle name="BM UF in Col E 2 4 10 2" xfId="7494" xr:uid="{00000000-0005-0000-0000-00002F1D0000}"/>
    <cellStyle name="BM UF in Col E 2 4 10 2 2" xfId="7495" xr:uid="{00000000-0005-0000-0000-0000301D0000}"/>
    <cellStyle name="BM UF in Col E 2 4 10 3" xfId="7496" xr:uid="{00000000-0005-0000-0000-0000311D0000}"/>
    <cellStyle name="BM UF in Col E 2 4 11" xfId="7497" xr:uid="{00000000-0005-0000-0000-0000321D0000}"/>
    <cellStyle name="BM UF in Col E 2 4 11 2" xfId="7498" xr:uid="{00000000-0005-0000-0000-0000331D0000}"/>
    <cellStyle name="BM UF in Col E 2 4 11 2 2" xfId="7499" xr:uid="{00000000-0005-0000-0000-0000341D0000}"/>
    <cellStyle name="BM UF in Col E 2 4 11 3" xfId="7500" xr:uid="{00000000-0005-0000-0000-0000351D0000}"/>
    <cellStyle name="BM UF in Col E 2 4 12" xfId="7501" xr:uid="{00000000-0005-0000-0000-0000361D0000}"/>
    <cellStyle name="BM UF in Col E 2 4 12 2" xfId="7502" xr:uid="{00000000-0005-0000-0000-0000371D0000}"/>
    <cellStyle name="BM UF in Col E 2 4 12 2 2" xfId="7503" xr:uid="{00000000-0005-0000-0000-0000381D0000}"/>
    <cellStyle name="BM UF in Col E 2 4 12 3" xfId="7504" xr:uid="{00000000-0005-0000-0000-0000391D0000}"/>
    <cellStyle name="BM UF in Col E 2 4 13" xfId="7505" xr:uid="{00000000-0005-0000-0000-00003A1D0000}"/>
    <cellStyle name="BM UF in Col E 2 4 13 2" xfId="7506" xr:uid="{00000000-0005-0000-0000-00003B1D0000}"/>
    <cellStyle name="BM UF in Col E 2 4 13 2 2" xfId="7507" xr:uid="{00000000-0005-0000-0000-00003C1D0000}"/>
    <cellStyle name="BM UF in Col E 2 4 13 3" xfId="7508" xr:uid="{00000000-0005-0000-0000-00003D1D0000}"/>
    <cellStyle name="BM UF in Col E 2 4 14" xfId="7509" xr:uid="{00000000-0005-0000-0000-00003E1D0000}"/>
    <cellStyle name="BM UF in Col E 2 4 14 2" xfId="7510" xr:uid="{00000000-0005-0000-0000-00003F1D0000}"/>
    <cellStyle name="BM UF in Col E 2 4 14 2 2" xfId="7511" xr:uid="{00000000-0005-0000-0000-0000401D0000}"/>
    <cellStyle name="BM UF in Col E 2 4 14 3" xfId="7512" xr:uid="{00000000-0005-0000-0000-0000411D0000}"/>
    <cellStyle name="BM UF in Col E 2 4 15" xfId="7513" xr:uid="{00000000-0005-0000-0000-0000421D0000}"/>
    <cellStyle name="BM UF in Col E 2 4 15 2" xfId="7514" xr:uid="{00000000-0005-0000-0000-0000431D0000}"/>
    <cellStyle name="BM UF in Col E 2 4 15 2 2" xfId="7515" xr:uid="{00000000-0005-0000-0000-0000441D0000}"/>
    <cellStyle name="BM UF in Col E 2 4 15 3" xfId="7516" xr:uid="{00000000-0005-0000-0000-0000451D0000}"/>
    <cellStyle name="BM UF in Col E 2 4 16" xfId="7517" xr:uid="{00000000-0005-0000-0000-0000461D0000}"/>
    <cellStyle name="BM UF in Col E 2 4 16 2" xfId="7518" xr:uid="{00000000-0005-0000-0000-0000471D0000}"/>
    <cellStyle name="BM UF in Col E 2 4 16 2 2" xfId="7519" xr:uid="{00000000-0005-0000-0000-0000481D0000}"/>
    <cellStyle name="BM UF in Col E 2 4 16 3" xfId="7520" xr:uid="{00000000-0005-0000-0000-0000491D0000}"/>
    <cellStyle name="BM UF in Col E 2 4 17" xfId="7521" xr:uid="{00000000-0005-0000-0000-00004A1D0000}"/>
    <cellStyle name="BM UF in Col E 2 4 17 2" xfId="7522" xr:uid="{00000000-0005-0000-0000-00004B1D0000}"/>
    <cellStyle name="BM UF in Col E 2 4 17 2 2" xfId="7523" xr:uid="{00000000-0005-0000-0000-00004C1D0000}"/>
    <cellStyle name="BM UF in Col E 2 4 17 3" xfId="7524" xr:uid="{00000000-0005-0000-0000-00004D1D0000}"/>
    <cellStyle name="BM UF in Col E 2 4 18" xfId="7525" xr:uid="{00000000-0005-0000-0000-00004E1D0000}"/>
    <cellStyle name="BM UF in Col E 2 4 18 2" xfId="7526" xr:uid="{00000000-0005-0000-0000-00004F1D0000}"/>
    <cellStyle name="BM UF in Col E 2 4 18 2 2" xfId="7527" xr:uid="{00000000-0005-0000-0000-0000501D0000}"/>
    <cellStyle name="BM UF in Col E 2 4 18 3" xfId="7528" xr:uid="{00000000-0005-0000-0000-0000511D0000}"/>
    <cellStyle name="BM UF in Col E 2 4 19" xfId="7529" xr:uid="{00000000-0005-0000-0000-0000521D0000}"/>
    <cellStyle name="BM UF in Col E 2 4 19 2" xfId="7530" xr:uid="{00000000-0005-0000-0000-0000531D0000}"/>
    <cellStyle name="BM UF in Col E 2 4 19 2 2" xfId="7531" xr:uid="{00000000-0005-0000-0000-0000541D0000}"/>
    <cellStyle name="BM UF in Col E 2 4 19 3" xfId="7532" xr:uid="{00000000-0005-0000-0000-0000551D0000}"/>
    <cellStyle name="BM UF in Col E 2 4 2" xfId="7533" xr:uid="{00000000-0005-0000-0000-0000561D0000}"/>
    <cellStyle name="BM UF in Col E 2 4 2 10" xfId="7534" xr:uid="{00000000-0005-0000-0000-0000571D0000}"/>
    <cellStyle name="BM UF in Col E 2 4 2 10 2" xfId="7535" xr:uid="{00000000-0005-0000-0000-0000581D0000}"/>
    <cellStyle name="BM UF in Col E 2 4 2 10 2 2" xfId="7536" xr:uid="{00000000-0005-0000-0000-0000591D0000}"/>
    <cellStyle name="BM UF in Col E 2 4 2 10 3" xfId="7537" xr:uid="{00000000-0005-0000-0000-00005A1D0000}"/>
    <cellStyle name="BM UF in Col E 2 4 2 11" xfId="7538" xr:uid="{00000000-0005-0000-0000-00005B1D0000}"/>
    <cellStyle name="BM UF in Col E 2 4 2 11 2" xfId="7539" xr:uid="{00000000-0005-0000-0000-00005C1D0000}"/>
    <cellStyle name="BM UF in Col E 2 4 2 11 2 2" xfId="7540" xr:uid="{00000000-0005-0000-0000-00005D1D0000}"/>
    <cellStyle name="BM UF in Col E 2 4 2 11 3" xfId="7541" xr:uid="{00000000-0005-0000-0000-00005E1D0000}"/>
    <cellStyle name="BM UF in Col E 2 4 2 12" xfId="7542" xr:uid="{00000000-0005-0000-0000-00005F1D0000}"/>
    <cellStyle name="BM UF in Col E 2 4 2 12 2" xfId="7543" xr:uid="{00000000-0005-0000-0000-0000601D0000}"/>
    <cellStyle name="BM UF in Col E 2 4 2 12 2 2" xfId="7544" xr:uid="{00000000-0005-0000-0000-0000611D0000}"/>
    <cellStyle name="BM UF in Col E 2 4 2 12 3" xfId="7545" xr:uid="{00000000-0005-0000-0000-0000621D0000}"/>
    <cellStyle name="BM UF in Col E 2 4 2 13" xfId="7546" xr:uid="{00000000-0005-0000-0000-0000631D0000}"/>
    <cellStyle name="BM UF in Col E 2 4 2 13 2" xfId="7547" xr:uid="{00000000-0005-0000-0000-0000641D0000}"/>
    <cellStyle name="BM UF in Col E 2 4 2 13 2 2" xfId="7548" xr:uid="{00000000-0005-0000-0000-0000651D0000}"/>
    <cellStyle name="BM UF in Col E 2 4 2 13 3" xfId="7549" xr:uid="{00000000-0005-0000-0000-0000661D0000}"/>
    <cellStyle name="BM UF in Col E 2 4 2 14" xfId="7550" xr:uid="{00000000-0005-0000-0000-0000671D0000}"/>
    <cellStyle name="BM UF in Col E 2 4 2 14 2" xfId="7551" xr:uid="{00000000-0005-0000-0000-0000681D0000}"/>
    <cellStyle name="BM UF in Col E 2 4 2 14 2 2" xfId="7552" xr:uid="{00000000-0005-0000-0000-0000691D0000}"/>
    <cellStyle name="BM UF in Col E 2 4 2 14 3" xfId="7553" xr:uid="{00000000-0005-0000-0000-00006A1D0000}"/>
    <cellStyle name="BM UF in Col E 2 4 2 15" xfId="7554" xr:uid="{00000000-0005-0000-0000-00006B1D0000}"/>
    <cellStyle name="BM UF in Col E 2 4 2 15 2" xfId="7555" xr:uid="{00000000-0005-0000-0000-00006C1D0000}"/>
    <cellStyle name="BM UF in Col E 2 4 2 15 2 2" xfId="7556" xr:uid="{00000000-0005-0000-0000-00006D1D0000}"/>
    <cellStyle name="BM UF in Col E 2 4 2 15 3" xfId="7557" xr:uid="{00000000-0005-0000-0000-00006E1D0000}"/>
    <cellStyle name="BM UF in Col E 2 4 2 16" xfId="7558" xr:uid="{00000000-0005-0000-0000-00006F1D0000}"/>
    <cellStyle name="BM UF in Col E 2 4 2 16 2" xfId="7559" xr:uid="{00000000-0005-0000-0000-0000701D0000}"/>
    <cellStyle name="BM UF in Col E 2 4 2 16 2 2" xfId="7560" xr:uid="{00000000-0005-0000-0000-0000711D0000}"/>
    <cellStyle name="BM UF in Col E 2 4 2 16 3" xfId="7561" xr:uid="{00000000-0005-0000-0000-0000721D0000}"/>
    <cellStyle name="BM UF in Col E 2 4 2 17" xfId="7562" xr:uid="{00000000-0005-0000-0000-0000731D0000}"/>
    <cellStyle name="BM UF in Col E 2 4 2 17 2" xfId="7563" xr:uid="{00000000-0005-0000-0000-0000741D0000}"/>
    <cellStyle name="BM UF in Col E 2 4 2 17 2 2" xfId="7564" xr:uid="{00000000-0005-0000-0000-0000751D0000}"/>
    <cellStyle name="BM UF in Col E 2 4 2 17 3" xfId="7565" xr:uid="{00000000-0005-0000-0000-0000761D0000}"/>
    <cellStyle name="BM UF in Col E 2 4 2 18" xfId="7566" xr:uid="{00000000-0005-0000-0000-0000771D0000}"/>
    <cellStyle name="BM UF in Col E 2 4 2 18 2" xfId="7567" xr:uid="{00000000-0005-0000-0000-0000781D0000}"/>
    <cellStyle name="BM UF in Col E 2 4 2 18 2 2" xfId="7568" xr:uid="{00000000-0005-0000-0000-0000791D0000}"/>
    <cellStyle name="BM UF in Col E 2 4 2 18 3" xfId="7569" xr:uid="{00000000-0005-0000-0000-00007A1D0000}"/>
    <cellStyle name="BM UF in Col E 2 4 2 19" xfId="7570" xr:uid="{00000000-0005-0000-0000-00007B1D0000}"/>
    <cellStyle name="BM UF in Col E 2 4 2 19 2" xfId="7571" xr:uid="{00000000-0005-0000-0000-00007C1D0000}"/>
    <cellStyle name="BM UF in Col E 2 4 2 19 2 2" xfId="7572" xr:uid="{00000000-0005-0000-0000-00007D1D0000}"/>
    <cellStyle name="BM UF in Col E 2 4 2 19 3" xfId="7573" xr:uid="{00000000-0005-0000-0000-00007E1D0000}"/>
    <cellStyle name="BM UF in Col E 2 4 2 2" xfId="7574" xr:uid="{00000000-0005-0000-0000-00007F1D0000}"/>
    <cellStyle name="BM UF in Col E 2 4 2 2 2" xfId="7575" xr:uid="{00000000-0005-0000-0000-0000801D0000}"/>
    <cellStyle name="BM UF in Col E 2 4 2 2 2 2" xfId="7576" xr:uid="{00000000-0005-0000-0000-0000811D0000}"/>
    <cellStyle name="BM UF in Col E 2 4 2 2 3" xfId="7577" xr:uid="{00000000-0005-0000-0000-0000821D0000}"/>
    <cellStyle name="BM UF in Col E 2 4 2 2 4" xfId="7578" xr:uid="{00000000-0005-0000-0000-0000831D0000}"/>
    <cellStyle name="BM UF in Col E 2 4 2 20" xfId="7579" xr:uid="{00000000-0005-0000-0000-0000841D0000}"/>
    <cellStyle name="BM UF in Col E 2 4 2 20 2" xfId="7580" xr:uid="{00000000-0005-0000-0000-0000851D0000}"/>
    <cellStyle name="BM UF in Col E 2 4 2 20 2 2" xfId="7581" xr:uid="{00000000-0005-0000-0000-0000861D0000}"/>
    <cellStyle name="BM UF in Col E 2 4 2 20 3" xfId="7582" xr:uid="{00000000-0005-0000-0000-0000871D0000}"/>
    <cellStyle name="BM UF in Col E 2 4 2 21" xfId="7583" xr:uid="{00000000-0005-0000-0000-0000881D0000}"/>
    <cellStyle name="BM UF in Col E 2 4 2 21 2" xfId="7584" xr:uid="{00000000-0005-0000-0000-0000891D0000}"/>
    <cellStyle name="BM UF in Col E 2 4 2 22" xfId="7585" xr:uid="{00000000-0005-0000-0000-00008A1D0000}"/>
    <cellStyle name="BM UF in Col E 2 4 2 23" xfId="7586" xr:uid="{00000000-0005-0000-0000-00008B1D0000}"/>
    <cellStyle name="BM UF in Col E 2 4 2 3" xfId="7587" xr:uid="{00000000-0005-0000-0000-00008C1D0000}"/>
    <cellStyle name="BM UF in Col E 2 4 2 3 2" xfId="7588" xr:uid="{00000000-0005-0000-0000-00008D1D0000}"/>
    <cellStyle name="BM UF in Col E 2 4 2 3 2 2" xfId="7589" xr:uid="{00000000-0005-0000-0000-00008E1D0000}"/>
    <cellStyle name="BM UF in Col E 2 4 2 3 3" xfId="7590" xr:uid="{00000000-0005-0000-0000-00008F1D0000}"/>
    <cellStyle name="BM UF in Col E 2 4 2 4" xfId="7591" xr:uid="{00000000-0005-0000-0000-0000901D0000}"/>
    <cellStyle name="BM UF in Col E 2 4 2 4 2" xfId="7592" xr:uid="{00000000-0005-0000-0000-0000911D0000}"/>
    <cellStyle name="BM UF in Col E 2 4 2 4 2 2" xfId="7593" xr:uid="{00000000-0005-0000-0000-0000921D0000}"/>
    <cellStyle name="BM UF in Col E 2 4 2 4 3" xfId="7594" xr:uid="{00000000-0005-0000-0000-0000931D0000}"/>
    <cellStyle name="BM UF in Col E 2 4 2 5" xfId="7595" xr:uid="{00000000-0005-0000-0000-0000941D0000}"/>
    <cellStyle name="BM UF in Col E 2 4 2 5 2" xfId="7596" xr:uid="{00000000-0005-0000-0000-0000951D0000}"/>
    <cellStyle name="BM UF in Col E 2 4 2 5 2 2" xfId="7597" xr:uid="{00000000-0005-0000-0000-0000961D0000}"/>
    <cellStyle name="BM UF in Col E 2 4 2 5 3" xfId="7598" xr:uid="{00000000-0005-0000-0000-0000971D0000}"/>
    <cellStyle name="BM UF in Col E 2 4 2 6" xfId="7599" xr:uid="{00000000-0005-0000-0000-0000981D0000}"/>
    <cellStyle name="BM UF in Col E 2 4 2 6 2" xfId="7600" xr:uid="{00000000-0005-0000-0000-0000991D0000}"/>
    <cellStyle name="BM UF in Col E 2 4 2 6 2 2" xfId="7601" xr:uid="{00000000-0005-0000-0000-00009A1D0000}"/>
    <cellStyle name="BM UF in Col E 2 4 2 6 3" xfId="7602" xr:uid="{00000000-0005-0000-0000-00009B1D0000}"/>
    <cellStyle name="BM UF in Col E 2 4 2 7" xfId="7603" xr:uid="{00000000-0005-0000-0000-00009C1D0000}"/>
    <cellStyle name="BM UF in Col E 2 4 2 7 2" xfId="7604" xr:uid="{00000000-0005-0000-0000-00009D1D0000}"/>
    <cellStyle name="BM UF in Col E 2 4 2 7 2 2" xfId="7605" xr:uid="{00000000-0005-0000-0000-00009E1D0000}"/>
    <cellStyle name="BM UF in Col E 2 4 2 7 3" xfId="7606" xr:uid="{00000000-0005-0000-0000-00009F1D0000}"/>
    <cellStyle name="BM UF in Col E 2 4 2 8" xfId="7607" xr:uid="{00000000-0005-0000-0000-0000A01D0000}"/>
    <cellStyle name="BM UF in Col E 2 4 2 8 2" xfId="7608" xr:uid="{00000000-0005-0000-0000-0000A11D0000}"/>
    <cellStyle name="BM UF in Col E 2 4 2 8 2 2" xfId="7609" xr:uid="{00000000-0005-0000-0000-0000A21D0000}"/>
    <cellStyle name="BM UF in Col E 2 4 2 8 3" xfId="7610" xr:uid="{00000000-0005-0000-0000-0000A31D0000}"/>
    <cellStyle name="BM UF in Col E 2 4 2 9" xfId="7611" xr:uid="{00000000-0005-0000-0000-0000A41D0000}"/>
    <cellStyle name="BM UF in Col E 2 4 2 9 2" xfId="7612" xr:uid="{00000000-0005-0000-0000-0000A51D0000}"/>
    <cellStyle name="BM UF in Col E 2 4 2 9 2 2" xfId="7613" xr:uid="{00000000-0005-0000-0000-0000A61D0000}"/>
    <cellStyle name="BM UF in Col E 2 4 2 9 3" xfId="7614" xr:uid="{00000000-0005-0000-0000-0000A71D0000}"/>
    <cellStyle name="BM UF in Col E 2 4 20" xfId="7615" xr:uid="{00000000-0005-0000-0000-0000A81D0000}"/>
    <cellStyle name="BM UF in Col E 2 4 20 2" xfId="7616" xr:uid="{00000000-0005-0000-0000-0000A91D0000}"/>
    <cellStyle name="BM UF in Col E 2 4 20 2 2" xfId="7617" xr:uid="{00000000-0005-0000-0000-0000AA1D0000}"/>
    <cellStyle name="BM UF in Col E 2 4 20 3" xfId="7618" xr:uid="{00000000-0005-0000-0000-0000AB1D0000}"/>
    <cellStyle name="BM UF in Col E 2 4 21" xfId="7619" xr:uid="{00000000-0005-0000-0000-0000AC1D0000}"/>
    <cellStyle name="BM UF in Col E 2 4 21 2" xfId="7620" xr:uid="{00000000-0005-0000-0000-0000AD1D0000}"/>
    <cellStyle name="BM UF in Col E 2 4 21 2 2" xfId="7621" xr:uid="{00000000-0005-0000-0000-0000AE1D0000}"/>
    <cellStyle name="BM UF in Col E 2 4 21 3" xfId="7622" xr:uid="{00000000-0005-0000-0000-0000AF1D0000}"/>
    <cellStyle name="BM UF in Col E 2 4 22" xfId="7623" xr:uid="{00000000-0005-0000-0000-0000B01D0000}"/>
    <cellStyle name="BM UF in Col E 2 4 22 2" xfId="7624" xr:uid="{00000000-0005-0000-0000-0000B11D0000}"/>
    <cellStyle name="BM UF in Col E 2 4 23" xfId="7625" xr:uid="{00000000-0005-0000-0000-0000B21D0000}"/>
    <cellStyle name="BM UF in Col E 2 4 24" xfId="7626" xr:uid="{00000000-0005-0000-0000-0000B31D0000}"/>
    <cellStyle name="BM UF in Col E 2 4 3" xfId="7627" xr:uid="{00000000-0005-0000-0000-0000B41D0000}"/>
    <cellStyle name="BM UF in Col E 2 4 3 2" xfId="7628" xr:uid="{00000000-0005-0000-0000-0000B51D0000}"/>
    <cellStyle name="BM UF in Col E 2 4 3 2 2" xfId="7629" xr:uid="{00000000-0005-0000-0000-0000B61D0000}"/>
    <cellStyle name="BM UF in Col E 2 4 3 3" xfId="7630" xr:uid="{00000000-0005-0000-0000-0000B71D0000}"/>
    <cellStyle name="BM UF in Col E 2 4 3 4" xfId="7631" xr:uid="{00000000-0005-0000-0000-0000B81D0000}"/>
    <cellStyle name="BM UF in Col E 2 4 4" xfId="7632" xr:uid="{00000000-0005-0000-0000-0000B91D0000}"/>
    <cellStyle name="BM UF in Col E 2 4 4 2" xfId="7633" xr:uid="{00000000-0005-0000-0000-0000BA1D0000}"/>
    <cellStyle name="BM UF in Col E 2 4 4 2 2" xfId="7634" xr:uid="{00000000-0005-0000-0000-0000BB1D0000}"/>
    <cellStyle name="BM UF in Col E 2 4 4 3" xfId="7635" xr:uid="{00000000-0005-0000-0000-0000BC1D0000}"/>
    <cellStyle name="BM UF in Col E 2 4 4 4" xfId="7636" xr:uid="{00000000-0005-0000-0000-0000BD1D0000}"/>
    <cellStyle name="BM UF in Col E 2 4 5" xfId="7637" xr:uid="{00000000-0005-0000-0000-0000BE1D0000}"/>
    <cellStyle name="BM UF in Col E 2 4 5 2" xfId="7638" xr:uid="{00000000-0005-0000-0000-0000BF1D0000}"/>
    <cellStyle name="BM UF in Col E 2 4 5 2 2" xfId="7639" xr:uid="{00000000-0005-0000-0000-0000C01D0000}"/>
    <cellStyle name="BM UF in Col E 2 4 5 3" xfId="7640" xr:uid="{00000000-0005-0000-0000-0000C11D0000}"/>
    <cellStyle name="BM UF in Col E 2 4 6" xfId="7641" xr:uid="{00000000-0005-0000-0000-0000C21D0000}"/>
    <cellStyle name="BM UF in Col E 2 4 6 2" xfId="7642" xr:uid="{00000000-0005-0000-0000-0000C31D0000}"/>
    <cellStyle name="BM UF in Col E 2 4 6 2 2" xfId="7643" xr:uid="{00000000-0005-0000-0000-0000C41D0000}"/>
    <cellStyle name="BM UF in Col E 2 4 6 3" xfId="7644" xr:uid="{00000000-0005-0000-0000-0000C51D0000}"/>
    <cellStyle name="BM UF in Col E 2 4 7" xfId="7645" xr:uid="{00000000-0005-0000-0000-0000C61D0000}"/>
    <cellStyle name="BM UF in Col E 2 4 7 2" xfId="7646" xr:uid="{00000000-0005-0000-0000-0000C71D0000}"/>
    <cellStyle name="BM UF in Col E 2 4 7 2 2" xfId="7647" xr:uid="{00000000-0005-0000-0000-0000C81D0000}"/>
    <cellStyle name="BM UF in Col E 2 4 7 3" xfId="7648" xr:uid="{00000000-0005-0000-0000-0000C91D0000}"/>
    <cellStyle name="BM UF in Col E 2 4 8" xfId="7649" xr:uid="{00000000-0005-0000-0000-0000CA1D0000}"/>
    <cellStyle name="BM UF in Col E 2 4 8 2" xfId="7650" xr:uid="{00000000-0005-0000-0000-0000CB1D0000}"/>
    <cellStyle name="BM UF in Col E 2 4 8 2 2" xfId="7651" xr:uid="{00000000-0005-0000-0000-0000CC1D0000}"/>
    <cellStyle name="BM UF in Col E 2 4 8 3" xfId="7652" xr:uid="{00000000-0005-0000-0000-0000CD1D0000}"/>
    <cellStyle name="BM UF in Col E 2 4 9" xfId="7653" xr:uid="{00000000-0005-0000-0000-0000CE1D0000}"/>
    <cellStyle name="BM UF in Col E 2 4 9 2" xfId="7654" xr:uid="{00000000-0005-0000-0000-0000CF1D0000}"/>
    <cellStyle name="BM UF in Col E 2 4 9 2 2" xfId="7655" xr:uid="{00000000-0005-0000-0000-0000D01D0000}"/>
    <cellStyle name="BM UF in Col E 2 4 9 3" xfId="7656" xr:uid="{00000000-0005-0000-0000-0000D11D0000}"/>
    <cellStyle name="BM UF in Col E 2 5" xfId="7657" xr:uid="{00000000-0005-0000-0000-0000D21D0000}"/>
    <cellStyle name="BM UF in Col E 2 5 10" xfId="7658" xr:uid="{00000000-0005-0000-0000-0000D31D0000}"/>
    <cellStyle name="BM UF in Col E 2 5 10 2" xfId="7659" xr:uid="{00000000-0005-0000-0000-0000D41D0000}"/>
    <cellStyle name="BM UF in Col E 2 5 10 2 2" xfId="7660" xr:uid="{00000000-0005-0000-0000-0000D51D0000}"/>
    <cellStyle name="BM UF in Col E 2 5 10 3" xfId="7661" xr:uid="{00000000-0005-0000-0000-0000D61D0000}"/>
    <cellStyle name="BM UF in Col E 2 5 11" xfId="7662" xr:uid="{00000000-0005-0000-0000-0000D71D0000}"/>
    <cellStyle name="BM UF in Col E 2 5 11 2" xfId="7663" xr:uid="{00000000-0005-0000-0000-0000D81D0000}"/>
    <cellStyle name="BM UF in Col E 2 5 11 2 2" xfId="7664" xr:uid="{00000000-0005-0000-0000-0000D91D0000}"/>
    <cellStyle name="BM UF in Col E 2 5 11 3" xfId="7665" xr:uid="{00000000-0005-0000-0000-0000DA1D0000}"/>
    <cellStyle name="BM UF in Col E 2 5 12" xfId="7666" xr:uid="{00000000-0005-0000-0000-0000DB1D0000}"/>
    <cellStyle name="BM UF in Col E 2 5 12 2" xfId="7667" xr:uid="{00000000-0005-0000-0000-0000DC1D0000}"/>
    <cellStyle name="BM UF in Col E 2 5 12 2 2" xfId="7668" xr:uid="{00000000-0005-0000-0000-0000DD1D0000}"/>
    <cellStyle name="BM UF in Col E 2 5 12 3" xfId="7669" xr:uid="{00000000-0005-0000-0000-0000DE1D0000}"/>
    <cellStyle name="BM UF in Col E 2 5 13" xfId="7670" xr:uid="{00000000-0005-0000-0000-0000DF1D0000}"/>
    <cellStyle name="BM UF in Col E 2 5 13 2" xfId="7671" xr:uid="{00000000-0005-0000-0000-0000E01D0000}"/>
    <cellStyle name="BM UF in Col E 2 5 13 2 2" xfId="7672" xr:uid="{00000000-0005-0000-0000-0000E11D0000}"/>
    <cellStyle name="BM UF in Col E 2 5 13 3" xfId="7673" xr:uid="{00000000-0005-0000-0000-0000E21D0000}"/>
    <cellStyle name="BM UF in Col E 2 5 14" xfId="7674" xr:uid="{00000000-0005-0000-0000-0000E31D0000}"/>
    <cellStyle name="BM UF in Col E 2 5 14 2" xfId="7675" xr:uid="{00000000-0005-0000-0000-0000E41D0000}"/>
    <cellStyle name="BM UF in Col E 2 5 14 2 2" xfId="7676" xr:uid="{00000000-0005-0000-0000-0000E51D0000}"/>
    <cellStyle name="BM UF in Col E 2 5 14 3" xfId="7677" xr:uid="{00000000-0005-0000-0000-0000E61D0000}"/>
    <cellStyle name="BM UF in Col E 2 5 15" xfId="7678" xr:uid="{00000000-0005-0000-0000-0000E71D0000}"/>
    <cellStyle name="BM UF in Col E 2 5 15 2" xfId="7679" xr:uid="{00000000-0005-0000-0000-0000E81D0000}"/>
    <cellStyle name="BM UF in Col E 2 5 15 2 2" xfId="7680" xr:uid="{00000000-0005-0000-0000-0000E91D0000}"/>
    <cellStyle name="BM UF in Col E 2 5 15 3" xfId="7681" xr:uid="{00000000-0005-0000-0000-0000EA1D0000}"/>
    <cellStyle name="BM UF in Col E 2 5 16" xfId="7682" xr:uid="{00000000-0005-0000-0000-0000EB1D0000}"/>
    <cellStyle name="BM UF in Col E 2 5 16 2" xfId="7683" xr:uid="{00000000-0005-0000-0000-0000EC1D0000}"/>
    <cellStyle name="BM UF in Col E 2 5 16 2 2" xfId="7684" xr:uid="{00000000-0005-0000-0000-0000ED1D0000}"/>
    <cellStyle name="BM UF in Col E 2 5 16 3" xfId="7685" xr:uid="{00000000-0005-0000-0000-0000EE1D0000}"/>
    <cellStyle name="BM UF in Col E 2 5 17" xfId="7686" xr:uid="{00000000-0005-0000-0000-0000EF1D0000}"/>
    <cellStyle name="BM UF in Col E 2 5 17 2" xfId="7687" xr:uid="{00000000-0005-0000-0000-0000F01D0000}"/>
    <cellStyle name="BM UF in Col E 2 5 17 2 2" xfId="7688" xr:uid="{00000000-0005-0000-0000-0000F11D0000}"/>
    <cellStyle name="BM UF in Col E 2 5 17 3" xfId="7689" xr:uid="{00000000-0005-0000-0000-0000F21D0000}"/>
    <cellStyle name="BM UF in Col E 2 5 18" xfId="7690" xr:uid="{00000000-0005-0000-0000-0000F31D0000}"/>
    <cellStyle name="BM UF in Col E 2 5 18 2" xfId="7691" xr:uid="{00000000-0005-0000-0000-0000F41D0000}"/>
    <cellStyle name="BM UF in Col E 2 5 18 2 2" xfId="7692" xr:uid="{00000000-0005-0000-0000-0000F51D0000}"/>
    <cellStyle name="BM UF in Col E 2 5 18 3" xfId="7693" xr:uid="{00000000-0005-0000-0000-0000F61D0000}"/>
    <cellStyle name="BM UF in Col E 2 5 19" xfId="7694" xr:uid="{00000000-0005-0000-0000-0000F71D0000}"/>
    <cellStyle name="BM UF in Col E 2 5 19 2" xfId="7695" xr:uid="{00000000-0005-0000-0000-0000F81D0000}"/>
    <cellStyle name="BM UF in Col E 2 5 19 2 2" xfId="7696" xr:uid="{00000000-0005-0000-0000-0000F91D0000}"/>
    <cellStyle name="BM UF in Col E 2 5 19 3" xfId="7697" xr:uid="{00000000-0005-0000-0000-0000FA1D0000}"/>
    <cellStyle name="BM UF in Col E 2 5 2" xfId="7698" xr:uid="{00000000-0005-0000-0000-0000FB1D0000}"/>
    <cellStyle name="BM UF in Col E 2 5 2 2" xfId="7699" xr:uid="{00000000-0005-0000-0000-0000FC1D0000}"/>
    <cellStyle name="BM UF in Col E 2 5 2 2 2" xfId="7700" xr:uid="{00000000-0005-0000-0000-0000FD1D0000}"/>
    <cellStyle name="BM UF in Col E 2 5 2 3" xfId="7701" xr:uid="{00000000-0005-0000-0000-0000FE1D0000}"/>
    <cellStyle name="BM UF in Col E 2 5 2 4" xfId="7702" xr:uid="{00000000-0005-0000-0000-0000FF1D0000}"/>
    <cellStyle name="BM UF in Col E 2 5 20" xfId="7703" xr:uid="{00000000-0005-0000-0000-0000001E0000}"/>
    <cellStyle name="BM UF in Col E 2 5 20 2" xfId="7704" xr:uid="{00000000-0005-0000-0000-0000011E0000}"/>
    <cellStyle name="BM UF in Col E 2 5 20 2 2" xfId="7705" xr:uid="{00000000-0005-0000-0000-0000021E0000}"/>
    <cellStyle name="BM UF in Col E 2 5 20 3" xfId="7706" xr:uid="{00000000-0005-0000-0000-0000031E0000}"/>
    <cellStyle name="BM UF in Col E 2 5 21" xfId="7707" xr:uid="{00000000-0005-0000-0000-0000041E0000}"/>
    <cellStyle name="BM UF in Col E 2 5 21 2" xfId="7708" xr:uid="{00000000-0005-0000-0000-0000051E0000}"/>
    <cellStyle name="BM UF in Col E 2 5 22" xfId="7709" xr:uid="{00000000-0005-0000-0000-0000061E0000}"/>
    <cellStyle name="BM UF in Col E 2 5 23" xfId="7710" xr:uid="{00000000-0005-0000-0000-0000071E0000}"/>
    <cellStyle name="BM UF in Col E 2 5 3" xfId="7711" xr:uid="{00000000-0005-0000-0000-0000081E0000}"/>
    <cellStyle name="BM UF in Col E 2 5 3 2" xfId="7712" xr:uid="{00000000-0005-0000-0000-0000091E0000}"/>
    <cellStyle name="BM UF in Col E 2 5 3 2 2" xfId="7713" xr:uid="{00000000-0005-0000-0000-00000A1E0000}"/>
    <cellStyle name="BM UF in Col E 2 5 3 3" xfId="7714" xr:uid="{00000000-0005-0000-0000-00000B1E0000}"/>
    <cellStyle name="BM UF in Col E 2 5 4" xfId="7715" xr:uid="{00000000-0005-0000-0000-00000C1E0000}"/>
    <cellStyle name="BM UF in Col E 2 5 4 2" xfId="7716" xr:uid="{00000000-0005-0000-0000-00000D1E0000}"/>
    <cellStyle name="BM UF in Col E 2 5 4 2 2" xfId="7717" xr:uid="{00000000-0005-0000-0000-00000E1E0000}"/>
    <cellStyle name="BM UF in Col E 2 5 4 3" xfId="7718" xr:uid="{00000000-0005-0000-0000-00000F1E0000}"/>
    <cellStyle name="BM UF in Col E 2 5 5" xfId="7719" xr:uid="{00000000-0005-0000-0000-0000101E0000}"/>
    <cellStyle name="BM UF in Col E 2 5 5 2" xfId="7720" xr:uid="{00000000-0005-0000-0000-0000111E0000}"/>
    <cellStyle name="BM UF in Col E 2 5 5 2 2" xfId="7721" xr:uid="{00000000-0005-0000-0000-0000121E0000}"/>
    <cellStyle name="BM UF in Col E 2 5 5 3" xfId="7722" xr:uid="{00000000-0005-0000-0000-0000131E0000}"/>
    <cellStyle name="BM UF in Col E 2 5 6" xfId="7723" xr:uid="{00000000-0005-0000-0000-0000141E0000}"/>
    <cellStyle name="BM UF in Col E 2 5 6 2" xfId="7724" xr:uid="{00000000-0005-0000-0000-0000151E0000}"/>
    <cellStyle name="BM UF in Col E 2 5 6 2 2" xfId="7725" xr:uid="{00000000-0005-0000-0000-0000161E0000}"/>
    <cellStyle name="BM UF in Col E 2 5 6 3" xfId="7726" xr:uid="{00000000-0005-0000-0000-0000171E0000}"/>
    <cellStyle name="BM UF in Col E 2 5 7" xfId="7727" xr:uid="{00000000-0005-0000-0000-0000181E0000}"/>
    <cellStyle name="BM UF in Col E 2 5 7 2" xfId="7728" xr:uid="{00000000-0005-0000-0000-0000191E0000}"/>
    <cellStyle name="BM UF in Col E 2 5 7 2 2" xfId="7729" xr:uid="{00000000-0005-0000-0000-00001A1E0000}"/>
    <cellStyle name="BM UF in Col E 2 5 7 3" xfId="7730" xr:uid="{00000000-0005-0000-0000-00001B1E0000}"/>
    <cellStyle name="BM UF in Col E 2 5 8" xfId="7731" xr:uid="{00000000-0005-0000-0000-00001C1E0000}"/>
    <cellStyle name="BM UF in Col E 2 5 8 2" xfId="7732" xr:uid="{00000000-0005-0000-0000-00001D1E0000}"/>
    <cellStyle name="BM UF in Col E 2 5 8 2 2" xfId="7733" xr:uid="{00000000-0005-0000-0000-00001E1E0000}"/>
    <cellStyle name="BM UF in Col E 2 5 8 3" xfId="7734" xr:uid="{00000000-0005-0000-0000-00001F1E0000}"/>
    <cellStyle name="BM UF in Col E 2 5 9" xfId="7735" xr:uid="{00000000-0005-0000-0000-0000201E0000}"/>
    <cellStyle name="BM UF in Col E 2 5 9 2" xfId="7736" xr:uid="{00000000-0005-0000-0000-0000211E0000}"/>
    <cellStyle name="BM UF in Col E 2 5 9 2 2" xfId="7737" xr:uid="{00000000-0005-0000-0000-0000221E0000}"/>
    <cellStyle name="BM UF in Col E 2 5 9 3" xfId="7738" xr:uid="{00000000-0005-0000-0000-0000231E0000}"/>
    <cellStyle name="BM UF in Col E 2 6" xfId="7739" xr:uid="{00000000-0005-0000-0000-0000241E0000}"/>
    <cellStyle name="BM UF in Col E 2 6 2" xfId="7740" xr:uid="{00000000-0005-0000-0000-0000251E0000}"/>
    <cellStyle name="BM UF in Col E 2 6 2 2" xfId="7741" xr:uid="{00000000-0005-0000-0000-0000261E0000}"/>
    <cellStyle name="BM UF in Col E 2 6 3" xfId="7742" xr:uid="{00000000-0005-0000-0000-0000271E0000}"/>
    <cellStyle name="BM UF in Col E 2 6 4" xfId="7743" xr:uid="{00000000-0005-0000-0000-0000281E0000}"/>
    <cellStyle name="BM UF in Col E 2 7" xfId="7744" xr:uid="{00000000-0005-0000-0000-0000291E0000}"/>
    <cellStyle name="BM UF in Col E 2 7 2" xfId="7745" xr:uid="{00000000-0005-0000-0000-00002A1E0000}"/>
    <cellStyle name="BM UF in Col E 2 7 2 2" xfId="7746" xr:uid="{00000000-0005-0000-0000-00002B1E0000}"/>
    <cellStyle name="BM UF in Col E 2 7 3" xfId="7747" xr:uid="{00000000-0005-0000-0000-00002C1E0000}"/>
    <cellStyle name="BM UF in Col E 2 8" xfId="7748" xr:uid="{00000000-0005-0000-0000-00002D1E0000}"/>
    <cellStyle name="BM UF in Col E 2 8 2" xfId="7749" xr:uid="{00000000-0005-0000-0000-00002E1E0000}"/>
    <cellStyle name="BM UF in Col E 2 8 2 2" xfId="7750" xr:uid="{00000000-0005-0000-0000-00002F1E0000}"/>
    <cellStyle name="BM UF in Col E 2 8 3" xfId="7751" xr:uid="{00000000-0005-0000-0000-0000301E0000}"/>
    <cellStyle name="BM UF in Col E 2 9" xfId="7752" xr:uid="{00000000-0005-0000-0000-0000311E0000}"/>
    <cellStyle name="BM UF in Col E 2 9 2" xfId="7753" xr:uid="{00000000-0005-0000-0000-0000321E0000}"/>
    <cellStyle name="BM UF in Col E 2 9 2 2" xfId="7754" xr:uid="{00000000-0005-0000-0000-0000331E0000}"/>
    <cellStyle name="BM UF in Col E 2 9 3" xfId="7755" xr:uid="{00000000-0005-0000-0000-0000341E0000}"/>
    <cellStyle name="BM UF in Col E 20" xfId="7756" xr:uid="{00000000-0005-0000-0000-0000351E0000}"/>
    <cellStyle name="BM UF in Col E 20 2" xfId="7757" xr:uid="{00000000-0005-0000-0000-0000361E0000}"/>
    <cellStyle name="BM UF in Col E 20 2 2" xfId="7758" xr:uid="{00000000-0005-0000-0000-0000371E0000}"/>
    <cellStyle name="BM UF in Col E 20 3" xfId="7759" xr:uid="{00000000-0005-0000-0000-0000381E0000}"/>
    <cellStyle name="BM UF in Col E 21" xfId="7760" xr:uid="{00000000-0005-0000-0000-0000391E0000}"/>
    <cellStyle name="BM UF in Col E 21 2" xfId="7761" xr:uid="{00000000-0005-0000-0000-00003A1E0000}"/>
    <cellStyle name="BM UF in Col E 21 2 2" xfId="7762" xr:uid="{00000000-0005-0000-0000-00003B1E0000}"/>
    <cellStyle name="BM UF in Col E 21 3" xfId="7763" xr:uid="{00000000-0005-0000-0000-00003C1E0000}"/>
    <cellStyle name="BM UF in Col E 22" xfId="7764" xr:uid="{00000000-0005-0000-0000-00003D1E0000}"/>
    <cellStyle name="BM UF in Col E 22 2" xfId="7765" xr:uid="{00000000-0005-0000-0000-00003E1E0000}"/>
    <cellStyle name="BM UF in Col E 23" xfId="7766" xr:uid="{00000000-0005-0000-0000-00003F1E0000}"/>
    <cellStyle name="BM UF in Col E 24" xfId="7767" xr:uid="{00000000-0005-0000-0000-0000401E0000}"/>
    <cellStyle name="BM UF in Col E 25" xfId="7768" xr:uid="{00000000-0005-0000-0000-0000411E0000}"/>
    <cellStyle name="BM UF in Col E 26" xfId="7769" xr:uid="{00000000-0005-0000-0000-0000421E0000}"/>
    <cellStyle name="BM UF in Col E 27" xfId="7770" xr:uid="{00000000-0005-0000-0000-0000431E0000}"/>
    <cellStyle name="BM UF in Col E 3" xfId="7771" xr:uid="{00000000-0005-0000-0000-0000441E0000}"/>
    <cellStyle name="BM UF in Col E 3 10" xfId="7772" xr:uid="{00000000-0005-0000-0000-0000451E0000}"/>
    <cellStyle name="BM UF in Col E 3 10 2" xfId="7773" xr:uid="{00000000-0005-0000-0000-0000461E0000}"/>
    <cellStyle name="BM UF in Col E 3 10 2 2" xfId="7774" xr:uid="{00000000-0005-0000-0000-0000471E0000}"/>
    <cellStyle name="BM UF in Col E 3 10 3" xfId="7775" xr:uid="{00000000-0005-0000-0000-0000481E0000}"/>
    <cellStyle name="BM UF in Col E 3 11" xfId="7776" xr:uid="{00000000-0005-0000-0000-0000491E0000}"/>
    <cellStyle name="BM UF in Col E 3 11 2" xfId="7777" xr:uid="{00000000-0005-0000-0000-00004A1E0000}"/>
    <cellStyle name="BM UF in Col E 3 11 2 2" xfId="7778" xr:uid="{00000000-0005-0000-0000-00004B1E0000}"/>
    <cellStyle name="BM UF in Col E 3 11 3" xfId="7779" xr:uid="{00000000-0005-0000-0000-00004C1E0000}"/>
    <cellStyle name="BM UF in Col E 3 12" xfId="7780" xr:uid="{00000000-0005-0000-0000-00004D1E0000}"/>
    <cellStyle name="BM UF in Col E 3 12 2" xfId="7781" xr:uid="{00000000-0005-0000-0000-00004E1E0000}"/>
    <cellStyle name="BM UF in Col E 3 12 2 2" xfId="7782" xr:uid="{00000000-0005-0000-0000-00004F1E0000}"/>
    <cellStyle name="BM UF in Col E 3 12 3" xfId="7783" xr:uid="{00000000-0005-0000-0000-0000501E0000}"/>
    <cellStyle name="BM UF in Col E 3 13" xfId="7784" xr:uid="{00000000-0005-0000-0000-0000511E0000}"/>
    <cellStyle name="BM UF in Col E 3 13 2" xfId="7785" xr:uid="{00000000-0005-0000-0000-0000521E0000}"/>
    <cellStyle name="BM UF in Col E 3 13 2 2" xfId="7786" xr:uid="{00000000-0005-0000-0000-0000531E0000}"/>
    <cellStyle name="BM UF in Col E 3 13 3" xfId="7787" xr:uid="{00000000-0005-0000-0000-0000541E0000}"/>
    <cellStyle name="BM UF in Col E 3 14" xfId="7788" xr:uid="{00000000-0005-0000-0000-0000551E0000}"/>
    <cellStyle name="BM UF in Col E 3 14 2" xfId="7789" xr:uid="{00000000-0005-0000-0000-0000561E0000}"/>
    <cellStyle name="BM UF in Col E 3 14 2 2" xfId="7790" xr:uid="{00000000-0005-0000-0000-0000571E0000}"/>
    <cellStyle name="BM UF in Col E 3 14 3" xfId="7791" xr:uid="{00000000-0005-0000-0000-0000581E0000}"/>
    <cellStyle name="BM UF in Col E 3 15" xfId="7792" xr:uid="{00000000-0005-0000-0000-0000591E0000}"/>
    <cellStyle name="BM UF in Col E 3 15 2" xfId="7793" xr:uid="{00000000-0005-0000-0000-00005A1E0000}"/>
    <cellStyle name="BM UF in Col E 3 15 2 2" xfId="7794" xr:uid="{00000000-0005-0000-0000-00005B1E0000}"/>
    <cellStyle name="BM UF in Col E 3 15 3" xfId="7795" xr:uid="{00000000-0005-0000-0000-00005C1E0000}"/>
    <cellStyle name="BM UF in Col E 3 16" xfId="7796" xr:uid="{00000000-0005-0000-0000-00005D1E0000}"/>
    <cellStyle name="BM UF in Col E 3 16 2" xfId="7797" xr:uid="{00000000-0005-0000-0000-00005E1E0000}"/>
    <cellStyle name="BM UF in Col E 3 16 2 2" xfId="7798" xr:uid="{00000000-0005-0000-0000-00005F1E0000}"/>
    <cellStyle name="BM UF in Col E 3 16 3" xfId="7799" xr:uid="{00000000-0005-0000-0000-0000601E0000}"/>
    <cellStyle name="BM UF in Col E 3 17" xfId="7800" xr:uid="{00000000-0005-0000-0000-0000611E0000}"/>
    <cellStyle name="BM UF in Col E 3 17 2" xfId="7801" xr:uid="{00000000-0005-0000-0000-0000621E0000}"/>
    <cellStyle name="BM UF in Col E 3 17 2 2" xfId="7802" xr:uid="{00000000-0005-0000-0000-0000631E0000}"/>
    <cellStyle name="BM UF in Col E 3 17 3" xfId="7803" xr:uid="{00000000-0005-0000-0000-0000641E0000}"/>
    <cellStyle name="BM UF in Col E 3 18" xfId="7804" xr:uid="{00000000-0005-0000-0000-0000651E0000}"/>
    <cellStyle name="BM UF in Col E 3 18 2" xfId="7805" xr:uid="{00000000-0005-0000-0000-0000661E0000}"/>
    <cellStyle name="BM UF in Col E 3 19" xfId="7806" xr:uid="{00000000-0005-0000-0000-0000671E0000}"/>
    <cellStyle name="BM UF in Col E 3 2" xfId="7807" xr:uid="{00000000-0005-0000-0000-0000681E0000}"/>
    <cellStyle name="BM UF in Col E 3 2 10" xfId="7808" xr:uid="{00000000-0005-0000-0000-0000691E0000}"/>
    <cellStyle name="BM UF in Col E 3 2 10 2" xfId="7809" xr:uid="{00000000-0005-0000-0000-00006A1E0000}"/>
    <cellStyle name="BM UF in Col E 3 2 10 2 2" xfId="7810" xr:uid="{00000000-0005-0000-0000-00006B1E0000}"/>
    <cellStyle name="BM UF in Col E 3 2 10 3" xfId="7811" xr:uid="{00000000-0005-0000-0000-00006C1E0000}"/>
    <cellStyle name="BM UF in Col E 3 2 11" xfId="7812" xr:uid="{00000000-0005-0000-0000-00006D1E0000}"/>
    <cellStyle name="BM UF in Col E 3 2 11 2" xfId="7813" xr:uid="{00000000-0005-0000-0000-00006E1E0000}"/>
    <cellStyle name="BM UF in Col E 3 2 11 2 2" xfId="7814" xr:uid="{00000000-0005-0000-0000-00006F1E0000}"/>
    <cellStyle name="BM UF in Col E 3 2 11 3" xfId="7815" xr:uid="{00000000-0005-0000-0000-0000701E0000}"/>
    <cellStyle name="BM UF in Col E 3 2 12" xfId="7816" xr:uid="{00000000-0005-0000-0000-0000711E0000}"/>
    <cellStyle name="BM UF in Col E 3 2 12 2" xfId="7817" xr:uid="{00000000-0005-0000-0000-0000721E0000}"/>
    <cellStyle name="BM UF in Col E 3 2 12 2 2" xfId="7818" xr:uid="{00000000-0005-0000-0000-0000731E0000}"/>
    <cellStyle name="BM UF in Col E 3 2 12 3" xfId="7819" xr:uid="{00000000-0005-0000-0000-0000741E0000}"/>
    <cellStyle name="BM UF in Col E 3 2 13" xfId="7820" xr:uid="{00000000-0005-0000-0000-0000751E0000}"/>
    <cellStyle name="BM UF in Col E 3 2 13 2" xfId="7821" xr:uid="{00000000-0005-0000-0000-0000761E0000}"/>
    <cellStyle name="BM UF in Col E 3 2 13 2 2" xfId="7822" xr:uid="{00000000-0005-0000-0000-0000771E0000}"/>
    <cellStyle name="BM UF in Col E 3 2 13 3" xfId="7823" xr:uid="{00000000-0005-0000-0000-0000781E0000}"/>
    <cellStyle name="BM UF in Col E 3 2 14" xfId="7824" xr:uid="{00000000-0005-0000-0000-0000791E0000}"/>
    <cellStyle name="BM UF in Col E 3 2 14 2" xfId="7825" xr:uid="{00000000-0005-0000-0000-00007A1E0000}"/>
    <cellStyle name="BM UF in Col E 3 2 14 2 2" xfId="7826" xr:uid="{00000000-0005-0000-0000-00007B1E0000}"/>
    <cellStyle name="BM UF in Col E 3 2 14 3" xfId="7827" xr:uid="{00000000-0005-0000-0000-00007C1E0000}"/>
    <cellStyle name="BM UF in Col E 3 2 15" xfId="7828" xr:uid="{00000000-0005-0000-0000-00007D1E0000}"/>
    <cellStyle name="BM UF in Col E 3 2 15 2" xfId="7829" xr:uid="{00000000-0005-0000-0000-00007E1E0000}"/>
    <cellStyle name="BM UF in Col E 3 2 15 2 2" xfId="7830" xr:uid="{00000000-0005-0000-0000-00007F1E0000}"/>
    <cellStyle name="BM UF in Col E 3 2 15 3" xfId="7831" xr:uid="{00000000-0005-0000-0000-0000801E0000}"/>
    <cellStyle name="BM UF in Col E 3 2 16" xfId="7832" xr:uid="{00000000-0005-0000-0000-0000811E0000}"/>
    <cellStyle name="BM UF in Col E 3 2 16 2" xfId="7833" xr:uid="{00000000-0005-0000-0000-0000821E0000}"/>
    <cellStyle name="BM UF in Col E 3 2 16 2 2" xfId="7834" xr:uid="{00000000-0005-0000-0000-0000831E0000}"/>
    <cellStyle name="BM UF in Col E 3 2 16 3" xfId="7835" xr:uid="{00000000-0005-0000-0000-0000841E0000}"/>
    <cellStyle name="BM UF in Col E 3 2 17" xfId="7836" xr:uid="{00000000-0005-0000-0000-0000851E0000}"/>
    <cellStyle name="BM UF in Col E 3 2 17 2" xfId="7837" xr:uid="{00000000-0005-0000-0000-0000861E0000}"/>
    <cellStyle name="BM UF in Col E 3 2 17 2 2" xfId="7838" xr:uid="{00000000-0005-0000-0000-0000871E0000}"/>
    <cellStyle name="BM UF in Col E 3 2 17 3" xfId="7839" xr:uid="{00000000-0005-0000-0000-0000881E0000}"/>
    <cellStyle name="BM UF in Col E 3 2 18" xfId="7840" xr:uid="{00000000-0005-0000-0000-0000891E0000}"/>
    <cellStyle name="BM UF in Col E 3 2 18 2" xfId="7841" xr:uid="{00000000-0005-0000-0000-00008A1E0000}"/>
    <cellStyle name="BM UF in Col E 3 2 18 2 2" xfId="7842" xr:uid="{00000000-0005-0000-0000-00008B1E0000}"/>
    <cellStyle name="BM UF in Col E 3 2 18 3" xfId="7843" xr:uid="{00000000-0005-0000-0000-00008C1E0000}"/>
    <cellStyle name="BM UF in Col E 3 2 19" xfId="7844" xr:uid="{00000000-0005-0000-0000-00008D1E0000}"/>
    <cellStyle name="BM UF in Col E 3 2 19 2" xfId="7845" xr:uid="{00000000-0005-0000-0000-00008E1E0000}"/>
    <cellStyle name="BM UF in Col E 3 2 19 2 2" xfId="7846" xr:uid="{00000000-0005-0000-0000-00008F1E0000}"/>
    <cellStyle name="BM UF in Col E 3 2 19 3" xfId="7847" xr:uid="{00000000-0005-0000-0000-0000901E0000}"/>
    <cellStyle name="BM UF in Col E 3 2 2" xfId="7848" xr:uid="{00000000-0005-0000-0000-0000911E0000}"/>
    <cellStyle name="BM UF in Col E 3 2 2 2" xfId="7849" xr:uid="{00000000-0005-0000-0000-0000921E0000}"/>
    <cellStyle name="BM UF in Col E 3 2 2 2 2" xfId="7850" xr:uid="{00000000-0005-0000-0000-0000931E0000}"/>
    <cellStyle name="BM UF in Col E 3 2 2 2 2 2" xfId="7851" xr:uid="{00000000-0005-0000-0000-0000941E0000}"/>
    <cellStyle name="BM UF in Col E 3 2 2 2 3" xfId="7852" xr:uid="{00000000-0005-0000-0000-0000951E0000}"/>
    <cellStyle name="BM UF in Col E 3 2 2 2 4" xfId="7853" xr:uid="{00000000-0005-0000-0000-0000961E0000}"/>
    <cellStyle name="BM UF in Col E 3 2 2 3" xfId="7854" xr:uid="{00000000-0005-0000-0000-0000971E0000}"/>
    <cellStyle name="BM UF in Col E 3 2 2 3 2" xfId="7855" xr:uid="{00000000-0005-0000-0000-0000981E0000}"/>
    <cellStyle name="BM UF in Col E 3 2 2 4" xfId="7856" xr:uid="{00000000-0005-0000-0000-0000991E0000}"/>
    <cellStyle name="BM UF in Col E 3 2 2 5" xfId="7857" xr:uid="{00000000-0005-0000-0000-00009A1E0000}"/>
    <cellStyle name="BM UF in Col E 3 2 20" xfId="7858" xr:uid="{00000000-0005-0000-0000-00009B1E0000}"/>
    <cellStyle name="BM UF in Col E 3 2 20 2" xfId="7859" xr:uid="{00000000-0005-0000-0000-00009C1E0000}"/>
    <cellStyle name="BM UF in Col E 3 2 20 2 2" xfId="7860" xr:uid="{00000000-0005-0000-0000-00009D1E0000}"/>
    <cellStyle name="BM UF in Col E 3 2 20 3" xfId="7861" xr:uid="{00000000-0005-0000-0000-00009E1E0000}"/>
    <cellStyle name="BM UF in Col E 3 2 21" xfId="7862" xr:uid="{00000000-0005-0000-0000-00009F1E0000}"/>
    <cellStyle name="BM UF in Col E 3 2 21 2" xfId="7863" xr:uid="{00000000-0005-0000-0000-0000A01E0000}"/>
    <cellStyle name="BM UF in Col E 3 2 22" xfId="7864" xr:uid="{00000000-0005-0000-0000-0000A11E0000}"/>
    <cellStyle name="BM UF in Col E 3 2 23" xfId="7865" xr:uid="{00000000-0005-0000-0000-0000A21E0000}"/>
    <cellStyle name="BM UF in Col E 3 2 3" xfId="7866" xr:uid="{00000000-0005-0000-0000-0000A31E0000}"/>
    <cellStyle name="BM UF in Col E 3 2 3 2" xfId="7867" xr:uid="{00000000-0005-0000-0000-0000A41E0000}"/>
    <cellStyle name="BM UF in Col E 3 2 3 2 2" xfId="7868" xr:uid="{00000000-0005-0000-0000-0000A51E0000}"/>
    <cellStyle name="BM UF in Col E 3 2 3 2 3" xfId="7869" xr:uid="{00000000-0005-0000-0000-0000A61E0000}"/>
    <cellStyle name="BM UF in Col E 3 2 3 3" xfId="7870" xr:uid="{00000000-0005-0000-0000-0000A71E0000}"/>
    <cellStyle name="BM UF in Col E 3 2 3 3 2" xfId="7871" xr:uid="{00000000-0005-0000-0000-0000A81E0000}"/>
    <cellStyle name="BM UF in Col E 3 2 3 4" xfId="7872" xr:uid="{00000000-0005-0000-0000-0000A91E0000}"/>
    <cellStyle name="BM UF in Col E 3 2 4" xfId="7873" xr:uid="{00000000-0005-0000-0000-0000AA1E0000}"/>
    <cellStyle name="BM UF in Col E 3 2 4 2" xfId="7874" xr:uid="{00000000-0005-0000-0000-0000AB1E0000}"/>
    <cellStyle name="BM UF in Col E 3 2 4 2 2" xfId="7875" xr:uid="{00000000-0005-0000-0000-0000AC1E0000}"/>
    <cellStyle name="BM UF in Col E 3 2 4 3" xfId="7876" xr:uid="{00000000-0005-0000-0000-0000AD1E0000}"/>
    <cellStyle name="BM UF in Col E 3 2 4 4" xfId="7877" xr:uid="{00000000-0005-0000-0000-0000AE1E0000}"/>
    <cellStyle name="BM UF in Col E 3 2 5" xfId="7878" xr:uid="{00000000-0005-0000-0000-0000AF1E0000}"/>
    <cellStyle name="BM UF in Col E 3 2 5 2" xfId="7879" xr:uid="{00000000-0005-0000-0000-0000B01E0000}"/>
    <cellStyle name="BM UF in Col E 3 2 5 2 2" xfId="7880" xr:uid="{00000000-0005-0000-0000-0000B11E0000}"/>
    <cellStyle name="BM UF in Col E 3 2 5 3" xfId="7881" xr:uid="{00000000-0005-0000-0000-0000B21E0000}"/>
    <cellStyle name="BM UF in Col E 3 2 5 4" xfId="7882" xr:uid="{00000000-0005-0000-0000-0000B31E0000}"/>
    <cellStyle name="BM UF in Col E 3 2 6" xfId="7883" xr:uid="{00000000-0005-0000-0000-0000B41E0000}"/>
    <cellStyle name="BM UF in Col E 3 2 6 2" xfId="7884" xr:uid="{00000000-0005-0000-0000-0000B51E0000}"/>
    <cellStyle name="BM UF in Col E 3 2 6 2 2" xfId="7885" xr:uid="{00000000-0005-0000-0000-0000B61E0000}"/>
    <cellStyle name="BM UF in Col E 3 2 6 3" xfId="7886" xr:uid="{00000000-0005-0000-0000-0000B71E0000}"/>
    <cellStyle name="BM UF in Col E 3 2 7" xfId="7887" xr:uid="{00000000-0005-0000-0000-0000B81E0000}"/>
    <cellStyle name="BM UF in Col E 3 2 7 2" xfId="7888" xr:uid="{00000000-0005-0000-0000-0000B91E0000}"/>
    <cellStyle name="BM UF in Col E 3 2 7 2 2" xfId="7889" xr:uid="{00000000-0005-0000-0000-0000BA1E0000}"/>
    <cellStyle name="BM UF in Col E 3 2 7 3" xfId="7890" xr:uid="{00000000-0005-0000-0000-0000BB1E0000}"/>
    <cellStyle name="BM UF in Col E 3 2 8" xfId="7891" xr:uid="{00000000-0005-0000-0000-0000BC1E0000}"/>
    <cellStyle name="BM UF in Col E 3 2 8 2" xfId="7892" xr:uid="{00000000-0005-0000-0000-0000BD1E0000}"/>
    <cellStyle name="BM UF in Col E 3 2 8 2 2" xfId="7893" xr:uid="{00000000-0005-0000-0000-0000BE1E0000}"/>
    <cellStyle name="BM UF in Col E 3 2 8 3" xfId="7894" xr:uid="{00000000-0005-0000-0000-0000BF1E0000}"/>
    <cellStyle name="BM UF in Col E 3 2 9" xfId="7895" xr:uid="{00000000-0005-0000-0000-0000C01E0000}"/>
    <cellStyle name="BM UF in Col E 3 2 9 2" xfId="7896" xr:uid="{00000000-0005-0000-0000-0000C11E0000}"/>
    <cellStyle name="BM UF in Col E 3 2 9 2 2" xfId="7897" xr:uid="{00000000-0005-0000-0000-0000C21E0000}"/>
    <cellStyle name="BM UF in Col E 3 2 9 3" xfId="7898" xr:uid="{00000000-0005-0000-0000-0000C31E0000}"/>
    <cellStyle name="BM UF in Col E 3 20" xfId="7899" xr:uid="{00000000-0005-0000-0000-0000C41E0000}"/>
    <cellStyle name="BM UF in Col E 3 3" xfId="7900" xr:uid="{00000000-0005-0000-0000-0000C51E0000}"/>
    <cellStyle name="BM UF in Col E 3 3 2" xfId="7901" xr:uid="{00000000-0005-0000-0000-0000C61E0000}"/>
    <cellStyle name="BM UF in Col E 3 3 2 2" xfId="7902" xr:uid="{00000000-0005-0000-0000-0000C71E0000}"/>
    <cellStyle name="BM UF in Col E 3 3 2 2 2" xfId="7903" xr:uid="{00000000-0005-0000-0000-0000C81E0000}"/>
    <cellStyle name="BM UF in Col E 3 3 2 3" xfId="7904" xr:uid="{00000000-0005-0000-0000-0000C91E0000}"/>
    <cellStyle name="BM UF in Col E 3 3 2 4" xfId="7905" xr:uid="{00000000-0005-0000-0000-0000CA1E0000}"/>
    <cellStyle name="BM UF in Col E 3 3 3" xfId="7906" xr:uid="{00000000-0005-0000-0000-0000CB1E0000}"/>
    <cellStyle name="BM UF in Col E 3 3 3 2" xfId="7907" xr:uid="{00000000-0005-0000-0000-0000CC1E0000}"/>
    <cellStyle name="BM UF in Col E 3 3 4" xfId="7908" xr:uid="{00000000-0005-0000-0000-0000CD1E0000}"/>
    <cellStyle name="BM UF in Col E 3 3 5" xfId="7909" xr:uid="{00000000-0005-0000-0000-0000CE1E0000}"/>
    <cellStyle name="BM UF in Col E 3 4" xfId="7910" xr:uid="{00000000-0005-0000-0000-0000CF1E0000}"/>
    <cellStyle name="BM UF in Col E 3 4 2" xfId="7911" xr:uid="{00000000-0005-0000-0000-0000D01E0000}"/>
    <cellStyle name="BM UF in Col E 3 4 2 2" xfId="7912" xr:uid="{00000000-0005-0000-0000-0000D11E0000}"/>
    <cellStyle name="BM UF in Col E 3 4 2 3" xfId="7913" xr:uid="{00000000-0005-0000-0000-0000D21E0000}"/>
    <cellStyle name="BM UF in Col E 3 4 3" xfId="7914" xr:uid="{00000000-0005-0000-0000-0000D31E0000}"/>
    <cellStyle name="BM UF in Col E 3 4 3 2" xfId="7915" xr:uid="{00000000-0005-0000-0000-0000D41E0000}"/>
    <cellStyle name="BM UF in Col E 3 4 4" xfId="7916" xr:uid="{00000000-0005-0000-0000-0000D51E0000}"/>
    <cellStyle name="BM UF in Col E 3 5" xfId="7917" xr:uid="{00000000-0005-0000-0000-0000D61E0000}"/>
    <cellStyle name="BM UF in Col E 3 5 2" xfId="7918" xr:uid="{00000000-0005-0000-0000-0000D71E0000}"/>
    <cellStyle name="BM UF in Col E 3 5 2 2" xfId="7919" xr:uid="{00000000-0005-0000-0000-0000D81E0000}"/>
    <cellStyle name="BM UF in Col E 3 5 2 3" xfId="7920" xr:uid="{00000000-0005-0000-0000-0000D91E0000}"/>
    <cellStyle name="BM UF in Col E 3 5 3" xfId="7921" xr:uid="{00000000-0005-0000-0000-0000DA1E0000}"/>
    <cellStyle name="BM UF in Col E 3 5 4" xfId="7922" xr:uid="{00000000-0005-0000-0000-0000DB1E0000}"/>
    <cellStyle name="BM UF in Col E 3 6" xfId="7923" xr:uid="{00000000-0005-0000-0000-0000DC1E0000}"/>
    <cellStyle name="BM UF in Col E 3 6 2" xfId="7924" xr:uid="{00000000-0005-0000-0000-0000DD1E0000}"/>
    <cellStyle name="BM UF in Col E 3 6 2 2" xfId="7925" xr:uid="{00000000-0005-0000-0000-0000DE1E0000}"/>
    <cellStyle name="BM UF in Col E 3 6 3" xfId="7926" xr:uid="{00000000-0005-0000-0000-0000DF1E0000}"/>
    <cellStyle name="BM UF in Col E 3 6 4" xfId="7927" xr:uid="{00000000-0005-0000-0000-0000E01E0000}"/>
    <cellStyle name="BM UF in Col E 3 7" xfId="7928" xr:uid="{00000000-0005-0000-0000-0000E11E0000}"/>
    <cellStyle name="BM UF in Col E 3 7 2" xfId="7929" xr:uid="{00000000-0005-0000-0000-0000E21E0000}"/>
    <cellStyle name="BM UF in Col E 3 7 2 2" xfId="7930" xr:uid="{00000000-0005-0000-0000-0000E31E0000}"/>
    <cellStyle name="BM UF in Col E 3 7 3" xfId="7931" xr:uid="{00000000-0005-0000-0000-0000E41E0000}"/>
    <cellStyle name="BM UF in Col E 3 8" xfId="7932" xr:uid="{00000000-0005-0000-0000-0000E51E0000}"/>
    <cellStyle name="BM UF in Col E 3 8 2" xfId="7933" xr:uid="{00000000-0005-0000-0000-0000E61E0000}"/>
    <cellStyle name="BM UF in Col E 3 8 2 2" xfId="7934" xr:uid="{00000000-0005-0000-0000-0000E71E0000}"/>
    <cellStyle name="BM UF in Col E 3 8 3" xfId="7935" xr:uid="{00000000-0005-0000-0000-0000E81E0000}"/>
    <cellStyle name="BM UF in Col E 3 9" xfId="7936" xr:uid="{00000000-0005-0000-0000-0000E91E0000}"/>
    <cellStyle name="BM UF in Col E 3 9 2" xfId="7937" xr:uid="{00000000-0005-0000-0000-0000EA1E0000}"/>
    <cellStyle name="BM UF in Col E 3 9 2 2" xfId="7938" xr:uid="{00000000-0005-0000-0000-0000EB1E0000}"/>
    <cellStyle name="BM UF in Col E 3 9 3" xfId="7939" xr:uid="{00000000-0005-0000-0000-0000EC1E0000}"/>
    <cellStyle name="BM UF in Col E 4" xfId="7940" xr:uid="{00000000-0005-0000-0000-0000ED1E0000}"/>
    <cellStyle name="BM UF in Col E 4 10" xfId="7941" xr:uid="{00000000-0005-0000-0000-0000EE1E0000}"/>
    <cellStyle name="BM UF in Col E 4 10 2" xfId="7942" xr:uid="{00000000-0005-0000-0000-0000EF1E0000}"/>
    <cellStyle name="BM UF in Col E 4 10 2 2" xfId="7943" xr:uid="{00000000-0005-0000-0000-0000F01E0000}"/>
    <cellStyle name="BM UF in Col E 4 10 3" xfId="7944" xr:uid="{00000000-0005-0000-0000-0000F11E0000}"/>
    <cellStyle name="BM UF in Col E 4 11" xfId="7945" xr:uid="{00000000-0005-0000-0000-0000F21E0000}"/>
    <cellStyle name="BM UF in Col E 4 11 2" xfId="7946" xr:uid="{00000000-0005-0000-0000-0000F31E0000}"/>
    <cellStyle name="BM UF in Col E 4 11 2 2" xfId="7947" xr:uid="{00000000-0005-0000-0000-0000F41E0000}"/>
    <cellStyle name="BM UF in Col E 4 11 3" xfId="7948" xr:uid="{00000000-0005-0000-0000-0000F51E0000}"/>
    <cellStyle name="BM UF in Col E 4 12" xfId="7949" xr:uid="{00000000-0005-0000-0000-0000F61E0000}"/>
    <cellStyle name="BM UF in Col E 4 12 2" xfId="7950" xr:uid="{00000000-0005-0000-0000-0000F71E0000}"/>
    <cellStyle name="BM UF in Col E 4 12 2 2" xfId="7951" xr:uid="{00000000-0005-0000-0000-0000F81E0000}"/>
    <cellStyle name="BM UF in Col E 4 12 3" xfId="7952" xr:uid="{00000000-0005-0000-0000-0000F91E0000}"/>
    <cellStyle name="BM UF in Col E 4 13" xfId="7953" xr:uid="{00000000-0005-0000-0000-0000FA1E0000}"/>
    <cellStyle name="BM UF in Col E 4 13 2" xfId="7954" xr:uid="{00000000-0005-0000-0000-0000FB1E0000}"/>
    <cellStyle name="BM UF in Col E 4 13 2 2" xfId="7955" xr:uid="{00000000-0005-0000-0000-0000FC1E0000}"/>
    <cellStyle name="BM UF in Col E 4 13 3" xfId="7956" xr:uid="{00000000-0005-0000-0000-0000FD1E0000}"/>
    <cellStyle name="BM UF in Col E 4 14" xfId="7957" xr:uid="{00000000-0005-0000-0000-0000FE1E0000}"/>
    <cellStyle name="BM UF in Col E 4 14 2" xfId="7958" xr:uid="{00000000-0005-0000-0000-0000FF1E0000}"/>
    <cellStyle name="BM UF in Col E 4 14 2 2" xfId="7959" xr:uid="{00000000-0005-0000-0000-0000001F0000}"/>
    <cellStyle name="BM UF in Col E 4 14 3" xfId="7960" xr:uid="{00000000-0005-0000-0000-0000011F0000}"/>
    <cellStyle name="BM UF in Col E 4 15" xfId="7961" xr:uid="{00000000-0005-0000-0000-0000021F0000}"/>
    <cellStyle name="BM UF in Col E 4 15 2" xfId="7962" xr:uid="{00000000-0005-0000-0000-0000031F0000}"/>
    <cellStyle name="BM UF in Col E 4 15 2 2" xfId="7963" xr:uid="{00000000-0005-0000-0000-0000041F0000}"/>
    <cellStyle name="BM UF in Col E 4 15 3" xfId="7964" xr:uid="{00000000-0005-0000-0000-0000051F0000}"/>
    <cellStyle name="BM UF in Col E 4 16" xfId="7965" xr:uid="{00000000-0005-0000-0000-0000061F0000}"/>
    <cellStyle name="BM UF in Col E 4 16 2" xfId="7966" xr:uid="{00000000-0005-0000-0000-0000071F0000}"/>
    <cellStyle name="BM UF in Col E 4 16 2 2" xfId="7967" xr:uid="{00000000-0005-0000-0000-0000081F0000}"/>
    <cellStyle name="BM UF in Col E 4 16 3" xfId="7968" xr:uid="{00000000-0005-0000-0000-0000091F0000}"/>
    <cellStyle name="BM UF in Col E 4 17" xfId="7969" xr:uid="{00000000-0005-0000-0000-00000A1F0000}"/>
    <cellStyle name="BM UF in Col E 4 17 2" xfId="7970" xr:uid="{00000000-0005-0000-0000-00000B1F0000}"/>
    <cellStyle name="BM UF in Col E 4 17 2 2" xfId="7971" xr:uid="{00000000-0005-0000-0000-00000C1F0000}"/>
    <cellStyle name="BM UF in Col E 4 17 3" xfId="7972" xr:uid="{00000000-0005-0000-0000-00000D1F0000}"/>
    <cellStyle name="BM UF in Col E 4 18" xfId="7973" xr:uid="{00000000-0005-0000-0000-00000E1F0000}"/>
    <cellStyle name="BM UF in Col E 4 18 2" xfId="7974" xr:uid="{00000000-0005-0000-0000-00000F1F0000}"/>
    <cellStyle name="BM UF in Col E 4 19" xfId="7975" xr:uid="{00000000-0005-0000-0000-0000101F0000}"/>
    <cellStyle name="BM UF in Col E 4 2" xfId="7976" xr:uid="{00000000-0005-0000-0000-0000111F0000}"/>
    <cellStyle name="BM UF in Col E 4 2 10" xfId="7977" xr:uid="{00000000-0005-0000-0000-0000121F0000}"/>
    <cellStyle name="BM UF in Col E 4 2 10 2" xfId="7978" xr:uid="{00000000-0005-0000-0000-0000131F0000}"/>
    <cellStyle name="BM UF in Col E 4 2 10 2 2" xfId="7979" xr:uid="{00000000-0005-0000-0000-0000141F0000}"/>
    <cellStyle name="BM UF in Col E 4 2 10 3" xfId="7980" xr:uid="{00000000-0005-0000-0000-0000151F0000}"/>
    <cellStyle name="BM UF in Col E 4 2 11" xfId="7981" xr:uid="{00000000-0005-0000-0000-0000161F0000}"/>
    <cellStyle name="BM UF in Col E 4 2 11 2" xfId="7982" xr:uid="{00000000-0005-0000-0000-0000171F0000}"/>
    <cellStyle name="BM UF in Col E 4 2 11 2 2" xfId="7983" xr:uid="{00000000-0005-0000-0000-0000181F0000}"/>
    <cellStyle name="BM UF in Col E 4 2 11 3" xfId="7984" xr:uid="{00000000-0005-0000-0000-0000191F0000}"/>
    <cellStyle name="BM UF in Col E 4 2 12" xfId="7985" xr:uid="{00000000-0005-0000-0000-00001A1F0000}"/>
    <cellStyle name="BM UF in Col E 4 2 12 2" xfId="7986" xr:uid="{00000000-0005-0000-0000-00001B1F0000}"/>
    <cellStyle name="BM UF in Col E 4 2 12 2 2" xfId="7987" xr:uid="{00000000-0005-0000-0000-00001C1F0000}"/>
    <cellStyle name="BM UF in Col E 4 2 12 3" xfId="7988" xr:uid="{00000000-0005-0000-0000-00001D1F0000}"/>
    <cellStyle name="BM UF in Col E 4 2 13" xfId="7989" xr:uid="{00000000-0005-0000-0000-00001E1F0000}"/>
    <cellStyle name="BM UF in Col E 4 2 13 2" xfId="7990" xr:uid="{00000000-0005-0000-0000-00001F1F0000}"/>
    <cellStyle name="BM UF in Col E 4 2 13 2 2" xfId="7991" xr:uid="{00000000-0005-0000-0000-0000201F0000}"/>
    <cellStyle name="BM UF in Col E 4 2 13 3" xfId="7992" xr:uid="{00000000-0005-0000-0000-0000211F0000}"/>
    <cellStyle name="BM UF in Col E 4 2 14" xfId="7993" xr:uid="{00000000-0005-0000-0000-0000221F0000}"/>
    <cellStyle name="BM UF in Col E 4 2 14 2" xfId="7994" xr:uid="{00000000-0005-0000-0000-0000231F0000}"/>
    <cellStyle name="BM UF in Col E 4 2 14 2 2" xfId="7995" xr:uid="{00000000-0005-0000-0000-0000241F0000}"/>
    <cellStyle name="BM UF in Col E 4 2 14 3" xfId="7996" xr:uid="{00000000-0005-0000-0000-0000251F0000}"/>
    <cellStyle name="BM UF in Col E 4 2 15" xfId="7997" xr:uid="{00000000-0005-0000-0000-0000261F0000}"/>
    <cellStyle name="BM UF in Col E 4 2 15 2" xfId="7998" xr:uid="{00000000-0005-0000-0000-0000271F0000}"/>
    <cellStyle name="BM UF in Col E 4 2 15 2 2" xfId="7999" xr:uid="{00000000-0005-0000-0000-0000281F0000}"/>
    <cellStyle name="BM UF in Col E 4 2 15 3" xfId="8000" xr:uid="{00000000-0005-0000-0000-0000291F0000}"/>
    <cellStyle name="BM UF in Col E 4 2 16" xfId="8001" xr:uid="{00000000-0005-0000-0000-00002A1F0000}"/>
    <cellStyle name="BM UF in Col E 4 2 16 2" xfId="8002" xr:uid="{00000000-0005-0000-0000-00002B1F0000}"/>
    <cellStyle name="BM UF in Col E 4 2 16 2 2" xfId="8003" xr:uid="{00000000-0005-0000-0000-00002C1F0000}"/>
    <cellStyle name="BM UF in Col E 4 2 16 3" xfId="8004" xr:uid="{00000000-0005-0000-0000-00002D1F0000}"/>
    <cellStyle name="BM UF in Col E 4 2 17" xfId="8005" xr:uid="{00000000-0005-0000-0000-00002E1F0000}"/>
    <cellStyle name="BM UF in Col E 4 2 17 2" xfId="8006" xr:uid="{00000000-0005-0000-0000-00002F1F0000}"/>
    <cellStyle name="BM UF in Col E 4 2 17 2 2" xfId="8007" xr:uid="{00000000-0005-0000-0000-0000301F0000}"/>
    <cellStyle name="BM UF in Col E 4 2 17 3" xfId="8008" xr:uid="{00000000-0005-0000-0000-0000311F0000}"/>
    <cellStyle name="BM UF in Col E 4 2 18" xfId="8009" xr:uid="{00000000-0005-0000-0000-0000321F0000}"/>
    <cellStyle name="BM UF in Col E 4 2 18 2" xfId="8010" xr:uid="{00000000-0005-0000-0000-0000331F0000}"/>
    <cellStyle name="BM UF in Col E 4 2 18 2 2" xfId="8011" xr:uid="{00000000-0005-0000-0000-0000341F0000}"/>
    <cellStyle name="BM UF in Col E 4 2 18 3" xfId="8012" xr:uid="{00000000-0005-0000-0000-0000351F0000}"/>
    <cellStyle name="BM UF in Col E 4 2 19" xfId="8013" xr:uid="{00000000-0005-0000-0000-0000361F0000}"/>
    <cellStyle name="BM UF in Col E 4 2 19 2" xfId="8014" xr:uid="{00000000-0005-0000-0000-0000371F0000}"/>
    <cellStyle name="BM UF in Col E 4 2 19 2 2" xfId="8015" xr:uid="{00000000-0005-0000-0000-0000381F0000}"/>
    <cellStyle name="BM UF in Col E 4 2 19 3" xfId="8016" xr:uid="{00000000-0005-0000-0000-0000391F0000}"/>
    <cellStyle name="BM UF in Col E 4 2 2" xfId="8017" xr:uid="{00000000-0005-0000-0000-00003A1F0000}"/>
    <cellStyle name="BM UF in Col E 4 2 2 2" xfId="8018" xr:uid="{00000000-0005-0000-0000-00003B1F0000}"/>
    <cellStyle name="BM UF in Col E 4 2 2 2 2" xfId="8019" xr:uid="{00000000-0005-0000-0000-00003C1F0000}"/>
    <cellStyle name="BM UF in Col E 4 2 2 2 2 2" xfId="8020" xr:uid="{00000000-0005-0000-0000-00003D1F0000}"/>
    <cellStyle name="BM UF in Col E 4 2 2 2 3" xfId="8021" xr:uid="{00000000-0005-0000-0000-00003E1F0000}"/>
    <cellStyle name="BM UF in Col E 4 2 2 2 4" xfId="8022" xr:uid="{00000000-0005-0000-0000-00003F1F0000}"/>
    <cellStyle name="BM UF in Col E 4 2 2 3" xfId="8023" xr:uid="{00000000-0005-0000-0000-0000401F0000}"/>
    <cellStyle name="BM UF in Col E 4 2 2 3 2" xfId="8024" xr:uid="{00000000-0005-0000-0000-0000411F0000}"/>
    <cellStyle name="BM UF in Col E 4 2 2 4" xfId="8025" xr:uid="{00000000-0005-0000-0000-0000421F0000}"/>
    <cellStyle name="BM UF in Col E 4 2 2 5" xfId="8026" xr:uid="{00000000-0005-0000-0000-0000431F0000}"/>
    <cellStyle name="BM UF in Col E 4 2 20" xfId="8027" xr:uid="{00000000-0005-0000-0000-0000441F0000}"/>
    <cellStyle name="BM UF in Col E 4 2 20 2" xfId="8028" xr:uid="{00000000-0005-0000-0000-0000451F0000}"/>
    <cellStyle name="BM UF in Col E 4 2 20 2 2" xfId="8029" xr:uid="{00000000-0005-0000-0000-0000461F0000}"/>
    <cellStyle name="BM UF in Col E 4 2 20 3" xfId="8030" xr:uid="{00000000-0005-0000-0000-0000471F0000}"/>
    <cellStyle name="BM UF in Col E 4 2 21" xfId="8031" xr:uid="{00000000-0005-0000-0000-0000481F0000}"/>
    <cellStyle name="BM UF in Col E 4 2 21 2" xfId="8032" xr:uid="{00000000-0005-0000-0000-0000491F0000}"/>
    <cellStyle name="BM UF in Col E 4 2 22" xfId="8033" xr:uid="{00000000-0005-0000-0000-00004A1F0000}"/>
    <cellStyle name="BM UF in Col E 4 2 23" xfId="8034" xr:uid="{00000000-0005-0000-0000-00004B1F0000}"/>
    <cellStyle name="BM UF in Col E 4 2 3" xfId="8035" xr:uid="{00000000-0005-0000-0000-00004C1F0000}"/>
    <cellStyle name="BM UF in Col E 4 2 3 2" xfId="8036" xr:uid="{00000000-0005-0000-0000-00004D1F0000}"/>
    <cellStyle name="BM UF in Col E 4 2 3 2 2" xfId="8037" xr:uid="{00000000-0005-0000-0000-00004E1F0000}"/>
    <cellStyle name="BM UF in Col E 4 2 3 2 3" xfId="8038" xr:uid="{00000000-0005-0000-0000-00004F1F0000}"/>
    <cellStyle name="BM UF in Col E 4 2 3 3" xfId="8039" xr:uid="{00000000-0005-0000-0000-0000501F0000}"/>
    <cellStyle name="BM UF in Col E 4 2 3 3 2" xfId="8040" xr:uid="{00000000-0005-0000-0000-0000511F0000}"/>
    <cellStyle name="BM UF in Col E 4 2 3 4" xfId="8041" xr:uid="{00000000-0005-0000-0000-0000521F0000}"/>
    <cellStyle name="BM UF in Col E 4 2 4" xfId="8042" xr:uid="{00000000-0005-0000-0000-0000531F0000}"/>
    <cellStyle name="BM UF in Col E 4 2 4 2" xfId="8043" xr:uid="{00000000-0005-0000-0000-0000541F0000}"/>
    <cellStyle name="BM UF in Col E 4 2 4 2 2" xfId="8044" xr:uid="{00000000-0005-0000-0000-0000551F0000}"/>
    <cellStyle name="BM UF in Col E 4 2 4 3" xfId="8045" xr:uid="{00000000-0005-0000-0000-0000561F0000}"/>
    <cellStyle name="BM UF in Col E 4 2 4 4" xfId="8046" xr:uid="{00000000-0005-0000-0000-0000571F0000}"/>
    <cellStyle name="BM UF in Col E 4 2 5" xfId="8047" xr:uid="{00000000-0005-0000-0000-0000581F0000}"/>
    <cellStyle name="BM UF in Col E 4 2 5 2" xfId="8048" xr:uid="{00000000-0005-0000-0000-0000591F0000}"/>
    <cellStyle name="BM UF in Col E 4 2 5 2 2" xfId="8049" xr:uid="{00000000-0005-0000-0000-00005A1F0000}"/>
    <cellStyle name="BM UF in Col E 4 2 5 3" xfId="8050" xr:uid="{00000000-0005-0000-0000-00005B1F0000}"/>
    <cellStyle name="BM UF in Col E 4 2 5 4" xfId="8051" xr:uid="{00000000-0005-0000-0000-00005C1F0000}"/>
    <cellStyle name="BM UF in Col E 4 2 6" xfId="8052" xr:uid="{00000000-0005-0000-0000-00005D1F0000}"/>
    <cellStyle name="BM UF in Col E 4 2 6 2" xfId="8053" xr:uid="{00000000-0005-0000-0000-00005E1F0000}"/>
    <cellStyle name="BM UF in Col E 4 2 6 2 2" xfId="8054" xr:uid="{00000000-0005-0000-0000-00005F1F0000}"/>
    <cellStyle name="BM UF in Col E 4 2 6 3" xfId="8055" xr:uid="{00000000-0005-0000-0000-0000601F0000}"/>
    <cellStyle name="BM UF in Col E 4 2 7" xfId="8056" xr:uid="{00000000-0005-0000-0000-0000611F0000}"/>
    <cellStyle name="BM UF in Col E 4 2 7 2" xfId="8057" xr:uid="{00000000-0005-0000-0000-0000621F0000}"/>
    <cellStyle name="BM UF in Col E 4 2 7 2 2" xfId="8058" xr:uid="{00000000-0005-0000-0000-0000631F0000}"/>
    <cellStyle name="BM UF in Col E 4 2 7 3" xfId="8059" xr:uid="{00000000-0005-0000-0000-0000641F0000}"/>
    <cellStyle name="BM UF in Col E 4 2 8" xfId="8060" xr:uid="{00000000-0005-0000-0000-0000651F0000}"/>
    <cellStyle name="BM UF in Col E 4 2 8 2" xfId="8061" xr:uid="{00000000-0005-0000-0000-0000661F0000}"/>
    <cellStyle name="BM UF in Col E 4 2 8 2 2" xfId="8062" xr:uid="{00000000-0005-0000-0000-0000671F0000}"/>
    <cellStyle name="BM UF in Col E 4 2 8 3" xfId="8063" xr:uid="{00000000-0005-0000-0000-0000681F0000}"/>
    <cellStyle name="BM UF in Col E 4 2 9" xfId="8064" xr:uid="{00000000-0005-0000-0000-0000691F0000}"/>
    <cellStyle name="BM UF in Col E 4 2 9 2" xfId="8065" xr:uid="{00000000-0005-0000-0000-00006A1F0000}"/>
    <cellStyle name="BM UF in Col E 4 2 9 2 2" xfId="8066" xr:uid="{00000000-0005-0000-0000-00006B1F0000}"/>
    <cellStyle name="BM UF in Col E 4 2 9 3" xfId="8067" xr:uid="{00000000-0005-0000-0000-00006C1F0000}"/>
    <cellStyle name="BM UF in Col E 4 20" xfId="8068" xr:uid="{00000000-0005-0000-0000-00006D1F0000}"/>
    <cellStyle name="BM UF in Col E 4 3" xfId="8069" xr:uid="{00000000-0005-0000-0000-00006E1F0000}"/>
    <cellStyle name="BM UF in Col E 4 3 2" xfId="8070" xr:uid="{00000000-0005-0000-0000-00006F1F0000}"/>
    <cellStyle name="BM UF in Col E 4 3 2 2" xfId="8071" xr:uid="{00000000-0005-0000-0000-0000701F0000}"/>
    <cellStyle name="BM UF in Col E 4 3 2 2 2" xfId="8072" xr:uid="{00000000-0005-0000-0000-0000711F0000}"/>
    <cellStyle name="BM UF in Col E 4 3 2 3" xfId="8073" xr:uid="{00000000-0005-0000-0000-0000721F0000}"/>
    <cellStyle name="BM UF in Col E 4 3 2 4" xfId="8074" xr:uid="{00000000-0005-0000-0000-0000731F0000}"/>
    <cellStyle name="BM UF in Col E 4 3 3" xfId="8075" xr:uid="{00000000-0005-0000-0000-0000741F0000}"/>
    <cellStyle name="BM UF in Col E 4 3 3 2" xfId="8076" xr:uid="{00000000-0005-0000-0000-0000751F0000}"/>
    <cellStyle name="BM UF in Col E 4 3 4" xfId="8077" xr:uid="{00000000-0005-0000-0000-0000761F0000}"/>
    <cellStyle name="BM UF in Col E 4 3 5" xfId="8078" xr:uid="{00000000-0005-0000-0000-0000771F0000}"/>
    <cellStyle name="BM UF in Col E 4 4" xfId="8079" xr:uid="{00000000-0005-0000-0000-0000781F0000}"/>
    <cellStyle name="BM UF in Col E 4 4 2" xfId="8080" xr:uid="{00000000-0005-0000-0000-0000791F0000}"/>
    <cellStyle name="BM UF in Col E 4 4 2 2" xfId="8081" xr:uid="{00000000-0005-0000-0000-00007A1F0000}"/>
    <cellStyle name="BM UF in Col E 4 4 2 3" xfId="8082" xr:uid="{00000000-0005-0000-0000-00007B1F0000}"/>
    <cellStyle name="BM UF in Col E 4 4 3" xfId="8083" xr:uid="{00000000-0005-0000-0000-00007C1F0000}"/>
    <cellStyle name="BM UF in Col E 4 4 3 2" xfId="8084" xr:uid="{00000000-0005-0000-0000-00007D1F0000}"/>
    <cellStyle name="BM UF in Col E 4 4 4" xfId="8085" xr:uid="{00000000-0005-0000-0000-00007E1F0000}"/>
    <cellStyle name="BM UF in Col E 4 5" xfId="8086" xr:uid="{00000000-0005-0000-0000-00007F1F0000}"/>
    <cellStyle name="BM UF in Col E 4 5 2" xfId="8087" xr:uid="{00000000-0005-0000-0000-0000801F0000}"/>
    <cellStyle name="BM UF in Col E 4 5 2 2" xfId="8088" xr:uid="{00000000-0005-0000-0000-0000811F0000}"/>
    <cellStyle name="BM UF in Col E 4 5 2 3" xfId="8089" xr:uid="{00000000-0005-0000-0000-0000821F0000}"/>
    <cellStyle name="BM UF in Col E 4 5 3" xfId="8090" xr:uid="{00000000-0005-0000-0000-0000831F0000}"/>
    <cellStyle name="BM UF in Col E 4 5 4" xfId="8091" xr:uid="{00000000-0005-0000-0000-0000841F0000}"/>
    <cellStyle name="BM UF in Col E 4 6" xfId="8092" xr:uid="{00000000-0005-0000-0000-0000851F0000}"/>
    <cellStyle name="BM UF in Col E 4 6 2" xfId="8093" xr:uid="{00000000-0005-0000-0000-0000861F0000}"/>
    <cellStyle name="BM UF in Col E 4 6 2 2" xfId="8094" xr:uid="{00000000-0005-0000-0000-0000871F0000}"/>
    <cellStyle name="BM UF in Col E 4 6 3" xfId="8095" xr:uid="{00000000-0005-0000-0000-0000881F0000}"/>
    <cellStyle name="BM UF in Col E 4 6 4" xfId="8096" xr:uid="{00000000-0005-0000-0000-0000891F0000}"/>
    <cellStyle name="BM UF in Col E 4 7" xfId="8097" xr:uid="{00000000-0005-0000-0000-00008A1F0000}"/>
    <cellStyle name="BM UF in Col E 4 7 2" xfId="8098" xr:uid="{00000000-0005-0000-0000-00008B1F0000}"/>
    <cellStyle name="BM UF in Col E 4 7 2 2" xfId="8099" xr:uid="{00000000-0005-0000-0000-00008C1F0000}"/>
    <cellStyle name="BM UF in Col E 4 7 3" xfId="8100" xr:uid="{00000000-0005-0000-0000-00008D1F0000}"/>
    <cellStyle name="BM UF in Col E 4 8" xfId="8101" xr:uid="{00000000-0005-0000-0000-00008E1F0000}"/>
    <cellStyle name="BM UF in Col E 4 8 2" xfId="8102" xr:uid="{00000000-0005-0000-0000-00008F1F0000}"/>
    <cellStyle name="BM UF in Col E 4 8 2 2" xfId="8103" xr:uid="{00000000-0005-0000-0000-0000901F0000}"/>
    <cellStyle name="BM UF in Col E 4 8 3" xfId="8104" xr:uid="{00000000-0005-0000-0000-0000911F0000}"/>
    <cellStyle name="BM UF in Col E 4 9" xfId="8105" xr:uid="{00000000-0005-0000-0000-0000921F0000}"/>
    <cellStyle name="BM UF in Col E 4 9 2" xfId="8106" xr:uid="{00000000-0005-0000-0000-0000931F0000}"/>
    <cellStyle name="BM UF in Col E 4 9 2 2" xfId="8107" xr:uid="{00000000-0005-0000-0000-0000941F0000}"/>
    <cellStyle name="BM UF in Col E 4 9 3" xfId="8108" xr:uid="{00000000-0005-0000-0000-0000951F0000}"/>
    <cellStyle name="BM UF in Col E 5" xfId="8109" xr:uid="{00000000-0005-0000-0000-0000961F0000}"/>
    <cellStyle name="BM UF in Col E 5 10" xfId="8110" xr:uid="{00000000-0005-0000-0000-0000971F0000}"/>
    <cellStyle name="BM UF in Col E 5 10 2" xfId="8111" xr:uid="{00000000-0005-0000-0000-0000981F0000}"/>
    <cellStyle name="BM UF in Col E 5 10 2 2" xfId="8112" xr:uid="{00000000-0005-0000-0000-0000991F0000}"/>
    <cellStyle name="BM UF in Col E 5 10 3" xfId="8113" xr:uid="{00000000-0005-0000-0000-00009A1F0000}"/>
    <cellStyle name="BM UF in Col E 5 11" xfId="8114" xr:uid="{00000000-0005-0000-0000-00009B1F0000}"/>
    <cellStyle name="BM UF in Col E 5 11 2" xfId="8115" xr:uid="{00000000-0005-0000-0000-00009C1F0000}"/>
    <cellStyle name="BM UF in Col E 5 11 2 2" xfId="8116" xr:uid="{00000000-0005-0000-0000-00009D1F0000}"/>
    <cellStyle name="BM UF in Col E 5 11 3" xfId="8117" xr:uid="{00000000-0005-0000-0000-00009E1F0000}"/>
    <cellStyle name="BM UF in Col E 5 12" xfId="8118" xr:uid="{00000000-0005-0000-0000-00009F1F0000}"/>
    <cellStyle name="BM UF in Col E 5 12 2" xfId="8119" xr:uid="{00000000-0005-0000-0000-0000A01F0000}"/>
    <cellStyle name="BM UF in Col E 5 12 2 2" xfId="8120" xr:uid="{00000000-0005-0000-0000-0000A11F0000}"/>
    <cellStyle name="BM UF in Col E 5 12 3" xfId="8121" xr:uid="{00000000-0005-0000-0000-0000A21F0000}"/>
    <cellStyle name="BM UF in Col E 5 13" xfId="8122" xr:uid="{00000000-0005-0000-0000-0000A31F0000}"/>
    <cellStyle name="BM UF in Col E 5 13 2" xfId="8123" xr:uid="{00000000-0005-0000-0000-0000A41F0000}"/>
    <cellStyle name="BM UF in Col E 5 13 2 2" xfId="8124" xr:uid="{00000000-0005-0000-0000-0000A51F0000}"/>
    <cellStyle name="BM UF in Col E 5 13 3" xfId="8125" xr:uid="{00000000-0005-0000-0000-0000A61F0000}"/>
    <cellStyle name="BM UF in Col E 5 14" xfId="8126" xr:uid="{00000000-0005-0000-0000-0000A71F0000}"/>
    <cellStyle name="BM UF in Col E 5 14 2" xfId="8127" xr:uid="{00000000-0005-0000-0000-0000A81F0000}"/>
    <cellStyle name="BM UF in Col E 5 14 2 2" xfId="8128" xr:uid="{00000000-0005-0000-0000-0000A91F0000}"/>
    <cellStyle name="BM UF in Col E 5 14 3" xfId="8129" xr:uid="{00000000-0005-0000-0000-0000AA1F0000}"/>
    <cellStyle name="BM UF in Col E 5 15" xfId="8130" xr:uid="{00000000-0005-0000-0000-0000AB1F0000}"/>
    <cellStyle name="BM UF in Col E 5 15 2" xfId="8131" xr:uid="{00000000-0005-0000-0000-0000AC1F0000}"/>
    <cellStyle name="BM UF in Col E 5 15 2 2" xfId="8132" xr:uid="{00000000-0005-0000-0000-0000AD1F0000}"/>
    <cellStyle name="BM UF in Col E 5 15 3" xfId="8133" xr:uid="{00000000-0005-0000-0000-0000AE1F0000}"/>
    <cellStyle name="BM UF in Col E 5 16" xfId="8134" xr:uid="{00000000-0005-0000-0000-0000AF1F0000}"/>
    <cellStyle name="BM UF in Col E 5 16 2" xfId="8135" xr:uid="{00000000-0005-0000-0000-0000B01F0000}"/>
    <cellStyle name="BM UF in Col E 5 16 2 2" xfId="8136" xr:uid="{00000000-0005-0000-0000-0000B11F0000}"/>
    <cellStyle name="BM UF in Col E 5 16 3" xfId="8137" xr:uid="{00000000-0005-0000-0000-0000B21F0000}"/>
    <cellStyle name="BM UF in Col E 5 17" xfId="8138" xr:uid="{00000000-0005-0000-0000-0000B31F0000}"/>
    <cellStyle name="BM UF in Col E 5 17 2" xfId="8139" xr:uid="{00000000-0005-0000-0000-0000B41F0000}"/>
    <cellStyle name="BM UF in Col E 5 17 2 2" xfId="8140" xr:uid="{00000000-0005-0000-0000-0000B51F0000}"/>
    <cellStyle name="BM UF in Col E 5 17 3" xfId="8141" xr:uid="{00000000-0005-0000-0000-0000B61F0000}"/>
    <cellStyle name="BM UF in Col E 5 18" xfId="8142" xr:uid="{00000000-0005-0000-0000-0000B71F0000}"/>
    <cellStyle name="BM UF in Col E 5 18 2" xfId="8143" xr:uid="{00000000-0005-0000-0000-0000B81F0000}"/>
    <cellStyle name="BM UF in Col E 5 18 2 2" xfId="8144" xr:uid="{00000000-0005-0000-0000-0000B91F0000}"/>
    <cellStyle name="BM UF in Col E 5 18 3" xfId="8145" xr:uid="{00000000-0005-0000-0000-0000BA1F0000}"/>
    <cellStyle name="BM UF in Col E 5 19" xfId="8146" xr:uid="{00000000-0005-0000-0000-0000BB1F0000}"/>
    <cellStyle name="BM UF in Col E 5 19 2" xfId="8147" xr:uid="{00000000-0005-0000-0000-0000BC1F0000}"/>
    <cellStyle name="BM UF in Col E 5 19 2 2" xfId="8148" xr:uid="{00000000-0005-0000-0000-0000BD1F0000}"/>
    <cellStyle name="BM UF in Col E 5 19 3" xfId="8149" xr:uid="{00000000-0005-0000-0000-0000BE1F0000}"/>
    <cellStyle name="BM UF in Col E 5 2" xfId="8150" xr:uid="{00000000-0005-0000-0000-0000BF1F0000}"/>
    <cellStyle name="BM UF in Col E 5 2 10" xfId="8151" xr:uid="{00000000-0005-0000-0000-0000C01F0000}"/>
    <cellStyle name="BM UF in Col E 5 2 10 2" xfId="8152" xr:uid="{00000000-0005-0000-0000-0000C11F0000}"/>
    <cellStyle name="BM UF in Col E 5 2 10 2 2" xfId="8153" xr:uid="{00000000-0005-0000-0000-0000C21F0000}"/>
    <cellStyle name="BM UF in Col E 5 2 10 3" xfId="8154" xr:uid="{00000000-0005-0000-0000-0000C31F0000}"/>
    <cellStyle name="BM UF in Col E 5 2 11" xfId="8155" xr:uid="{00000000-0005-0000-0000-0000C41F0000}"/>
    <cellStyle name="BM UF in Col E 5 2 11 2" xfId="8156" xr:uid="{00000000-0005-0000-0000-0000C51F0000}"/>
    <cellStyle name="BM UF in Col E 5 2 11 2 2" xfId="8157" xr:uid="{00000000-0005-0000-0000-0000C61F0000}"/>
    <cellStyle name="BM UF in Col E 5 2 11 3" xfId="8158" xr:uid="{00000000-0005-0000-0000-0000C71F0000}"/>
    <cellStyle name="BM UF in Col E 5 2 12" xfId="8159" xr:uid="{00000000-0005-0000-0000-0000C81F0000}"/>
    <cellStyle name="BM UF in Col E 5 2 12 2" xfId="8160" xr:uid="{00000000-0005-0000-0000-0000C91F0000}"/>
    <cellStyle name="BM UF in Col E 5 2 12 2 2" xfId="8161" xr:uid="{00000000-0005-0000-0000-0000CA1F0000}"/>
    <cellStyle name="BM UF in Col E 5 2 12 3" xfId="8162" xr:uid="{00000000-0005-0000-0000-0000CB1F0000}"/>
    <cellStyle name="BM UF in Col E 5 2 13" xfId="8163" xr:uid="{00000000-0005-0000-0000-0000CC1F0000}"/>
    <cellStyle name="BM UF in Col E 5 2 13 2" xfId="8164" xr:uid="{00000000-0005-0000-0000-0000CD1F0000}"/>
    <cellStyle name="BM UF in Col E 5 2 13 2 2" xfId="8165" xr:uid="{00000000-0005-0000-0000-0000CE1F0000}"/>
    <cellStyle name="BM UF in Col E 5 2 13 3" xfId="8166" xr:uid="{00000000-0005-0000-0000-0000CF1F0000}"/>
    <cellStyle name="BM UF in Col E 5 2 14" xfId="8167" xr:uid="{00000000-0005-0000-0000-0000D01F0000}"/>
    <cellStyle name="BM UF in Col E 5 2 14 2" xfId="8168" xr:uid="{00000000-0005-0000-0000-0000D11F0000}"/>
    <cellStyle name="BM UF in Col E 5 2 14 2 2" xfId="8169" xr:uid="{00000000-0005-0000-0000-0000D21F0000}"/>
    <cellStyle name="BM UF in Col E 5 2 14 3" xfId="8170" xr:uid="{00000000-0005-0000-0000-0000D31F0000}"/>
    <cellStyle name="BM UF in Col E 5 2 15" xfId="8171" xr:uid="{00000000-0005-0000-0000-0000D41F0000}"/>
    <cellStyle name="BM UF in Col E 5 2 15 2" xfId="8172" xr:uid="{00000000-0005-0000-0000-0000D51F0000}"/>
    <cellStyle name="BM UF in Col E 5 2 15 2 2" xfId="8173" xr:uid="{00000000-0005-0000-0000-0000D61F0000}"/>
    <cellStyle name="BM UF in Col E 5 2 15 3" xfId="8174" xr:uid="{00000000-0005-0000-0000-0000D71F0000}"/>
    <cellStyle name="BM UF in Col E 5 2 16" xfId="8175" xr:uid="{00000000-0005-0000-0000-0000D81F0000}"/>
    <cellStyle name="BM UF in Col E 5 2 16 2" xfId="8176" xr:uid="{00000000-0005-0000-0000-0000D91F0000}"/>
    <cellStyle name="BM UF in Col E 5 2 16 2 2" xfId="8177" xr:uid="{00000000-0005-0000-0000-0000DA1F0000}"/>
    <cellStyle name="BM UF in Col E 5 2 16 3" xfId="8178" xr:uid="{00000000-0005-0000-0000-0000DB1F0000}"/>
    <cellStyle name="BM UF in Col E 5 2 17" xfId="8179" xr:uid="{00000000-0005-0000-0000-0000DC1F0000}"/>
    <cellStyle name="BM UF in Col E 5 2 17 2" xfId="8180" xr:uid="{00000000-0005-0000-0000-0000DD1F0000}"/>
    <cellStyle name="BM UF in Col E 5 2 17 2 2" xfId="8181" xr:uid="{00000000-0005-0000-0000-0000DE1F0000}"/>
    <cellStyle name="BM UF in Col E 5 2 17 3" xfId="8182" xr:uid="{00000000-0005-0000-0000-0000DF1F0000}"/>
    <cellStyle name="BM UF in Col E 5 2 18" xfId="8183" xr:uid="{00000000-0005-0000-0000-0000E01F0000}"/>
    <cellStyle name="BM UF in Col E 5 2 18 2" xfId="8184" xr:uid="{00000000-0005-0000-0000-0000E11F0000}"/>
    <cellStyle name="BM UF in Col E 5 2 18 2 2" xfId="8185" xr:uid="{00000000-0005-0000-0000-0000E21F0000}"/>
    <cellStyle name="BM UF in Col E 5 2 18 3" xfId="8186" xr:uid="{00000000-0005-0000-0000-0000E31F0000}"/>
    <cellStyle name="BM UF in Col E 5 2 19" xfId="8187" xr:uid="{00000000-0005-0000-0000-0000E41F0000}"/>
    <cellStyle name="BM UF in Col E 5 2 19 2" xfId="8188" xr:uid="{00000000-0005-0000-0000-0000E51F0000}"/>
    <cellStyle name="BM UF in Col E 5 2 19 2 2" xfId="8189" xr:uid="{00000000-0005-0000-0000-0000E61F0000}"/>
    <cellStyle name="BM UF in Col E 5 2 19 3" xfId="8190" xr:uid="{00000000-0005-0000-0000-0000E71F0000}"/>
    <cellStyle name="BM UF in Col E 5 2 2" xfId="8191" xr:uid="{00000000-0005-0000-0000-0000E81F0000}"/>
    <cellStyle name="BM UF in Col E 5 2 2 2" xfId="8192" xr:uid="{00000000-0005-0000-0000-0000E91F0000}"/>
    <cellStyle name="BM UF in Col E 5 2 2 2 2" xfId="8193" xr:uid="{00000000-0005-0000-0000-0000EA1F0000}"/>
    <cellStyle name="BM UF in Col E 5 2 2 2 3" xfId="8194" xr:uid="{00000000-0005-0000-0000-0000EB1F0000}"/>
    <cellStyle name="BM UF in Col E 5 2 2 3" xfId="8195" xr:uid="{00000000-0005-0000-0000-0000EC1F0000}"/>
    <cellStyle name="BM UF in Col E 5 2 2 3 2" xfId="8196" xr:uid="{00000000-0005-0000-0000-0000ED1F0000}"/>
    <cellStyle name="BM UF in Col E 5 2 2 4" xfId="8197" xr:uid="{00000000-0005-0000-0000-0000EE1F0000}"/>
    <cellStyle name="BM UF in Col E 5 2 20" xfId="8198" xr:uid="{00000000-0005-0000-0000-0000EF1F0000}"/>
    <cellStyle name="BM UF in Col E 5 2 20 2" xfId="8199" xr:uid="{00000000-0005-0000-0000-0000F01F0000}"/>
    <cellStyle name="BM UF in Col E 5 2 20 2 2" xfId="8200" xr:uid="{00000000-0005-0000-0000-0000F11F0000}"/>
    <cellStyle name="BM UF in Col E 5 2 20 3" xfId="8201" xr:uid="{00000000-0005-0000-0000-0000F21F0000}"/>
    <cellStyle name="BM UF in Col E 5 2 21" xfId="8202" xr:uid="{00000000-0005-0000-0000-0000F31F0000}"/>
    <cellStyle name="BM UF in Col E 5 2 21 2" xfId="8203" xr:uid="{00000000-0005-0000-0000-0000F41F0000}"/>
    <cellStyle name="BM UF in Col E 5 2 22" xfId="8204" xr:uid="{00000000-0005-0000-0000-0000F51F0000}"/>
    <cellStyle name="BM UF in Col E 5 2 23" xfId="8205" xr:uid="{00000000-0005-0000-0000-0000F61F0000}"/>
    <cellStyle name="BM UF in Col E 5 2 3" xfId="8206" xr:uid="{00000000-0005-0000-0000-0000F71F0000}"/>
    <cellStyle name="BM UF in Col E 5 2 3 2" xfId="8207" xr:uid="{00000000-0005-0000-0000-0000F81F0000}"/>
    <cellStyle name="BM UF in Col E 5 2 3 2 2" xfId="8208" xr:uid="{00000000-0005-0000-0000-0000F91F0000}"/>
    <cellStyle name="BM UF in Col E 5 2 3 3" xfId="8209" xr:uid="{00000000-0005-0000-0000-0000FA1F0000}"/>
    <cellStyle name="BM UF in Col E 5 2 3 4" xfId="8210" xr:uid="{00000000-0005-0000-0000-0000FB1F0000}"/>
    <cellStyle name="BM UF in Col E 5 2 4" xfId="8211" xr:uid="{00000000-0005-0000-0000-0000FC1F0000}"/>
    <cellStyle name="BM UF in Col E 5 2 4 2" xfId="8212" xr:uid="{00000000-0005-0000-0000-0000FD1F0000}"/>
    <cellStyle name="BM UF in Col E 5 2 4 2 2" xfId="8213" xr:uid="{00000000-0005-0000-0000-0000FE1F0000}"/>
    <cellStyle name="BM UF in Col E 5 2 4 3" xfId="8214" xr:uid="{00000000-0005-0000-0000-0000FF1F0000}"/>
    <cellStyle name="BM UF in Col E 5 2 4 4" xfId="8215" xr:uid="{00000000-0005-0000-0000-000000200000}"/>
    <cellStyle name="BM UF in Col E 5 2 5" xfId="8216" xr:uid="{00000000-0005-0000-0000-000001200000}"/>
    <cellStyle name="BM UF in Col E 5 2 5 2" xfId="8217" xr:uid="{00000000-0005-0000-0000-000002200000}"/>
    <cellStyle name="BM UF in Col E 5 2 5 2 2" xfId="8218" xr:uid="{00000000-0005-0000-0000-000003200000}"/>
    <cellStyle name="BM UF in Col E 5 2 5 3" xfId="8219" xr:uid="{00000000-0005-0000-0000-000004200000}"/>
    <cellStyle name="BM UF in Col E 5 2 6" xfId="8220" xr:uid="{00000000-0005-0000-0000-000005200000}"/>
    <cellStyle name="BM UF in Col E 5 2 6 2" xfId="8221" xr:uid="{00000000-0005-0000-0000-000006200000}"/>
    <cellStyle name="BM UF in Col E 5 2 6 2 2" xfId="8222" xr:uid="{00000000-0005-0000-0000-000007200000}"/>
    <cellStyle name="BM UF in Col E 5 2 6 3" xfId="8223" xr:uid="{00000000-0005-0000-0000-000008200000}"/>
    <cellStyle name="BM UF in Col E 5 2 7" xfId="8224" xr:uid="{00000000-0005-0000-0000-000009200000}"/>
    <cellStyle name="BM UF in Col E 5 2 7 2" xfId="8225" xr:uid="{00000000-0005-0000-0000-00000A200000}"/>
    <cellStyle name="BM UF in Col E 5 2 7 2 2" xfId="8226" xr:uid="{00000000-0005-0000-0000-00000B200000}"/>
    <cellStyle name="BM UF in Col E 5 2 7 3" xfId="8227" xr:uid="{00000000-0005-0000-0000-00000C200000}"/>
    <cellStyle name="BM UF in Col E 5 2 8" xfId="8228" xr:uid="{00000000-0005-0000-0000-00000D200000}"/>
    <cellStyle name="BM UF in Col E 5 2 8 2" xfId="8229" xr:uid="{00000000-0005-0000-0000-00000E200000}"/>
    <cellStyle name="BM UF in Col E 5 2 8 2 2" xfId="8230" xr:uid="{00000000-0005-0000-0000-00000F200000}"/>
    <cellStyle name="BM UF in Col E 5 2 8 3" xfId="8231" xr:uid="{00000000-0005-0000-0000-000010200000}"/>
    <cellStyle name="BM UF in Col E 5 2 9" xfId="8232" xr:uid="{00000000-0005-0000-0000-000011200000}"/>
    <cellStyle name="BM UF in Col E 5 2 9 2" xfId="8233" xr:uid="{00000000-0005-0000-0000-000012200000}"/>
    <cellStyle name="BM UF in Col E 5 2 9 2 2" xfId="8234" xr:uid="{00000000-0005-0000-0000-000013200000}"/>
    <cellStyle name="BM UF in Col E 5 2 9 3" xfId="8235" xr:uid="{00000000-0005-0000-0000-000014200000}"/>
    <cellStyle name="BM UF in Col E 5 20" xfId="8236" xr:uid="{00000000-0005-0000-0000-000015200000}"/>
    <cellStyle name="BM UF in Col E 5 20 2" xfId="8237" xr:uid="{00000000-0005-0000-0000-000016200000}"/>
    <cellStyle name="BM UF in Col E 5 20 2 2" xfId="8238" xr:uid="{00000000-0005-0000-0000-000017200000}"/>
    <cellStyle name="BM UF in Col E 5 20 3" xfId="8239" xr:uid="{00000000-0005-0000-0000-000018200000}"/>
    <cellStyle name="BM UF in Col E 5 21" xfId="8240" xr:uid="{00000000-0005-0000-0000-000019200000}"/>
    <cellStyle name="BM UF in Col E 5 21 2" xfId="8241" xr:uid="{00000000-0005-0000-0000-00001A200000}"/>
    <cellStyle name="BM UF in Col E 5 21 2 2" xfId="8242" xr:uid="{00000000-0005-0000-0000-00001B200000}"/>
    <cellStyle name="BM UF in Col E 5 21 3" xfId="8243" xr:uid="{00000000-0005-0000-0000-00001C200000}"/>
    <cellStyle name="BM UF in Col E 5 22" xfId="8244" xr:uid="{00000000-0005-0000-0000-00001D200000}"/>
    <cellStyle name="BM UF in Col E 5 22 2" xfId="8245" xr:uid="{00000000-0005-0000-0000-00001E200000}"/>
    <cellStyle name="BM UF in Col E 5 23" xfId="8246" xr:uid="{00000000-0005-0000-0000-00001F200000}"/>
    <cellStyle name="BM UF in Col E 5 24" xfId="8247" xr:uid="{00000000-0005-0000-0000-000020200000}"/>
    <cellStyle name="BM UF in Col E 5 3" xfId="8248" xr:uid="{00000000-0005-0000-0000-000021200000}"/>
    <cellStyle name="BM UF in Col E 5 3 2" xfId="8249" xr:uid="{00000000-0005-0000-0000-000022200000}"/>
    <cellStyle name="BM UF in Col E 5 3 2 2" xfId="8250" xr:uid="{00000000-0005-0000-0000-000023200000}"/>
    <cellStyle name="BM UF in Col E 5 3 2 3" xfId="8251" xr:uid="{00000000-0005-0000-0000-000024200000}"/>
    <cellStyle name="BM UF in Col E 5 3 3" xfId="8252" xr:uid="{00000000-0005-0000-0000-000025200000}"/>
    <cellStyle name="BM UF in Col E 5 3 3 2" xfId="8253" xr:uid="{00000000-0005-0000-0000-000026200000}"/>
    <cellStyle name="BM UF in Col E 5 3 4" xfId="8254" xr:uid="{00000000-0005-0000-0000-000027200000}"/>
    <cellStyle name="BM UF in Col E 5 4" xfId="8255" xr:uid="{00000000-0005-0000-0000-000028200000}"/>
    <cellStyle name="BM UF in Col E 5 4 2" xfId="8256" xr:uid="{00000000-0005-0000-0000-000029200000}"/>
    <cellStyle name="BM UF in Col E 5 4 2 2" xfId="8257" xr:uid="{00000000-0005-0000-0000-00002A200000}"/>
    <cellStyle name="BM UF in Col E 5 4 3" xfId="8258" xr:uid="{00000000-0005-0000-0000-00002B200000}"/>
    <cellStyle name="BM UF in Col E 5 4 4" xfId="8259" xr:uid="{00000000-0005-0000-0000-00002C200000}"/>
    <cellStyle name="BM UF in Col E 5 5" xfId="8260" xr:uid="{00000000-0005-0000-0000-00002D200000}"/>
    <cellStyle name="BM UF in Col E 5 5 2" xfId="8261" xr:uid="{00000000-0005-0000-0000-00002E200000}"/>
    <cellStyle name="BM UF in Col E 5 5 2 2" xfId="8262" xr:uid="{00000000-0005-0000-0000-00002F200000}"/>
    <cellStyle name="BM UF in Col E 5 5 3" xfId="8263" xr:uid="{00000000-0005-0000-0000-000030200000}"/>
    <cellStyle name="BM UF in Col E 5 5 4" xfId="8264" xr:uid="{00000000-0005-0000-0000-000031200000}"/>
    <cellStyle name="BM UF in Col E 5 6" xfId="8265" xr:uid="{00000000-0005-0000-0000-000032200000}"/>
    <cellStyle name="BM UF in Col E 5 6 2" xfId="8266" xr:uid="{00000000-0005-0000-0000-000033200000}"/>
    <cellStyle name="BM UF in Col E 5 6 2 2" xfId="8267" xr:uid="{00000000-0005-0000-0000-000034200000}"/>
    <cellStyle name="BM UF in Col E 5 6 3" xfId="8268" xr:uid="{00000000-0005-0000-0000-000035200000}"/>
    <cellStyle name="BM UF in Col E 5 7" xfId="8269" xr:uid="{00000000-0005-0000-0000-000036200000}"/>
    <cellStyle name="BM UF in Col E 5 7 2" xfId="8270" xr:uid="{00000000-0005-0000-0000-000037200000}"/>
    <cellStyle name="BM UF in Col E 5 7 2 2" xfId="8271" xr:uid="{00000000-0005-0000-0000-000038200000}"/>
    <cellStyle name="BM UF in Col E 5 7 3" xfId="8272" xr:uid="{00000000-0005-0000-0000-000039200000}"/>
    <cellStyle name="BM UF in Col E 5 8" xfId="8273" xr:uid="{00000000-0005-0000-0000-00003A200000}"/>
    <cellStyle name="BM UF in Col E 5 8 2" xfId="8274" xr:uid="{00000000-0005-0000-0000-00003B200000}"/>
    <cellStyle name="BM UF in Col E 5 8 2 2" xfId="8275" xr:uid="{00000000-0005-0000-0000-00003C200000}"/>
    <cellStyle name="BM UF in Col E 5 8 3" xfId="8276" xr:uid="{00000000-0005-0000-0000-00003D200000}"/>
    <cellStyle name="BM UF in Col E 5 9" xfId="8277" xr:uid="{00000000-0005-0000-0000-00003E200000}"/>
    <cellStyle name="BM UF in Col E 5 9 2" xfId="8278" xr:uid="{00000000-0005-0000-0000-00003F200000}"/>
    <cellStyle name="BM UF in Col E 5 9 2 2" xfId="8279" xr:uid="{00000000-0005-0000-0000-000040200000}"/>
    <cellStyle name="BM UF in Col E 5 9 3" xfId="8280" xr:uid="{00000000-0005-0000-0000-000041200000}"/>
    <cellStyle name="BM UF in Col E 6" xfId="8281" xr:uid="{00000000-0005-0000-0000-000042200000}"/>
    <cellStyle name="BM UF in Col E 6 10" xfId="8282" xr:uid="{00000000-0005-0000-0000-000043200000}"/>
    <cellStyle name="BM UF in Col E 6 10 2" xfId="8283" xr:uid="{00000000-0005-0000-0000-000044200000}"/>
    <cellStyle name="BM UF in Col E 6 10 2 2" xfId="8284" xr:uid="{00000000-0005-0000-0000-000045200000}"/>
    <cellStyle name="BM UF in Col E 6 10 3" xfId="8285" xr:uid="{00000000-0005-0000-0000-000046200000}"/>
    <cellStyle name="BM UF in Col E 6 11" xfId="8286" xr:uid="{00000000-0005-0000-0000-000047200000}"/>
    <cellStyle name="BM UF in Col E 6 11 2" xfId="8287" xr:uid="{00000000-0005-0000-0000-000048200000}"/>
    <cellStyle name="BM UF in Col E 6 11 2 2" xfId="8288" xr:uid="{00000000-0005-0000-0000-000049200000}"/>
    <cellStyle name="BM UF in Col E 6 11 3" xfId="8289" xr:uid="{00000000-0005-0000-0000-00004A200000}"/>
    <cellStyle name="BM UF in Col E 6 12" xfId="8290" xr:uid="{00000000-0005-0000-0000-00004B200000}"/>
    <cellStyle name="BM UF in Col E 6 12 2" xfId="8291" xr:uid="{00000000-0005-0000-0000-00004C200000}"/>
    <cellStyle name="BM UF in Col E 6 12 2 2" xfId="8292" xr:uid="{00000000-0005-0000-0000-00004D200000}"/>
    <cellStyle name="BM UF in Col E 6 12 3" xfId="8293" xr:uid="{00000000-0005-0000-0000-00004E200000}"/>
    <cellStyle name="BM UF in Col E 6 13" xfId="8294" xr:uid="{00000000-0005-0000-0000-00004F200000}"/>
    <cellStyle name="BM UF in Col E 6 13 2" xfId="8295" xr:uid="{00000000-0005-0000-0000-000050200000}"/>
    <cellStyle name="BM UF in Col E 6 13 2 2" xfId="8296" xr:uid="{00000000-0005-0000-0000-000051200000}"/>
    <cellStyle name="BM UF in Col E 6 13 3" xfId="8297" xr:uid="{00000000-0005-0000-0000-000052200000}"/>
    <cellStyle name="BM UF in Col E 6 14" xfId="8298" xr:uid="{00000000-0005-0000-0000-000053200000}"/>
    <cellStyle name="BM UF in Col E 6 14 2" xfId="8299" xr:uid="{00000000-0005-0000-0000-000054200000}"/>
    <cellStyle name="BM UF in Col E 6 14 2 2" xfId="8300" xr:uid="{00000000-0005-0000-0000-000055200000}"/>
    <cellStyle name="BM UF in Col E 6 14 3" xfId="8301" xr:uid="{00000000-0005-0000-0000-000056200000}"/>
    <cellStyle name="BM UF in Col E 6 15" xfId="8302" xr:uid="{00000000-0005-0000-0000-000057200000}"/>
    <cellStyle name="BM UF in Col E 6 15 2" xfId="8303" xr:uid="{00000000-0005-0000-0000-000058200000}"/>
    <cellStyle name="BM UF in Col E 6 15 2 2" xfId="8304" xr:uid="{00000000-0005-0000-0000-000059200000}"/>
    <cellStyle name="BM UF in Col E 6 15 3" xfId="8305" xr:uid="{00000000-0005-0000-0000-00005A200000}"/>
    <cellStyle name="BM UF in Col E 6 16" xfId="8306" xr:uid="{00000000-0005-0000-0000-00005B200000}"/>
    <cellStyle name="BM UF in Col E 6 16 2" xfId="8307" xr:uid="{00000000-0005-0000-0000-00005C200000}"/>
    <cellStyle name="BM UF in Col E 6 16 2 2" xfId="8308" xr:uid="{00000000-0005-0000-0000-00005D200000}"/>
    <cellStyle name="BM UF in Col E 6 16 3" xfId="8309" xr:uid="{00000000-0005-0000-0000-00005E200000}"/>
    <cellStyle name="BM UF in Col E 6 17" xfId="8310" xr:uid="{00000000-0005-0000-0000-00005F200000}"/>
    <cellStyle name="BM UF in Col E 6 17 2" xfId="8311" xr:uid="{00000000-0005-0000-0000-000060200000}"/>
    <cellStyle name="BM UF in Col E 6 17 2 2" xfId="8312" xr:uid="{00000000-0005-0000-0000-000061200000}"/>
    <cellStyle name="BM UF in Col E 6 17 3" xfId="8313" xr:uid="{00000000-0005-0000-0000-000062200000}"/>
    <cellStyle name="BM UF in Col E 6 18" xfId="8314" xr:uid="{00000000-0005-0000-0000-000063200000}"/>
    <cellStyle name="BM UF in Col E 6 18 2" xfId="8315" xr:uid="{00000000-0005-0000-0000-000064200000}"/>
    <cellStyle name="BM UF in Col E 6 18 2 2" xfId="8316" xr:uid="{00000000-0005-0000-0000-000065200000}"/>
    <cellStyle name="BM UF in Col E 6 18 3" xfId="8317" xr:uid="{00000000-0005-0000-0000-000066200000}"/>
    <cellStyle name="BM UF in Col E 6 19" xfId="8318" xr:uid="{00000000-0005-0000-0000-000067200000}"/>
    <cellStyle name="BM UF in Col E 6 19 2" xfId="8319" xr:uid="{00000000-0005-0000-0000-000068200000}"/>
    <cellStyle name="BM UF in Col E 6 19 2 2" xfId="8320" xr:uid="{00000000-0005-0000-0000-000069200000}"/>
    <cellStyle name="BM UF in Col E 6 19 3" xfId="8321" xr:uid="{00000000-0005-0000-0000-00006A200000}"/>
    <cellStyle name="BM UF in Col E 6 2" xfId="8322" xr:uid="{00000000-0005-0000-0000-00006B200000}"/>
    <cellStyle name="BM UF in Col E 6 2 2" xfId="8323" xr:uid="{00000000-0005-0000-0000-00006C200000}"/>
    <cellStyle name="BM UF in Col E 6 2 2 2" xfId="8324" xr:uid="{00000000-0005-0000-0000-00006D200000}"/>
    <cellStyle name="BM UF in Col E 6 2 2 3" xfId="8325" xr:uid="{00000000-0005-0000-0000-00006E200000}"/>
    <cellStyle name="BM UF in Col E 6 2 3" xfId="8326" xr:uid="{00000000-0005-0000-0000-00006F200000}"/>
    <cellStyle name="BM UF in Col E 6 2 3 2" xfId="8327" xr:uid="{00000000-0005-0000-0000-000070200000}"/>
    <cellStyle name="BM UF in Col E 6 2 4" xfId="8328" xr:uid="{00000000-0005-0000-0000-000071200000}"/>
    <cellStyle name="BM UF in Col E 6 20" xfId="8329" xr:uid="{00000000-0005-0000-0000-000072200000}"/>
    <cellStyle name="BM UF in Col E 6 20 2" xfId="8330" xr:uid="{00000000-0005-0000-0000-000073200000}"/>
    <cellStyle name="BM UF in Col E 6 20 2 2" xfId="8331" xr:uid="{00000000-0005-0000-0000-000074200000}"/>
    <cellStyle name="BM UF in Col E 6 20 3" xfId="8332" xr:uid="{00000000-0005-0000-0000-000075200000}"/>
    <cellStyle name="BM UF in Col E 6 21" xfId="8333" xr:uid="{00000000-0005-0000-0000-000076200000}"/>
    <cellStyle name="BM UF in Col E 6 21 2" xfId="8334" xr:uid="{00000000-0005-0000-0000-000077200000}"/>
    <cellStyle name="BM UF in Col E 6 22" xfId="8335" xr:uid="{00000000-0005-0000-0000-000078200000}"/>
    <cellStyle name="BM UF in Col E 6 23" xfId="8336" xr:uid="{00000000-0005-0000-0000-000079200000}"/>
    <cellStyle name="BM UF in Col E 6 3" xfId="8337" xr:uid="{00000000-0005-0000-0000-00007A200000}"/>
    <cellStyle name="BM UF in Col E 6 3 2" xfId="8338" xr:uid="{00000000-0005-0000-0000-00007B200000}"/>
    <cellStyle name="BM UF in Col E 6 3 2 2" xfId="8339" xr:uid="{00000000-0005-0000-0000-00007C200000}"/>
    <cellStyle name="BM UF in Col E 6 3 3" xfId="8340" xr:uid="{00000000-0005-0000-0000-00007D200000}"/>
    <cellStyle name="BM UF in Col E 6 3 4" xfId="8341" xr:uid="{00000000-0005-0000-0000-00007E200000}"/>
    <cellStyle name="BM UF in Col E 6 4" xfId="8342" xr:uid="{00000000-0005-0000-0000-00007F200000}"/>
    <cellStyle name="BM UF in Col E 6 4 2" xfId="8343" xr:uid="{00000000-0005-0000-0000-000080200000}"/>
    <cellStyle name="BM UF in Col E 6 4 2 2" xfId="8344" xr:uid="{00000000-0005-0000-0000-000081200000}"/>
    <cellStyle name="BM UF in Col E 6 4 3" xfId="8345" xr:uid="{00000000-0005-0000-0000-000082200000}"/>
    <cellStyle name="BM UF in Col E 6 4 4" xfId="8346" xr:uid="{00000000-0005-0000-0000-000083200000}"/>
    <cellStyle name="BM UF in Col E 6 5" xfId="8347" xr:uid="{00000000-0005-0000-0000-000084200000}"/>
    <cellStyle name="BM UF in Col E 6 5 2" xfId="8348" xr:uid="{00000000-0005-0000-0000-000085200000}"/>
    <cellStyle name="BM UF in Col E 6 5 2 2" xfId="8349" xr:uid="{00000000-0005-0000-0000-000086200000}"/>
    <cellStyle name="BM UF in Col E 6 5 3" xfId="8350" xr:uid="{00000000-0005-0000-0000-000087200000}"/>
    <cellStyle name="BM UF in Col E 6 6" xfId="8351" xr:uid="{00000000-0005-0000-0000-000088200000}"/>
    <cellStyle name="BM UF in Col E 6 6 2" xfId="8352" xr:uid="{00000000-0005-0000-0000-000089200000}"/>
    <cellStyle name="BM UF in Col E 6 6 2 2" xfId="8353" xr:uid="{00000000-0005-0000-0000-00008A200000}"/>
    <cellStyle name="BM UF in Col E 6 6 3" xfId="8354" xr:uid="{00000000-0005-0000-0000-00008B200000}"/>
    <cellStyle name="BM UF in Col E 6 7" xfId="8355" xr:uid="{00000000-0005-0000-0000-00008C200000}"/>
    <cellStyle name="BM UF in Col E 6 7 2" xfId="8356" xr:uid="{00000000-0005-0000-0000-00008D200000}"/>
    <cellStyle name="BM UF in Col E 6 7 2 2" xfId="8357" xr:uid="{00000000-0005-0000-0000-00008E200000}"/>
    <cellStyle name="BM UF in Col E 6 7 3" xfId="8358" xr:uid="{00000000-0005-0000-0000-00008F200000}"/>
    <cellStyle name="BM UF in Col E 6 8" xfId="8359" xr:uid="{00000000-0005-0000-0000-000090200000}"/>
    <cellStyle name="BM UF in Col E 6 8 2" xfId="8360" xr:uid="{00000000-0005-0000-0000-000091200000}"/>
    <cellStyle name="BM UF in Col E 6 8 2 2" xfId="8361" xr:uid="{00000000-0005-0000-0000-000092200000}"/>
    <cellStyle name="BM UF in Col E 6 8 3" xfId="8362" xr:uid="{00000000-0005-0000-0000-000093200000}"/>
    <cellStyle name="BM UF in Col E 6 9" xfId="8363" xr:uid="{00000000-0005-0000-0000-000094200000}"/>
    <cellStyle name="BM UF in Col E 6 9 2" xfId="8364" xr:uid="{00000000-0005-0000-0000-000095200000}"/>
    <cellStyle name="BM UF in Col E 6 9 2 2" xfId="8365" xr:uid="{00000000-0005-0000-0000-000096200000}"/>
    <cellStyle name="BM UF in Col E 6 9 3" xfId="8366" xr:uid="{00000000-0005-0000-0000-000097200000}"/>
    <cellStyle name="BM UF in Col E 7" xfId="8367" xr:uid="{00000000-0005-0000-0000-000098200000}"/>
    <cellStyle name="BM UF in Col E 7 2" xfId="8368" xr:uid="{00000000-0005-0000-0000-000099200000}"/>
    <cellStyle name="BM UF in Col E 7 2 2" xfId="8369" xr:uid="{00000000-0005-0000-0000-00009A200000}"/>
    <cellStyle name="BM UF in Col E 7 2 3" xfId="8370" xr:uid="{00000000-0005-0000-0000-00009B200000}"/>
    <cellStyle name="BM UF in Col E 7 3" xfId="8371" xr:uid="{00000000-0005-0000-0000-00009C200000}"/>
    <cellStyle name="BM UF in Col E 7 3 2" xfId="8372" xr:uid="{00000000-0005-0000-0000-00009D200000}"/>
    <cellStyle name="BM UF in Col E 7 4" xfId="8373" xr:uid="{00000000-0005-0000-0000-00009E200000}"/>
    <cellStyle name="BM UF in Col E 8" xfId="8374" xr:uid="{00000000-0005-0000-0000-00009F200000}"/>
    <cellStyle name="BM UF in Col E 8 2" xfId="8375" xr:uid="{00000000-0005-0000-0000-0000A0200000}"/>
    <cellStyle name="BM UF in Col E 8 2 2" xfId="8376" xr:uid="{00000000-0005-0000-0000-0000A1200000}"/>
    <cellStyle name="BM UF in Col E 8 2 3" xfId="8377" xr:uid="{00000000-0005-0000-0000-0000A2200000}"/>
    <cellStyle name="BM UF in Col E 8 3" xfId="8378" xr:uid="{00000000-0005-0000-0000-0000A3200000}"/>
    <cellStyle name="BM UF in Col E 8 4" xfId="8379" xr:uid="{00000000-0005-0000-0000-0000A4200000}"/>
    <cellStyle name="BM UF in Col E 9" xfId="8380" xr:uid="{00000000-0005-0000-0000-0000A5200000}"/>
    <cellStyle name="BM UF in Col E 9 2" xfId="8381" xr:uid="{00000000-0005-0000-0000-0000A6200000}"/>
    <cellStyle name="BM UF in Col E 9 2 2" xfId="8382" xr:uid="{00000000-0005-0000-0000-0000A7200000}"/>
    <cellStyle name="BM UF in Col E 9 3" xfId="8383" xr:uid="{00000000-0005-0000-0000-0000A8200000}"/>
    <cellStyle name="BM UF in Col E 9 4" xfId="8384" xr:uid="{00000000-0005-0000-0000-0000A9200000}"/>
    <cellStyle name="Border" xfId="8385" xr:uid="{00000000-0005-0000-0000-0000AA200000}"/>
    <cellStyle name="Brand Align Left Text" xfId="8386" xr:uid="{00000000-0005-0000-0000-0000AB200000}"/>
    <cellStyle name="Brand Default" xfId="8387" xr:uid="{00000000-0005-0000-0000-0000AC200000}"/>
    <cellStyle name="Brand Percent" xfId="8388" xr:uid="{00000000-0005-0000-0000-0000AD200000}"/>
    <cellStyle name="Brand Source" xfId="8389" xr:uid="{00000000-0005-0000-0000-0000AE200000}"/>
    <cellStyle name="Brand Subtitle with Underline" xfId="8390" xr:uid="{00000000-0005-0000-0000-0000AF200000}"/>
    <cellStyle name="Brand Subtitle without Underline" xfId="8391" xr:uid="{00000000-0005-0000-0000-0000B0200000}"/>
    <cellStyle name="Brand Title" xfId="8392" xr:uid="{00000000-0005-0000-0000-0000B1200000}"/>
    <cellStyle name="Calc" xfId="8393" xr:uid="{00000000-0005-0000-0000-0000B2200000}"/>
    <cellStyle name="Calc - Blue" xfId="8394" xr:uid="{00000000-0005-0000-0000-0000B3200000}"/>
    <cellStyle name="Calc - Blue 2" xfId="8395" xr:uid="{00000000-0005-0000-0000-0000B4200000}"/>
    <cellStyle name="Calc - Feed" xfId="8396" xr:uid="{00000000-0005-0000-0000-0000B5200000}"/>
    <cellStyle name="Calc - Feed 2" xfId="8397" xr:uid="{00000000-0005-0000-0000-0000B6200000}"/>
    <cellStyle name="Calc - Green" xfId="8398" xr:uid="{00000000-0005-0000-0000-0000B7200000}"/>
    <cellStyle name="Calc - Green 2" xfId="8399" xr:uid="{00000000-0005-0000-0000-0000B8200000}"/>
    <cellStyle name="Calc - Grey" xfId="8400" xr:uid="{00000000-0005-0000-0000-0000B9200000}"/>
    <cellStyle name="Calc - Grey 2" xfId="8401" xr:uid="{00000000-0005-0000-0000-0000BA200000}"/>
    <cellStyle name="Calc - White" xfId="8402" xr:uid="{00000000-0005-0000-0000-0000BB200000}"/>
    <cellStyle name="Calc - White 2" xfId="8403" xr:uid="{00000000-0005-0000-0000-0000BC200000}"/>
    <cellStyle name="Calc 2" xfId="8404" xr:uid="{00000000-0005-0000-0000-0000BD200000}"/>
    <cellStyle name="Calculated Field" xfId="8405" xr:uid="{00000000-0005-0000-0000-0000BE200000}"/>
    <cellStyle name="Calculated Field 2" xfId="8406" xr:uid="{00000000-0005-0000-0000-0000BF200000}"/>
    <cellStyle name="Calculation 10" xfId="50437" xr:uid="{014708C8-258A-499C-8DA9-79C6534D7973}"/>
    <cellStyle name="Calculation 11" xfId="50473" xr:uid="{A8AD1B34-F677-4112-9FF1-763849C0BCF4}"/>
    <cellStyle name="Calculation 12" xfId="50517" xr:uid="{AEE1C1B3-6A9E-409F-91A3-7738DE6B3805}"/>
    <cellStyle name="Calculation 13" xfId="50560" xr:uid="{449729B2-6151-4DBB-A6A5-67226D2F3DF8}"/>
    <cellStyle name="Calculation 14" xfId="50616" xr:uid="{2E7E5ECC-E978-47BE-A18C-67479C6CA23C}"/>
    <cellStyle name="Calculation 2" xfId="8407" xr:uid="{00000000-0005-0000-0000-0000C0200000}"/>
    <cellStyle name="Calculation 2 10" xfId="8408" xr:uid="{00000000-0005-0000-0000-0000C1200000}"/>
    <cellStyle name="Calculation 2 10 2" xfId="8409" xr:uid="{00000000-0005-0000-0000-0000C2200000}"/>
    <cellStyle name="Calculation 2 10 2 2" xfId="8410" xr:uid="{00000000-0005-0000-0000-0000C3200000}"/>
    <cellStyle name="Calculation 2 10 3" xfId="8411" xr:uid="{00000000-0005-0000-0000-0000C4200000}"/>
    <cellStyle name="Calculation 2 11" xfId="8412" xr:uid="{00000000-0005-0000-0000-0000C5200000}"/>
    <cellStyle name="Calculation 2 11 2" xfId="8413" xr:uid="{00000000-0005-0000-0000-0000C6200000}"/>
    <cellStyle name="Calculation 2 11 2 2" xfId="8414" xr:uid="{00000000-0005-0000-0000-0000C7200000}"/>
    <cellStyle name="Calculation 2 11 3" xfId="8415" xr:uid="{00000000-0005-0000-0000-0000C8200000}"/>
    <cellStyle name="Calculation 2 12" xfId="8416" xr:uid="{00000000-0005-0000-0000-0000C9200000}"/>
    <cellStyle name="Calculation 2 12 2" xfId="8417" xr:uid="{00000000-0005-0000-0000-0000CA200000}"/>
    <cellStyle name="Calculation 2 12 2 2" xfId="8418" xr:uid="{00000000-0005-0000-0000-0000CB200000}"/>
    <cellStyle name="Calculation 2 12 3" xfId="8419" xr:uid="{00000000-0005-0000-0000-0000CC200000}"/>
    <cellStyle name="Calculation 2 13" xfId="8420" xr:uid="{00000000-0005-0000-0000-0000CD200000}"/>
    <cellStyle name="Calculation 2 13 2" xfId="8421" xr:uid="{00000000-0005-0000-0000-0000CE200000}"/>
    <cellStyle name="Calculation 2 13 2 2" xfId="8422" xr:uid="{00000000-0005-0000-0000-0000CF200000}"/>
    <cellStyle name="Calculation 2 13 3" xfId="8423" xr:uid="{00000000-0005-0000-0000-0000D0200000}"/>
    <cellStyle name="Calculation 2 14" xfId="8424" xr:uid="{00000000-0005-0000-0000-0000D1200000}"/>
    <cellStyle name="Calculation 2 14 2" xfId="8425" xr:uid="{00000000-0005-0000-0000-0000D2200000}"/>
    <cellStyle name="Calculation 2 14 2 2" xfId="8426" xr:uid="{00000000-0005-0000-0000-0000D3200000}"/>
    <cellStyle name="Calculation 2 14 3" xfId="8427" xr:uid="{00000000-0005-0000-0000-0000D4200000}"/>
    <cellStyle name="Calculation 2 15" xfId="8428" xr:uid="{00000000-0005-0000-0000-0000D5200000}"/>
    <cellStyle name="Calculation 2 15 2" xfId="8429" xr:uid="{00000000-0005-0000-0000-0000D6200000}"/>
    <cellStyle name="Calculation 2 15 2 2" xfId="8430" xr:uid="{00000000-0005-0000-0000-0000D7200000}"/>
    <cellStyle name="Calculation 2 15 3" xfId="8431" xr:uid="{00000000-0005-0000-0000-0000D8200000}"/>
    <cellStyle name="Calculation 2 16" xfId="8432" xr:uid="{00000000-0005-0000-0000-0000D9200000}"/>
    <cellStyle name="Calculation 2 16 2" xfId="8433" xr:uid="{00000000-0005-0000-0000-0000DA200000}"/>
    <cellStyle name="Calculation 2 16 2 2" xfId="8434" xr:uid="{00000000-0005-0000-0000-0000DB200000}"/>
    <cellStyle name="Calculation 2 16 3" xfId="8435" xr:uid="{00000000-0005-0000-0000-0000DC200000}"/>
    <cellStyle name="Calculation 2 17" xfId="8436" xr:uid="{00000000-0005-0000-0000-0000DD200000}"/>
    <cellStyle name="Calculation 2 17 2" xfId="8437" xr:uid="{00000000-0005-0000-0000-0000DE200000}"/>
    <cellStyle name="Calculation 2 17 2 2" xfId="8438" xr:uid="{00000000-0005-0000-0000-0000DF200000}"/>
    <cellStyle name="Calculation 2 17 3" xfId="8439" xr:uid="{00000000-0005-0000-0000-0000E0200000}"/>
    <cellStyle name="Calculation 2 18" xfId="8440" xr:uid="{00000000-0005-0000-0000-0000E1200000}"/>
    <cellStyle name="Calculation 2 18 2" xfId="8441" xr:uid="{00000000-0005-0000-0000-0000E2200000}"/>
    <cellStyle name="Calculation 2 18 2 2" xfId="8442" xr:uid="{00000000-0005-0000-0000-0000E3200000}"/>
    <cellStyle name="Calculation 2 18 3" xfId="8443" xr:uid="{00000000-0005-0000-0000-0000E4200000}"/>
    <cellStyle name="Calculation 2 19" xfId="8444" xr:uid="{00000000-0005-0000-0000-0000E5200000}"/>
    <cellStyle name="Calculation 2 19 2" xfId="8445" xr:uid="{00000000-0005-0000-0000-0000E6200000}"/>
    <cellStyle name="Calculation 2 19 2 2" xfId="8446" xr:uid="{00000000-0005-0000-0000-0000E7200000}"/>
    <cellStyle name="Calculation 2 19 3" xfId="8447" xr:uid="{00000000-0005-0000-0000-0000E8200000}"/>
    <cellStyle name="Calculation 2 2" xfId="8448" xr:uid="{00000000-0005-0000-0000-0000E9200000}"/>
    <cellStyle name="Calculation 2 2 10" xfId="8449" xr:uid="{00000000-0005-0000-0000-0000EA200000}"/>
    <cellStyle name="Calculation 2 2 10 2" xfId="8450" xr:uid="{00000000-0005-0000-0000-0000EB200000}"/>
    <cellStyle name="Calculation 2 2 10 2 2" xfId="8451" xr:uid="{00000000-0005-0000-0000-0000EC200000}"/>
    <cellStyle name="Calculation 2 2 10 3" xfId="8452" xr:uid="{00000000-0005-0000-0000-0000ED200000}"/>
    <cellStyle name="Calculation 2 2 11" xfId="8453" xr:uid="{00000000-0005-0000-0000-0000EE200000}"/>
    <cellStyle name="Calculation 2 2 11 2" xfId="8454" xr:uid="{00000000-0005-0000-0000-0000EF200000}"/>
    <cellStyle name="Calculation 2 2 11 2 2" xfId="8455" xr:uid="{00000000-0005-0000-0000-0000F0200000}"/>
    <cellStyle name="Calculation 2 2 11 3" xfId="8456" xr:uid="{00000000-0005-0000-0000-0000F1200000}"/>
    <cellStyle name="Calculation 2 2 12" xfId="8457" xr:uid="{00000000-0005-0000-0000-0000F2200000}"/>
    <cellStyle name="Calculation 2 2 12 2" xfId="8458" xr:uid="{00000000-0005-0000-0000-0000F3200000}"/>
    <cellStyle name="Calculation 2 2 12 2 2" xfId="8459" xr:uid="{00000000-0005-0000-0000-0000F4200000}"/>
    <cellStyle name="Calculation 2 2 12 3" xfId="8460" xr:uid="{00000000-0005-0000-0000-0000F5200000}"/>
    <cellStyle name="Calculation 2 2 13" xfId="8461" xr:uid="{00000000-0005-0000-0000-0000F6200000}"/>
    <cellStyle name="Calculation 2 2 13 2" xfId="8462" xr:uid="{00000000-0005-0000-0000-0000F7200000}"/>
    <cellStyle name="Calculation 2 2 13 2 2" xfId="8463" xr:uid="{00000000-0005-0000-0000-0000F8200000}"/>
    <cellStyle name="Calculation 2 2 13 3" xfId="8464" xr:uid="{00000000-0005-0000-0000-0000F9200000}"/>
    <cellStyle name="Calculation 2 2 14" xfId="8465" xr:uid="{00000000-0005-0000-0000-0000FA200000}"/>
    <cellStyle name="Calculation 2 2 14 2" xfId="8466" xr:uid="{00000000-0005-0000-0000-0000FB200000}"/>
    <cellStyle name="Calculation 2 2 14 2 2" xfId="8467" xr:uid="{00000000-0005-0000-0000-0000FC200000}"/>
    <cellStyle name="Calculation 2 2 14 3" xfId="8468" xr:uid="{00000000-0005-0000-0000-0000FD200000}"/>
    <cellStyle name="Calculation 2 2 15" xfId="8469" xr:uid="{00000000-0005-0000-0000-0000FE200000}"/>
    <cellStyle name="Calculation 2 2 15 2" xfId="8470" xr:uid="{00000000-0005-0000-0000-0000FF200000}"/>
    <cellStyle name="Calculation 2 2 15 2 2" xfId="8471" xr:uid="{00000000-0005-0000-0000-000000210000}"/>
    <cellStyle name="Calculation 2 2 15 3" xfId="8472" xr:uid="{00000000-0005-0000-0000-000001210000}"/>
    <cellStyle name="Calculation 2 2 16" xfId="8473" xr:uid="{00000000-0005-0000-0000-000002210000}"/>
    <cellStyle name="Calculation 2 2 16 2" xfId="8474" xr:uid="{00000000-0005-0000-0000-000003210000}"/>
    <cellStyle name="Calculation 2 2 16 2 2" xfId="8475" xr:uid="{00000000-0005-0000-0000-000004210000}"/>
    <cellStyle name="Calculation 2 2 16 3" xfId="8476" xr:uid="{00000000-0005-0000-0000-000005210000}"/>
    <cellStyle name="Calculation 2 2 17" xfId="8477" xr:uid="{00000000-0005-0000-0000-000006210000}"/>
    <cellStyle name="Calculation 2 2 17 2" xfId="8478" xr:uid="{00000000-0005-0000-0000-000007210000}"/>
    <cellStyle name="Calculation 2 2 17 2 2" xfId="8479" xr:uid="{00000000-0005-0000-0000-000008210000}"/>
    <cellStyle name="Calculation 2 2 17 3" xfId="8480" xr:uid="{00000000-0005-0000-0000-000009210000}"/>
    <cellStyle name="Calculation 2 2 18" xfId="8481" xr:uid="{00000000-0005-0000-0000-00000A210000}"/>
    <cellStyle name="Calculation 2 2 18 2" xfId="8482" xr:uid="{00000000-0005-0000-0000-00000B210000}"/>
    <cellStyle name="Calculation 2 2 18 2 2" xfId="8483" xr:uid="{00000000-0005-0000-0000-00000C210000}"/>
    <cellStyle name="Calculation 2 2 18 3" xfId="8484" xr:uid="{00000000-0005-0000-0000-00000D210000}"/>
    <cellStyle name="Calculation 2 2 19" xfId="8485" xr:uid="{00000000-0005-0000-0000-00000E210000}"/>
    <cellStyle name="Calculation 2 2 19 2" xfId="8486" xr:uid="{00000000-0005-0000-0000-00000F210000}"/>
    <cellStyle name="Calculation 2 2 19 2 2" xfId="8487" xr:uid="{00000000-0005-0000-0000-000010210000}"/>
    <cellStyle name="Calculation 2 2 19 3" xfId="8488" xr:uid="{00000000-0005-0000-0000-000011210000}"/>
    <cellStyle name="Calculation 2 2 2" xfId="8489" xr:uid="{00000000-0005-0000-0000-000012210000}"/>
    <cellStyle name="Calculation 2 2 2 10" xfId="8490" xr:uid="{00000000-0005-0000-0000-000013210000}"/>
    <cellStyle name="Calculation 2 2 2 10 2" xfId="8491" xr:uid="{00000000-0005-0000-0000-000014210000}"/>
    <cellStyle name="Calculation 2 2 2 10 2 2" xfId="8492" xr:uid="{00000000-0005-0000-0000-000015210000}"/>
    <cellStyle name="Calculation 2 2 2 10 3" xfId="8493" xr:uid="{00000000-0005-0000-0000-000016210000}"/>
    <cellStyle name="Calculation 2 2 2 11" xfId="8494" xr:uid="{00000000-0005-0000-0000-000017210000}"/>
    <cellStyle name="Calculation 2 2 2 11 2" xfId="8495" xr:uid="{00000000-0005-0000-0000-000018210000}"/>
    <cellStyle name="Calculation 2 2 2 11 2 2" xfId="8496" xr:uid="{00000000-0005-0000-0000-000019210000}"/>
    <cellStyle name="Calculation 2 2 2 11 3" xfId="8497" xr:uid="{00000000-0005-0000-0000-00001A210000}"/>
    <cellStyle name="Calculation 2 2 2 12" xfId="8498" xr:uid="{00000000-0005-0000-0000-00001B210000}"/>
    <cellStyle name="Calculation 2 2 2 12 2" xfId="8499" xr:uid="{00000000-0005-0000-0000-00001C210000}"/>
    <cellStyle name="Calculation 2 2 2 12 2 2" xfId="8500" xr:uid="{00000000-0005-0000-0000-00001D210000}"/>
    <cellStyle name="Calculation 2 2 2 12 3" xfId="8501" xr:uid="{00000000-0005-0000-0000-00001E210000}"/>
    <cellStyle name="Calculation 2 2 2 13" xfId="8502" xr:uid="{00000000-0005-0000-0000-00001F210000}"/>
    <cellStyle name="Calculation 2 2 2 13 2" xfId="8503" xr:uid="{00000000-0005-0000-0000-000020210000}"/>
    <cellStyle name="Calculation 2 2 2 13 2 2" xfId="8504" xr:uid="{00000000-0005-0000-0000-000021210000}"/>
    <cellStyle name="Calculation 2 2 2 13 3" xfId="8505" xr:uid="{00000000-0005-0000-0000-000022210000}"/>
    <cellStyle name="Calculation 2 2 2 14" xfId="8506" xr:uid="{00000000-0005-0000-0000-000023210000}"/>
    <cellStyle name="Calculation 2 2 2 14 2" xfId="8507" xr:uid="{00000000-0005-0000-0000-000024210000}"/>
    <cellStyle name="Calculation 2 2 2 14 2 2" xfId="8508" xr:uid="{00000000-0005-0000-0000-000025210000}"/>
    <cellStyle name="Calculation 2 2 2 14 3" xfId="8509" xr:uid="{00000000-0005-0000-0000-000026210000}"/>
    <cellStyle name="Calculation 2 2 2 15" xfId="8510" xr:uid="{00000000-0005-0000-0000-000027210000}"/>
    <cellStyle name="Calculation 2 2 2 15 2" xfId="8511" xr:uid="{00000000-0005-0000-0000-000028210000}"/>
    <cellStyle name="Calculation 2 2 2 15 2 2" xfId="8512" xr:uid="{00000000-0005-0000-0000-000029210000}"/>
    <cellStyle name="Calculation 2 2 2 15 3" xfId="8513" xr:uid="{00000000-0005-0000-0000-00002A210000}"/>
    <cellStyle name="Calculation 2 2 2 16" xfId="8514" xr:uid="{00000000-0005-0000-0000-00002B210000}"/>
    <cellStyle name="Calculation 2 2 2 16 2" xfId="8515" xr:uid="{00000000-0005-0000-0000-00002C210000}"/>
    <cellStyle name="Calculation 2 2 2 16 2 2" xfId="8516" xr:uid="{00000000-0005-0000-0000-00002D210000}"/>
    <cellStyle name="Calculation 2 2 2 16 3" xfId="8517" xr:uid="{00000000-0005-0000-0000-00002E210000}"/>
    <cellStyle name="Calculation 2 2 2 17" xfId="8518" xr:uid="{00000000-0005-0000-0000-00002F210000}"/>
    <cellStyle name="Calculation 2 2 2 17 2" xfId="8519" xr:uid="{00000000-0005-0000-0000-000030210000}"/>
    <cellStyle name="Calculation 2 2 2 17 2 2" xfId="8520" xr:uid="{00000000-0005-0000-0000-000031210000}"/>
    <cellStyle name="Calculation 2 2 2 17 3" xfId="8521" xr:uid="{00000000-0005-0000-0000-000032210000}"/>
    <cellStyle name="Calculation 2 2 2 18" xfId="8522" xr:uid="{00000000-0005-0000-0000-000033210000}"/>
    <cellStyle name="Calculation 2 2 2 18 2" xfId="8523" xr:uid="{00000000-0005-0000-0000-000034210000}"/>
    <cellStyle name="Calculation 2 2 2 19" xfId="8524" xr:uid="{00000000-0005-0000-0000-000035210000}"/>
    <cellStyle name="Calculation 2 2 2 2" xfId="8525" xr:uid="{00000000-0005-0000-0000-000036210000}"/>
    <cellStyle name="Calculation 2 2 2 2 10" xfId="8526" xr:uid="{00000000-0005-0000-0000-000037210000}"/>
    <cellStyle name="Calculation 2 2 2 2 10 2" xfId="8527" xr:uid="{00000000-0005-0000-0000-000038210000}"/>
    <cellStyle name="Calculation 2 2 2 2 10 2 2" xfId="8528" xr:uid="{00000000-0005-0000-0000-000039210000}"/>
    <cellStyle name="Calculation 2 2 2 2 10 3" xfId="8529" xr:uid="{00000000-0005-0000-0000-00003A210000}"/>
    <cellStyle name="Calculation 2 2 2 2 11" xfId="8530" xr:uid="{00000000-0005-0000-0000-00003B210000}"/>
    <cellStyle name="Calculation 2 2 2 2 11 2" xfId="8531" xr:uid="{00000000-0005-0000-0000-00003C210000}"/>
    <cellStyle name="Calculation 2 2 2 2 11 2 2" xfId="8532" xr:uid="{00000000-0005-0000-0000-00003D210000}"/>
    <cellStyle name="Calculation 2 2 2 2 11 3" xfId="8533" xr:uid="{00000000-0005-0000-0000-00003E210000}"/>
    <cellStyle name="Calculation 2 2 2 2 12" xfId="8534" xr:uid="{00000000-0005-0000-0000-00003F210000}"/>
    <cellStyle name="Calculation 2 2 2 2 12 2" xfId="8535" xr:uid="{00000000-0005-0000-0000-000040210000}"/>
    <cellStyle name="Calculation 2 2 2 2 12 2 2" xfId="8536" xr:uid="{00000000-0005-0000-0000-000041210000}"/>
    <cellStyle name="Calculation 2 2 2 2 12 3" xfId="8537" xr:uid="{00000000-0005-0000-0000-000042210000}"/>
    <cellStyle name="Calculation 2 2 2 2 13" xfId="8538" xr:uid="{00000000-0005-0000-0000-000043210000}"/>
    <cellStyle name="Calculation 2 2 2 2 13 2" xfId="8539" xr:uid="{00000000-0005-0000-0000-000044210000}"/>
    <cellStyle name="Calculation 2 2 2 2 13 2 2" xfId="8540" xr:uid="{00000000-0005-0000-0000-000045210000}"/>
    <cellStyle name="Calculation 2 2 2 2 13 3" xfId="8541" xr:uid="{00000000-0005-0000-0000-000046210000}"/>
    <cellStyle name="Calculation 2 2 2 2 14" xfId="8542" xr:uid="{00000000-0005-0000-0000-000047210000}"/>
    <cellStyle name="Calculation 2 2 2 2 14 2" xfId="8543" xr:uid="{00000000-0005-0000-0000-000048210000}"/>
    <cellStyle name="Calculation 2 2 2 2 14 2 2" xfId="8544" xr:uid="{00000000-0005-0000-0000-000049210000}"/>
    <cellStyle name="Calculation 2 2 2 2 14 3" xfId="8545" xr:uid="{00000000-0005-0000-0000-00004A210000}"/>
    <cellStyle name="Calculation 2 2 2 2 15" xfId="8546" xr:uid="{00000000-0005-0000-0000-00004B210000}"/>
    <cellStyle name="Calculation 2 2 2 2 15 2" xfId="8547" xr:uid="{00000000-0005-0000-0000-00004C210000}"/>
    <cellStyle name="Calculation 2 2 2 2 15 2 2" xfId="8548" xr:uid="{00000000-0005-0000-0000-00004D210000}"/>
    <cellStyle name="Calculation 2 2 2 2 15 3" xfId="8549" xr:uid="{00000000-0005-0000-0000-00004E210000}"/>
    <cellStyle name="Calculation 2 2 2 2 16" xfId="8550" xr:uid="{00000000-0005-0000-0000-00004F210000}"/>
    <cellStyle name="Calculation 2 2 2 2 16 2" xfId="8551" xr:uid="{00000000-0005-0000-0000-000050210000}"/>
    <cellStyle name="Calculation 2 2 2 2 16 2 2" xfId="8552" xr:uid="{00000000-0005-0000-0000-000051210000}"/>
    <cellStyle name="Calculation 2 2 2 2 16 3" xfId="8553" xr:uid="{00000000-0005-0000-0000-000052210000}"/>
    <cellStyle name="Calculation 2 2 2 2 17" xfId="8554" xr:uid="{00000000-0005-0000-0000-000053210000}"/>
    <cellStyle name="Calculation 2 2 2 2 17 2" xfId="8555" xr:uid="{00000000-0005-0000-0000-000054210000}"/>
    <cellStyle name="Calculation 2 2 2 2 17 2 2" xfId="8556" xr:uid="{00000000-0005-0000-0000-000055210000}"/>
    <cellStyle name="Calculation 2 2 2 2 17 3" xfId="8557" xr:uid="{00000000-0005-0000-0000-000056210000}"/>
    <cellStyle name="Calculation 2 2 2 2 18" xfId="8558" xr:uid="{00000000-0005-0000-0000-000057210000}"/>
    <cellStyle name="Calculation 2 2 2 2 18 2" xfId="8559" xr:uid="{00000000-0005-0000-0000-000058210000}"/>
    <cellStyle name="Calculation 2 2 2 2 18 2 2" xfId="8560" xr:uid="{00000000-0005-0000-0000-000059210000}"/>
    <cellStyle name="Calculation 2 2 2 2 18 3" xfId="8561" xr:uid="{00000000-0005-0000-0000-00005A210000}"/>
    <cellStyle name="Calculation 2 2 2 2 19" xfId="8562" xr:uid="{00000000-0005-0000-0000-00005B210000}"/>
    <cellStyle name="Calculation 2 2 2 2 19 2" xfId="8563" xr:uid="{00000000-0005-0000-0000-00005C210000}"/>
    <cellStyle name="Calculation 2 2 2 2 19 2 2" xfId="8564" xr:uid="{00000000-0005-0000-0000-00005D210000}"/>
    <cellStyle name="Calculation 2 2 2 2 19 3" xfId="8565" xr:uid="{00000000-0005-0000-0000-00005E210000}"/>
    <cellStyle name="Calculation 2 2 2 2 2" xfId="8566" xr:uid="{00000000-0005-0000-0000-00005F210000}"/>
    <cellStyle name="Calculation 2 2 2 2 2 2" xfId="8567" xr:uid="{00000000-0005-0000-0000-000060210000}"/>
    <cellStyle name="Calculation 2 2 2 2 2 2 2" xfId="8568" xr:uid="{00000000-0005-0000-0000-000061210000}"/>
    <cellStyle name="Calculation 2 2 2 2 2 2 3" xfId="8569" xr:uid="{00000000-0005-0000-0000-000062210000}"/>
    <cellStyle name="Calculation 2 2 2 2 2 3" xfId="8570" xr:uid="{00000000-0005-0000-0000-000063210000}"/>
    <cellStyle name="Calculation 2 2 2 2 2 3 2" xfId="8571" xr:uid="{00000000-0005-0000-0000-000064210000}"/>
    <cellStyle name="Calculation 2 2 2 2 2 4" xfId="8572" xr:uid="{00000000-0005-0000-0000-000065210000}"/>
    <cellStyle name="Calculation 2 2 2 2 20" xfId="8573" xr:uid="{00000000-0005-0000-0000-000066210000}"/>
    <cellStyle name="Calculation 2 2 2 2 20 2" xfId="8574" xr:uid="{00000000-0005-0000-0000-000067210000}"/>
    <cellStyle name="Calculation 2 2 2 2 20 2 2" xfId="8575" xr:uid="{00000000-0005-0000-0000-000068210000}"/>
    <cellStyle name="Calculation 2 2 2 2 20 3" xfId="8576" xr:uid="{00000000-0005-0000-0000-000069210000}"/>
    <cellStyle name="Calculation 2 2 2 2 21" xfId="8577" xr:uid="{00000000-0005-0000-0000-00006A210000}"/>
    <cellStyle name="Calculation 2 2 2 2 21 2" xfId="8578" xr:uid="{00000000-0005-0000-0000-00006B210000}"/>
    <cellStyle name="Calculation 2 2 2 2 22" xfId="8579" xr:uid="{00000000-0005-0000-0000-00006C210000}"/>
    <cellStyle name="Calculation 2 2 2 2 23" xfId="8580" xr:uid="{00000000-0005-0000-0000-00006D210000}"/>
    <cellStyle name="Calculation 2 2 2 2 3" xfId="8581" xr:uid="{00000000-0005-0000-0000-00006E210000}"/>
    <cellStyle name="Calculation 2 2 2 2 3 2" xfId="8582" xr:uid="{00000000-0005-0000-0000-00006F210000}"/>
    <cellStyle name="Calculation 2 2 2 2 3 2 2" xfId="8583" xr:uid="{00000000-0005-0000-0000-000070210000}"/>
    <cellStyle name="Calculation 2 2 2 2 3 3" xfId="8584" xr:uid="{00000000-0005-0000-0000-000071210000}"/>
    <cellStyle name="Calculation 2 2 2 2 3 4" xfId="8585" xr:uid="{00000000-0005-0000-0000-000072210000}"/>
    <cellStyle name="Calculation 2 2 2 2 4" xfId="8586" xr:uid="{00000000-0005-0000-0000-000073210000}"/>
    <cellStyle name="Calculation 2 2 2 2 4 2" xfId="8587" xr:uid="{00000000-0005-0000-0000-000074210000}"/>
    <cellStyle name="Calculation 2 2 2 2 4 2 2" xfId="8588" xr:uid="{00000000-0005-0000-0000-000075210000}"/>
    <cellStyle name="Calculation 2 2 2 2 4 3" xfId="8589" xr:uid="{00000000-0005-0000-0000-000076210000}"/>
    <cellStyle name="Calculation 2 2 2 2 4 4" xfId="8590" xr:uid="{00000000-0005-0000-0000-000077210000}"/>
    <cellStyle name="Calculation 2 2 2 2 5" xfId="8591" xr:uid="{00000000-0005-0000-0000-000078210000}"/>
    <cellStyle name="Calculation 2 2 2 2 5 2" xfId="8592" xr:uid="{00000000-0005-0000-0000-000079210000}"/>
    <cellStyle name="Calculation 2 2 2 2 5 2 2" xfId="8593" xr:uid="{00000000-0005-0000-0000-00007A210000}"/>
    <cellStyle name="Calculation 2 2 2 2 5 3" xfId="8594" xr:uid="{00000000-0005-0000-0000-00007B210000}"/>
    <cellStyle name="Calculation 2 2 2 2 6" xfId="8595" xr:uid="{00000000-0005-0000-0000-00007C210000}"/>
    <cellStyle name="Calculation 2 2 2 2 6 2" xfId="8596" xr:uid="{00000000-0005-0000-0000-00007D210000}"/>
    <cellStyle name="Calculation 2 2 2 2 6 2 2" xfId="8597" xr:uid="{00000000-0005-0000-0000-00007E210000}"/>
    <cellStyle name="Calculation 2 2 2 2 6 3" xfId="8598" xr:uid="{00000000-0005-0000-0000-00007F210000}"/>
    <cellStyle name="Calculation 2 2 2 2 7" xfId="8599" xr:uid="{00000000-0005-0000-0000-000080210000}"/>
    <cellStyle name="Calculation 2 2 2 2 7 2" xfId="8600" xr:uid="{00000000-0005-0000-0000-000081210000}"/>
    <cellStyle name="Calculation 2 2 2 2 7 2 2" xfId="8601" xr:uid="{00000000-0005-0000-0000-000082210000}"/>
    <cellStyle name="Calculation 2 2 2 2 7 3" xfId="8602" xr:uid="{00000000-0005-0000-0000-000083210000}"/>
    <cellStyle name="Calculation 2 2 2 2 8" xfId="8603" xr:uid="{00000000-0005-0000-0000-000084210000}"/>
    <cellStyle name="Calculation 2 2 2 2 8 2" xfId="8604" xr:uid="{00000000-0005-0000-0000-000085210000}"/>
    <cellStyle name="Calculation 2 2 2 2 8 2 2" xfId="8605" xr:uid="{00000000-0005-0000-0000-000086210000}"/>
    <cellStyle name="Calculation 2 2 2 2 8 3" xfId="8606" xr:uid="{00000000-0005-0000-0000-000087210000}"/>
    <cellStyle name="Calculation 2 2 2 2 9" xfId="8607" xr:uid="{00000000-0005-0000-0000-000088210000}"/>
    <cellStyle name="Calculation 2 2 2 2 9 2" xfId="8608" xr:uid="{00000000-0005-0000-0000-000089210000}"/>
    <cellStyle name="Calculation 2 2 2 2 9 2 2" xfId="8609" xr:uid="{00000000-0005-0000-0000-00008A210000}"/>
    <cellStyle name="Calculation 2 2 2 2 9 3" xfId="8610" xr:uid="{00000000-0005-0000-0000-00008B210000}"/>
    <cellStyle name="Calculation 2 2 2 20" xfId="8611" xr:uid="{00000000-0005-0000-0000-00008C210000}"/>
    <cellStyle name="Calculation 2 2 2 3" xfId="8612" xr:uid="{00000000-0005-0000-0000-00008D210000}"/>
    <cellStyle name="Calculation 2 2 2 3 2" xfId="8613" xr:uid="{00000000-0005-0000-0000-00008E210000}"/>
    <cellStyle name="Calculation 2 2 2 3 2 2" xfId="8614" xr:uid="{00000000-0005-0000-0000-00008F210000}"/>
    <cellStyle name="Calculation 2 2 2 3 2 3" xfId="8615" xr:uid="{00000000-0005-0000-0000-000090210000}"/>
    <cellStyle name="Calculation 2 2 2 3 3" xfId="8616" xr:uid="{00000000-0005-0000-0000-000091210000}"/>
    <cellStyle name="Calculation 2 2 2 3 3 2" xfId="8617" xr:uid="{00000000-0005-0000-0000-000092210000}"/>
    <cellStyle name="Calculation 2 2 2 3 4" xfId="8618" xr:uid="{00000000-0005-0000-0000-000093210000}"/>
    <cellStyle name="Calculation 2 2 2 4" xfId="8619" xr:uid="{00000000-0005-0000-0000-000094210000}"/>
    <cellStyle name="Calculation 2 2 2 4 2" xfId="8620" xr:uid="{00000000-0005-0000-0000-000095210000}"/>
    <cellStyle name="Calculation 2 2 2 4 2 2" xfId="8621" xr:uid="{00000000-0005-0000-0000-000096210000}"/>
    <cellStyle name="Calculation 2 2 2 4 3" xfId="8622" xr:uid="{00000000-0005-0000-0000-000097210000}"/>
    <cellStyle name="Calculation 2 2 2 4 4" xfId="8623" xr:uid="{00000000-0005-0000-0000-000098210000}"/>
    <cellStyle name="Calculation 2 2 2 5" xfId="8624" xr:uid="{00000000-0005-0000-0000-000099210000}"/>
    <cellStyle name="Calculation 2 2 2 5 2" xfId="8625" xr:uid="{00000000-0005-0000-0000-00009A210000}"/>
    <cellStyle name="Calculation 2 2 2 5 2 2" xfId="8626" xr:uid="{00000000-0005-0000-0000-00009B210000}"/>
    <cellStyle name="Calculation 2 2 2 5 3" xfId="8627" xr:uid="{00000000-0005-0000-0000-00009C210000}"/>
    <cellStyle name="Calculation 2 2 2 5 4" xfId="8628" xr:uid="{00000000-0005-0000-0000-00009D210000}"/>
    <cellStyle name="Calculation 2 2 2 6" xfId="8629" xr:uid="{00000000-0005-0000-0000-00009E210000}"/>
    <cellStyle name="Calculation 2 2 2 6 2" xfId="8630" xr:uid="{00000000-0005-0000-0000-00009F210000}"/>
    <cellStyle name="Calculation 2 2 2 6 2 2" xfId="8631" xr:uid="{00000000-0005-0000-0000-0000A0210000}"/>
    <cellStyle name="Calculation 2 2 2 6 3" xfId="8632" xr:uid="{00000000-0005-0000-0000-0000A1210000}"/>
    <cellStyle name="Calculation 2 2 2 7" xfId="8633" xr:uid="{00000000-0005-0000-0000-0000A2210000}"/>
    <cellStyle name="Calculation 2 2 2 7 2" xfId="8634" xr:uid="{00000000-0005-0000-0000-0000A3210000}"/>
    <cellStyle name="Calculation 2 2 2 7 2 2" xfId="8635" xr:uid="{00000000-0005-0000-0000-0000A4210000}"/>
    <cellStyle name="Calculation 2 2 2 7 3" xfId="8636" xr:uid="{00000000-0005-0000-0000-0000A5210000}"/>
    <cellStyle name="Calculation 2 2 2 8" xfId="8637" xr:uid="{00000000-0005-0000-0000-0000A6210000}"/>
    <cellStyle name="Calculation 2 2 2 8 2" xfId="8638" xr:uid="{00000000-0005-0000-0000-0000A7210000}"/>
    <cellStyle name="Calculation 2 2 2 8 2 2" xfId="8639" xr:uid="{00000000-0005-0000-0000-0000A8210000}"/>
    <cellStyle name="Calculation 2 2 2 8 3" xfId="8640" xr:uid="{00000000-0005-0000-0000-0000A9210000}"/>
    <cellStyle name="Calculation 2 2 2 9" xfId="8641" xr:uid="{00000000-0005-0000-0000-0000AA210000}"/>
    <cellStyle name="Calculation 2 2 2 9 2" xfId="8642" xr:uid="{00000000-0005-0000-0000-0000AB210000}"/>
    <cellStyle name="Calculation 2 2 2 9 2 2" xfId="8643" xr:uid="{00000000-0005-0000-0000-0000AC210000}"/>
    <cellStyle name="Calculation 2 2 2 9 3" xfId="8644" xr:uid="{00000000-0005-0000-0000-0000AD210000}"/>
    <cellStyle name="Calculation 2 2 20" xfId="8645" xr:uid="{00000000-0005-0000-0000-0000AE210000}"/>
    <cellStyle name="Calculation 2 2 20 2" xfId="8646" xr:uid="{00000000-0005-0000-0000-0000AF210000}"/>
    <cellStyle name="Calculation 2 2 20 2 2" xfId="8647" xr:uid="{00000000-0005-0000-0000-0000B0210000}"/>
    <cellStyle name="Calculation 2 2 20 3" xfId="8648" xr:uid="{00000000-0005-0000-0000-0000B1210000}"/>
    <cellStyle name="Calculation 2 2 21" xfId="8649" xr:uid="{00000000-0005-0000-0000-0000B2210000}"/>
    <cellStyle name="Calculation 2 2 21 2" xfId="8650" xr:uid="{00000000-0005-0000-0000-0000B3210000}"/>
    <cellStyle name="Calculation 2 2 22" xfId="8651" xr:uid="{00000000-0005-0000-0000-0000B4210000}"/>
    <cellStyle name="Calculation 2 2 23" xfId="8652" xr:uid="{00000000-0005-0000-0000-0000B5210000}"/>
    <cellStyle name="Calculation 2 2 3" xfId="8653" xr:uid="{00000000-0005-0000-0000-0000B6210000}"/>
    <cellStyle name="Calculation 2 2 3 10" xfId="8654" xr:uid="{00000000-0005-0000-0000-0000B7210000}"/>
    <cellStyle name="Calculation 2 2 3 10 2" xfId="8655" xr:uid="{00000000-0005-0000-0000-0000B8210000}"/>
    <cellStyle name="Calculation 2 2 3 10 2 2" xfId="8656" xr:uid="{00000000-0005-0000-0000-0000B9210000}"/>
    <cellStyle name="Calculation 2 2 3 10 3" xfId="8657" xr:uid="{00000000-0005-0000-0000-0000BA210000}"/>
    <cellStyle name="Calculation 2 2 3 11" xfId="8658" xr:uid="{00000000-0005-0000-0000-0000BB210000}"/>
    <cellStyle name="Calculation 2 2 3 11 2" xfId="8659" xr:uid="{00000000-0005-0000-0000-0000BC210000}"/>
    <cellStyle name="Calculation 2 2 3 11 2 2" xfId="8660" xr:uid="{00000000-0005-0000-0000-0000BD210000}"/>
    <cellStyle name="Calculation 2 2 3 11 3" xfId="8661" xr:uid="{00000000-0005-0000-0000-0000BE210000}"/>
    <cellStyle name="Calculation 2 2 3 12" xfId="8662" xr:uid="{00000000-0005-0000-0000-0000BF210000}"/>
    <cellStyle name="Calculation 2 2 3 12 2" xfId="8663" xr:uid="{00000000-0005-0000-0000-0000C0210000}"/>
    <cellStyle name="Calculation 2 2 3 12 2 2" xfId="8664" xr:uid="{00000000-0005-0000-0000-0000C1210000}"/>
    <cellStyle name="Calculation 2 2 3 12 3" xfId="8665" xr:uid="{00000000-0005-0000-0000-0000C2210000}"/>
    <cellStyle name="Calculation 2 2 3 13" xfId="8666" xr:uid="{00000000-0005-0000-0000-0000C3210000}"/>
    <cellStyle name="Calculation 2 2 3 13 2" xfId="8667" xr:uid="{00000000-0005-0000-0000-0000C4210000}"/>
    <cellStyle name="Calculation 2 2 3 13 2 2" xfId="8668" xr:uid="{00000000-0005-0000-0000-0000C5210000}"/>
    <cellStyle name="Calculation 2 2 3 13 3" xfId="8669" xr:uid="{00000000-0005-0000-0000-0000C6210000}"/>
    <cellStyle name="Calculation 2 2 3 14" xfId="8670" xr:uid="{00000000-0005-0000-0000-0000C7210000}"/>
    <cellStyle name="Calculation 2 2 3 14 2" xfId="8671" xr:uid="{00000000-0005-0000-0000-0000C8210000}"/>
    <cellStyle name="Calculation 2 2 3 14 2 2" xfId="8672" xr:uid="{00000000-0005-0000-0000-0000C9210000}"/>
    <cellStyle name="Calculation 2 2 3 14 3" xfId="8673" xr:uid="{00000000-0005-0000-0000-0000CA210000}"/>
    <cellStyle name="Calculation 2 2 3 15" xfId="8674" xr:uid="{00000000-0005-0000-0000-0000CB210000}"/>
    <cellStyle name="Calculation 2 2 3 15 2" xfId="8675" xr:uid="{00000000-0005-0000-0000-0000CC210000}"/>
    <cellStyle name="Calculation 2 2 3 15 2 2" xfId="8676" xr:uid="{00000000-0005-0000-0000-0000CD210000}"/>
    <cellStyle name="Calculation 2 2 3 15 3" xfId="8677" xr:uid="{00000000-0005-0000-0000-0000CE210000}"/>
    <cellStyle name="Calculation 2 2 3 16" xfId="8678" xr:uid="{00000000-0005-0000-0000-0000CF210000}"/>
    <cellStyle name="Calculation 2 2 3 16 2" xfId="8679" xr:uid="{00000000-0005-0000-0000-0000D0210000}"/>
    <cellStyle name="Calculation 2 2 3 16 2 2" xfId="8680" xr:uid="{00000000-0005-0000-0000-0000D1210000}"/>
    <cellStyle name="Calculation 2 2 3 16 3" xfId="8681" xr:uid="{00000000-0005-0000-0000-0000D2210000}"/>
    <cellStyle name="Calculation 2 2 3 17" xfId="8682" xr:uid="{00000000-0005-0000-0000-0000D3210000}"/>
    <cellStyle name="Calculation 2 2 3 17 2" xfId="8683" xr:uid="{00000000-0005-0000-0000-0000D4210000}"/>
    <cellStyle name="Calculation 2 2 3 17 2 2" xfId="8684" xr:uid="{00000000-0005-0000-0000-0000D5210000}"/>
    <cellStyle name="Calculation 2 2 3 17 3" xfId="8685" xr:uid="{00000000-0005-0000-0000-0000D6210000}"/>
    <cellStyle name="Calculation 2 2 3 18" xfId="8686" xr:uid="{00000000-0005-0000-0000-0000D7210000}"/>
    <cellStyle name="Calculation 2 2 3 18 2" xfId="8687" xr:uid="{00000000-0005-0000-0000-0000D8210000}"/>
    <cellStyle name="Calculation 2 2 3 19" xfId="8688" xr:uid="{00000000-0005-0000-0000-0000D9210000}"/>
    <cellStyle name="Calculation 2 2 3 2" xfId="8689" xr:uid="{00000000-0005-0000-0000-0000DA210000}"/>
    <cellStyle name="Calculation 2 2 3 2 10" xfId="8690" xr:uid="{00000000-0005-0000-0000-0000DB210000}"/>
    <cellStyle name="Calculation 2 2 3 2 10 2" xfId="8691" xr:uid="{00000000-0005-0000-0000-0000DC210000}"/>
    <cellStyle name="Calculation 2 2 3 2 10 2 2" xfId="8692" xr:uid="{00000000-0005-0000-0000-0000DD210000}"/>
    <cellStyle name="Calculation 2 2 3 2 10 3" xfId="8693" xr:uid="{00000000-0005-0000-0000-0000DE210000}"/>
    <cellStyle name="Calculation 2 2 3 2 11" xfId="8694" xr:uid="{00000000-0005-0000-0000-0000DF210000}"/>
    <cellStyle name="Calculation 2 2 3 2 11 2" xfId="8695" xr:uid="{00000000-0005-0000-0000-0000E0210000}"/>
    <cellStyle name="Calculation 2 2 3 2 11 2 2" xfId="8696" xr:uid="{00000000-0005-0000-0000-0000E1210000}"/>
    <cellStyle name="Calculation 2 2 3 2 11 3" xfId="8697" xr:uid="{00000000-0005-0000-0000-0000E2210000}"/>
    <cellStyle name="Calculation 2 2 3 2 12" xfId="8698" xr:uid="{00000000-0005-0000-0000-0000E3210000}"/>
    <cellStyle name="Calculation 2 2 3 2 12 2" xfId="8699" xr:uid="{00000000-0005-0000-0000-0000E4210000}"/>
    <cellStyle name="Calculation 2 2 3 2 12 2 2" xfId="8700" xr:uid="{00000000-0005-0000-0000-0000E5210000}"/>
    <cellStyle name="Calculation 2 2 3 2 12 3" xfId="8701" xr:uid="{00000000-0005-0000-0000-0000E6210000}"/>
    <cellStyle name="Calculation 2 2 3 2 13" xfId="8702" xr:uid="{00000000-0005-0000-0000-0000E7210000}"/>
    <cellStyle name="Calculation 2 2 3 2 13 2" xfId="8703" xr:uid="{00000000-0005-0000-0000-0000E8210000}"/>
    <cellStyle name="Calculation 2 2 3 2 13 2 2" xfId="8704" xr:uid="{00000000-0005-0000-0000-0000E9210000}"/>
    <cellStyle name="Calculation 2 2 3 2 13 3" xfId="8705" xr:uid="{00000000-0005-0000-0000-0000EA210000}"/>
    <cellStyle name="Calculation 2 2 3 2 14" xfId="8706" xr:uid="{00000000-0005-0000-0000-0000EB210000}"/>
    <cellStyle name="Calculation 2 2 3 2 14 2" xfId="8707" xr:uid="{00000000-0005-0000-0000-0000EC210000}"/>
    <cellStyle name="Calculation 2 2 3 2 14 2 2" xfId="8708" xr:uid="{00000000-0005-0000-0000-0000ED210000}"/>
    <cellStyle name="Calculation 2 2 3 2 14 3" xfId="8709" xr:uid="{00000000-0005-0000-0000-0000EE210000}"/>
    <cellStyle name="Calculation 2 2 3 2 15" xfId="8710" xr:uid="{00000000-0005-0000-0000-0000EF210000}"/>
    <cellStyle name="Calculation 2 2 3 2 15 2" xfId="8711" xr:uid="{00000000-0005-0000-0000-0000F0210000}"/>
    <cellStyle name="Calculation 2 2 3 2 15 2 2" xfId="8712" xr:uid="{00000000-0005-0000-0000-0000F1210000}"/>
    <cellStyle name="Calculation 2 2 3 2 15 3" xfId="8713" xr:uid="{00000000-0005-0000-0000-0000F2210000}"/>
    <cellStyle name="Calculation 2 2 3 2 16" xfId="8714" xr:uid="{00000000-0005-0000-0000-0000F3210000}"/>
    <cellStyle name="Calculation 2 2 3 2 16 2" xfId="8715" xr:uid="{00000000-0005-0000-0000-0000F4210000}"/>
    <cellStyle name="Calculation 2 2 3 2 16 2 2" xfId="8716" xr:uid="{00000000-0005-0000-0000-0000F5210000}"/>
    <cellStyle name="Calculation 2 2 3 2 16 3" xfId="8717" xr:uid="{00000000-0005-0000-0000-0000F6210000}"/>
    <cellStyle name="Calculation 2 2 3 2 17" xfId="8718" xr:uid="{00000000-0005-0000-0000-0000F7210000}"/>
    <cellStyle name="Calculation 2 2 3 2 17 2" xfId="8719" xr:uid="{00000000-0005-0000-0000-0000F8210000}"/>
    <cellStyle name="Calculation 2 2 3 2 17 2 2" xfId="8720" xr:uid="{00000000-0005-0000-0000-0000F9210000}"/>
    <cellStyle name="Calculation 2 2 3 2 17 3" xfId="8721" xr:uid="{00000000-0005-0000-0000-0000FA210000}"/>
    <cellStyle name="Calculation 2 2 3 2 18" xfId="8722" xr:uid="{00000000-0005-0000-0000-0000FB210000}"/>
    <cellStyle name="Calculation 2 2 3 2 18 2" xfId="8723" xr:uid="{00000000-0005-0000-0000-0000FC210000}"/>
    <cellStyle name="Calculation 2 2 3 2 18 2 2" xfId="8724" xr:uid="{00000000-0005-0000-0000-0000FD210000}"/>
    <cellStyle name="Calculation 2 2 3 2 18 3" xfId="8725" xr:uid="{00000000-0005-0000-0000-0000FE210000}"/>
    <cellStyle name="Calculation 2 2 3 2 19" xfId="8726" xr:uid="{00000000-0005-0000-0000-0000FF210000}"/>
    <cellStyle name="Calculation 2 2 3 2 19 2" xfId="8727" xr:uid="{00000000-0005-0000-0000-000000220000}"/>
    <cellStyle name="Calculation 2 2 3 2 19 2 2" xfId="8728" xr:uid="{00000000-0005-0000-0000-000001220000}"/>
    <cellStyle name="Calculation 2 2 3 2 19 3" xfId="8729" xr:uid="{00000000-0005-0000-0000-000002220000}"/>
    <cellStyle name="Calculation 2 2 3 2 2" xfId="8730" xr:uid="{00000000-0005-0000-0000-000003220000}"/>
    <cellStyle name="Calculation 2 2 3 2 2 2" xfId="8731" xr:uid="{00000000-0005-0000-0000-000004220000}"/>
    <cellStyle name="Calculation 2 2 3 2 2 2 2" xfId="8732" xr:uid="{00000000-0005-0000-0000-000005220000}"/>
    <cellStyle name="Calculation 2 2 3 2 2 3" xfId="8733" xr:uid="{00000000-0005-0000-0000-000006220000}"/>
    <cellStyle name="Calculation 2 2 3 2 2 4" xfId="8734" xr:uid="{00000000-0005-0000-0000-000007220000}"/>
    <cellStyle name="Calculation 2 2 3 2 20" xfId="8735" xr:uid="{00000000-0005-0000-0000-000008220000}"/>
    <cellStyle name="Calculation 2 2 3 2 20 2" xfId="8736" xr:uid="{00000000-0005-0000-0000-000009220000}"/>
    <cellStyle name="Calculation 2 2 3 2 20 2 2" xfId="8737" xr:uid="{00000000-0005-0000-0000-00000A220000}"/>
    <cellStyle name="Calculation 2 2 3 2 20 3" xfId="8738" xr:uid="{00000000-0005-0000-0000-00000B220000}"/>
    <cellStyle name="Calculation 2 2 3 2 21" xfId="8739" xr:uid="{00000000-0005-0000-0000-00000C220000}"/>
    <cellStyle name="Calculation 2 2 3 2 21 2" xfId="8740" xr:uid="{00000000-0005-0000-0000-00000D220000}"/>
    <cellStyle name="Calculation 2 2 3 2 22" xfId="8741" xr:uid="{00000000-0005-0000-0000-00000E220000}"/>
    <cellStyle name="Calculation 2 2 3 2 23" xfId="8742" xr:uid="{00000000-0005-0000-0000-00000F220000}"/>
    <cellStyle name="Calculation 2 2 3 2 3" xfId="8743" xr:uid="{00000000-0005-0000-0000-000010220000}"/>
    <cellStyle name="Calculation 2 2 3 2 3 2" xfId="8744" xr:uid="{00000000-0005-0000-0000-000011220000}"/>
    <cellStyle name="Calculation 2 2 3 2 3 2 2" xfId="8745" xr:uid="{00000000-0005-0000-0000-000012220000}"/>
    <cellStyle name="Calculation 2 2 3 2 3 3" xfId="8746" xr:uid="{00000000-0005-0000-0000-000013220000}"/>
    <cellStyle name="Calculation 2 2 3 2 3 4" xfId="8747" xr:uid="{00000000-0005-0000-0000-000014220000}"/>
    <cellStyle name="Calculation 2 2 3 2 4" xfId="8748" xr:uid="{00000000-0005-0000-0000-000015220000}"/>
    <cellStyle name="Calculation 2 2 3 2 4 2" xfId="8749" xr:uid="{00000000-0005-0000-0000-000016220000}"/>
    <cellStyle name="Calculation 2 2 3 2 4 2 2" xfId="8750" xr:uid="{00000000-0005-0000-0000-000017220000}"/>
    <cellStyle name="Calculation 2 2 3 2 4 3" xfId="8751" xr:uid="{00000000-0005-0000-0000-000018220000}"/>
    <cellStyle name="Calculation 2 2 3 2 5" xfId="8752" xr:uid="{00000000-0005-0000-0000-000019220000}"/>
    <cellStyle name="Calculation 2 2 3 2 5 2" xfId="8753" xr:uid="{00000000-0005-0000-0000-00001A220000}"/>
    <cellStyle name="Calculation 2 2 3 2 5 2 2" xfId="8754" xr:uid="{00000000-0005-0000-0000-00001B220000}"/>
    <cellStyle name="Calculation 2 2 3 2 5 3" xfId="8755" xr:uid="{00000000-0005-0000-0000-00001C220000}"/>
    <cellStyle name="Calculation 2 2 3 2 6" xfId="8756" xr:uid="{00000000-0005-0000-0000-00001D220000}"/>
    <cellStyle name="Calculation 2 2 3 2 6 2" xfId="8757" xr:uid="{00000000-0005-0000-0000-00001E220000}"/>
    <cellStyle name="Calculation 2 2 3 2 6 2 2" xfId="8758" xr:uid="{00000000-0005-0000-0000-00001F220000}"/>
    <cellStyle name="Calculation 2 2 3 2 6 3" xfId="8759" xr:uid="{00000000-0005-0000-0000-000020220000}"/>
    <cellStyle name="Calculation 2 2 3 2 7" xfId="8760" xr:uid="{00000000-0005-0000-0000-000021220000}"/>
    <cellStyle name="Calculation 2 2 3 2 7 2" xfId="8761" xr:uid="{00000000-0005-0000-0000-000022220000}"/>
    <cellStyle name="Calculation 2 2 3 2 7 2 2" xfId="8762" xr:uid="{00000000-0005-0000-0000-000023220000}"/>
    <cellStyle name="Calculation 2 2 3 2 7 3" xfId="8763" xr:uid="{00000000-0005-0000-0000-000024220000}"/>
    <cellStyle name="Calculation 2 2 3 2 8" xfId="8764" xr:uid="{00000000-0005-0000-0000-000025220000}"/>
    <cellStyle name="Calculation 2 2 3 2 8 2" xfId="8765" xr:uid="{00000000-0005-0000-0000-000026220000}"/>
    <cellStyle name="Calculation 2 2 3 2 8 2 2" xfId="8766" xr:uid="{00000000-0005-0000-0000-000027220000}"/>
    <cellStyle name="Calculation 2 2 3 2 8 3" xfId="8767" xr:uid="{00000000-0005-0000-0000-000028220000}"/>
    <cellStyle name="Calculation 2 2 3 2 9" xfId="8768" xr:uid="{00000000-0005-0000-0000-000029220000}"/>
    <cellStyle name="Calculation 2 2 3 2 9 2" xfId="8769" xr:uid="{00000000-0005-0000-0000-00002A220000}"/>
    <cellStyle name="Calculation 2 2 3 2 9 2 2" xfId="8770" xr:uid="{00000000-0005-0000-0000-00002B220000}"/>
    <cellStyle name="Calculation 2 2 3 2 9 3" xfId="8771" xr:uid="{00000000-0005-0000-0000-00002C220000}"/>
    <cellStyle name="Calculation 2 2 3 20" xfId="8772" xr:uid="{00000000-0005-0000-0000-00002D220000}"/>
    <cellStyle name="Calculation 2 2 3 3" xfId="8773" xr:uid="{00000000-0005-0000-0000-00002E220000}"/>
    <cellStyle name="Calculation 2 2 3 3 2" xfId="8774" xr:uid="{00000000-0005-0000-0000-00002F220000}"/>
    <cellStyle name="Calculation 2 2 3 3 2 2" xfId="8775" xr:uid="{00000000-0005-0000-0000-000030220000}"/>
    <cellStyle name="Calculation 2 2 3 3 3" xfId="8776" xr:uid="{00000000-0005-0000-0000-000031220000}"/>
    <cellStyle name="Calculation 2 2 3 3 4" xfId="8777" xr:uid="{00000000-0005-0000-0000-000032220000}"/>
    <cellStyle name="Calculation 2 2 3 4" xfId="8778" xr:uid="{00000000-0005-0000-0000-000033220000}"/>
    <cellStyle name="Calculation 2 2 3 4 2" xfId="8779" xr:uid="{00000000-0005-0000-0000-000034220000}"/>
    <cellStyle name="Calculation 2 2 3 4 2 2" xfId="8780" xr:uid="{00000000-0005-0000-0000-000035220000}"/>
    <cellStyle name="Calculation 2 2 3 4 3" xfId="8781" xr:uid="{00000000-0005-0000-0000-000036220000}"/>
    <cellStyle name="Calculation 2 2 3 4 4" xfId="8782" xr:uid="{00000000-0005-0000-0000-000037220000}"/>
    <cellStyle name="Calculation 2 2 3 5" xfId="8783" xr:uid="{00000000-0005-0000-0000-000038220000}"/>
    <cellStyle name="Calculation 2 2 3 5 2" xfId="8784" xr:uid="{00000000-0005-0000-0000-000039220000}"/>
    <cellStyle name="Calculation 2 2 3 5 2 2" xfId="8785" xr:uid="{00000000-0005-0000-0000-00003A220000}"/>
    <cellStyle name="Calculation 2 2 3 5 3" xfId="8786" xr:uid="{00000000-0005-0000-0000-00003B220000}"/>
    <cellStyle name="Calculation 2 2 3 6" xfId="8787" xr:uid="{00000000-0005-0000-0000-00003C220000}"/>
    <cellStyle name="Calculation 2 2 3 6 2" xfId="8788" xr:uid="{00000000-0005-0000-0000-00003D220000}"/>
    <cellStyle name="Calculation 2 2 3 6 2 2" xfId="8789" xr:uid="{00000000-0005-0000-0000-00003E220000}"/>
    <cellStyle name="Calculation 2 2 3 6 3" xfId="8790" xr:uid="{00000000-0005-0000-0000-00003F220000}"/>
    <cellStyle name="Calculation 2 2 3 7" xfId="8791" xr:uid="{00000000-0005-0000-0000-000040220000}"/>
    <cellStyle name="Calculation 2 2 3 7 2" xfId="8792" xr:uid="{00000000-0005-0000-0000-000041220000}"/>
    <cellStyle name="Calculation 2 2 3 7 2 2" xfId="8793" xr:uid="{00000000-0005-0000-0000-000042220000}"/>
    <cellStyle name="Calculation 2 2 3 7 3" xfId="8794" xr:uid="{00000000-0005-0000-0000-000043220000}"/>
    <cellStyle name="Calculation 2 2 3 8" xfId="8795" xr:uid="{00000000-0005-0000-0000-000044220000}"/>
    <cellStyle name="Calculation 2 2 3 8 2" xfId="8796" xr:uid="{00000000-0005-0000-0000-000045220000}"/>
    <cellStyle name="Calculation 2 2 3 8 2 2" xfId="8797" xr:uid="{00000000-0005-0000-0000-000046220000}"/>
    <cellStyle name="Calculation 2 2 3 8 3" xfId="8798" xr:uid="{00000000-0005-0000-0000-000047220000}"/>
    <cellStyle name="Calculation 2 2 3 9" xfId="8799" xr:uid="{00000000-0005-0000-0000-000048220000}"/>
    <cellStyle name="Calculation 2 2 3 9 2" xfId="8800" xr:uid="{00000000-0005-0000-0000-000049220000}"/>
    <cellStyle name="Calculation 2 2 3 9 2 2" xfId="8801" xr:uid="{00000000-0005-0000-0000-00004A220000}"/>
    <cellStyle name="Calculation 2 2 3 9 3" xfId="8802" xr:uid="{00000000-0005-0000-0000-00004B220000}"/>
    <cellStyle name="Calculation 2 2 4" xfId="8803" xr:uid="{00000000-0005-0000-0000-00004C220000}"/>
    <cellStyle name="Calculation 2 2 4 10" xfId="8804" xr:uid="{00000000-0005-0000-0000-00004D220000}"/>
    <cellStyle name="Calculation 2 2 4 10 2" xfId="8805" xr:uid="{00000000-0005-0000-0000-00004E220000}"/>
    <cellStyle name="Calculation 2 2 4 10 2 2" xfId="8806" xr:uid="{00000000-0005-0000-0000-00004F220000}"/>
    <cellStyle name="Calculation 2 2 4 10 3" xfId="8807" xr:uid="{00000000-0005-0000-0000-000050220000}"/>
    <cellStyle name="Calculation 2 2 4 11" xfId="8808" xr:uid="{00000000-0005-0000-0000-000051220000}"/>
    <cellStyle name="Calculation 2 2 4 11 2" xfId="8809" xr:uid="{00000000-0005-0000-0000-000052220000}"/>
    <cellStyle name="Calculation 2 2 4 11 2 2" xfId="8810" xr:uid="{00000000-0005-0000-0000-000053220000}"/>
    <cellStyle name="Calculation 2 2 4 11 3" xfId="8811" xr:uid="{00000000-0005-0000-0000-000054220000}"/>
    <cellStyle name="Calculation 2 2 4 12" xfId="8812" xr:uid="{00000000-0005-0000-0000-000055220000}"/>
    <cellStyle name="Calculation 2 2 4 12 2" xfId="8813" xr:uid="{00000000-0005-0000-0000-000056220000}"/>
    <cellStyle name="Calculation 2 2 4 12 2 2" xfId="8814" xr:uid="{00000000-0005-0000-0000-000057220000}"/>
    <cellStyle name="Calculation 2 2 4 12 3" xfId="8815" xr:uid="{00000000-0005-0000-0000-000058220000}"/>
    <cellStyle name="Calculation 2 2 4 13" xfId="8816" xr:uid="{00000000-0005-0000-0000-000059220000}"/>
    <cellStyle name="Calculation 2 2 4 13 2" xfId="8817" xr:uid="{00000000-0005-0000-0000-00005A220000}"/>
    <cellStyle name="Calculation 2 2 4 13 2 2" xfId="8818" xr:uid="{00000000-0005-0000-0000-00005B220000}"/>
    <cellStyle name="Calculation 2 2 4 13 3" xfId="8819" xr:uid="{00000000-0005-0000-0000-00005C220000}"/>
    <cellStyle name="Calculation 2 2 4 14" xfId="8820" xr:uid="{00000000-0005-0000-0000-00005D220000}"/>
    <cellStyle name="Calculation 2 2 4 14 2" xfId="8821" xr:uid="{00000000-0005-0000-0000-00005E220000}"/>
    <cellStyle name="Calculation 2 2 4 14 2 2" xfId="8822" xr:uid="{00000000-0005-0000-0000-00005F220000}"/>
    <cellStyle name="Calculation 2 2 4 14 3" xfId="8823" xr:uid="{00000000-0005-0000-0000-000060220000}"/>
    <cellStyle name="Calculation 2 2 4 15" xfId="8824" xr:uid="{00000000-0005-0000-0000-000061220000}"/>
    <cellStyle name="Calculation 2 2 4 15 2" xfId="8825" xr:uid="{00000000-0005-0000-0000-000062220000}"/>
    <cellStyle name="Calculation 2 2 4 15 2 2" xfId="8826" xr:uid="{00000000-0005-0000-0000-000063220000}"/>
    <cellStyle name="Calculation 2 2 4 15 3" xfId="8827" xr:uid="{00000000-0005-0000-0000-000064220000}"/>
    <cellStyle name="Calculation 2 2 4 16" xfId="8828" xr:uid="{00000000-0005-0000-0000-000065220000}"/>
    <cellStyle name="Calculation 2 2 4 16 2" xfId="8829" xr:uid="{00000000-0005-0000-0000-000066220000}"/>
    <cellStyle name="Calculation 2 2 4 16 2 2" xfId="8830" xr:uid="{00000000-0005-0000-0000-000067220000}"/>
    <cellStyle name="Calculation 2 2 4 16 3" xfId="8831" xr:uid="{00000000-0005-0000-0000-000068220000}"/>
    <cellStyle name="Calculation 2 2 4 17" xfId="8832" xr:uid="{00000000-0005-0000-0000-000069220000}"/>
    <cellStyle name="Calculation 2 2 4 17 2" xfId="8833" xr:uid="{00000000-0005-0000-0000-00006A220000}"/>
    <cellStyle name="Calculation 2 2 4 17 2 2" xfId="8834" xr:uid="{00000000-0005-0000-0000-00006B220000}"/>
    <cellStyle name="Calculation 2 2 4 17 3" xfId="8835" xr:uid="{00000000-0005-0000-0000-00006C220000}"/>
    <cellStyle name="Calculation 2 2 4 18" xfId="8836" xr:uid="{00000000-0005-0000-0000-00006D220000}"/>
    <cellStyle name="Calculation 2 2 4 18 2" xfId="8837" xr:uid="{00000000-0005-0000-0000-00006E220000}"/>
    <cellStyle name="Calculation 2 2 4 18 2 2" xfId="8838" xr:uid="{00000000-0005-0000-0000-00006F220000}"/>
    <cellStyle name="Calculation 2 2 4 18 3" xfId="8839" xr:uid="{00000000-0005-0000-0000-000070220000}"/>
    <cellStyle name="Calculation 2 2 4 19" xfId="8840" xr:uid="{00000000-0005-0000-0000-000071220000}"/>
    <cellStyle name="Calculation 2 2 4 19 2" xfId="8841" xr:uid="{00000000-0005-0000-0000-000072220000}"/>
    <cellStyle name="Calculation 2 2 4 19 2 2" xfId="8842" xr:uid="{00000000-0005-0000-0000-000073220000}"/>
    <cellStyle name="Calculation 2 2 4 19 3" xfId="8843" xr:uid="{00000000-0005-0000-0000-000074220000}"/>
    <cellStyle name="Calculation 2 2 4 2" xfId="8844" xr:uid="{00000000-0005-0000-0000-000075220000}"/>
    <cellStyle name="Calculation 2 2 4 2 10" xfId="8845" xr:uid="{00000000-0005-0000-0000-000076220000}"/>
    <cellStyle name="Calculation 2 2 4 2 10 2" xfId="8846" xr:uid="{00000000-0005-0000-0000-000077220000}"/>
    <cellStyle name="Calculation 2 2 4 2 10 2 2" xfId="8847" xr:uid="{00000000-0005-0000-0000-000078220000}"/>
    <cellStyle name="Calculation 2 2 4 2 10 3" xfId="8848" xr:uid="{00000000-0005-0000-0000-000079220000}"/>
    <cellStyle name="Calculation 2 2 4 2 11" xfId="8849" xr:uid="{00000000-0005-0000-0000-00007A220000}"/>
    <cellStyle name="Calculation 2 2 4 2 11 2" xfId="8850" xr:uid="{00000000-0005-0000-0000-00007B220000}"/>
    <cellStyle name="Calculation 2 2 4 2 11 2 2" xfId="8851" xr:uid="{00000000-0005-0000-0000-00007C220000}"/>
    <cellStyle name="Calculation 2 2 4 2 11 3" xfId="8852" xr:uid="{00000000-0005-0000-0000-00007D220000}"/>
    <cellStyle name="Calculation 2 2 4 2 12" xfId="8853" xr:uid="{00000000-0005-0000-0000-00007E220000}"/>
    <cellStyle name="Calculation 2 2 4 2 12 2" xfId="8854" xr:uid="{00000000-0005-0000-0000-00007F220000}"/>
    <cellStyle name="Calculation 2 2 4 2 12 2 2" xfId="8855" xr:uid="{00000000-0005-0000-0000-000080220000}"/>
    <cellStyle name="Calculation 2 2 4 2 12 3" xfId="8856" xr:uid="{00000000-0005-0000-0000-000081220000}"/>
    <cellStyle name="Calculation 2 2 4 2 13" xfId="8857" xr:uid="{00000000-0005-0000-0000-000082220000}"/>
    <cellStyle name="Calculation 2 2 4 2 13 2" xfId="8858" xr:uid="{00000000-0005-0000-0000-000083220000}"/>
    <cellStyle name="Calculation 2 2 4 2 13 2 2" xfId="8859" xr:uid="{00000000-0005-0000-0000-000084220000}"/>
    <cellStyle name="Calculation 2 2 4 2 13 3" xfId="8860" xr:uid="{00000000-0005-0000-0000-000085220000}"/>
    <cellStyle name="Calculation 2 2 4 2 14" xfId="8861" xr:uid="{00000000-0005-0000-0000-000086220000}"/>
    <cellStyle name="Calculation 2 2 4 2 14 2" xfId="8862" xr:uid="{00000000-0005-0000-0000-000087220000}"/>
    <cellStyle name="Calculation 2 2 4 2 14 2 2" xfId="8863" xr:uid="{00000000-0005-0000-0000-000088220000}"/>
    <cellStyle name="Calculation 2 2 4 2 14 3" xfId="8864" xr:uid="{00000000-0005-0000-0000-000089220000}"/>
    <cellStyle name="Calculation 2 2 4 2 15" xfId="8865" xr:uid="{00000000-0005-0000-0000-00008A220000}"/>
    <cellStyle name="Calculation 2 2 4 2 15 2" xfId="8866" xr:uid="{00000000-0005-0000-0000-00008B220000}"/>
    <cellStyle name="Calculation 2 2 4 2 15 2 2" xfId="8867" xr:uid="{00000000-0005-0000-0000-00008C220000}"/>
    <cellStyle name="Calculation 2 2 4 2 15 3" xfId="8868" xr:uid="{00000000-0005-0000-0000-00008D220000}"/>
    <cellStyle name="Calculation 2 2 4 2 16" xfId="8869" xr:uid="{00000000-0005-0000-0000-00008E220000}"/>
    <cellStyle name="Calculation 2 2 4 2 16 2" xfId="8870" xr:uid="{00000000-0005-0000-0000-00008F220000}"/>
    <cellStyle name="Calculation 2 2 4 2 16 2 2" xfId="8871" xr:uid="{00000000-0005-0000-0000-000090220000}"/>
    <cellStyle name="Calculation 2 2 4 2 16 3" xfId="8872" xr:uid="{00000000-0005-0000-0000-000091220000}"/>
    <cellStyle name="Calculation 2 2 4 2 17" xfId="8873" xr:uid="{00000000-0005-0000-0000-000092220000}"/>
    <cellStyle name="Calculation 2 2 4 2 17 2" xfId="8874" xr:uid="{00000000-0005-0000-0000-000093220000}"/>
    <cellStyle name="Calculation 2 2 4 2 17 2 2" xfId="8875" xr:uid="{00000000-0005-0000-0000-000094220000}"/>
    <cellStyle name="Calculation 2 2 4 2 17 3" xfId="8876" xr:uid="{00000000-0005-0000-0000-000095220000}"/>
    <cellStyle name="Calculation 2 2 4 2 18" xfId="8877" xr:uid="{00000000-0005-0000-0000-000096220000}"/>
    <cellStyle name="Calculation 2 2 4 2 18 2" xfId="8878" xr:uid="{00000000-0005-0000-0000-000097220000}"/>
    <cellStyle name="Calculation 2 2 4 2 18 2 2" xfId="8879" xr:uid="{00000000-0005-0000-0000-000098220000}"/>
    <cellStyle name="Calculation 2 2 4 2 18 3" xfId="8880" xr:uid="{00000000-0005-0000-0000-000099220000}"/>
    <cellStyle name="Calculation 2 2 4 2 19" xfId="8881" xr:uid="{00000000-0005-0000-0000-00009A220000}"/>
    <cellStyle name="Calculation 2 2 4 2 19 2" xfId="8882" xr:uid="{00000000-0005-0000-0000-00009B220000}"/>
    <cellStyle name="Calculation 2 2 4 2 19 2 2" xfId="8883" xr:uid="{00000000-0005-0000-0000-00009C220000}"/>
    <cellStyle name="Calculation 2 2 4 2 19 3" xfId="8884" xr:uid="{00000000-0005-0000-0000-00009D220000}"/>
    <cellStyle name="Calculation 2 2 4 2 2" xfId="8885" xr:uid="{00000000-0005-0000-0000-00009E220000}"/>
    <cellStyle name="Calculation 2 2 4 2 2 2" xfId="8886" xr:uid="{00000000-0005-0000-0000-00009F220000}"/>
    <cellStyle name="Calculation 2 2 4 2 2 2 2" xfId="8887" xr:uid="{00000000-0005-0000-0000-0000A0220000}"/>
    <cellStyle name="Calculation 2 2 4 2 2 3" xfId="8888" xr:uid="{00000000-0005-0000-0000-0000A1220000}"/>
    <cellStyle name="Calculation 2 2 4 2 2 4" xfId="8889" xr:uid="{00000000-0005-0000-0000-0000A2220000}"/>
    <cellStyle name="Calculation 2 2 4 2 20" xfId="8890" xr:uid="{00000000-0005-0000-0000-0000A3220000}"/>
    <cellStyle name="Calculation 2 2 4 2 20 2" xfId="8891" xr:uid="{00000000-0005-0000-0000-0000A4220000}"/>
    <cellStyle name="Calculation 2 2 4 2 20 2 2" xfId="8892" xr:uid="{00000000-0005-0000-0000-0000A5220000}"/>
    <cellStyle name="Calculation 2 2 4 2 20 3" xfId="8893" xr:uid="{00000000-0005-0000-0000-0000A6220000}"/>
    <cellStyle name="Calculation 2 2 4 2 21" xfId="8894" xr:uid="{00000000-0005-0000-0000-0000A7220000}"/>
    <cellStyle name="Calculation 2 2 4 2 21 2" xfId="8895" xr:uid="{00000000-0005-0000-0000-0000A8220000}"/>
    <cellStyle name="Calculation 2 2 4 2 22" xfId="8896" xr:uid="{00000000-0005-0000-0000-0000A9220000}"/>
    <cellStyle name="Calculation 2 2 4 2 23" xfId="8897" xr:uid="{00000000-0005-0000-0000-0000AA220000}"/>
    <cellStyle name="Calculation 2 2 4 2 3" xfId="8898" xr:uid="{00000000-0005-0000-0000-0000AB220000}"/>
    <cellStyle name="Calculation 2 2 4 2 3 2" xfId="8899" xr:uid="{00000000-0005-0000-0000-0000AC220000}"/>
    <cellStyle name="Calculation 2 2 4 2 3 2 2" xfId="8900" xr:uid="{00000000-0005-0000-0000-0000AD220000}"/>
    <cellStyle name="Calculation 2 2 4 2 3 3" xfId="8901" xr:uid="{00000000-0005-0000-0000-0000AE220000}"/>
    <cellStyle name="Calculation 2 2 4 2 4" xfId="8902" xr:uid="{00000000-0005-0000-0000-0000AF220000}"/>
    <cellStyle name="Calculation 2 2 4 2 4 2" xfId="8903" xr:uid="{00000000-0005-0000-0000-0000B0220000}"/>
    <cellStyle name="Calculation 2 2 4 2 4 2 2" xfId="8904" xr:uid="{00000000-0005-0000-0000-0000B1220000}"/>
    <cellStyle name="Calculation 2 2 4 2 4 3" xfId="8905" xr:uid="{00000000-0005-0000-0000-0000B2220000}"/>
    <cellStyle name="Calculation 2 2 4 2 5" xfId="8906" xr:uid="{00000000-0005-0000-0000-0000B3220000}"/>
    <cellStyle name="Calculation 2 2 4 2 5 2" xfId="8907" xr:uid="{00000000-0005-0000-0000-0000B4220000}"/>
    <cellStyle name="Calculation 2 2 4 2 5 2 2" xfId="8908" xr:uid="{00000000-0005-0000-0000-0000B5220000}"/>
    <cellStyle name="Calculation 2 2 4 2 5 3" xfId="8909" xr:uid="{00000000-0005-0000-0000-0000B6220000}"/>
    <cellStyle name="Calculation 2 2 4 2 6" xfId="8910" xr:uid="{00000000-0005-0000-0000-0000B7220000}"/>
    <cellStyle name="Calculation 2 2 4 2 6 2" xfId="8911" xr:uid="{00000000-0005-0000-0000-0000B8220000}"/>
    <cellStyle name="Calculation 2 2 4 2 6 2 2" xfId="8912" xr:uid="{00000000-0005-0000-0000-0000B9220000}"/>
    <cellStyle name="Calculation 2 2 4 2 6 3" xfId="8913" xr:uid="{00000000-0005-0000-0000-0000BA220000}"/>
    <cellStyle name="Calculation 2 2 4 2 7" xfId="8914" xr:uid="{00000000-0005-0000-0000-0000BB220000}"/>
    <cellStyle name="Calculation 2 2 4 2 7 2" xfId="8915" xr:uid="{00000000-0005-0000-0000-0000BC220000}"/>
    <cellStyle name="Calculation 2 2 4 2 7 2 2" xfId="8916" xr:uid="{00000000-0005-0000-0000-0000BD220000}"/>
    <cellStyle name="Calculation 2 2 4 2 7 3" xfId="8917" xr:uid="{00000000-0005-0000-0000-0000BE220000}"/>
    <cellStyle name="Calculation 2 2 4 2 8" xfId="8918" xr:uid="{00000000-0005-0000-0000-0000BF220000}"/>
    <cellStyle name="Calculation 2 2 4 2 8 2" xfId="8919" xr:uid="{00000000-0005-0000-0000-0000C0220000}"/>
    <cellStyle name="Calculation 2 2 4 2 8 2 2" xfId="8920" xr:uid="{00000000-0005-0000-0000-0000C1220000}"/>
    <cellStyle name="Calculation 2 2 4 2 8 3" xfId="8921" xr:uid="{00000000-0005-0000-0000-0000C2220000}"/>
    <cellStyle name="Calculation 2 2 4 2 9" xfId="8922" xr:uid="{00000000-0005-0000-0000-0000C3220000}"/>
    <cellStyle name="Calculation 2 2 4 2 9 2" xfId="8923" xr:uid="{00000000-0005-0000-0000-0000C4220000}"/>
    <cellStyle name="Calculation 2 2 4 2 9 2 2" xfId="8924" xr:uid="{00000000-0005-0000-0000-0000C5220000}"/>
    <cellStyle name="Calculation 2 2 4 2 9 3" xfId="8925" xr:uid="{00000000-0005-0000-0000-0000C6220000}"/>
    <cellStyle name="Calculation 2 2 4 20" xfId="8926" xr:uid="{00000000-0005-0000-0000-0000C7220000}"/>
    <cellStyle name="Calculation 2 2 4 20 2" xfId="8927" xr:uid="{00000000-0005-0000-0000-0000C8220000}"/>
    <cellStyle name="Calculation 2 2 4 20 2 2" xfId="8928" xr:uid="{00000000-0005-0000-0000-0000C9220000}"/>
    <cellStyle name="Calculation 2 2 4 20 3" xfId="8929" xr:uid="{00000000-0005-0000-0000-0000CA220000}"/>
    <cellStyle name="Calculation 2 2 4 21" xfId="8930" xr:uid="{00000000-0005-0000-0000-0000CB220000}"/>
    <cellStyle name="Calculation 2 2 4 21 2" xfId="8931" xr:uid="{00000000-0005-0000-0000-0000CC220000}"/>
    <cellStyle name="Calculation 2 2 4 21 2 2" xfId="8932" xr:uid="{00000000-0005-0000-0000-0000CD220000}"/>
    <cellStyle name="Calculation 2 2 4 21 3" xfId="8933" xr:uid="{00000000-0005-0000-0000-0000CE220000}"/>
    <cellStyle name="Calculation 2 2 4 22" xfId="8934" xr:uid="{00000000-0005-0000-0000-0000CF220000}"/>
    <cellStyle name="Calculation 2 2 4 22 2" xfId="8935" xr:uid="{00000000-0005-0000-0000-0000D0220000}"/>
    <cellStyle name="Calculation 2 2 4 23" xfId="8936" xr:uid="{00000000-0005-0000-0000-0000D1220000}"/>
    <cellStyle name="Calculation 2 2 4 24" xfId="8937" xr:uid="{00000000-0005-0000-0000-0000D2220000}"/>
    <cellStyle name="Calculation 2 2 4 3" xfId="8938" xr:uid="{00000000-0005-0000-0000-0000D3220000}"/>
    <cellStyle name="Calculation 2 2 4 3 2" xfId="8939" xr:uid="{00000000-0005-0000-0000-0000D4220000}"/>
    <cellStyle name="Calculation 2 2 4 3 2 2" xfId="8940" xr:uid="{00000000-0005-0000-0000-0000D5220000}"/>
    <cellStyle name="Calculation 2 2 4 3 3" xfId="8941" xr:uid="{00000000-0005-0000-0000-0000D6220000}"/>
    <cellStyle name="Calculation 2 2 4 3 4" xfId="8942" xr:uid="{00000000-0005-0000-0000-0000D7220000}"/>
    <cellStyle name="Calculation 2 2 4 4" xfId="8943" xr:uid="{00000000-0005-0000-0000-0000D8220000}"/>
    <cellStyle name="Calculation 2 2 4 4 2" xfId="8944" xr:uid="{00000000-0005-0000-0000-0000D9220000}"/>
    <cellStyle name="Calculation 2 2 4 4 2 2" xfId="8945" xr:uid="{00000000-0005-0000-0000-0000DA220000}"/>
    <cellStyle name="Calculation 2 2 4 4 3" xfId="8946" xr:uid="{00000000-0005-0000-0000-0000DB220000}"/>
    <cellStyle name="Calculation 2 2 4 4 4" xfId="8947" xr:uid="{00000000-0005-0000-0000-0000DC220000}"/>
    <cellStyle name="Calculation 2 2 4 5" xfId="8948" xr:uid="{00000000-0005-0000-0000-0000DD220000}"/>
    <cellStyle name="Calculation 2 2 4 5 2" xfId="8949" xr:uid="{00000000-0005-0000-0000-0000DE220000}"/>
    <cellStyle name="Calculation 2 2 4 5 2 2" xfId="8950" xr:uid="{00000000-0005-0000-0000-0000DF220000}"/>
    <cellStyle name="Calculation 2 2 4 5 3" xfId="8951" xr:uid="{00000000-0005-0000-0000-0000E0220000}"/>
    <cellStyle name="Calculation 2 2 4 6" xfId="8952" xr:uid="{00000000-0005-0000-0000-0000E1220000}"/>
    <cellStyle name="Calculation 2 2 4 6 2" xfId="8953" xr:uid="{00000000-0005-0000-0000-0000E2220000}"/>
    <cellStyle name="Calculation 2 2 4 6 2 2" xfId="8954" xr:uid="{00000000-0005-0000-0000-0000E3220000}"/>
    <cellStyle name="Calculation 2 2 4 6 3" xfId="8955" xr:uid="{00000000-0005-0000-0000-0000E4220000}"/>
    <cellStyle name="Calculation 2 2 4 7" xfId="8956" xr:uid="{00000000-0005-0000-0000-0000E5220000}"/>
    <cellStyle name="Calculation 2 2 4 7 2" xfId="8957" xr:uid="{00000000-0005-0000-0000-0000E6220000}"/>
    <cellStyle name="Calculation 2 2 4 7 2 2" xfId="8958" xr:uid="{00000000-0005-0000-0000-0000E7220000}"/>
    <cellStyle name="Calculation 2 2 4 7 3" xfId="8959" xr:uid="{00000000-0005-0000-0000-0000E8220000}"/>
    <cellStyle name="Calculation 2 2 4 8" xfId="8960" xr:uid="{00000000-0005-0000-0000-0000E9220000}"/>
    <cellStyle name="Calculation 2 2 4 8 2" xfId="8961" xr:uid="{00000000-0005-0000-0000-0000EA220000}"/>
    <cellStyle name="Calculation 2 2 4 8 2 2" xfId="8962" xr:uid="{00000000-0005-0000-0000-0000EB220000}"/>
    <cellStyle name="Calculation 2 2 4 8 3" xfId="8963" xr:uid="{00000000-0005-0000-0000-0000EC220000}"/>
    <cellStyle name="Calculation 2 2 4 9" xfId="8964" xr:uid="{00000000-0005-0000-0000-0000ED220000}"/>
    <cellStyle name="Calculation 2 2 4 9 2" xfId="8965" xr:uid="{00000000-0005-0000-0000-0000EE220000}"/>
    <cellStyle name="Calculation 2 2 4 9 2 2" xfId="8966" xr:uid="{00000000-0005-0000-0000-0000EF220000}"/>
    <cellStyle name="Calculation 2 2 4 9 3" xfId="8967" xr:uid="{00000000-0005-0000-0000-0000F0220000}"/>
    <cellStyle name="Calculation 2 2 5" xfId="8968" xr:uid="{00000000-0005-0000-0000-0000F1220000}"/>
    <cellStyle name="Calculation 2 2 5 10" xfId="8969" xr:uid="{00000000-0005-0000-0000-0000F2220000}"/>
    <cellStyle name="Calculation 2 2 5 10 2" xfId="8970" xr:uid="{00000000-0005-0000-0000-0000F3220000}"/>
    <cellStyle name="Calculation 2 2 5 10 2 2" xfId="8971" xr:uid="{00000000-0005-0000-0000-0000F4220000}"/>
    <cellStyle name="Calculation 2 2 5 10 3" xfId="8972" xr:uid="{00000000-0005-0000-0000-0000F5220000}"/>
    <cellStyle name="Calculation 2 2 5 11" xfId="8973" xr:uid="{00000000-0005-0000-0000-0000F6220000}"/>
    <cellStyle name="Calculation 2 2 5 11 2" xfId="8974" xr:uid="{00000000-0005-0000-0000-0000F7220000}"/>
    <cellStyle name="Calculation 2 2 5 11 2 2" xfId="8975" xr:uid="{00000000-0005-0000-0000-0000F8220000}"/>
    <cellStyle name="Calculation 2 2 5 11 3" xfId="8976" xr:uid="{00000000-0005-0000-0000-0000F9220000}"/>
    <cellStyle name="Calculation 2 2 5 12" xfId="8977" xr:uid="{00000000-0005-0000-0000-0000FA220000}"/>
    <cellStyle name="Calculation 2 2 5 12 2" xfId="8978" xr:uid="{00000000-0005-0000-0000-0000FB220000}"/>
    <cellStyle name="Calculation 2 2 5 12 2 2" xfId="8979" xr:uid="{00000000-0005-0000-0000-0000FC220000}"/>
    <cellStyle name="Calculation 2 2 5 12 3" xfId="8980" xr:uid="{00000000-0005-0000-0000-0000FD220000}"/>
    <cellStyle name="Calculation 2 2 5 13" xfId="8981" xr:uid="{00000000-0005-0000-0000-0000FE220000}"/>
    <cellStyle name="Calculation 2 2 5 13 2" xfId="8982" xr:uid="{00000000-0005-0000-0000-0000FF220000}"/>
    <cellStyle name="Calculation 2 2 5 13 2 2" xfId="8983" xr:uid="{00000000-0005-0000-0000-000000230000}"/>
    <cellStyle name="Calculation 2 2 5 13 3" xfId="8984" xr:uid="{00000000-0005-0000-0000-000001230000}"/>
    <cellStyle name="Calculation 2 2 5 14" xfId="8985" xr:uid="{00000000-0005-0000-0000-000002230000}"/>
    <cellStyle name="Calculation 2 2 5 14 2" xfId="8986" xr:uid="{00000000-0005-0000-0000-000003230000}"/>
    <cellStyle name="Calculation 2 2 5 14 2 2" xfId="8987" xr:uid="{00000000-0005-0000-0000-000004230000}"/>
    <cellStyle name="Calculation 2 2 5 14 3" xfId="8988" xr:uid="{00000000-0005-0000-0000-000005230000}"/>
    <cellStyle name="Calculation 2 2 5 15" xfId="8989" xr:uid="{00000000-0005-0000-0000-000006230000}"/>
    <cellStyle name="Calculation 2 2 5 15 2" xfId="8990" xr:uid="{00000000-0005-0000-0000-000007230000}"/>
    <cellStyle name="Calculation 2 2 5 15 2 2" xfId="8991" xr:uid="{00000000-0005-0000-0000-000008230000}"/>
    <cellStyle name="Calculation 2 2 5 15 3" xfId="8992" xr:uid="{00000000-0005-0000-0000-000009230000}"/>
    <cellStyle name="Calculation 2 2 5 16" xfId="8993" xr:uid="{00000000-0005-0000-0000-00000A230000}"/>
    <cellStyle name="Calculation 2 2 5 16 2" xfId="8994" xr:uid="{00000000-0005-0000-0000-00000B230000}"/>
    <cellStyle name="Calculation 2 2 5 16 2 2" xfId="8995" xr:uid="{00000000-0005-0000-0000-00000C230000}"/>
    <cellStyle name="Calculation 2 2 5 16 3" xfId="8996" xr:uid="{00000000-0005-0000-0000-00000D230000}"/>
    <cellStyle name="Calculation 2 2 5 17" xfId="8997" xr:uid="{00000000-0005-0000-0000-00000E230000}"/>
    <cellStyle name="Calculation 2 2 5 17 2" xfId="8998" xr:uid="{00000000-0005-0000-0000-00000F230000}"/>
    <cellStyle name="Calculation 2 2 5 17 2 2" xfId="8999" xr:uid="{00000000-0005-0000-0000-000010230000}"/>
    <cellStyle name="Calculation 2 2 5 17 3" xfId="9000" xr:uid="{00000000-0005-0000-0000-000011230000}"/>
    <cellStyle name="Calculation 2 2 5 18" xfId="9001" xr:uid="{00000000-0005-0000-0000-000012230000}"/>
    <cellStyle name="Calculation 2 2 5 18 2" xfId="9002" xr:uid="{00000000-0005-0000-0000-000013230000}"/>
    <cellStyle name="Calculation 2 2 5 18 2 2" xfId="9003" xr:uid="{00000000-0005-0000-0000-000014230000}"/>
    <cellStyle name="Calculation 2 2 5 18 3" xfId="9004" xr:uid="{00000000-0005-0000-0000-000015230000}"/>
    <cellStyle name="Calculation 2 2 5 19" xfId="9005" xr:uid="{00000000-0005-0000-0000-000016230000}"/>
    <cellStyle name="Calculation 2 2 5 19 2" xfId="9006" xr:uid="{00000000-0005-0000-0000-000017230000}"/>
    <cellStyle name="Calculation 2 2 5 19 2 2" xfId="9007" xr:uid="{00000000-0005-0000-0000-000018230000}"/>
    <cellStyle name="Calculation 2 2 5 19 3" xfId="9008" xr:uid="{00000000-0005-0000-0000-000019230000}"/>
    <cellStyle name="Calculation 2 2 5 2" xfId="9009" xr:uid="{00000000-0005-0000-0000-00001A230000}"/>
    <cellStyle name="Calculation 2 2 5 2 2" xfId="9010" xr:uid="{00000000-0005-0000-0000-00001B230000}"/>
    <cellStyle name="Calculation 2 2 5 2 2 2" xfId="9011" xr:uid="{00000000-0005-0000-0000-00001C230000}"/>
    <cellStyle name="Calculation 2 2 5 2 3" xfId="9012" xr:uid="{00000000-0005-0000-0000-00001D230000}"/>
    <cellStyle name="Calculation 2 2 5 2 4" xfId="9013" xr:uid="{00000000-0005-0000-0000-00001E230000}"/>
    <cellStyle name="Calculation 2 2 5 20" xfId="9014" xr:uid="{00000000-0005-0000-0000-00001F230000}"/>
    <cellStyle name="Calculation 2 2 5 20 2" xfId="9015" xr:uid="{00000000-0005-0000-0000-000020230000}"/>
    <cellStyle name="Calculation 2 2 5 20 2 2" xfId="9016" xr:uid="{00000000-0005-0000-0000-000021230000}"/>
    <cellStyle name="Calculation 2 2 5 20 3" xfId="9017" xr:uid="{00000000-0005-0000-0000-000022230000}"/>
    <cellStyle name="Calculation 2 2 5 21" xfId="9018" xr:uid="{00000000-0005-0000-0000-000023230000}"/>
    <cellStyle name="Calculation 2 2 5 21 2" xfId="9019" xr:uid="{00000000-0005-0000-0000-000024230000}"/>
    <cellStyle name="Calculation 2 2 5 22" xfId="9020" xr:uid="{00000000-0005-0000-0000-000025230000}"/>
    <cellStyle name="Calculation 2 2 5 23" xfId="9021" xr:uid="{00000000-0005-0000-0000-000026230000}"/>
    <cellStyle name="Calculation 2 2 5 3" xfId="9022" xr:uid="{00000000-0005-0000-0000-000027230000}"/>
    <cellStyle name="Calculation 2 2 5 3 2" xfId="9023" xr:uid="{00000000-0005-0000-0000-000028230000}"/>
    <cellStyle name="Calculation 2 2 5 3 2 2" xfId="9024" xr:uid="{00000000-0005-0000-0000-000029230000}"/>
    <cellStyle name="Calculation 2 2 5 3 3" xfId="9025" xr:uid="{00000000-0005-0000-0000-00002A230000}"/>
    <cellStyle name="Calculation 2 2 5 4" xfId="9026" xr:uid="{00000000-0005-0000-0000-00002B230000}"/>
    <cellStyle name="Calculation 2 2 5 4 2" xfId="9027" xr:uid="{00000000-0005-0000-0000-00002C230000}"/>
    <cellStyle name="Calculation 2 2 5 4 2 2" xfId="9028" xr:uid="{00000000-0005-0000-0000-00002D230000}"/>
    <cellStyle name="Calculation 2 2 5 4 3" xfId="9029" xr:uid="{00000000-0005-0000-0000-00002E230000}"/>
    <cellStyle name="Calculation 2 2 5 5" xfId="9030" xr:uid="{00000000-0005-0000-0000-00002F230000}"/>
    <cellStyle name="Calculation 2 2 5 5 2" xfId="9031" xr:uid="{00000000-0005-0000-0000-000030230000}"/>
    <cellStyle name="Calculation 2 2 5 5 2 2" xfId="9032" xr:uid="{00000000-0005-0000-0000-000031230000}"/>
    <cellStyle name="Calculation 2 2 5 5 3" xfId="9033" xr:uid="{00000000-0005-0000-0000-000032230000}"/>
    <cellStyle name="Calculation 2 2 5 6" xfId="9034" xr:uid="{00000000-0005-0000-0000-000033230000}"/>
    <cellStyle name="Calculation 2 2 5 6 2" xfId="9035" xr:uid="{00000000-0005-0000-0000-000034230000}"/>
    <cellStyle name="Calculation 2 2 5 6 2 2" xfId="9036" xr:uid="{00000000-0005-0000-0000-000035230000}"/>
    <cellStyle name="Calculation 2 2 5 6 3" xfId="9037" xr:uid="{00000000-0005-0000-0000-000036230000}"/>
    <cellStyle name="Calculation 2 2 5 7" xfId="9038" xr:uid="{00000000-0005-0000-0000-000037230000}"/>
    <cellStyle name="Calculation 2 2 5 7 2" xfId="9039" xr:uid="{00000000-0005-0000-0000-000038230000}"/>
    <cellStyle name="Calculation 2 2 5 7 2 2" xfId="9040" xr:uid="{00000000-0005-0000-0000-000039230000}"/>
    <cellStyle name="Calculation 2 2 5 7 3" xfId="9041" xr:uid="{00000000-0005-0000-0000-00003A230000}"/>
    <cellStyle name="Calculation 2 2 5 8" xfId="9042" xr:uid="{00000000-0005-0000-0000-00003B230000}"/>
    <cellStyle name="Calculation 2 2 5 8 2" xfId="9043" xr:uid="{00000000-0005-0000-0000-00003C230000}"/>
    <cellStyle name="Calculation 2 2 5 8 2 2" xfId="9044" xr:uid="{00000000-0005-0000-0000-00003D230000}"/>
    <cellStyle name="Calculation 2 2 5 8 3" xfId="9045" xr:uid="{00000000-0005-0000-0000-00003E230000}"/>
    <cellStyle name="Calculation 2 2 5 9" xfId="9046" xr:uid="{00000000-0005-0000-0000-00003F230000}"/>
    <cellStyle name="Calculation 2 2 5 9 2" xfId="9047" xr:uid="{00000000-0005-0000-0000-000040230000}"/>
    <cellStyle name="Calculation 2 2 5 9 2 2" xfId="9048" xr:uid="{00000000-0005-0000-0000-000041230000}"/>
    <cellStyle name="Calculation 2 2 5 9 3" xfId="9049" xr:uid="{00000000-0005-0000-0000-000042230000}"/>
    <cellStyle name="Calculation 2 2 6" xfId="9050" xr:uid="{00000000-0005-0000-0000-000043230000}"/>
    <cellStyle name="Calculation 2 2 6 2" xfId="9051" xr:uid="{00000000-0005-0000-0000-000044230000}"/>
    <cellStyle name="Calculation 2 2 6 2 2" xfId="9052" xr:uid="{00000000-0005-0000-0000-000045230000}"/>
    <cellStyle name="Calculation 2 2 6 3" xfId="9053" xr:uid="{00000000-0005-0000-0000-000046230000}"/>
    <cellStyle name="Calculation 2 2 6 4" xfId="9054" xr:uid="{00000000-0005-0000-0000-000047230000}"/>
    <cellStyle name="Calculation 2 2 7" xfId="9055" xr:uid="{00000000-0005-0000-0000-000048230000}"/>
    <cellStyle name="Calculation 2 2 7 2" xfId="9056" xr:uid="{00000000-0005-0000-0000-000049230000}"/>
    <cellStyle name="Calculation 2 2 7 2 2" xfId="9057" xr:uid="{00000000-0005-0000-0000-00004A230000}"/>
    <cellStyle name="Calculation 2 2 7 3" xfId="9058" xr:uid="{00000000-0005-0000-0000-00004B230000}"/>
    <cellStyle name="Calculation 2 2 8" xfId="9059" xr:uid="{00000000-0005-0000-0000-00004C230000}"/>
    <cellStyle name="Calculation 2 2 8 2" xfId="9060" xr:uid="{00000000-0005-0000-0000-00004D230000}"/>
    <cellStyle name="Calculation 2 2 8 2 2" xfId="9061" xr:uid="{00000000-0005-0000-0000-00004E230000}"/>
    <cellStyle name="Calculation 2 2 8 3" xfId="9062" xr:uid="{00000000-0005-0000-0000-00004F230000}"/>
    <cellStyle name="Calculation 2 2 9" xfId="9063" xr:uid="{00000000-0005-0000-0000-000050230000}"/>
    <cellStyle name="Calculation 2 2 9 2" xfId="9064" xr:uid="{00000000-0005-0000-0000-000051230000}"/>
    <cellStyle name="Calculation 2 2 9 2 2" xfId="9065" xr:uid="{00000000-0005-0000-0000-000052230000}"/>
    <cellStyle name="Calculation 2 2 9 3" xfId="9066" xr:uid="{00000000-0005-0000-0000-000053230000}"/>
    <cellStyle name="Calculation 2 20" xfId="9067" xr:uid="{00000000-0005-0000-0000-000054230000}"/>
    <cellStyle name="Calculation 2 20 2" xfId="9068" xr:uid="{00000000-0005-0000-0000-000055230000}"/>
    <cellStyle name="Calculation 2 20 2 2" xfId="9069" xr:uid="{00000000-0005-0000-0000-000056230000}"/>
    <cellStyle name="Calculation 2 20 3" xfId="9070" xr:uid="{00000000-0005-0000-0000-000057230000}"/>
    <cellStyle name="Calculation 2 21" xfId="9071" xr:uid="{00000000-0005-0000-0000-000058230000}"/>
    <cellStyle name="Calculation 2 21 2" xfId="9072" xr:uid="{00000000-0005-0000-0000-000059230000}"/>
    <cellStyle name="Calculation 2 21 2 2" xfId="9073" xr:uid="{00000000-0005-0000-0000-00005A230000}"/>
    <cellStyle name="Calculation 2 21 3" xfId="9074" xr:uid="{00000000-0005-0000-0000-00005B230000}"/>
    <cellStyle name="Calculation 2 22" xfId="9075" xr:uid="{00000000-0005-0000-0000-00005C230000}"/>
    <cellStyle name="Calculation 2 22 2" xfId="9076" xr:uid="{00000000-0005-0000-0000-00005D230000}"/>
    <cellStyle name="Calculation 2 23" xfId="9077" xr:uid="{00000000-0005-0000-0000-00005E230000}"/>
    <cellStyle name="Calculation 2 24" xfId="9078" xr:uid="{00000000-0005-0000-0000-00005F230000}"/>
    <cellStyle name="Calculation 2 25" xfId="9079" xr:uid="{00000000-0005-0000-0000-000060230000}"/>
    <cellStyle name="Calculation 2 26" xfId="9080" xr:uid="{00000000-0005-0000-0000-000061230000}"/>
    <cellStyle name="Calculation 2 27" xfId="9081" xr:uid="{00000000-0005-0000-0000-000062230000}"/>
    <cellStyle name="Calculation 2 28" xfId="50449" xr:uid="{69A89A41-94B2-4752-AE54-0A4BE3ACBB60}"/>
    <cellStyle name="Calculation 2 29" xfId="50461" xr:uid="{140C2729-883F-46EC-AF84-55DA72F60F9E}"/>
    <cellStyle name="Calculation 2 3" xfId="9082" xr:uid="{00000000-0005-0000-0000-000063230000}"/>
    <cellStyle name="Calculation 2 3 10" xfId="9083" xr:uid="{00000000-0005-0000-0000-000064230000}"/>
    <cellStyle name="Calculation 2 3 10 2" xfId="9084" xr:uid="{00000000-0005-0000-0000-000065230000}"/>
    <cellStyle name="Calculation 2 3 10 2 2" xfId="9085" xr:uid="{00000000-0005-0000-0000-000066230000}"/>
    <cellStyle name="Calculation 2 3 10 3" xfId="9086" xr:uid="{00000000-0005-0000-0000-000067230000}"/>
    <cellStyle name="Calculation 2 3 11" xfId="9087" xr:uid="{00000000-0005-0000-0000-000068230000}"/>
    <cellStyle name="Calculation 2 3 11 2" xfId="9088" xr:uid="{00000000-0005-0000-0000-000069230000}"/>
    <cellStyle name="Calculation 2 3 11 2 2" xfId="9089" xr:uid="{00000000-0005-0000-0000-00006A230000}"/>
    <cellStyle name="Calculation 2 3 11 3" xfId="9090" xr:uid="{00000000-0005-0000-0000-00006B230000}"/>
    <cellStyle name="Calculation 2 3 12" xfId="9091" xr:uid="{00000000-0005-0000-0000-00006C230000}"/>
    <cellStyle name="Calculation 2 3 12 2" xfId="9092" xr:uid="{00000000-0005-0000-0000-00006D230000}"/>
    <cellStyle name="Calculation 2 3 12 2 2" xfId="9093" xr:uid="{00000000-0005-0000-0000-00006E230000}"/>
    <cellStyle name="Calculation 2 3 12 3" xfId="9094" xr:uid="{00000000-0005-0000-0000-00006F230000}"/>
    <cellStyle name="Calculation 2 3 13" xfId="9095" xr:uid="{00000000-0005-0000-0000-000070230000}"/>
    <cellStyle name="Calculation 2 3 13 2" xfId="9096" xr:uid="{00000000-0005-0000-0000-000071230000}"/>
    <cellStyle name="Calculation 2 3 13 2 2" xfId="9097" xr:uid="{00000000-0005-0000-0000-000072230000}"/>
    <cellStyle name="Calculation 2 3 13 3" xfId="9098" xr:uid="{00000000-0005-0000-0000-000073230000}"/>
    <cellStyle name="Calculation 2 3 14" xfId="9099" xr:uid="{00000000-0005-0000-0000-000074230000}"/>
    <cellStyle name="Calculation 2 3 14 2" xfId="9100" xr:uid="{00000000-0005-0000-0000-000075230000}"/>
    <cellStyle name="Calculation 2 3 14 2 2" xfId="9101" xr:uid="{00000000-0005-0000-0000-000076230000}"/>
    <cellStyle name="Calculation 2 3 14 3" xfId="9102" xr:uid="{00000000-0005-0000-0000-000077230000}"/>
    <cellStyle name="Calculation 2 3 15" xfId="9103" xr:uid="{00000000-0005-0000-0000-000078230000}"/>
    <cellStyle name="Calculation 2 3 15 2" xfId="9104" xr:uid="{00000000-0005-0000-0000-000079230000}"/>
    <cellStyle name="Calculation 2 3 15 2 2" xfId="9105" xr:uid="{00000000-0005-0000-0000-00007A230000}"/>
    <cellStyle name="Calculation 2 3 15 3" xfId="9106" xr:uid="{00000000-0005-0000-0000-00007B230000}"/>
    <cellStyle name="Calculation 2 3 16" xfId="9107" xr:uid="{00000000-0005-0000-0000-00007C230000}"/>
    <cellStyle name="Calculation 2 3 16 2" xfId="9108" xr:uid="{00000000-0005-0000-0000-00007D230000}"/>
    <cellStyle name="Calculation 2 3 16 2 2" xfId="9109" xr:uid="{00000000-0005-0000-0000-00007E230000}"/>
    <cellStyle name="Calculation 2 3 16 3" xfId="9110" xr:uid="{00000000-0005-0000-0000-00007F230000}"/>
    <cellStyle name="Calculation 2 3 17" xfId="9111" xr:uid="{00000000-0005-0000-0000-000080230000}"/>
    <cellStyle name="Calculation 2 3 17 2" xfId="9112" xr:uid="{00000000-0005-0000-0000-000081230000}"/>
    <cellStyle name="Calculation 2 3 17 2 2" xfId="9113" xr:uid="{00000000-0005-0000-0000-000082230000}"/>
    <cellStyle name="Calculation 2 3 17 3" xfId="9114" xr:uid="{00000000-0005-0000-0000-000083230000}"/>
    <cellStyle name="Calculation 2 3 18" xfId="9115" xr:uid="{00000000-0005-0000-0000-000084230000}"/>
    <cellStyle name="Calculation 2 3 18 2" xfId="9116" xr:uid="{00000000-0005-0000-0000-000085230000}"/>
    <cellStyle name="Calculation 2 3 19" xfId="9117" xr:uid="{00000000-0005-0000-0000-000086230000}"/>
    <cellStyle name="Calculation 2 3 2" xfId="9118" xr:uid="{00000000-0005-0000-0000-000087230000}"/>
    <cellStyle name="Calculation 2 3 2 10" xfId="9119" xr:uid="{00000000-0005-0000-0000-000088230000}"/>
    <cellStyle name="Calculation 2 3 2 10 2" xfId="9120" xr:uid="{00000000-0005-0000-0000-000089230000}"/>
    <cellStyle name="Calculation 2 3 2 10 2 2" xfId="9121" xr:uid="{00000000-0005-0000-0000-00008A230000}"/>
    <cellStyle name="Calculation 2 3 2 10 3" xfId="9122" xr:uid="{00000000-0005-0000-0000-00008B230000}"/>
    <cellStyle name="Calculation 2 3 2 11" xfId="9123" xr:uid="{00000000-0005-0000-0000-00008C230000}"/>
    <cellStyle name="Calculation 2 3 2 11 2" xfId="9124" xr:uid="{00000000-0005-0000-0000-00008D230000}"/>
    <cellStyle name="Calculation 2 3 2 11 2 2" xfId="9125" xr:uid="{00000000-0005-0000-0000-00008E230000}"/>
    <cellStyle name="Calculation 2 3 2 11 3" xfId="9126" xr:uid="{00000000-0005-0000-0000-00008F230000}"/>
    <cellStyle name="Calculation 2 3 2 12" xfId="9127" xr:uid="{00000000-0005-0000-0000-000090230000}"/>
    <cellStyle name="Calculation 2 3 2 12 2" xfId="9128" xr:uid="{00000000-0005-0000-0000-000091230000}"/>
    <cellStyle name="Calculation 2 3 2 12 2 2" xfId="9129" xr:uid="{00000000-0005-0000-0000-000092230000}"/>
    <cellStyle name="Calculation 2 3 2 12 3" xfId="9130" xr:uid="{00000000-0005-0000-0000-000093230000}"/>
    <cellStyle name="Calculation 2 3 2 13" xfId="9131" xr:uid="{00000000-0005-0000-0000-000094230000}"/>
    <cellStyle name="Calculation 2 3 2 13 2" xfId="9132" xr:uid="{00000000-0005-0000-0000-000095230000}"/>
    <cellStyle name="Calculation 2 3 2 13 2 2" xfId="9133" xr:uid="{00000000-0005-0000-0000-000096230000}"/>
    <cellStyle name="Calculation 2 3 2 13 3" xfId="9134" xr:uid="{00000000-0005-0000-0000-000097230000}"/>
    <cellStyle name="Calculation 2 3 2 14" xfId="9135" xr:uid="{00000000-0005-0000-0000-000098230000}"/>
    <cellStyle name="Calculation 2 3 2 14 2" xfId="9136" xr:uid="{00000000-0005-0000-0000-000099230000}"/>
    <cellStyle name="Calculation 2 3 2 14 2 2" xfId="9137" xr:uid="{00000000-0005-0000-0000-00009A230000}"/>
    <cellStyle name="Calculation 2 3 2 14 3" xfId="9138" xr:uid="{00000000-0005-0000-0000-00009B230000}"/>
    <cellStyle name="Calculation 2 3 2 15" xfId="9139" xr:uid="{00000000-0005-0000-0000-00009C230000}"/>
    <cellStyle name="Calculation 2 3 2 15 2" xfId="9140" xr:uid="{00000000-0005-0000-0000-00009D230000}"/>
    <cellStyle name="Calculation 2 3 2 15 2 2" xfId="9141" xr:uid="{00000000-0005-0000-0000-00009E230000}"/>
    <cellStyle name="Calculation 2 3 2 15 3" xfId="9142" xr:uid="{00000000-0005-0000-0000-00009F230000}"/>
    <cellStyle name="Calculation 2 3 2 16" xfId="9143" xr:uid="{00000000-0005-0000-0000-0000A0230000}"/>
    <cellStyle name="Calculation 2 3 2 16 2" xfId="9144" xr:uid="{00000000-0005-0000-0000-0000A1230000}"/>
    <cellStyle name="Calculation 2 3 2 16 2 2" xfId="9145" xr:uid="{00000000-0005-0000-0000-0000A2230000}"/>
    <cellStyle name="Calculation 2 3 2 16 3" xfId="9146" xr:uid="{00000000-0005-0000-0000-0000A3230000}"/>
    <cellStyle name="Calculation 2 3 2 17" xfId="9147" xr:uid="{00000000-0005-0000-0000-0000A4230000}"/>
    <cellStyle name="Calculation 2 3 2 17 2" xfId="9148" xr:uid="{00000000-0005-0000-0000-0000A5230000}"/>
    <cellStyle name="Calculation 2 3 2 17 2 2" xfId="9149" xr:uid="{00000000-0005-0000-0000-0000A6230000}"/>
    <cellStyle name="Calculation 2 3 2 17 3" xfId="9150" xr:uid="{00000000-0005-0000-0000-0000A7230000}"/>
    <cellStyle name="Calculation 2 3 2 18" xfId="9151" xr:uid="{00000000-0005-0000-0000-0000A8230000}"/>
    <cellStyle name="Calculation 2 3 2 18 2" xfId="9152" xr:uid="{00000000-0005-0000-0000-0000A9230000}"/>
    <cellStyle name="Calculation 2 3 2 18 2 2" xfId="9153" xr:uid="{00000000-0005-0000-0000-0000AA230000}"/>
    <cellStyle name="Calculation 2 3 2 18 3" xfId="9154" xr:uid="{00000000-0005-0000-0000-0000AB230000}"/>
    <cellStyle name="Calculation 2 3 2 19" xfId="9155" xr:uid="{00000000-0005-0000-0000-0000AC230000}"/>
    <cellStyle name="Calculation 2 3 2 19 2" xfId="9156" xr:uid="{00000000-0005-0000-0000-0000AD230000}"/>
    <cellStyle name="Calculation 2 3 2 19 2 2" xfId="9157" xr:uid="{00000000-0005-0000-0000-0000AE230000}"/>
    <cellStyle name="Calculation 2 3 2 19 3" xfId="9158" xr:uid="{00000000-0005-0000-0000-0000AF230000}"/>
    <cellStyle name="Calculation 2 3 2 2" xfId="9159" xr:uid="{00000000-0005-0000-0000-0000B0230000}"/>
    <cellStyle name="Calculation 2 3 2 2 2" xfId="9160" xr:uid="{00000000-0005-0000-0000-0000B1230000}"/>
    <cellStyle name="Calculation 2 3 2 2 2 2" xfId="9161" xr:uid="{00000000-0005-0000-0000-0000B2230000}"/>
    <cellStyle name="Calculation 2 3 2 2 2 2 2" xfId="9162" xr:uid="{00000000-0005-0000-0000-0000B3230000}"/>
    <cellStyle name="Calculation 2 3 2 2 2 3" xfId="9163" xr:uid="{00000000-0005-0000-0000-0000B4230000}"/>
    <cellStyle name="Calculation 2 3 2 2 2 4" xfId="9164" xr:uid="{00000000-0005-0000-0000-0000B5230000}"/>
    <cellStyle name="Calculation 2 3 2 2 3" xfId="9165" xr:uid="{00000000-0005-0000-0000-0000B6230000}"/>
    <cellStyle name="Calculation 2 3 2 2 3 2" xfId="9166" xr:uid="{00000000-0005-0000-0000-0000B7230000}"/>
    <cellStyle name="Calculation 2 3 2 2 4" xfId="9167" xr:uid="{00000000-0005-0000-0000-0000B8230000}"/>
    <cellStyle name="Calculation 2 3 2 2 5" xfId="9168" xr:uid="{00000000-0005-0000-0000-0000B9230000}"/>
    <cellStyle name="Calculation 2 3 2 20" xfId="9169" xr:uid="{00000000-0005-0000-0000-0000BA230000}"/>
    <cellStyle name="Calculation 2 3 2 20 2" xfId="9170" xr:uid="{00000000-0005-0000-0000-0000BB230000}"/>
    <cellStyle name="Calculation 2 3 2 20 2 2" xfId="9171" xr:uid="{00000000-0005-0000-0000-0000BC230000}"/>
    <cellStyle name="Calculation 2 3 2 20 3" xfId="9172" xr:uid="{00000000-0005-0000-0000-0000BD230000}"/>
    <cellStyle name="Calculation 2 3 2 21" xfId="9173" xr:uid="{00000000-0005-0000-0000-0000BE230000}"/>
    <cellStyle name="Calculation 2 3 2 21 2" xfId="9174" xr:uid="{00000000-0005-0000-0000-0000BF230000}"/>
    <cellStyle name="Calculation 2 3 2 22" xfId="9175" xr:uid="{00000000-0005-0000-0000-0000C0230000}"/>
    <cellStyle name="Calculation 2 3 2 23" xfId="9176" xr:uid="{00000000-0005-0000-0000-0000C1230000}"/>
    <cellStyle name="Calculation 2 3 2 3" xfId="9177" xr:uid="{00000000-0005-0000-0000-0000C2230000}"/>
    <cellStyle name="Calculation 2 3 2 3 2" xfId="9178" xr:uid="{00000000-0005-0000-0000-0000C3230000}"/>
    <cellStyle name="Calculation 2 3 2 3 2 2" xfId="9179" xr:uid="{00000000-0005-0000-0000-0000C4230000}"/>
    <cellStyle name="Calculation 2 3 2 3 2 3" xfId="9180" xr:uid="{00000000-0005-0000-0000-0000C5230000}"/>
    <cellStyle name="Calculation 2 3 2 3 3" xfId="9181" xr:uid="{00000000-0005-0000-0000-0000C6230000}"/>
    <cellStyle name="Calculation 2 3 2 3 3 2" xfId="9182" xr:uid="{00000000-0005-0000-0000-0000C7230000}"/>
    <cellStyle name="Calculation 2 3 2 3 4" xfId="9183" xr:uid="{00000000-0005-0000-0000-0000C8230000}"/>
    <cellStyle name="Calculation 2 3 2 4" xfId="9184" xr:uid="{00000000-0005-0000-0000-0000C9230000}"/>
    <cellStyle name="Calculation 2 3 2 4 2" xfId="9185" xr:uid="{00000000-0005-0000-0000-0000CA230000}"/>
    <cellStyle name="Calculation 2 3 2 4 2 2" xfId="9186" xr:uid="{00000000-0005-0000-0000-0000CB230000}"/>
    <cellStyle name="Calculation 2 3 2 4 3" xfId="9187" xr:uid="{00000000-0005-0000-0000-0000CC230000}"/>
    <cellStyle name="Calculation 2 3 2 4 4" xfId="9188" xr:uid="{00000000-0005-0000-0000-0000CD230000}"/>
    <cellStyle name="Calculation 2 3 2 5" xfId="9189" xr:uid="{00000000-0005-0000-0000-0000CE230000}"/>
    <cellStyle name="Calculation 2 3 2 5 2" xfId="9190" xr:uid="{00000000-0005-0000-0000-0000CF230000}"/>
    <cellStyle name="Calculation 2 3 2 5 2 2" xfId="9191" xr:uid="{00000000-0005-0000-0000-0000D0230000}"/>
    <cellStyle name="Calculation 2 3 2 5 3" xfId="9192" xr:uid="{00000000-0005-0000-0000-0000D1230000}"/>
    <cellStyle name="Calculation 2 3 2 5 4" xfId="9193" xr:uid="{00000000-0005-0000-0000-0000D2230000}"/>
    <cellStyle name="Calculation 2 3 2 6" xfId="9194" xr:uid="{00000000-0005-0000-0000-0000D3230000}"/>
    <cellStyle name="Calculation 2 3 2 6 2" xfId="9195" xr:uid="{00000000-0005-0000-0000-0000D4230000}"/>
    <cellStyle name="Calculation 2 3 2 6 2 2" xfId="9196" xr:uid="{00000000-0005-0000-0000-0000D5230000}"/>
    <cellStyle name="Calculation 2 3 2 6 3" xfId="9197" xr:uid="{00000000-0005-0000-0000-0000D6230000}"/>
    <cellStyle name="Calculation 2 3 2 7" xfId="9198" xr:uid="{00000000-0005-0000-0000-0000D7230000}"/>
    <cellStyle name="Calculation 2 3 2 7 2" xfId="9199" xr:uid="{00000000-0005-0000-0000-0000D8230000}"/>
    <cellStyle name="Calculation 2 3 2 7 2 2" xfId="9200" xr:uid="{00000000-0005-0000-0000-0000D9230000}"/>
    <cellStyle name="Calculation 2 3 2 7 3" xfId="9201" xr:uid="{00000000-0005-0000-0000-0000DA230000}"/>
    <cellStyle name="Calculation 2 3 2 8" xfId="9202" xr:uid="{00000000-0005-0000-0000-0000DB230000}"/>
    <cellStyle name="Calculation 2 3 2 8 2" xfId="9203" xr:uid="{00000000-0005-0000-0000-0000DC230000}"/>
    <cellStyle name="Calculation 2 3 2 8 2 2" xfId="9204" xr:uid="{00000000-0005-0000-0000-0000DD230000}"/>
    <cellStyle name="Calculation 2 3 2 8 3" xfId="9205" xr:uid="{00000000-0005-0000-0000-0000DE230000}"/>
    <cellStyle name="Calculation 2 3 2 9" xfId="9206" xr:uid="{00000000-0005-0000-0000-0000DF230000}"/>
    <cellStyle name="Calculation 2 3 2 9 2" xfId="9207" xr:uid="{00000000-0005-0000-0000-0000E0230000}"/>
    <cellStyle name="Calculation 2 3 2 9 2 2" xfId="9208" xr:uid="{00000000-0005-0000-0000-0000E1230000}"/>
    <cellStyle name="Calculation 2 3 2 9 3" xfId="9209" xr:uid="{00000000-0005-0000-0000-0000E2230000}"/>
    <cellStyle name="Calculation 2 3 20" xfId="9210" xr:uid="{00000000-0005-0000-0000-0000E3230000}"/>
    <cellStyle name="Calculation 2 3 3" xfId="9211" xr:uid="{00000000-0005-0000-0000-0000E4230000}"/>
    <cellStyle name="Calculation 2 3 3 2" xfId="9212" xr:uid="{00000000-0005-0000-0000-0000E5230000}"/>
    <cellStyle name="Calculation 2 3 3 2 2" xfId="9213" xr:uid="{00000000-0005-0000-0000-0000E6230000}"/>
    <cellStyle name="Calculation 2 3 3 2 2 2" xfId="9214" xr:uid="{00000000-0005-0000-0000-0000E7230000}"/>
    <cellStyle name="Calculation 2 3 3 2 3" xfId="9215" xr:uid="{00000000-0005-0000-0000-0000E8230000}"/>
    <cellStyle name="Calculation 2 3 3 2 4" xfId="9216" xr:uid="{00000000-0005-0000-0000-0000E9230000}"/>
    <cellStyle name="Calculation 2 3 3 3" xfId="9217" xr:uid="{00000000-0005-0000-0000-0000EA230000}"/>
    <cellStyle name="Calculation 2 3 3 3 2" xfId="9218" xr:uid="{00000000-0005-0000-0000-0000EB230000}"/>
    <cellStyle name="Calculation 2 3 3 4" xfId="9219" xr:uid="{00000000-0005-0000-0000-0000EC230000}"/>
    <cellStyle name="Calculation 2 3 3 5" xfId="9220" xr:uid="{00000000-0005-0000-0000-0000ED230000}"/>
    <cellStyle name="Calculation 2 3 4" xfId="9221" xr:uid="{00000000-0005-0000-0000-0000EE230000}"/>
    <cellStyle name="Calculation 2 3 4 2" xfId="9222" xr:uid="{00000000-0005-0000-0000-0000EF230000}"/>
    <cellStyle name="Calculation 2 3 4 2 2" xfId="9223" xr:uid="{00000000-0005-0000-0000-0000F0230000}"/>
    <cellStyle name="Calculation 2 3 4 2 3" xfId="9224" xr:uid="{00000000-0005-0000-0000-0000F1230000}"/>
    <cellStyle name="Calculation 2 3 4 3" xfId="9225" xr:uid="{00000000-0005-0000-0000-0000F2230000}"/>
    <cellStyle name="Calculation 2 3 4 3 2" xfId="9226" xr:uid="{00000000-0005-0000-0000-0000F3230000}"/>
    <cellStyle name="Calculation 2 3 4 4" xfId="9227" xr:uid="{00000000-0005-0000-0000-0000F4230000}"/>
    <cellStyle name="Calculation 2 3 5" xfId="9228" xr:uid="{00000000-0005-0000-0000-0000F5230000}"/>
    <cellStyle name="Calculation 2 3 5 2" xfId="9229" xr:uid="{00000000-0005-0000-0000-0000F6230000}"/>
    <cellStyle name="Calculation 2 3 5 2 2" xfId="9230" xr:uid="{00000000-0005-0000-0000-0000F7230000}"/>
    <cellStyle name="Calculation 2 3 5 2 3" xfId="9231" xr:uid="{00000000-0005-0000-0000-0000F8230000}"/>
    <cellStyle name="Calculation 2 3 5 3" xfId="9232" xr:uid="{00000000-0005-0000-0000-0000F9230000}"/>
    <cellStyle name="Calculation 2 3 5 4" xfId="9233" xr:uid="{00000000-0005-0000-0000-0000FA230000}"/>
    <cellStyle name="Calculation 2 3 6" xfId="9234" xr:uid="{00000000-0005-0000-0000-0000FB230000}"/>
    <cellStyle name="Calculation 2 3 6 2" xfId="9235" xr:uid="{00000000-0005-0000-0000-0000FC230000}"/>
    <cellStyle name="Calculation 2 3 6 2 2" xfId="9236" xr:uid="{00000000-0005-0000-0000-0000FD230000}"/>
    <cellStyle name="Calculation 2 3 6 3" xfId="9237" xr:uid="{00000000-0005-0000-0000-0000FE230000}"/>
    <cellStyle name="Calculation 2 3 6 4" xfId="9238" xr:uid="{00000000-0005-0000-0000-0000FF230000}"/>
    <cellStyle name="Calculation 2 3 7" xfId="9239" xr:uid="{00000000-0005-0000-0000-000000240000}"/>
    <cellStyle name="Calculation 2 3 7 2" xfId="9240" xr:uid="{00000000-0005-0000-0000-000001240000}"/>
    <cellStyle name="Calculation 2 3 7 2 2" xfId="9241" xr:uid="{00000000-0005-0000-0000-000002240000}"/>
    <cellStyle name="Calculation 2 3 7 3" xfId="9242" xr:uid="{00000000-0005-0000-0000-000003240000}"/>
    <cellStyle name="Calculation 2 3 8" xfId="9243" xr:uid="{00000000-0005-0000-0000-000004240000}"/>
    <cellStyle name="Calculation 2 3 8 2" xfId="9244" xr:uid="{00000000-0005-0000-0000-000005240000}"/>
    <cellStyle name="Calculation 2 3 8 2 2" xfId="9245" xr:uid="{00000000-0005-0000-0000-000006240000}"/>
    <cellStyle name="Calculation 2 3 8 3" xfId="9246" xr:uid="{00000000-0005-0000-0000-000007240000}"/>
    <cellStyle name="Calculation 2 3 9" xfId="9247" xr:uid="{00000000-0005-0000-0000-000008240000}"/>
    <cellStyle name="Calculation 2 3 9 2" xfId="9248" xr:uid="{00000000-0005-0000-0000-000009240000}"/>
    <cellStyle name="Calculation 2 3 9 2 2" xfId="9249" xr:uid="{00000000-0005-0000-0000-00000A240000}"/>
    <cellStyle name="Calculation 2 3 9 3" xfId="9250" xr:uid="{00000000-0005-0000-0000-00000B240000}"/>
    <cellStyle name="Calculation 2 30" xfId="50485" xr:uid="{5E48B859-2C3D-40F6-88BD-B14DD92E5A22}"/>
    <cellStyle name="Calculation 2 31" xfId="50500" xr:uid="{BD029855-EA49-44B7-A0BF-268B9554B3FA}"/>
    <cellStyle name="Calculation 2 32" xfId="50476" xr:uid="{45971209-3CAF-40DD-A378-3EAE57EE7E82}"/>
    <cellStyle name="Calculation 2 33" xfId="50508" xr:uid="{620151C0-D1E0-4FA2-B770-D2EBD672F633}"/>
    <cellStyle name="Calculation 2 34" xfId="50576" xr:uid="{169F5400-528A-4D1E-AF0A-80C164E1AD1A}"/>
    <cellStyle name="Calculation 2 35" xfId="50590" xr:uid="{8C3638F0-3F36-4EBF-8451-73ECDDBC9FC2}"/>
    <cellStyle name="Calculation 2 36" xfId="50592" xr:uid="{B02099E9-ED44-4FB3-81B7-BDE0F2390647}"/>
    <cellStyle name="Calculation 2 4" xfId="9251" xr:uid="{00000000-0005-0000-0000-00000C240000}"/>
    <cellStyle name="Calculation 2 4 10" xfId="9252" xr:uid="{00000000-0005-0000-0000-00000D240000}"/>
    <cellStyle name="Calculation 2 4 10 2" xfId="9253" xr:uid="{00000000-0005-0000-0000-00000E240000}"/>
    <cellStyle name="Calculation 2 4 10 2 2" xfId="9254" xr:uid="{00000000-0005-0000-0000-00000F240000}"/>
    <cellStyle name="Calculation 2 4 10 3" xfId="9255" xr:uid="{00000000-0005-0000-0000-000010240000}"/>
    <cellStyle name="Calculation 2 4 11" xfId="9256" xr:uid="{00000000-0005-0000-0000-000011240000}"/>
    <cellStyle name="Calculation 2 4 11 2" xfId="9257" xr:uid="{00000000-0005-0000-0000-000012240000}"/>
    <cellStyle name="Calculation 2 4 11 2 2" xfId="9258" xr:uid="{00000000-0005-0000-0000-000013240000}"/>
    <cellStyle name="Calculation 2 4 11 3" xfId="9259" xr:uid="{00000000-0005-0000-0000-000014240000}"/>
    <cellStyle name="Calculation 2 4 12" xfId="9260" xr:uid="{00000000-0005-0000-0000-000015240000}"/>
    <cellStyle name="Calculation 2 4 12 2" xfId="9261" xr:uid="{00000000-0005-0000-0000-000016240000}"/>
    <cellStyle name="Calculation 2 4 12 2 2" xfId="9262" xr:uid="{00000000-0005-0000-0000-000017240000}"/>
    <cellStyle name="Calculation 2 4 12 3" xfId="9263" xr:uid="{00000000-0005-0000-0000-000018240000}"/>
    <cellStyle name="Calculation 2 4 13" xfId="9264" xr:uid="{00000000-0005-0000-0000-000019240000}"/>
    <cellStyle name="Calculation 2 4 13 2" xfId="9265" xr:uid="{00000000-0005-0000-0000-00001A240000}"/>
    <cellStyle name="Calculation 2 4 13 2 2" xfId="9266" xr:uid="{00000000-0005-0000-0000-00001B240000}"/>
    <cellStyle name="Calculation 2 4 13 3" xfId="9267" xr:uid="{00000000-0005-0000-0000-00001C240000}"/>
    <cellStyle name="Calculation 2 4 14" xfId="9268" xr:uid="{00000000-0005-0000-0000-00001D240000}"/>
    <cellStyle name="Calculation 2 4 14 2" xfId="9269" xr:uid="{00000000-0005-0000-0000-00001E240000}"/>
    <cellStyle name="Calculation 2 4 14 2 2" xfId="9270" xr:uid="{00000000-0005-0000-0000-00001F240000}"/>
    <cellStyle name="Calculation 2 4 14 3" xfId="9271" xr:uid="{00000000-0005-0000-0000-000020240000}"/>
    <cellStyle name="Calculation 2 4 15" xfId="9272" xr:uid="{00000000-0005-0000-0000-000021240000}"/>
    <cellStyle name="Calculation 2 4 15 2" xfId="9273" xr:uid="{00000000-0005-0000-0000-000022240000}"/>
    <cellStyle name="Calculation 2 4 15 2 2" xfId="9274" xr:uid="{00000000-0005-0000-0000-000023240000}"/>
    <cellStyle name="Calculation 2 4 15 3" xfId="9275" xr:uid="{00000000-0005-0000-0000-000024240000}"/>
    <cellStyle name="Calculation 2 4 16" xfId="9276" xr:uid="{00000000-0005-0000-0000-000025240000}"/>
    <cellStyle name="Calculation 2 4 16 2" xfId="9277" xr:uid="{00000000-0005-0000-0000-000026240000}"/>
    <cellStyle name="Calculation 2 4 16 2 2" xfId="9278" xr:uid="{00000000-0005-0000-0000-000027240000}"/>
    <cellStyle name="Calculation 2 4 16 3" xfId="9279" xr:uid="{00000000-0005-0000-0000-000028240000}"/>
    <cellStyle name="Calculation 2 4 17" xfId="9280" xr:uid="{00000000-0005-0000-0000-000029240000}"/>
    <cellStyle name="Calculation 2 4 17 2" xfId="9281" xr:uid="{00000000-0005-0000-0000-00002A240000}"/>
    <cellStyle name="Calculation 2 4 17 2 2" xfId="9282" xr:uid="{00000000-0005-0000-0000-00002B240000}"/>
    <cellStyle name="Calculation 2 4 17 3" xfId="9283" xr:uid="{00000000-0005-0000-0000-00002C240000}"/>
    <cellStyle name="Calculation 2 4 18" xfId="9284" xr:uid="{00000000-0005-0000-0000-00002D240000}"/>
    <cellStyle name="Calculation 2 4 18 2" xfId="9285" xr:uid="{00000000-0005-0000-0000-00002E240000}"/>
    <cellStyle name="Calculation 2 4 19" xfId="9286" xr:uid="{00000000-0005-0000-0000-00002F240000}"/>
    <cellStyle name="Calculation 2 4 2" xfId="9287" xr:uid="{00000000-0005-0000-0000-000030240000}"/>
    <cellStyle name="Calculation 2 4 2 10" xfId="9288" xr:uid="{00000000-0005-0000-0000-000031240000}"/>
    <cellStyle name="Calculation 2 4 2 10 2" xfId="9289" xr:uid="{00000000-0005-0000-0000-000032240000}"/>
    <cellStyle name="Calculation 2 4 2 10 2 2" xfId="9290" xr:uid="{00000000-0005-0000-0000-000033240000}"/>
    <cellStyle name="Calculation 2 4 2 10 3" xfId="9291" xr:uid="{00000000-0005-0000-0000-000034240000}"/>
    <cellStyle name="Calculation 2 4 2 11" xfId="9292" xr:uid="{00000000-0005-0000-0000-000035240000}"/>
    <cellStyle name="Calculation 2 4 2 11 2" xfId="9293" xr:uid="{00000000-0005-0000-0000-000036240000}"/>
    <cellStyle name="Calculation 2 4 2 11 2 2" xfId="9294" xr:uid="{00000000-0005-0000-0000-000037240000}"/>
    <cellStyle name="Calculation 2 4 2 11 3" xfId="9295" xr:uid="{00000000-0005-0000-0000-000038240000}"/>
    <cellStyle name="Calculation 2 4 2 12" xfId="9296" xr:uid="{00000000-0005-0000-0000-000039240000}"/>
    <cellStyle name="Calculation 2 4 2 12 2" xfId="9297" xr:uid="{00000000-0005-0000-0000-00003A240000}"/>
    <cellStyle name="Calculation 2 4 2 12 2 2" xfId="9298" xr:uid="{00000000-0005-0000-0000-00003B240000}"/>
    <cellStyle name="Calculation 2 4 2 12 3" xfId="9299" xr:uid="{00000000-0005-0000-0000-00003C240000}"/>
    <cellStyle name="Calculation 2 4 2 13" xfId="9300" xr:uid="{00000000-0005-0000-0000-00003D240000}"/>
    <cellStyle name="Calculation 2 4 2 13 2" xfId="9301" xr:uid="{00000000-0005-0000-0000-00003E240000}"/>
    <cellStyle name="Calculation 2 4 2 13 2 2" xfId="9302" xr:uid="{00000000-0005-0000-0000-00003F240000}"/>
    <cellStyle name="Calculation 2 4 2 13 3" xfId="9303" xr:uid="{00000000-0005-0000-0000-000040240000}"/>
    <cellStyle name="Calculation 2 4 2 14" xfId="9304" xr:uid="{00000000-0005-0000-0000-000041240000}"/>
    <cellStyle name="Calculation 2 4 2 14 2" xfId="9305" xr:uid="{00000000-0005-0000-0000-000042240000}"/>
    <cellStyle name="Calculation 2 4 2 14 2 2" xfId="9306" xr:uid="{00000000-0005-0000-0000-000043240000}"/>
    <cellStyle name="Calculation 2 4 2 14 3" xfId="9307" xr:uid="{00000000-0005-0000-0000-000044240000}"/>
    <cellStyle name="Calculation 2 4 2 15" xfId="9308" xr:uid="{00000000-0005-0000-0000-000045240000}"/>
    <cellStyle name="Calculation 2 4 2 15 2" xfId="9309" xr:uid="{00000000-0005-0000-0000-000046240000}"/>
    <cellStyle name="Calculation 2 4 2 15 2 2" xfId="9310" xr:uid="{00000000-0005-0000-0000-000047240000}"/>
    <cellStyle name="Calculation 2 4 2 15 3" xfId="9311" xr:uid="{00000000-0005-0000-0000-000048240000}"/>
    <cellStyle name="Calculation 2 4 2 16" xfId="9312" xr:uid="{00000000-0005-0000-0000-000049240000}"/>
    <cellStyle name="Calculation 2 4 2 16 2" xfId="9313" xr:uid="{00000000-0005-0000-0000-00004A240000}"/>
    <cellStyle name="Calculation 2 4 2 16 2 2" xfId="9314" xr:uid="{00000000-0005-0000-0000-00004B240000}"/>
    <cellStyle name="Calculation 2 4 2 16 3" xfId="9315" xr:uid="{00000000-0005-0000-0000-00004C240000}"/>
    <cellStyle name="Calculation 2 4 2 17" xfId="9316" xr:uid="{00000000-0005-0000-0000-00004D240000}"/>
    <cellStyle name="Calculation 2 4 2 17 2" xfId="9317" xr:uid="{00000000-0005-0000-0000-00004E240000}"/>
    <cellStyle name="Calculation 2 4 2 17 2 2" xfId="9318" xr:uid="{00000000-0005-0000-0000-00004F240000}"/>
    <cellStyle name="Calculation 2 4 2 17 3" xfId="9319" xr:uid="{00000000-0005-0000-0000-000050240000}"/>
    <cellStyle name="Calculation 2 4 2 18" xfId="9320" xr:uid="{00000000-0005-0000-0000-000051240000}"/>
    <cellStyle name="Calculation 2 4 2 18 2" xfId="9321" xr:uid="{00000000-0005-0000-0000-000052240000}"/>
    <cellStyle name="Calculation 2 4 2 18 2 2" xfId="9322" xr:uid="{00000000-0005-0000-0000-000053240000}"/>
    <cellStyle name="Calculation 2 4 2 18 3" xfId="9323" xr:uid="{00000000-0005-0000-0000-000054240000}"/>
    <cellStyle name="Calculation 2 4 2 19" xfId="9324" xr:uid="{00000000-0005-0000-0000-000055240000}"/>
    <cellStyle name="Calculation 2 4 2 19 2" xfId="9325" xr:uid="{00000000-0005-0000-0000-000056240000}"/>
    <cellStyle name="Calculation 2 4 2 19 2 2" xfId="9326" xr:uid="{00000000-0005-0000-0000-000057240000}"/>
    <cellStyle name="Calculation 2 4 2 19 3" xfId="9327" xr:uid="{00000000-0005-0000-0000-000058240000}"/>
    <cellStyle name="Calculation 2 4 2 2" xfId="9328" xr:uid="{00000000-0005-0000-0000-000059240000}"/>
    <cellStyle name="Calculation 2 4 2 2 2" xfId="9329" xr:uid="{00000000-0005-0000-0000-00005A240000}"/>
    <cellStyle name="Calculation 2 4 2 2 2 2" xfId="9330" xr:uid="{00000000-0005-0000-0000-00005B240000}"/>
    <cellStyle name="Calculation 2 4 2 2 2 2 2" xfId="9331" xr:uid="{00000000-0005-0000-0000-00005C240000}"/>
    <cellStyle name="Calculation 2 4 2 2 2 3" xfId="9332" xr:uid="{00000000-0005-0000-0000-00005D240000}"/>
    <cellStyle name="Calculation 2 4 2 2 2 4" xfId="9333" xr:uid="{00000000-0005-0000-0000-00005E240000}"/>
    <cellStyle name="Calculation 2 4 2 2 3" xfId="9334" xr:uid="{00000000-0005-0000-0000-00005F240000}"/>
    <cellStyle name="Calculation 2 4 2 2 3 2" xfId="9335" xr:uid="{00000000-0005-0000-0000-000060240000}"/>
    <cellStyle name="Calculation 2 4 2 2 4" xfId="9336" xr:uid="{00000000-0005-0000-0000-000061240000}"/>
    <cellStyle name="Calculation 2 4 2 2 5" xfId="9337" xr:uid="{00000000-0005-0000-0000-000062240000}"/>
    <cellStyle name="Calculation 2 4 2 20" xfId="9338" xr:uid="{00000000-0005-0000-0000-000063240000}"/>
    <cellStyle name="Calculation 2 4 2 20 2" xfId="9339" xr:uid="{00000000-0005-0000-0000-000064240000}"/>
    <cellStyle name="Calculation 2 4 2 20 2 2" xfId="9340" xr:uid="{00000000-0005-0000-0000-000065240000}"/>
    <cellStyle name="Calculation 2 4 2 20 3" xfId="9341" xr:uid="{00000000-0005-0000-0000-000066240000}"/>
    <cellStyle name="Calculation 2 4 2 21" xfId="9342" xr:uid="{00000000-0005-0000-0000-000067240000}"/>
    <cellStyle name="Calculation 2 4 2 21 2" xfId="9343" xr:uid="{00000000-0005-0000-0000-000068240000}"/>
    <cellStyle name="Calculation 2 4 2 22" xfId="9344" xr:uid="{00000000-0005-0000-0000-000069240000}"/>
    <cellStyle name="Calculation 2 4 2 23" xfId="9345" xr:uid="{00000000-0005-0000-0000-00006A240000}"/>
    <cellStyle name="Calculation 2 4 2 3" xfId="9346" xr:uid="{00000000-0005-0000-0000-00006B240000}"/>
    <cellStyle name="Calculation 2 4 2 3 2" xfId="9347" xr:uid="{00000000-0005-0000-0000-00006C240000}"/>
    <cellStyle name="Calculation 2 4 2 3 2 2" xfId="9348" xr:uid="{00000000-0005-0000-0000-00006D240000}"/>
    <cellStyle name="Calculation 2 4 2 3 2 3" xfId="9349" xr:uid="{00000000-0005-0000-0000-00006E240000}"/>
    <cellStyle name="Calculation 2 4 2 3 3" xfId="9350" xr:uid="{00000000-0005-0000-0000-00006F240000}"/>
    <cellStyle name="Calculation 2 4 2 3 3 2" xfId="9351" xr:uid="{00000000-0005-0000-0000-000070240000}"/>
    <cellStyle name="Calculation 2 4 2 3 4" xfId="9352" xr:uid="{00000000-0005-0000-0000-000071240000}"/>
    <cellStyle name="Calculation 2 4 2 4" xfId="9353" xr:uid="{00000000-0005-0000-0000-000072240000}"/>
    <cellStyle name="Calculation 2 4 2 4 2" xfId="9354" xr:uid="{00000000-0005-0000-0000-000073240000}"/>
    <cellStyle name="Calculation 2 4 2 4 2 2" xfId="9355" xr:uid="{00000000-0005-0000-0000-000074240000}"/>
    <cellStyle name="Calculation 2 4 2 4 3" xfId="9356" xr:uid="{00000000-0005-0000-0000-000075240000}"/>
    <cellStyle name="Calculation 2 4 2 4 4" xfId="9357" xr:uid="{00000000-0005-0000-0000-000076240000}"/>
    <cellStyle name="Calculation 2 4 2 5" xfId="9358" xr:uid="{00000000-0005-0000-0000-000077240000}"/>
    <cellStyle name="Calculation 2 4 2 5 2" xfId="9359" xr:uid="{00000000-0005-0000-0000-000078240000}"/>
    <cellStyle name="Calculation 2 4 2 5 2 2" xfId="9360" xr:uid="{00000000-0005-0000-0000-000079240000}"/>
    <cellStyle name="Calculation 2 4 2 5 3" xfId="9361" xr:uid="{00000000-0005-0000-0000-00007A240000}"/>
    <cellStyle name="Calculation 2 4 2 5 4" xfId="9362" xr:uid="{00000000-0005-0000-0000-00007B240000}"/>
    <cellStyle name="Calculation 2 4 2 6" xfId="9363" xr:uid="{00000000-0005-0000-0000-00007C240000}"/>
    <cellStyle name="Calculation 2 4 2 6 2" xfId="9364" xr:uid="{00000000-0005-0000-0000-00007D240000}"/>
    <cellStyle name="Calculation 2 4 2 6 2 2" xfId="9365" xr:uid="{00000000-0005-0000-0000-00007E240000}"/>
    <cellStyle name="Calculation 2 4 2 6 3" xfId="9366" xr:uid="{00000000-0005-0000-0000-00007F240000}"/>
    <cellStyle name="Calculation 2 4 2 7" xfId="9367" xr:uid="{00000000-0005-0000-0000-000080240000}"/>
    <cellStyle name="Calculation 2 4 2 7 2" xfId="9368" xr:uid="{00000000-0005-0000-0000-000081240000}"/>
    <cellStyle name="Calculation 2 4 2 7 2 2" xfId="9369" xr:uid="{00000000-0005-0000-0000-000082240000}"/>
    <cellStyle name="Calculation 2 4 2 7 3" xfId="9370" xr:uid="{00000000-0005-0000-0000-000083240000}"/>
    <cellStyle name="Calculation 2 4 2 8" xfId="9371" xr:uid="{00000000-0005-0000-0000-000084240000}"/>
    <cellStyle name="Calculation 2 4 2 8 2" xfId="9372" xr:uid="{00000000-0005-0000-0000-000085240000}"/>
    <cellStyle name="Calculation 2 4 2 8 2 2" xfId="9373" xr:uid="{00000000-0005-0000-0000-000086240000}"/>
    <cellStyle name="Calculation 2 4 2 8 3" xfId="9374" xr:uid="{00000000-0005-0000-0000-000087240000}"/>
    <cellStyle name="Calculation 2 4 2 9" xfId="9375" xr:uid="{00000000-0005-0000-0000-000088240000}"/>
    <cellStyle name="Calculation 2 4 2 9 2" xfId="9376" xr:uid="{00000000-0005-0000-0000-000089240000}"/>
    <cellStyle name="Calculation 2 4 2 9 2 2" xfId="9377" xr:uid="{00000000-0005-0000-0000-00008A240000}"/>
    <cellStyle name="Calculation 2 4 2 9 3" xfId="9378" xr:uid="{00000000-0005-0000-0000-00008B240000}"/>
    <cellStyle name="Calculation 2 4 20" xfId="9379" xr:uid="{00000000-0005-0000-0000-00008C240000}"/>
    <cellStyle name="Calculation 2 4 3" xfId="9380" xr:uid="{00000000-0005-0000-0000-00008D240000}"/>
    <cellStyle name="Calculation 2 4 3 2" xfId="9381" xr:uid="{00000000-0005-0000-0000-00008E240000}"/>
    <cellStyle name="Calculation 2 4 3 2 2" xfId="9382" xr:uid="{00000000-0005-0000-0000-00008F240000}"/>
    <cellStyle name="Calculation 2 4 3 2 2 2" xfId="9383" xr:uid="{00000000-0005-0000-0000-000090240000}"/>
    <cellStyle name="Calculation 2 4 3 2 3" xfId="9384" xr:uid="{00000000-0005-0000-0000-000091240000}"/>
    <cellStyle name="Calculation 2 4 3 2 4" xfId="9385" xr:uid="{00000000-0005-0000-0000-000092240000}"/>
    <cellStyle name="Calculation 2 4 3 3" xfId="9386" xr:uid="{00000000-0005-0000-0000-000093240000}"/>
    <cellStyle name="Calculation 2 4 3 3 2" xfId="9387" xr:uid="{00000000-0005-0000-0000-000094240000}"/>
    <cellStyle name="Calculation 2 4 3 4" xfId="9388" xr:uid="{00000000-0005-0000-0000-000095240000}"/>
    <cellStyle name="Calculation 2 4 3 5" xfId="9389" xr:uid="{00000000-0005-0000-0000-000096240000}"/>
    <cellStyle name="Calculation 2 4 4" xfId="9390" xr:uid="{00000000-0005-0000-0000-000097240000}"/>
    <cellStyle name="Calculation 2 4 4 2" xfId="9391" xr:uid="{00000000-0005-0000-0000-000098240000}"/>
    <cellStyle name="Calculation 2 4 4 2 2" xfId="9392" xr:uid="{00000000-0005-0000-0000-000099240000}"/>
    <cellStyle name="Calculation 2 4 4 2 3" xfId="9393" xr:uid="{00000000-0005-0000-0000-00009A240000}"/>
    <cellStyle name="Calculation 2 4 4 3" xfId="9394" xr:uid="{00000000-0005-0000-0000-00009B240000}"/>
    <cellStyle name="Calculation 2 4 4 3 2" xfId="9395" xr:uid="{00000000-0005-0000-0000-00009C240000}"/>
    <cellStyle name="Calculation 2 4 4 4" xfId="9396" xr:uid="{00000000-0005-0000-0000-00009D240000}"/>
    <cellStyle name="Calculation 2 4 5" xfId="9397" xr:uid="{00000000-0005-0000-0000-00009E240000}"/>
    <cellStyle name="Calculation 2 4 5 2" xfId="9398" xr:uid="{00000000-0005-0000-0000-00009F240000}"/>
    <cellStyle name="Calculation 2 4 5 2 2" xfId="9399" xr:uid="{00000000-0005-0000-0000-0000A0240000}"/>
    <cellStyle name="Calculation 2 4 5 2 3" xfId="9400" xr:uid="{00000000-0005-0000-0000-0000A1240000}"/>
    <cellStyle name="Calculation 2 4 5 3" xfId="9401" xr:uid="{00000000-0005-0000-0000-0000A2240000}"/>
    <cellStyle name="Calculation 2 4 5 4" xfId="9402" xr:uid="{00000000-0005-0000-0000-0000A3240000}"/>
    <cellStyle name="Calculation 2 4 6" xfId="9403" xr:uid="{00000000-0005-0000-0000-0000A4240000}"/>
    <cellStyle name="Calculation 2 4 6 2" xfId="9404" xr:uid="{00000000-0005-0000-0000-0000A5240000}"/>
    <cellStyle name="Calculation 2 4 6 2 2" xfId="9405" xr:uid="{00000000-0005-0000-0000-0000A6240000}"/>
    <cellStyle name="Calculation 2 4 6 3" xfId="9406" xr:uid="{00000000-0005-0000-0000-0000A7240000}"/>
    <cellStyle name="Calculation 2 4 6 4" xfId="9407" xr:uid="{00000000-0005-0000-0000-0000A8240000}"/>
    <cellStyle name="Calculation 2 4 7" xfId="9408" xr:uid="{00000000-0005-0000-0000-0000A9240000}"/>
    <cellStyle name="Calculation 2 4 7 2" xfId="9409" xr:uid="{00000000-0005-0000-0000-0000AA240000}"/>
    <cellStyle name="Calculation 2 4 7 2 2" xfId="9410" xr:uid="{00000000-0005-0000-0000-0000AB240000}"/>
    <cellStyle name="Calculation 2 4 7 3" xfId="9411" xr:uid="{00000000-0005-0000-0000-0000AC240000}"/>
    <cellStyle name="Calculation 2 4 8" xfId="9412" xr:uid="{00000000-0005-0000-0000-0000AD240000}"/>
    <cellStyle name="Calculation 2 4 8 2" xfId="9413" xr:uid="{00000000-0005-0000-0000-0000AE240000}"/>
    <cellStyle name="Calculation 2 4 8 2 2" xfId="9414" xr:uid="{00000000-0005-0000-0000-0000AF240000}"/>
    <cellStyle name="Calculation 2 4 8 3" xfId="9415" xr:uid="{00000000-0005-0000-0000-0000B0240000}"/>
    <cellStyle name="Calculation 2 4 9" xfId="9416" xr:uid="{00000000-0005-0000-0000-0000B1240000}"/>
    <cellStyle name="Calculation 2 4 9 2" xfId="9417" xr:uid="{00000000-0005-0000-0000-0000B2240000}"/>
    <cellStyle name="Calculation 2 4 9 2 2" xfId="9418" xr:uid="{00000000-0005-0000-0000-0000B3240000}"/>
    <cellStyle name="Calculation 2 4 9 3" xfId="9419" xr:uid="{00000000-0005-0000-0000-0000B4240000}"/>
    <cellStyle name="Calculation 2 5" xfId="9420" xr:uid="{00000000-0005-0000-0000-0000B5240000}"/>
    <cellStyle name="Calculation 2 5 10" xfId="9421" xr:uid="{00000000-0005-0000-0000-0000B6240000}"/>
    <cellStyle name="Calculation 2 5 10 2" xfId="9422" xr:uid="{00000000-0005-0000-0000-0000B7240000}"/>
    <cellStyle name="Calculation 2 5 10 2 2" xfId="9423" xr:uid="{00000000-0005-0000-0000-0000B8240000}"/>
    <cellStyle name="Calculation 2 5 10 3" xfId="9424" xr:uid="{00000000-0005-0000-0000-0000B9240000}"/>
    <cellStyle name="Calculation 2 5 11" xfId="9425" xr:uid="{00000000-0005-0000-0000-0000BA240000}"/>
    <cellStyle name="Calculation 2 5 11 2" xfId="9426" xr:uid="{00000000-0005-0000-0000-0000BB240000}"/>
    <cellStyle name="Calculation 2 5 11 2 2" xfId="9427" xr:uid="{00000000-0005-0000-0000-0000BC240000}"/>
    <cellStyle name="Calculation 2 5 11 3" xfId="9428" xr:uid="{00000000-0005-0000-0000-0000BD240000}"/>
    <cellStyle name="Calculation 2 5 12" xfId="9429" xr:uid="{00000000-0005-0000-0000-0000BE240000}"/>
    <cellStyle name="Calculation 2 5 12 2" xfId="9430" xr:uid="{00000000-0005-0000-0000-0000BF240000}"/>
    <cellStyle name="Calculation 2 5 12 2 2" xfId="9431" xr:uid="{00000000-0005-0000-0000-0000C0240000}"/>
    <cellStyle name="Calculation 2 5 12 3" xfId="9432" xr:uid="{00000000-0005-0000-0000-0000C1240000}"/>
    <cellStyle name="Calculation 2 5 13" xfId="9433" xr:uid="{00000000-0005-0000-0000-0000C2240000}"/>
    <cellStyle name="Calculation 2 5 13 2" xfId="9434" xr:uid="{00000000-0005-0000-0000-0000C3240000}"/>
    <cellStyle name="Calculation 2 5 13 2 2" xfId="9435" xr:uid="{00000000-0005-0000-0000-0000C4240000}"/>
    <cellStyle name="Calculation 2 5 13 3" xfId="9436" xr:uid="{00000000-0005-0000-0000-0000C5240000}"/>
    <cellStyle name="Calculation 2 5 14" xfId="9437" xr:uid="{00000000-0005-0000-0000-0000C6240000}"/>
    <cellStyle name="Calculation 2 5 14 2" xfId="9438" xr:uid="{00000000-0005-0000-0000-0000C7240000}"/>
    <cellStyle name="Calculation 2 5 14 2 2" xfId="9439" xr:uid="{00000000-0005-0000-0000-0000C8240000}"/>
    <cellStyle name="Calculation 2 5 14 3" xfId="9440" xr:uid="{00000000-0005-0000-0000-0000C9240000}"/>
    <cellStyle name="Calculation 2 5 15" xfId="9441" xr:uid="{00000000-0005-0000-0000-0000CA240000}"/>
    <cellStyle name="Calculation 2 5 15 2" xfId="9442" xr:uid="{00000000-0005-0000-0000-0000CB240000}"/>
    <cellStyle name="Calculation 2 5 15 2 2" xfId="9443" xr:uid="{00000000-0005-0000-0000-0000CC240000}"/>
    <cellStyle name="Calculation 2 5 15 3" xfId="9444" xr:uid="{00000000-0005-0000-0000-0000CD240000}"/>
    <cellStyle name="Calculation 2 5 16" xfId="9445" xr:uid="{00000000-0005-0000-0000-0000CE240000}"/>
    <cellStyle name="Calculation 2 5 16 2" xfId="9446" xr:uid="{00000000-0005-0000-0000-0000CF240000}"/>
    <cellStyle name="Calculation 2 5 16 2 2" xfId="9447" xr:uid="{00000000-0005-0000-0000-0000D0240000}"/>
    <cellStyle name="Calculation 2 5 16 3" xfId="9448" xr:uid="{00000000-0005-0000-0000-0000D1240000}"/>
    <cellStyle name="Calculation 2 5 17" xfId="9449" xr:uid="{00000000-0005-0000-0000-0000D2240000}"/>
    <cellStyle name="Calculation 2 5 17 2" xfId="9450" xr:uid="{00000000-0005-0000-0000-0000D3240000}"/>
    <cellStyle name="Calculation 2 5 17 2 2" xfId="9451" xr:uid="{00000000-0005-0000-0000-0000D4240000}"/>
    <cellStyle name="Calculation 2 5 17 3" xfId="9452" xr:uid="{00000000-0005-0000-0000-0000D5240000}"/>
    <cellStyle name="Calculation 2 5 18" xfId="9453" xr:uid="{00000000-0005-0000-0000-0000D6240000}"/>
    <cellStyle name="Calculation 2 5 18 2" xfId="9454" xr:uid="{00000000-0005-0000-0000-0000D7240000}"/>
    <cellStyle name="Calculation 2 5 18 2 2" xfId="9455" xr:uid="{00000000-0005-0000-0000-0000D8240000}"/>
    <cellStyle name="Calculation 2 5 18 3" xfId="9456" xr:uid="{00000000-0005-0000-0000-0000D9240000}"/>
    <cellStyle name="Calculation 2 5 19" xfId="9457" xr:uid="{00000000-0005-0000-0000-0000DA240000}"/>
    <cellStyle name="Calculation 2 5 19 2" xfId="9458" xr:uid="{00000000-0005-0000-0000-0000DB240000}"/>
    <cellStyle name="Calculation 2 5 19 2 2" xfId="9459" xr:uid="{00000000-0005-0000-0000-0000DC240000}"/>
    <cellStyle name="Calculation 2 5 19 3" xfId="9460" xr:uid="{00000000-0005-0000-0000-0000DD240000}"/>
    <cellStyle name="Calculation 2 5 2" xfId="9461" xr:uid="{00000000-0005-0000-0000-0000DE240000}"/>
    <cellStyle name="Calculation 2 5 2 10" xfId="9462" xr:uid="{00000000-0005-0000-0000-0000DF240000}"/>
    <cellStyle name="Calculation 2 5 2 10 2" xfId="9463" xr:uid="{00000000-0005-0000-0000-0000E0240000}"/>
    <cellStyle name="Calculation 2 5 2 10 2 2" xfId="9464" xr:uid="{00000000-0005-0000-0000-0000E1240000}"/>
    <cellStyle name="Calculation 2 5 2 10 3" xfId="9465" xr:uid="{00000000-0005-0000-0000-0000E2240000}"/>
    <cellStyle name="Calculation 2 5 2 11" xfId="9466" xr:uid="{00000000-0005-0000-0000-0000E3240000}"/>
    <cellStyle name="Calculation 2 5 2 11 2" xfId="9467" xr:uid="{00000000-0005-0000-0000-0000E4240000}"/>
    <cellStyle name="Calculation 2 5 2 11 2 2" xfId="9468" xr:uid="{00000000-0005-0000-0000-0000E5240000}"/>
    <cellStyle name="Calculation 2 5 2 11 3" xfId="9469" xr:uid="{00000000-0005-0000-0000-0000E6240000}"/>
    <cellStyle name="Calculation 2 5 2 12" xfId="9470" xr:uid="{00000000-0005-0000-0000-0000E7240000}"/>
    <cellStyle name="Calculation 2 5 2 12 2" xfId="9471" xr:uid="{00000000-0005-0000-0000-0000E8240000}"/>
    <cellStyle name="Calculation 2 5 2 12 2 2" xfId="9472" xr:uid="{00000000-0005-0000-0000-0000E9240000}"/>
    <cellStyle name="Calculation 2 5 2 12 3" xfId="9473" xr:uid="{00000000-0005-0000-0000-0000EA240000}"/>
    <cellStyle name="Calculation 2 5 2 13" xfId="9474" xr:uid="{00000000-0005-0000-0000-0000EB240000}"/>
    <cellStyle name="Calculation 2 5 2 13 2" xfId="9475" xr:uid="{00000000-0005-0000-0000-0000EC240000}"/>
    <cellStyle name="Calculation 2 5 2 13 2 2" xfId="9476" xr:uid="{00000000-0005-0000-0000-0000ED240000}"/>
    <cellStyle name="Calculation 2 5 2 13 3" xfId="9477" xr:uid="{00000000-0005-0000-0000-0000EE240000}"/>
    <cellStyle name="Calculation 2 5 2 14" xfId="9478" xr:uid="{00000000-0005-0000-0000-0000EF240000}"/>
    <cellStyle name="Calculation 2 5 2 14 2" xfId="9479" xr:uid="{00000000-0005-0000-0000-0000F0240000}"/>
    <cellStyle name="Calculation 2 5 2 14 2 2" xfId="9480" xr:uid="{00000000-0005-0000-0000-0000F1240000}"/>
    <cellStyle name="Calculation 2 5 2 14 3" xfId="9481" xr:uid="{00000000-0005-0000-0000-0000F2240000}"/>
    <cellStyle name="Calculation 2 5 2 15" xfId="9482" xr:uid="{00000000-0005-0000-0000-0000F3240000}"/>
    <cellStyle name="Calculation 2 5 2 15 2" xfId="9483" xr:uid="{00000000-0005-0000-0000-0000F4240000}"/>
    <cellStyle name="Calculation 2 5 2 15 2 2" xfId="9484" xr:uid="{00000000-0005-0000-0000-0000F5240000}"/>
    <cellStyle name="Calculation 2 5 2 15 3" xfId="9485" xr:uid="{00000000-0005-0000-0000-0000F6240000}"/>
    <cellStyle name="Calculation 2 5 2 16" xfId="9486" xr:uid="{00000000-0005-0000-0000-0000F7240000}"/>
    <cellStyle name="Calculation 2 5 2 16 2" xfId="9487" xr:uid="{00000000-0005-0000-0000-0000F8240000}"/>
    <cellStyle name="Calculation 2 5 2 16 2 2" xfId="9488" xr:uid="{00000000-0005-0000-0000-0000F9240000}"/>
    <cellStyle name="Calculation 2 5 2 16 3" xfId="9489" xr:uid="{00000000-0005-0000-0000-0000FA240000}"/>
    <cellStyle name="Calculation 2 5 2 17" xfId="9490" xr:uid="{00000000-0005-0000-0000-0000FB240000}"/>
    <cellStyle name="Calculation 2 5 2 17 2" xfId="9491" xr:uid="{00000000-0005-0000-0000-0000FC240000}"/>
    <cellStyle name="Calculation 2 5 2 17 2 2" xfId="9492" xr:uid="{00000000-0005-0000-0000-0000FD240000}"/>
    <cellStyle name="Calculation 2 5 2 17 3" xfId="9493" xr:uid="{00000000-0005-0000-0000-0000FE240000}"/>
    <cellStyle name="Calculation 2 5 2 18" xfId="9494" xr:uid="{00000000-0005-0000-0000-0000FF240000}"/>
    <cellStyle name="Calculation 2 5 2 18 2" xfId="9495" xr:uid="{00000000-0005-0000-0000-000000250000}"/>
    <cellStyle name="Calculation 2 5 2 18 2 2" xfId="9496" xr:uid="{00000000-0005-0000-0000-000001250000}"/>
    <cellStyle name="Calculation 2 5 2 18 3" xfId="9497" xr:uid="{00000000-0005-0000-0000-000002250000}"/>
    <cellStyle name="Calculation 2 5 2 19" xfId="9498" xr:uid="{00000000-0005-0000-0000-000003250000}"/>
    <cellStyle name="Calculation 2 5 2 19 2" xfId="9499" xr:uid="{00000000-0005-0000-0000-000004250000}"/>
    <cellStyle name="Calculation 2 5 2 19 2 2" xfId="9500" xr:uid="{00000000-0005-0000-0000-000005250000}"/>
    <cellStyle name="Calculation 2 5 2 19 3" xfId="9501" xr:uid="{00000000-0005-0000-0000-000006250000}"/>
    <cellStyle name="Calculation 2 5 2 2" xfId="9502" xr:uid="{00000000-0005-0000-0000-000007250000}"/>
    <cellStyle name="Calculation 2 5 2 2 2" xfId="9503" xr:uid="{00000000-0005-0000-0000-000008250000}"/>
    <cellStyle name="Calculation 2 5 2 2 2 2" xfId="9504" xr:uid="{00000000-0005-0000-0000-000009250000}"/>
    <cellStyle name="Calculation 2 5 2 2 2 3" xfId="9505" xr:uid="{00000000-0005-0000-0000-00000A250000}"/>
    <cellStyle name="Calculation 2 5 2 2 3" xfId="9506" xr:uid="{00000000-0005-0000-0000-00000B250000}"/>
    <cellStyle name="Calculation 2 5 2 2 3 2" xfId="9507" xr:uid="{00000000-0005-0000-0000-00000C250000}"/>
    <cellStyle name="Calculation 2 5 2 2 4" xfId="9508" xr:uid="{00000000-0005-0000-0000-00000D250000}"/>
    <cellStyle name="Calculation 2 5 2 20" xfId="9509" xr:uid="{00000000-0005-0000-0000-00000E250000}"/>
    <cellStyle name="Calculation 2 5 2 20 2" xfId="9510" xr:uid="{00000000-0005-0000-0000-00000F250000}"/>
    <cellStyle name="Calculation 2 5 2 20 2 2" xfId="9511" xr:uid="{00000000-0005-0000-0000-000010250000}"/>
    <cellStyle name="Calculation 2 5 2 20 3" xfId="9512" xr:uid="{00000000-0005-0000-0000-000011250000}"/>
    <cellStyle name="Calculation 2 5 2 21" xfId="9513" xr:uid="{00000000-0005-0000-0000-000012250000}"/>
    <cellStyle name="Calculation 2 5 2 21 2" xfId="9514" xr:uid="{00000000-0005-0000-0000-000013250000}"/>
    <cellStyle name="Calculation 2 5 2 22" xfId="9515" xr:uid="{00000000-0005-0000-0000-000014250000}"/>
    <cellStyle name="Calculation 2 5 2 23" xfId="9516" xr:uid="{00000000-0005-0000-0000-000015250000}"/>
    <cellStyle name="Calculation 2 5 2 3" xfId="9517" xr:uid="{00000000-0005-0000-0000-000016250000}"/>
    <cellStyle name="Calculation 2 5 2 3 2" xfId="9518" xr:uid="{00000000-0005-0000-0000-000017250000}"/>
    <cellStyle name="Calculation 2 5 2 3 2 2" xfId="9519" xr:uid="{00000000-0005-0000-0000-000018250000}"/>
    <cellStyle name="Calculation 2 5 2 3 3" xfId="9520" xr:uid="{00000000-0005-0000-0000-000019250000}"/>
    <cellStyle name="Calculation 2 5 2 3 4" xfId="9521" xr:uid="{00000000-0005-0000-0000-00001A250000}"/>
    <cellStyle name="Calculation 2 5 2 4" xfId="9522" xr:uid="{00000000-0005-0000-0000-00001B250000}"/>
    <cellStyle name="Calculation 2 5 2 4 2" xfId="9523" xr:uid="{00000000-0005-0000-0000-00001C250000}"/>
    <cellStyle name="Calculation 2 5 2 4 2 2" xfId="9524" xr:uid="{00000000-0005-0000-0000-00001D250000}"/>
    <cellStyle name="Calculation 2 5 2 4 3" xfId="9525" xr:uid="{00000000-0005-0000-0000-00001E250000}"/>
    <cellStyle name="Calculation 2 5 2 4 4" xfId="9526" xr:uid="{00000000-0005-0000-0000-00001F250000}"/>
    <cellStyle name="Calculation 2 5 2 5" xfId="9527" xr:uid="{00000000-0005-0000-0000-000020250000}"/>
    <cellStyle name="Calculation 2 5 2 5 2" xfId="9528" xr:uid="{00000000-0005-0000-0000-000021250000}"/>
    <cellStyle name="Calculation 2 5 2 5 2 2" xfId="9529" xr:uid="{00000000-0005-0000-0000-000022250000}"/>
    <cellStyle name="Calculation 2 5 2 5 3" xfId="9530" xr:uid="{00000000-0005-0000-0000-000023250000}"/>
    <cellStyle name="Calculation 2 5 2 6" xfId="9531" xr:uid="{00000000-0005-0000-0000-000024250000}"/>
    <cellStyle name="Calculation 2 5 2 6 2" xfId="9532" xr:uid="{00000000-0005-0000-0000-000025250000}"/>
    <cellStyle name="Calculation 2 5 2 6 2 2" xfId="9533" xr:uid="{00000000-0005-0000-0000-000026250000}"/>
    <cellStyle name="Calculation 2 5 2 6 3" xfId="9534" xr:uid="{00000000-0005-0000-0000-000027250000}"/>
    <cellStyle name="Calculation 2 5 2 7" xfId="9535" xr:uid="{00000000-0005-0000-0000-000028250000}"/>
    <cellStyle name="Calculation 2 5 2 7 2" xfId="9536" xr:uid="{00000000-0005-0000-0000-000029250000}"/>
    <cellStyle name="Calculation 2 5 2 7 2 2" xfId="9537" xr:uid="{00000000-0005-0000-0000-00002A250000}"/>
    <cellStyle name="Calculation 2 5 2 7 3" xfId="9538" xr:uid="{00000000-0005-0000-0000-00002B250000}"/>
    <cellStyle name="Calculation 2 5 2 8" xfId="9539" xr:uid="{00000000-0005-0000-0000-00002C250000}"/>
    <cellStyle name="Calculation 2 5 2 8 2" xfId="9540" xr:uid="{00000000-0005-0000-0000-00002D250000}"/>
    <cellStyle name="Calculation 2 5 2 8 2 2" xfId="9541" xr:uid="{00000000-0005-0000-0000-00002E250000}"/>
    <cellStyle name="Calculation 2 5 2 8 3" xfId="9542" xr:uid="{00000000-0005-0000-0000-00002F250000}"/>
    <cellStyle name="Calculation 2 5 2 9" xfId="9543" xr:uid="{00000000-0005-0000-0000-000030250000}"/>
    <cellStyle name="Calculation 2 5 2 9 2" xfId="9544" xr:uid="{00000000-0005-0000-0000-000031250000}"/>
    <cellStyle name="Calculation 2 5 2 9 2 2" xfId="9545" xr:uid="{00000000-0005-0000-0000-000032250000}"/>
    <cellStyle name="Calculation 2 5 2 9 3" xfId="9546" xr:uid="{00000000-0005-0000-0000-000033250000}"/>
    <cellStyle name="Calculation 2 5 20" xfId="9547" xr:uid="{00000000-0005-0000-0000-000034250000}"/>
    <cellStyle name="Calculation 2 5 20 2" xfId="9548" xr:uid="{00000000-0005-0000-0000-000035250000}"/>
    <cellStyle name="Calculation 2 5 20 2 2" xfId="9549" xr:uid="{00000000-0005-0000-0000-000036250000}"/>
    <cellStyle name="Calculation 2 5 20 3" xfId="9550" xr:uid="{00000000-0005-0000-0000-000037250000}"/>
    <cellStyle name="Calculation 2 5 21" xfId="9551" xr:uid="{00000000-0005-0000-0000-000038250000}"/>
    <cellStyle name="Calculation 2 5 21 2" xfId="9552" xr:uid="{00000000-0005-0000-0000-000039250000}"/>
    <cellStyle name="Calculation 2 5 21 2 2" xfId="9553" xr:uid="{00000000-0005-0000-0000-00003A250000}"/>
    <cellStyle name="Calculation 2 5 21 3" xfId="9554" xr:uid="{00000000-0005-0000-0000-00003B250000}"/>
    <cellStyle name="Calculation 2 5 22" xfId="9555" xr:uid="{00000000-0005-0000-0000-00003C250000}"/>
    <cellStyle name="Calculation 2 5 22 2" xfId="9556" xr:uid="{00000000-0005-0000-0000-00003D250000}"/>
    <cellStyle name="Calculation 2 5 23" xfId="9557" xr:uid="{00000000-0005-0000-0000-00003E250000}"/>
    <cellStyle name="Calculation 2 5 24" xfId="9558" xr:uid="{00000000-0005-0000-0000-00003F250000}"/>
    <cellStyle name="Calculation 2 5 3" xfId="9559" xr:uid="{00000000-0005-0000-0000-000040250000}"/>
    <cellStyle name="Calculation 2 5 3 2" xfId="9560" xr:uid="{00000000-0005-0000-0000-000041250000}"/>
    <cellStyle name="Calculation 2 5 3 2 2" xfId="9561" xr:uid="{00000000-0005-0000-0000-000042250000}"/>
    <cellStyle name="Calculation 2 5 3 2 3" xfId="9562" xr:uid="{00000000-0005-0000-0000-000043250000}"/>
    <cellStyle name="Calculation 2 5 3 3" xfId="9563" xr:uid="{00000000-0005-0000-0000-000044250000}"/>
    <cellStyle name="Calculation 2 5 3 3 2" xfId="9564" xr:uid="{00000000-0005-0000-0000-000045250000}"/>
    <cellStyle name="Calculation 2 5 3 4" xfId="9565" xr:uid="{00000000-0005-0000-0000-000046250000}"/>
    <cellStyle name="Calculation 2 5 4" xfId="9566" xr:uid="{00000000-0005-0000-0000-000047250000}"/>
    <cellStyle name="Calculation 2 5 4 2" xfId="9567" xr:uid="{00000000-0005-0000-0000-000048250000}"/>
    <cellStyle name="Calculation 2 5 4 2 2" xfId="9568" xr:uid="{00000000-0005-0000-0000-000049250000}"/>
    <cellStyle name="Calculation 2 5 4 3" xfId="9569" xr:uid="{00000000-0005-0000-0000-00004A250000}"/>
    <cellStyle name="Calculation 2 5 4 4" xfId="9570" xr:uid="{00000000-0005-0000-0000-00004B250000}"/>
    <cellStyle name="Calculation 2 5 5" xfId="9571" xr:uid="{00000000-0005-0000-0000-00004C250000}"/>
    <cellStyle name="Calculation 2 5 5 2" xfId="9572" xr:uid="{00000000-0005-0000-0000-00004D250000}"/>
    <cellStyle name="Calculation 2 5 5 2 2" xfId="9573" xr:uid="{00000000-0005-0000-0000-00004E250000}"/>
    <cellStyle name="Calculation 2 5 5 3" xfId="9574" xr:uid="{00000000-0005-0000-0000-00004F250000}"/>
    <cellStyle name="Calculation 2 5 5 4" xfId="9575" xr:uid="{00000000-0005-0000-0000-000050250000}"/>
    <cellStyle name="Calculation 2 5 6" xfId="9576" xr:uid="{00000000-0005-0000-0000-000051250000}"/>
    <cellStyle name="Calculation 2 5 6 2" xfId="9577" xr:uid="{00000000-0005-0000-0000-000052250000}"/>
    <cellStyle name="Calculation 2 5 6 2 2" xfId="9578" xr:uid="{00000000-0005-0000-0000-000053250000}"/>
    <cellStyle name="Calculation 2 5 6 3" xfId="9579" xr:uid="{00000000-0005-0000-0000-000054250000}"/>
    <cellStyle name="Calculation 2 5 7" xfId="9580" xr:uid="{00000000-0005-0000-0000-000055250000}"/>
    <cellStyle name="Calculation 2 5 7 2" xfId="9581" xr:uid="{00000000-0005-0000-0000-000056250000}"/>
    <cellStyle name="Calculation 2 5 7 2 2" xfId="9582" xr:uid="{00000000-0005-0000-0000-000057250000}"/>
    <cellStyle name="Calculation 2 5 7 3" xfId="9583" xr:uid="{00000000-0005-0000-0000-000058250000}"/>
    <cellStyle name="Calculation 2 5 8" xfId="9584" xr:uid="{00000000-0005-0000-0000-000059250000}"/>
    <cellStyle name="Calculation 2 5 8 2" xfId="9585" xr:uid="{00000000-0005-0000-0000-00005A250000}"/>
    <cellStyle name="Calculation 2 5 8 2 2" xfId="9586" xr:uid="{00000000-0005-0000-0000-00005B250000}"/>
    <cellStyle name="Calculation 2 5 8 3" xfId="9587" xr:uid="{00000000-0005-0000-0000-00005C250000}"/>
    <cellStyle name="Calculation 2 5 9" xfId="9588" xr:uid="{00000000-0005-0000-0000-00005D250000}"/>
    <cellStyle name="Calculation 2 5 9 2" xfId="9589" xr:uid="{00000000-0005-0000-0000-00005E250000}"/>
    <cellStyle name="Calculation 2 5 9 2 2" xfId="9590" xr:uid="{00000000-0005-0000-0000-00005F250000}"/>
    <cellStyle name="Calculation 2 5 9 3" xfId="9591" xr:uid="{00000000-0005-0000-0000-000060250000}"/>
    <cellStyle name="Calculation 2 6" xfId="9592" xr:uid="{00000000-0005-0000-0000-000061250000}"/>
    <cellStyle name="Calculation 2 6 10" xfId="9593" xr:uid="{00000000-0005-0000-0000-000062250000}"/>
    <cellStyle name="Calculation 2 6 10 2" xfId="9594" xr:uid="{00000000-0005-0000-0000-000063250000}"/>
    <cellStyle name="Calculation 2 6 10 2 2" xfId="9595" xr:uid="{00000000-0005-0000-0000-000064250000}"/>
    <cellStyle name="Calculation 2 6 10 3" xfId="9596" xr:uid="{00000000-0005-0000-0000-000065250000}"/>
    <cellStyle name="Calculation 2 6 11" xfId="9597" xr:uid="{00000000-0005-0000-0000-000066250000}"/>
    <cellStyle name="Calculation 2 6 11 2" xfId="9598" xr:uid="{00000000-0005-0000-0000-000067250000}"/>
    <cellStyle name="Calculation 2 6 11 2 2" xfId="9599" xr:uid="{00000000-0005-0000-0000-000068250000}"/>
    <cellStyle name="Calculation 2 6 11 3" xfId="9600" xr:uid="{00000000-0005-0000-0000-000069250000}"/>
    <cellStyle name="Calculation 2 6 12" xfId="9601" xr:uid="{00000000-0005-0000-0000-00006A250000}"/>
    <cellStyle name="Calculation 2 6 12 2" xfId="9602" xr:uid="{00000000-0005-0000-0000-00006B250000}"/>
    <cellStyle name="Calculation 2 6 12 2 2" xfId="9603" xr:uid="{00000000-0005-0000-0000-00006C250000}"/>
    <cellStyle name="Calculation 2 6 12 3" xfId="9604" xr:uid="{00000000-0005-0000-0000-00006D250000}"/>
    <cellStyle name="Calculation 2 6 13" xfId="9605" xr:uid="{00000000-0005-0000-0000-00006E250000}"/>
    <cellStyle name="Calculation 2 6 13 2" xfId="9606" xr:uid="{00000000-0005-0000-0000-00006F250000}"/>
    <cellStyle name="Calculation 2 6 13 2 2" xfId="9607" xr:uid="{00000000-0005-0000-0000-000070250000}"/>
    <cellStyle name="Calculation 2 6 13 3" xfId="9608" xr:uid="{00000000-0005-0000-0000-000071250000}"/>
    <cellStyle name="Calculation 2 6 14" xfId="9609" xr:uid="{00000000-0005-0000-0000-000072250000}"/>
    <cellStyle name="Calculation 2 6 14 2" xfId="9610" xr:uid="{00000000-0005-0000-0000-000073250000}"/>
    <cellStyle name="Calculation 2 6 14 2 2" xfId="9611" xr:uid="{00000000-0005-0000-0000-000074250000}"/>
    <cellStyle name="Calculation 2 6 14 3" xfId="9612" xr:uid="{00000000-0005-0000-0000-000075250000}"/>
    <cellStyle name="Calculation 2 6 15" xfId="9613" xr:uid="{00000000-0005-0000-0000-000076250000}"/>
    <cellStyle name="Calculation 2 6 15 2" xfId="9614" xr:uid="{00000000-0005-0000-0000-000077250000}"/>
    <cellStyle name="Calculation 2 6 15 2 2" xfId="9615" xr:uid="{00000000-0005-0000-0000-000078250000}"/>
    <cellStyle name="Calculation 2 6 15 3" xfId="9616" xr:uid="{00000000-0005-0000-0000-000079250000}"/>
    <cellStyle name="Calculation 2 6 16" xfId="9617" xr:uid="{00000000-0005-0000-0000-00007A250000}"/>
    <cellStyle name="Calculation 2 6 16 2" xfId="9618" xr:uid="{00000000-0005-0000-0000-00007B250000}"/>
    <cellStyle name="Calculation 2 6 16 2 2" xfId="9619" xr:uid="{00000000-0005-0000-0000-00007C250000}"/>
    <cellStyle name="Calculation 2 6 16 3" xfId="9620" xr:uid="{00000000-0005-0000-0000-00007D250000}"/>
    <cellStyle name="Calculation 2 6 17" xfId="9621" xr:uid="{00000000-0005-0000-0000-00007E250000}"/>
    <cellStyle name="Calculation 2 6 17 2" xfId="9622" xr:uid="{00000000-0005-0000-0000-00007F250000}"/>
    <cellStyle name="Calculation 2 6 17 2 2" xfId="9623" xr:uid="{00000000-0005-0000-0000-000080250000}"/>
    <cellStyle name="Calculation 2 6 17 3" xfId="9624" xr:uid="{00000000-0005-0000-0000-000081250000}"/>
    <cellStyle name="Calculation 2 6 18" xfId="9625" xr:uid="{00000000-0005-0000-0000-000082250000}"/>
    <cellStyle name="Calculation 2 6 18 2" xfId="9626" xr:uid="{00000000-0005-0000-0000-000083250000}"/>
    <cellStyle name="Calculation 2 6 18 2 2" xfId="9627" xr:uid="{00000000-0005-0000-0000-000084250000}"/>
    <cellStyle name="Calculation 2 6 18 3" xfId="9628" xr:uid="{00000000-0005-0000-0000-000085250000}"/>
    <cellStyle name="Calculation 2 6 19" xfId="9629" xr:uid="{00000000-0005-0000-0000-000086250000}"/>
    <cellStyle name="Calculation 2 6 19 2" xfId="9630" xr:uid="{00000000-0005-0000-0000-000087250000}"/>
    <cellStyle name="Calculation 2 6 19 2 2" xfId="9631" xr:uid="{00000000-0005-0000-0000-000088250000}"/>
    <cellStyle name="Calculation 2 6 19 3" xfId="9632" xr:uid="{00000000-0005-0000-0000-000089250000}"/>
    <cellStyle name="Calculation 2 6 2" xfId="9633" xr:uid="{00000000-0005-0000-0000-00008A250000}"/>
    <cellStyle name="Calculation 2 6 2 2" xfId="9634" xr:uid="{00000000-0005-0000-0000-00008B250000}"/>
    <cellStyle name="Calculation 2 6 2 2 2" xfId="9635" xr:uid="{00000000-0005-0000-0000-00008C250000}"/>
    <cellStyle name="Calculation 2 6 2 2 3" xfId="9636" xr:uid="{00000000-0005-0000-0000-00008D250000}"/>
    <cellStyle name="Calculation 2 6 2 3" xfId="9637" xr:uid="{00000000-0005-0000-0000-00008E250000}"/>
    <cellStyle name="Calculation 2 6 2 3 2" xfId="9638" xr:uid="{00000000-0005-0000-0000-00008F250000}"/>
    <cellStyle name="Calculation 2 6 2 4" xfId="9639" xr:uid="{00000000-0005-0000-0000-000090250000}"/>
    <cellStyle name="Calculation 2 6 20" xfId="9640" xr:uid="{00000000-0005-0000-0000-000091250000}"/>
    <cellStyle name="Calculation 2 6 20 2" xfId="9641" xr:uid="{00000000-0005-0000-0000-000092250000}"/>
    <cellStyle name="Calculation 2 6 20 2 2" xfId="9642" xr:uid="{00000000-0005-0000-0000-000093250000}"/>
    <cellStyle name="Calculation 2 6 20 3" xfId="9643" xr:uid="{00000000-0005-0000-0000-000094250000}"/>
    <cellStyle name="Calculation 2 6 21" xfId="9644" xr:uid="{00000000-0005-0000-0000-000095250000}"/>
    <cellStyle name="Calculation 2 6 21 2" xfId="9645" xr:uid="{00000000-0005-0000-0000-000096250000}"/>
    <cellStyle name="Calculation 2 6 22" xfId="9646" xr:uid="{00000000-0005-0000-0000-000097250000}"/>
    <cellStyle name="Calculation 2 6 23" xfId="9647" xr:uid="{00000000-0005-0000-0000-000098250000}"/>
    <cellStyle name="Calculation 2 6 3" xfId="9648" xr:uid="{00000000-0005-0000-0000-000099250000}"/>
    <cellStyle name="Calculation 2 6 3 2" xfId="9649" xr:uid="{00000000-0005-0000-0000-00009A250000}"/>
    <cellStyle name="Calculation 2 6 3 2 2" xfId="9650" xr:uid="{00000000-0005-0000-0000-00009B250000}"/>
    <cellStyle name="Calculation 2 6 3 3" xfId="9651" xr:uid="{00000000-0005-0000-0000-00009C250000}"/>
    <cellStyle name="Calculation 2 6 3 4" xfId="9652" xr:uid="{00000000-0005-0000-0000-00009D250000}"/>
    <cellStyle name="Calculation 2 6 4" xfId="9653" xr:uid="{00000000-0005-0000-0000-00009E250000}"/>
    <cellStyle name="Calculation 2 6 4 2" xfId="9654" xr:uid="{00000000-0005-0000-0000-00009F250000}"/>
    <cellStyle name="Calculation 2 6 4 2 2" xfId="9655" xr:uid="{00000000-0005-0000-0000-0000A0250000}"/>
    <cellStyle name="Calculation 2 6 4 3" xfId="9656" xr:uid="{00000000-0005-0000-0000-0000A1250000}"/>
    <cellStyle name="Calculation 2 6 4 4" xfId="9657" xr:uid="{00000000-0005-0000-0000-0000A2250000}"/>
    <cellStyle name="Calculation 2 6 5" xfId="9658" xr:uid="{00000000-0005-0000-0000-0000A3250000}"/>
    <cellStyle name="Calculation 2 6 5 2" xfId="9659" xr:uid="{00000000-0005-0000-0000-0000A4250000}"/>
    <cellStyle name="Calculation 2 6 5 2 2" xfId="9660" xr:uid="{00000000-0005-0000-0000-0000A5250000}"/>
    <cellStyle name="Calculation 2 6 5 3" xfId="9661" xr:uid="{00000000-0005-0000-0000-0000A6250000}"/>
    <cellStyle name="Calculation 2 6 6" xfId="9662" xr:uid="{00000000-0005-0000-0000-0000A7250000}"/>
    <cellStyle name="Calculation 2 6 6 2" xfId="9663" xr:uid="{00000000-0005-0000-0000-0000A8250000}"/>
    <cellStyle name="Calculation 2 6 6 2 2" xfId="9664" xr:uid="{00000000-0005-0000-0000-0000A9250000}"/>
    <cellStyle name="Calculation 2 6 6 3" xfId="9665" xr:uid="{00000000-0005-0000-0000-0000AA250000}"/>
    <cellStyle name="Calculation 2 6 7" xfId="9666" xr:uid="{00000000-0005-0000-0000-0000AB250000}"/>
    <cellStyle name="Calculation 2 6 7 2" xfId="9667" xr:uid="{00000000-0005-0000-0000-0000AC250000}"/>
    <cellStyle name="Calculation 2 6 7 2 2" xfId="9668" xr:uid="{00000000-0005-0000-0000-0000AD250000}"/>
    <cellStyle name="Calculation 2 6 7 3" xfId="9669" xr:uid="{00000000-0005-0000-0000-0000AE250000}"/>
    <cellStyle name="Calculation 2 6 8" xfId="9670" xr:uid="{00000000-0005-0000-0000-0000AF250000}"/>
    <cellStyle name="Calculation 2 6 8 2" xfId="9671" xr:uid="{00000000-0005-0000-0000-0000B0250000}"/>
    <cellStyle name="Calculation 2 6 8 2 2" xfId="9672" xr:uid="{00000000-0005-0000-0000-0000B1250000}"/>
    <cellStyle name="Calculation 2 6 8 3" xfId="9673" xr:uid="{00000000-0005-0000-0000-0000B2250000}"/>
    <cellStyle name="Calculation 2 6 9" xfId="9674" xr:uid="{00000000-0005-0000-0000-0000B3250000}"/>
    <cellStyle name="Calculation 2 6 9 2" xfId="9675" xr:uid="{00000000-0005-0000-0000-0000B4250000}"/>
    <cellStyle name="Calculation 2 6 9 2 2" xfId="9676" xr:uid="{00000000-0005-0000-0000-0000B5250000}"/>
    <cellStyle name="Calculation 2 6 9 3" xfId="9677" xr:uid="{00000000-0005-0000-0000-0000B6250000}"/>
    <cellStyle name="Calculation 2 7" xfId="9678" xr:uid="{00000000-0005-0000-0000-0000B7250000}"/>
    <cellStyle name="Calculation 2 7 2" xfId="9679" xr:uid="{00000000-0005-0000-0000-0000B8250000}"/>
    <cellStyle name="Calculation 2 7 2 2" xfId="9680" xr:uid="{00000000-0005-0000-0000-0000B9250000}"/>
    <cellStyle name="Calculation 2 7 2 3" xfId="9681" xr:uid="{00000000-0005-0000-0000-0000BA250000}"/>
    <cellStyle name="Calculation 2 7 3" xfId="9682" xr:uid="{00000000-0005-0000-0000-0000BB250000}"/>
    <cellStyle name="Calculation 2 7 3 2" xfId="9683" xr:uid="{00000000-0005-0000-0000-0000BC250000}"/>
    <cellStyle name="Calculation 2 7 4" xfId="9684" xr:uid="{00000000-0005-0000-0000-0000BD250000}"/>
    <cellStyle name="Calculation 2 8" xfId="9685" xr:uid="{00000000-0005-0000-0000-0000BE250000}"/>
    <cellStyle name="Calculation 2 8 2" xfId="9686" xr:uid="{00000000-0005-0000-0000-0000BF250000}"/>
    <cellStyle name="Calculation 2 8 2 2" xfId="9687" xr:uid="{00000000-0005-0000-0000-0000C0250000}"/>
    <cellStyle name="Calculation 2 8 2 3" xfId="9688" xr:uid="{00000000-0005-0000-0000-0000C1250000}"/>
    <cellStyle name="Calculation 2 8 3" xfId="9689" xr:uid="{00000000-0005-0000-0000-0000C2250000}"/>
    <cellStyle name="Calculation 2 8 4" xfId="9690" xr:uid="{00000000-0005-0000-0000-0000C3250000}"/>
    <cellStyle name="Calculation 2 9" xfId="9691" xr:uid="{00000000-0005-0000-0000-0000C4250000}"/>
    <cellStyle name="Calculation 2 9 2" xfId="9692" xr:uid="{00000000-0005-0000-0000-0000C5250000}"/>
    <cellStyle name="Calculation 2 9 2 2" xfId="9693" xr:uid="{00000000-0005-0000-0000-0000C6250000}"/>
    <cellStyle name="Calculation 2 9 3" xfId="9694" xr:uid="{00000000-0005-0000-0000-0000C7250000}"/>
    <cellStyle name="Calculation 2 9 4" xfId="9695" xr:uid="{00000000-0005-0000-0000-0000C8250000}"/>
    <cellStyle name="Calculation 3" xfId="9696" xr:uid="{00000000-0005-0000-0000-0000C9250000}"/>
    <cellStyle name="Calculation 3 10" xfId="9697" xr:uid="{00000000-0005-0000-0000-0000CA250000}"/>
    <cellStyle name="Calculation 3 10 2" xfId="9698" xr:uid="{00000000-0005-0000-0000-0000CB250000}"/>
    <cellStyle name="Calculation 3 10 2 2" xfId="9699" xr:uid="{00000000-0005-0000-0000-0000CC250000}"/>
    <cellStyle name="Calculation 3 10 3" xfId="9700" xr:uid="{00000000-0005-0000-0000-0000CD250000}"/>
    <cellStyle name="Calculation 3 11" xfId="9701" xr:uid="{00000000-0005-0000-0000-0000CE250000}"/>
    <cellStyle name="Calculation 3 11 2" xfId="9702" xr:uid="{00000000-0005-0000-0000-0000CF250000}"/>
    <cellStyle name="Calculation 3 11 2 2" xfId="9703" xr:uid="{00000000-0005-0000-0000-0000D0250000}"/>
    <cellStyle name="Calculation 3 11 3" xfId="9704" xr:uid="{00000000-0005-0000-0000-0000D1250000}"/>
    <cellStyle name="Calculation 3 12" xfId="9705" xr:uid="{00000000-0005-0000-0000-0000D2250000}"/>
    <cellStyle name="Calculation 3 12 2" xfId="9706" xr:uid="{00000000-0005-0000-0000-0000D3250000}"/>
    <cellStyle name="Calculation 3 12 2 2" xfId="9707" xr:uid="{00000000-0005-0000-0000-0000D4250000}"/>
    <cellStyle name="Calculation 3 12 3" xfId="9708" xr:uid="{00000000-0005-0000-0000-0000D5250000}"/>
    <cellStyle name="Calculation 3 13" xfId="9709" xr:uid="{00000000-0005-0000-0000-0000D6250000}"/>
    <cellStyle name="Calculation 3 13 2" xfId="9710" xr:uid="{00000000-0005-0000-0000-0000D7250000}"/>
    <cellStyle name="Calculation 3 13 2 2" xfId="9711" xr:uid="{00000000-0005-0000-0000-0000D8250000}"/>
    <cellStyle name="Calculation 3 13 3" xfId="9712" xr:uid="{00000000-0005-0000-0000-0000D9250000}"/>
    <cellStyle name="Calculation 3 14" xfId="9713" xr:uid="{00000000-0005-0000-0000-0000DA250000}"/>
    <cellStyle name="Calculation 3 14 2" xfId="9714" xr:uid="{00000000-0005-0000-0000-0000DB250000}"/>
    <cellStyle name="Calculation 3 14 2 2" xfId="9715" xr:uid="{00000000-0005-0000-0000-0000DC250000}"/>
    <cellStyle name="Calculation 3 14 3" xfId="9716" xr:uid="{00000000-0005-0000-0000-0000DD250000}"/>
    <cellStyle name="Calculation 3 15" xfId="9717" xr:uid="{00000000-0005-0000-0000-0000DE250000}"/>
    <cellStyle name="Calculation 3 15 2" xfId="9718" xr:uid="{00000000-0005-0000-0000-0000DF250000}"/>
    <cellStyle name="Calculation 3 15 2 2" xfId="9719" xr:uid="{00000000-0005-0000-0000-0000E0250000}"/>
    <cellStyle name="Calculation 3 15 3" xfId="9720" xr:uid="{00000000-0005-0000-0000-0000E1250000}"/>
    <cellStyle name="Calculation 3 16" xfId="9721" xr:uid="{00000000-0005-0000-0000-0000E2250000}"/>
    <cellStyle name="Calculation 3 16 2" xfId="9722" xr:uid="{00000000-0005-0000-0000-0000E3250000}"/>
    <cellStyle name="Calculation 3 16 2 2" xfId="9723" xr:uid="{00000000-0005-0000-0000-0000E4250000}"/>
    <cellStyle name="Calculation 3 16 3" xfId="9724" xr:uid="{00000000-0005-0000-0000-0000E5250000}"/>
    <cellStyle name="Calculation 3 17" xfId="9725" xr:uid="{00000000-0005-0000-0000-0000E6250000}"/>
    <cellStyle name="Calculation 3 17 2" xfId="9726" xr:uid="{00000000-0005-0000-0000-0000E7250000}"/>
    <cellStyle name="Calculation 3 17 2 2" xfId="9727" xr:uid="{00000000-0005-0000-0000-0000E8250000}"/>
    <cellStyle name="Calculation 3 17 3" xfId="9728" xr:uid="{00000000-0005-0000-0000-0000E9250000}"/>
    <cellStyle name="Calculation 3 18" xfId="9729" xr:uid="{00000000-0005-0000-0000-0000EA250000}"/>
    <cellStyle name="Calculation 3 18 2" xfId="9730" xr:uid="{00000000-0005-0000-0000-0000EB250000}"/>
    <cellStyle name="Calculation 3 18 2 2" xfId="9731" xr:uid="{00000000-0005-0000-0000-0000EC250000}"/>
    <cellStyle name="Calculation 3 18 3" xfId="9732" xr:uid="{00000000-0005-0000-0000-0000ED250000}"/>
    <cellStyle name="Calculation 3 19" xfId="9733" xr:uid="{00000000-0005-0000-0000-0000EE250000}"/>
    <cellStyle name="Calculation 3 19 2" xfId="9734" xr:uid="{00000000-0005-0000-0000-0000EF250000}"/>
    <cellStyle name="Calculation 3 19 2 2" xfId="9735" xr:uid="{00000000-0005-0000-0000-0000F0250000}"/>
    <cellStyle name="Calculation 3 19 3" xfId="9736" xr:uid="{00000000-0005-0000-0000-0000F1250000}"/>
    <cellStyle name="Calculation 3 2" xfId="9737" xr:uid="{00000000-0005-0000-0000-0000F2250000}"/>
    <cellStyle name="Calculation 3 2 10" xfId="9738" xr:uid="{00000000-0005-0000-0000-0000F3250000}"/>
    <cellStyle name="Calculation 3 2 10 2" xfId="9739" xr:uid="{00000000-0005-0000-0000-0000F4250000}"/>
    <cellStyle name="Calculation 3 2 10 2 2" xfId="9740" xr:uid="{00000000-0005-0000-0000-0000F5250000}"/>
    <cellStyle name="Calculation 3 2 10 3" xfId="9741" xr:uid="{00000000-0005-0000-0000-0000F6250000}"/>
    <cellStyle name="Calculation 3 2 11" xfId="9742" xr:uid="{00000000-0005-0000-0000-0000F7250000}"/>
    <cellStyle name="Calculation 3 2 11 2" xfId="9743" xr:uid="{00000000-0005-0000-0000-0000F8250000}"/>
    <cellStyle name="Calculation 3 2 11 2 2" xfId="9744" xr:uid="{00000000-0005-0000-0000-0000F9250000}"/>
    <cellStyle name="Calculation 3 2 11 3" xfId="9745" xr:uid="{00000000-0005-0000-0000-0000FA250000}"/>
    <cellStyle name="Calculation 3 2 12" xfId="9746" xr:uid="{00000000-0005-0000-0000-0000FB250000}"/>
    <cellStyle name="Calculation 3 2 12 2" xfId="9747" xr:uid="{00000000-0005-0000-0000-0000FC250000}"/>
    <cellStyle name="Calculation 3 2 12 2 2" xfId="9748" xr:uid="{00000000-0005-0000-0000-0000FD250000}"/>
    <cellStyle name="Calculation 3 2 12 3" xfId="9749" xr:uid="{00000000-0005-0000-0000-0000FE250000}"/>
    <cellStyle name="Calculation 3 2 13" xfId="9750" xr:uid="{00000000-0005-0000-0000-0000FF250000}"/>
    <cellStyle name="Calculation 3 2 13 2" xfId="9751" xr:uid="{00000000-0005-0000-0000-000000260000}"/>
    <cellStyle name="Calculation 3 2 13 2 2" xfId="9752" xr:uid="{00000000-0005-0000-0000-000001260000}"/>
    <cellStyle name="Calculation 3 2 13 3" xfId="9753" xr:uid="{00000000-0005-0000-0000-000002260000}"/>
    <cellStyle name="Calculation 3 2 14" xfId="9754" xr:uid="{00000000-0005-0000-0000-000003260000}"/>
    <cellStyle name="Calculation 3 2 14 2" xfId="9755" xr:uid="{00000000-0005-0000-0000-000004260000}"/>
    <cellStyle name="Calculation 3 2 14 2 2" xfId="9756" xr:uid="{00000000-0005-0000-0000-000005260000}"/>
    <cellStyle name="Calculation 3 2 14 3" xfId="9757" xr:uid="{00000000-0005-0000-0000-000006260000}"/>
    <cellStyle name="Calculation 3 2 15" xfId="9758" xr:uid="{00000000-0005-0000-0000-000007260000}"/>
    <cellStyle name="Calculation 3 2 15 2" xfId="9759" xr:uid="{00000000-0005-0000-0000-000008260000}"/>
    <cellStyle name="Calculation 3 2 15 2 2" xfId="9760" xr:uid="{00000000-0005-0000-0000-000009260000}"/>
    <cellStyle name="Calculation 3 2 15 3" xfId="9761" xr:uid="{00000000-0005-0000-0000-00000A260000}"/>
    <cellStyle name="Calculation 3 2 16" xfId="9762" xr:uid="{00000000-0005-0000-0000-00000B260000}"/>
    <cellStyle name="Calculation 3 2 16 2" xfId="9763" xr:uid="{00000000-0005-0000-0000-00000C260000}"/>
    <cellStyle name="Calculation 3 2 16 2 2" xfId="9764" xr:uid="{00000000-0005-0000-0000-00000D260000}"/>
    <cellStyle name="Calculation 3 2 16 3" xfId="9765" xr:uid="{00000000-0005-0000-0000-00000E260000}"/>
    <cellStyle name="Calculation 3 2 17" xfId="9766" xr:uid="{00000000-0005-0000-0000-00000F260000}"/>
    <cellStyle name="Calculation 3 2 17 2" xfId="9767" xr:uid="{00000000-0005-0000-0000-000010260000}"/>
    <cellStyle name="Calculation 3 2 17 2 2" xfId="9768" xr:uid="{00000000-0005-0000-0000-000011260000}"/>
    <cellStyle name="Calculation 3 2 17 3" xfId="9769" xr:uid="{00000000-0005-0000-0000-000012260000}"/>
    <cellStyle name="Calculation 3 2 18" xfId="9770" xr:uid="{00000000-0005-0000-0000-000013260000}"/>
    <cellStyle name="Calculation 3 2 18 2" xfId="9771" xr:uid="{00000000-0005-0000-0000-000014260000}"/>
    <cellStyle name="Calculation 3 2 18 2 2" xfId="9772" xr:uid="{00000000-0005-0000-0000-000015260000}"/>
    <cellStyle name="Calculation 3 2 18 3" xfId="9773" xr:uid="{00000000-0005-0000-0000-000016260000}"/>
    <cellStyle name="Calculation 3 2 19" xfId="9774" xr:uid="{00000000-0005-0000-0000-000017260000}"/>
    <cellStyle name="Calculation 3 2 19 2" xfId="9775" xr:uid="{00000000-0005-0000-0000-000018260000}"/>
    <cellStyle name="Calculation 3 2 19 2 2" xfId="9776" xr:uid="{00000000-0005-0000-0000-000019260000}"/>
    <cellStyle name="Calculation 3 2 19 3" xfId="9777" xr:uid="{00000000-0005-0000-0000-00001A260000}"/>
    <cellStyle name="Calculation 3 2 2" xfId="9778" xr:uid="{00000000-0005-0000-0000-00001B260000}"/>
    <cellStyle name="Calculation 3 2 2 10" xfId="9779" xr:uid="{00000000-0005-0000-0000-00001C260000}"/>
    <cellStyle name="Calculation 3 2 2 10 2" xfId="9780" xr:uid="{00000000-0005-0000-0000-00001D260000}"/>
    <cellStyle name="Calculation 3 2 2 10 2 2" xfId="9781" xr:uid="{00000000-0005-0000-0000-00001E260000}"/>
    <cellStyle name="Calculation 3 2 2 10 3" xfId="9782" xr:uid="{00000000-0005-0000-0000-00001F260000}"/>
    <cellStyle name="Calculation 3 2 2 11" xfId="9783" xr:uid="{00000000-0005-0000-0000-000020260000}"/>
    <cellStyle name="Calculation 3 2 2 11 2" xfId="9784" xr:uid="{00000000-0005-0000-0000-000021260000}"/>
    <cellStyle name="Calculation 3 2 2 11 2 2" xfId="9785" xr:uid="{00000000-0005-0000-0000-000022260000}"/>
    <cellStyle name="Calculation 3 2 2 11 3" xfId="9786" xr:uid="{00000000-0005-0000-0000-000023260000}"/>
    <cellStyle name="Calculation 3 2 2 12" xfId="9787" xr:uid="{00000000-0005-0000-0000-000024260000}"/>
    <cellStyle name="Calculation 3 2 2 12 2" xfId="9788" xr:uid="{00000000-0005-0000-0000-000025260000}"/>
    <cellStyle name="Calculation 3 2 2 12 2 2" xfId="9789" xr:uid="{00000000-0005-0000-0000-000026260000}"/>
    <cellStyle name="Calculation 3 2 2 12 3" xfId="9790" xr:uid="{00000000-0005-0000-0000-000027260000}"/>
    <cellStyle name="Calculation 3 2 2 13" xfId="9791" xr:uid="{00000000-0005-0000-0000-000028260000}"/>
    <cellStyle name="Calculation 3 2 2 13 2" xfId="9792" xr:uid="{00000000-0005-0000-0000-000029260000}"/>
    <cellStyle name="Calculation 3 2 2 13 2 2" xfId="9793" xr:uid="{00000000-0005-0000-0000-00002A260000}"/>
    <cellStyle name="Calculation 3 2 2 13 3" xfId="9794" xr:uid="{00000000-0005-0000-0000-00002B260000}"/>
    <cellStyle name="Calculation 3 2 2 14" xfId="9795" xr:uid="{00000000-0005-0000-0000-00002C260000}"/>
    <cellStyle name="Calculation 3 2 2 14 2" xfId="9796" xr:uid="{00000000-0005-0000-0000-00002D260000}"/>
    <cellStyle name="Calculation 3 2 2 14 2 2" xfId="9797" xr:uid="{00000000-0005-0000-0000-00002E260000}"/>
    <cellStyle name="Calculation 3 2 2 14 3" xfId="9798" xr:uid="{00000000-0005-0000-0000-00002F260000}"/>
    <cellStyle name="Calculation 3 2 2 15" xfId="9799" xr:uid="{00000000-0005-0000-0000-000030260000}"/>
    <cellStyle name="Calculation 3 2 2 15 2" xfId="9800" xr:uid="{00000000-0005-0000-0000-000031260000}"/>
    <cellStyle name="Calculation 3 2 2 15 2 2" xfId="9801" xr:uid="{00000000-0005-0000-0000-000032260000}"/>
    <cellStyle name="Calculation 3 2 2 15 3" xfId="9802" xr:uid="{00000000-0005-0000-0000-000033260000}"/>
    <cellStyle name="Calculation 3 2 2 16" xfId="9803" xr:uid="{00000000-0005-0000-0000-000034260000}"/>
    <cellStyle name="Calculation 3 2 2 16 2" xfId="9804" xr:uid="{00000000-0005-0000-0000-000035260000}"/>
    <cellStyle name="Calculation 3 2 2 16 2 2" xfId="9805" xr:uid="{00000000-0005-0000-0000-000036260000}"/>
    <cellStyle name="Calculation 3 2 2 16 3" xfId="9806" xr:uid="{00000000-0005-0000-0000-000037260000}"/>
    <cellStyle name="Calculation 3 2 2 17" xfId="9807" xr:uid="{00000000-0005-0000-0000-000038260000}"/>
    <cellStyle name="Calculation 3 2 2 17 2" xfId="9808" xr:uid="{00000000-0005-0000-0000-000039260000}"/>
    <cellStyle name="Calculation 3 2 2 17 2 2" xfId="9809" xr:uid="{00000000-0005-0000-0000-00003A260000}"/>
    <cellStyle name="Calculation 3 2 2 17 3" xfId="9810" xr:uid="{00000000-0005-0000-0000-00003B260000}"/>
    <cellStyle name="Calculation 3 2 2 18" xfId="9811" xr:uid="{00000000-0005-0000-0000-00003C260000}"/>
    <cellStyle name="Calculation 3 2 2 18 2" xfId="9812" xr:uid="{00000000-0005-0000-0000-00003D260000}"/>
    <cellStyle name="Calculation 3 2 2 19" xfId="9813" xr:uid="{00000000-0005-0000-0000-00003E260000}"/>
    <cellStyle name="Calculation 3 2 2 2" xfId="9814" xr:uid="{00000000-0005-0000-0000-00003F260000}"/>
    <cellStyle name="Calculation 3 2 2 2 10" xfId="9815" xr:uid="{00000000-0005-0000-0000-000040260000}"/>
    <cellStyle name="Calculation 3 2 2 2 10 2" xfId="9816" xr:uid="{00000000-0005-0000-0000-000041260000}"/>
    <cellStyle name="Calculation 3 2 2 2 10 2 2" xfId="9817" xr:uid="{00000000-0005-0000-0000-000042260000}"/>
    <cellStyle name="Calculation 3 2 2 2 10 3" xfId="9818" xr:uid="{00000000-0005-0000-0000-000043260000}"/>
    <cellStyle name="Calculation 3 2 2 2 11" xfId="9819" xr:uid="{00000000-0005-0000-0000-000044260000}"/>
    <cellStyle name="Calculation 3 2 2 2 11 2" xfId="9820" xr:uid="{00000000-0005-0000-0000-000045260000}"/>
    <cellStyle name="Calculation 3 2 2 2 11 2 2" xfId="9821" xr:uid="{00000000-0005-0000-0000-000046260000}"/>
    <cellStyle name="Calculation 3 2 2 2 11 3" xfId="9822" xr:uid="{00000000-0005-0000-0000-000047260000}"/>
    <cellStyle name="Calculation 3 2 2 2 12" xfId="9823" xr:uid="{00000000-0005-0000-0000-000048260000}"/>
    <cellStyle name="Calculation 3 2 2 2 12 2" xfId="9824" xr:uid="{00000000-0005-0000-0000-000049260000}"/>
    <cellStyle name="Calculation 3 2 2 2 12 2 2" xfId="9825" xr:uid="{00000000-0005-0000-0000-00004A260000}"/>
    <cellStyle name="Calculation 3 2 2 2 12 3" xfId="9826" xr:uid="{00000000-0005-0000-0000-00004B260000}"/>
    <cellStyle name="Calculation 3 2 2 2 13" xfId="9827" xr:uid="{00000000-0005-0000-0000-00004C260000}"/>
    <cellStyle name="Calculation 3 2 2 2 13 2" xfId="9828" xr:uid="{00000000-0005-0000-0000-00004D260000}"/>
    <cellStyle name="Calculation 3 2 2 2 13 2 2" xfId="9829" xr:uid="{00000000-0005-0000-0000-00004E260000}"/>
    <cellStyle name="Calculation 3 2 2 2 13 3" xfId="9830" xr:uid="{00000000-0005-0000-0000-00004F260000}"/>
    <cellStyle name="Calculation 3 2 2 2 14" xfId="9831" xr:uid="{00000000-0005-0000-0000-000050260000}"/>
    <cellStyle name="Calculation 3 2 2 2 14 2" xfId="9832" xr:uid="{00000000-0005-0000-0000-000051260000}"/>
    <cellStyle name="Calculation 3 2 2 2 14 2 2" xfId="9833" xr:uid="{00000000-0005-0000-0000-000052260000}"/>
    <cellStyle name="Calculation 3 2 2 2 14 3" xfId="9834" xr:uid="{00000000-0005-0000-0000-000053260000}"/>
    <cellStyle name="Calculation 3 2 2 2 15" xfId="9835" xr:uid="{00000000-0005-0000-0000-000054260000}"/>
    <cellStyle name="Calculation 3 2 2 2 15 2" xfId="9836" xr:uid="{00000000-0005-0000-0000-000055260000}"/>
    <cellStyle name="Calculation 3 2 2 2 15 2 2" xfId="9837" xr:uid="{00000000-0005-0000-0000-000056260000}"/>
    <cellStyle name="Calculation 3 2 2 2 15 3" xfId="9838" xr:uid="{00000000-0005-0000-0000-000057260000}"/>
    <cellStyle name="Calculation 3 2 2 2 16" xfId="9839" xr:uid="{00000000-0005-0000-0000-000058260000}"/>
    <cellStyle name="Calculation 3 2 2 2 16 2" xfId="9840" xr:uid="{00000000-0005-0000-0000-000059260000}"/>
    <cellStyle name="Calculation 3 2 2 2 16 2 2" xfId="9841" xr:uid="{00000000-0005-0000-0000-00005A260000}"/>
    <cellStyle name="Calculation 3 2 2 2 16 3" xfId="9842" xr:uid="{00000000-0005-0000-0000-00005B260000}"/>
    <cellStyle name="Calculation 3 2 2 2 17" xfId="9843" xr:uid="{00000000-0005-0000-0000-00005C260000}"/>
    <cellStyle name="Calculation 3 2 2 2 17 2" xfId="9844" xr:uid="{00000000-0005-0000-0000-00005D260000}"/>
    <cellStyle name="Calculation 3 2 2 2 17 2 2" xfId="9845" xr:uid="{00000000-0005-0000-0000-00005E260000}"/>
    <cellStyle name="Calculation 3 2 2 2 17 3" xfId="9846" xr:uid="{00000000-0005-0000-0000-00005F260000}"/>
    <cellStyle name="Calculation 3 2 2 2 18" xfId="9847" xr:uid="{00000000-0005-0000-0000-000060260000}"/>
    <cellStyle name="Calculation 3 2 2 2 18 2" xfId="9848" xr:uid="{00000000-0005-0000-0000-000061260000}"/>
    <cellStyle name="Calculation 3 2 2 2 18 2 2" xfId="9849" xr:uid="{00000000-0005-0000-0000-000062260000}"/>
    <cellStyle name="Calculation 3 2 2 2 18 3" xfId="9850" xr:uid="{00000000-0005-0000-0000-000063260000}"/>
    <cellStyle name="Calculation 3 2 2 2 19" xfId="9851" xr:uid="{00000000-0005-0000-0000-000064260000}"/>
    <cellStyle name="Calculation 3 2 2 2 19 2" xfId="9852" xr:uid="{00000000-0005-0000-0000-000065260000}"/>
    <cellStyle name="Calculation 3 2 2 2 19 2 2" xfId="9853" xr:uid="{00000000-0005-0000-0000-000066260000}"/>
    <cellStyle name="Calculation 3 2 2 2 19 3" xfId="9854" xr:uid="{00000000-0005-0000-0000-000067260000}"/>
    <cellStyle name="Calculation 3 2 2 2 2" xfId="9855" xr:uid="{00000000-0005-0000-0000-000068260000}"/>
    <cellStyle name="Calculation 3 2 2 2 2 2" xfId="9856" xr:uid="{00000000-0005-0000-0000-000069260000}"/>
    <cellStyle name="Calculation 3 2 2 2 2 2 2" xfId="9857" xr:uid="{00000000-0005-0000-0000-00006A260000}"/>
    <cellStyle name="Calculation 3 2 2 2 2 2 3" xfId="9858" xr:uid="{00000000-0005-0000-0000-00006B260000}"/>
    <cellStyle name="Calculation 3 2 2 2 2 3" xfId="9859" xr:uid="{00000000-0005-0000-0000-00006C260000}"/>
    <cellStyle name="Calculation 3 2 2 2 2 3 2" xfId="9860" xr:uid="{00000000-0005-0000-0000-00006D260000}"/>
    <cellStyle name="Calculation 3 2 2 2 2 4" xfId="9861" xr:uid="{00000000-0005-0000-0000-00006E260000}"/>
    <cellStyle name="Calculation 3 2 2 2 20" xfId="9862" xr:uid="{00000000-0005-0000-0000-00006F260000}"/>
    <cellStyle name="Calculation 3 2 2 2 20 2" xfId="9863" xr:uid="{00000000-0005-0000-0000-000070260000}"/>
    <cellStyle name="Calculation 3 2 2 2 20 2 2" xfId="9864" xr:uid="{00000000-0005-0000-0000-000071260000}"/>
    <cellStyle name="Calculation 3 2 2 2 20 3" xfId="9865" xr:uid="{00000000-0005-0000-0000-000072260000}"/>
    <cellStyle name="Calculation 3 2 2 2 21" xfId="9866" xr:uid="{00000000-0005-0000-0000-000073260000}"/>
    <cellStyle name="Calculation 3 2 2 2 21 2" xfId="9867" xr:uid="{00000000-0005-0000-0000-000074260000}"/>
    <cellStyle name="Calculation 3 2 2 2 22" xfId="9868" xr:uid="{00000000-0005-0000-0000-000075260000}"/>
    <cellStyle name="Calculation 3 2 2 2 23" xfId="9869" xr:uid="{00000000-0005-0000-0000-000076260000}"/>
    <cellStyle name="Calculation 3 2 2 2 3" xfId="9870" xr:uid="{00000000-0005-0000-0000-000077260000}"/>
    <cellStyle name="Calculation 3 2 2 2 3 2" xfId="9871" xr:uid="{00000000-0005-0000-0000-000078260000}"/>
    <cellStyle name="Calculation 3 2 2 2 3 2 2" xfId="9872" xr:uid="{00000000-0005-0000-0000-000079260000}"/>
    <cellStyle name="Calculation 3 2 2 2 3 3" xfId="9873" xr:uid="{00000000-0005-0000-0000-00007A260000}"/>
    <cellStyle name="Calculation 3 2 2 2 3 4" xfId="9874" xr:uid="{00000000-0005-0000-0000-00007B260000}"/>
    <cellStyle name="Calculation 3 2 2 2 4" xfId="9875" xr:uid="{00000000-0005-0000-0000-00007C260000}"/>
    <cellStyle name="Calculation 3 2 2 2 4 2" xfId="9876" xr:uid="{00000000-0005-0000-0000-00007D260000}"/>
    <cellStyle name="Calculation 3 2 2 2 4 2 2" xfId="9877" xr:uid="{00000000-0005-0000-0000-00007E260000}"/>
    <cellStyle name="Calculation 3 2 2 2 4 3" xfId="9878" xr:uid="{00000000-0005-0000-0000-00007F260000}"/>
    <cellStyle name="Calculation 3 2 2 2 4 4" xfId="9879" xr:uid="{00000000-0005-0000-0000-000080260000}"/>
    <cellStyle name="Calculation 3 2 2 2 5" xfId="9880" xr:uid="{00000000-0005-0000-0000-000081260000}"/>
    <cellStyle name="Calculation 3 2 2 2 5 2" xfId="9881" xr:uid="{00000000-0005-0000-0000-000082260000}"/>
    <cellStyle name="Calculation 3 2 2 2 5 2 2" xfId="9882" xr:uid="{00000000-0005-0000-0000-000083260000}"/>
    <cellStyle name="Calculation 3 2 2 2 5 3" xfId="9883" xr:uid="{00000000-0005-0000-0000-000084260000}"/>
    <cellStyle name="Calculation 3 2 2 2 6" xfId="9884" xr:uid="{00000000-0005-0000-0000-000085260000}"/>
    <cellStyle name="Calculation 3 2 2 2 6 2" xfId="9885" xr:uid="{00000000-0005-0000-0000-000086260000}"/>
    <cellStyle name="Calculation 3 2 2 2 6 2 2" xfId="9886" xr:uid="{00000000-0005-0000-0000-000087260000}"/>
    <cellStyle name="Calculation 3 2 2 2 6 3" xfId="9887" xr:uid="{00000000-0005-0000-0000-000088260000}"/>
    <cellStyle name="Calculation 3 2 2 2 7" xfId="9888" xr:uid="{00000000-0005-0000-0000-000089260000}"/>
    <cellStyle name="Calculation 3 2 2 2 7 2" xfId="9889" xr:uid="{00000000-0005-0000-0000-00008A260000}"/>
    <cellStyle name="Calculation 3 2 2 2 7 2 2" xfId="9890" xr:uid="{00000000-0005-0000-0000-00008B260000}"/>
    <cellStyle name="Calculation 3 2 2 2 7 3" xfId="9891" xr:uid="{00000000-0005-0000-0000-00008C260000}"/>
    <cellStyle name="Calculation 3 2 2 2 8" xfId="9892" xr:uid="{00000000-0005-0000-0000-00008D260000}"/>
    <cellStyle name="Calculation 3 2 2 2 8 2" xfId="9893" xr:uid="{00000000-0005-0000-0000-00008E260000}"/>
    <cellStyle name="Calculation 3 2 2 2 8 2 2" xfId="9894" xr:uid="{00000000-0005-0000-0000-00008F260000}"/>
    <cellStyle name="Calculation 3 2 2 2 8 3" xfId="9895" xr:uid="{00000000-0005-0000-0000-000090260000}"/>
    <cellStyle name="Calculation 3 2 2 2 9" xfId="9896" xr:uid="{00000000-0005-0000-0000-000091260000}"/>
    <cellStyle name="Calculation 3 2 2 2 9 2" xfId="9897" xr:uid="{00000000-0005-0000-0000-000092260000}"/>
    <cellStyle name="Calculation 3 2 2 2 9 2 2" xfId="9898" xr:uid="{00000000-0005-0000-0000-000093260000}"/>
    <cellStyle name="Calculation 3 2 2 2 9 3" xfId="9899" xr:uid="{00000000-0005-0000-0000-000094260000}"/>
    <cellStyle name="Calculation 3 2 2 20" xfId="9900" xr:uid="{00000000-0005-0000-0000-000095260000}"/>
    <cellStyle name="Calculation 3 2 2 3" xfId="9901" xr:uid="{00000000-0005-0000-0000-000096260000}"/>
    <cellStyle name="Calculation 3 2 2 3 2" xfId="9902" xr:uid="{00000000-0005-0000-0000-000097260000}"/>
    <cellStyle name="Calculation 3 2 2 3 2 2" xfId="9903" xr:uid="{00000000-0005-0000-0000-000098260000}"/>
    <cellStyle name="Calculation 3 2 2 3 2 3" xfId="9904" xr:uid="{00000000-0005-0000-0000-000099260000}"/>
    <cellStyle name="Calculation 3 2 2 3 3" xfId="9905" xr:uid="{00000000-0005-0000-0000-00009A260000}"/>
    <cellStyle name="Calculation 3 2 2 3 3 2" xfId="9906" xr:uid="{00000000-0005-0000-0000-00009B260000}"/>
    <cellStyle name="Calculation 3 2 2 3 4" xfId="9907" xr:uid="{00000000-0005-0000-0000-00009C260000}"/>
    <cellStyle name="Calculation 3 2 2 4" xfId="9908" xr:uid="{00000000-0005-0000-0000-00009D260000}"/>
    <cellStyle name="Calculation 3 2 2 4 2" xfId="9909" xr:uid="{00000000-0005-0000-0000-00009E260000}"/>
    <cellStyle name="Calculation 3 2 2 4 2 2" xfId="9910" xr:uid="{00000000-0005-0000-0000-00009F260000}"/>
    <cellStyle name="Calculation 3 2 2 4 3" xfId="9911" xr:uid="{00000000-0005-0000-0000-0000A0260000}"/>
    <cellStyle name="Calculation 3 2 2 4 4" xfId="9912" xr:uid="{00000000-0005-0000-0000-0000A1260000}"/>
    <cellStyle name="Calculation 3 2 2 5" xfId="9913" xr:uid="{00000000-0005-0000-0000-0000A2260000}"/>
    <cellStyle name="Calculation 3 2 2 5 2" xfId="9914" xr:uid="{00000000-0005-0000-0000-0000A3260000}"/>
    <cellStyle name="Calculation 3 2 2 5 2 2" xfId="9915" xr:uid="{00000000-0005-0000-0000-0000A4260000}"/>
    <cellStyle name="Calculation 3 2 2 5 3" xfId="9916" xr:uid="{00000000-0005-0000-0000-0000A5260000}"/>
    <cellStyle name="Calculation 3 2 2 5 4" xfId="9917" xr:uid="{00000000-0005-0000-0000-0000A6260000}"/>
    <cellStyle name="Calculation 3 2 2 6" xfId="9918" xr:uid="{00000000-0005-0000-0000-0000A7260000}"/>
    <cellStyle name="Calculation 3 2 2 6 2" xfId="9919" xr:uid="{00000000-0005-0000-0000-0000A8260000}"/>
    <cellStyle name="Calculation 3 2 2 6 2 2" xfId="9920" xr:uid="{00000000-0005-0000-0000-0000A9260000}"/>
    <cellStyle name="Calculation 3 2 2 6 3" xfId="9921" xr:uid="{00000000-0005-0000-0000-0000AA260000}"/>
    <cellStyle name="Calculation 3 2 2 7" xfId="9922" xr:uid="{00000000-0005-0000-0000-0000AB260000}"/>
    <cellStyle name="Calculation 3 2 2 7 2" xfId="9923" xr:uid="{00000000-0005-0000-0000-0000AC260000}"/>
    <cellStyle name="Calculation 3 2 2 7 2 2" xfId="9924" xr:uid="{00000000-0005-0000-0000-0000AD260000}"/>
    <cellStyle name="Calculation 3 2 2 7 3" xfId="9925" xr:uid="{00000000-0005-0000-0000-0000AE260000}"/>
    <cellStyle name="Calculation 3 2 2 8" xfId="9926" xr:uid="{00000000-0005-0000-0000-0000AF260000}"/>
    <cellStyle name="Calculation 3 2 2 8 2" xfId="9927" xr:uid="{00000000-0005-0000-0000-0000B0260000}"/>
    <cellStyle name="Calculation 3 2 2 8 2 2" xfId="9928" xr:uid="{00000000-0005-0000-0000-0000B1260000}"/>
    <cellStyle name="Calculation 3 2 2 8 3" xfId="9929" xr:uid="{00000000-0005-0000-0000-0000B2260000}"/>
    <cellStyle name="Calculation 3 2 2 9" xfId="9930" xr:uid="{00000000-0005-0000-0000-0000B3260000}"/>
    <cellStyle name="Calculation 3 2 2 9 2" xfId="9931" xr:uid="{00000000-0005-0000-0000-0000B4260000}"/>
    <cellStyle name="Calculation 3 2 2 9 2 2" xfId="9932" xr:uid="{00000000-0005-0000-0000-0000B5260000}"/>
    <cellStyle name="Calculation 3 2 2 9 3" xfId="9933" xr:uid="{00000000-0005-0000-0000-0000B6260000}"/>
    <cellStyle name="Calculation 3 2 20" xfId="9934" xr:uid="{00000000-0005-0000-0000-0000B7260000}"/>
    <cellStyle name="Calculation 3 2 20 2" xfId="9935" xr:uid="{00000000-0005-0000-0000-0000B8260000}"/>
    <cellStyle name="Calculation 3 2 20 2 2" xfId="9936" xr:uid="{00000000-0005-0000-0000-0000B9260000}"/>
    <cellStyle name="Calculation 3 2 20 3" xfId="9937" xr:uid="{00000000-0005-0000-0000-0000BA260000}"/>
    <cellStyle name="Calculation 3 2 21" xfId="9938" xr:uid="{00000000-0005-0000-0000-0000BB260000}"/>
    <cellStyle name="Calculation 3 2 21 2" xfId="9939" xr:uid="{00000000-0005-0000-0000-0000BC260000}"/>
    <cellStyle name="Calculation 3 2 22" xfId="9940" xr:uid="{00000000-0005-0000-0000-0000BD260000}"/>
    <cellStyle name="Calculation 3 2 23" xfId="9941" xr:uid="{00000000-0005-0000-0000-0000BE260000}"/>
    <cellStyle name="Calculation 3 2 3" xfId="9942" xr:uid="{00000000-0005-0000-0000-0000BF260000}"/>
    <cellStyle name="Calculation 3 2 3 10" xfId="9943" xr:uid="{00000000-0005-0000-0000-0000C0260000}"/>
    <cellStyle name="Calculation 3 2 3 10 2" xfId="9944" xr:uid="{00000000-0005-0000-0000-0000C1260000}"/>
    <cellStyle name="Calculation 3 2 3 10 2 2" xfId="9945" xr:uid="{00000000-0005-0000-0000-0000C2260000}"/>
    <cellStyle name="Calculation 3 2 3 10 3" xfId="9946" xr:uid="{00000000-0005-0000-0000-0000C3260000}"/>
    <cellStyle name="Calculation 3 2 3 11" xfId="9947" xr:uid="{00000000-0005-0000-0000-0000C4260000}"/>
    <cellStyle name="Calculation 3 2 3 11 2" xfId="9948" xr:uid="{00000000-0005-0000-0000-0000C5260000}"/>
    <cellStyle name="Calculation 3 2 3 11 2 2" xfId="9949" xr:uid="{00000000-0005-0000-0000-0000C6260000}"/>
    <cellStyle name="Calculation 3 2 3 11 3" xfId="9950" xr:uid="{00000000-0005-0000-0000-0000C7260000}"/>
    <cellStyle name="Calculation 3 2 3 12" xfId="9951" xr:uid="{00000000-0005-0000-0000-0000C8260000}"/>
    <cellStyle name="Calculation 3 2 3 12 2" xfId="9952" xr:uid="{00000000-0005-0000-0000-0000C9260000}"/>
    <cellStyle name="Calculation 3 2 3 12 2 2" xfId="9953" xr:uid="{00000000-0005-0000-0000-0000CA260000}"/>
    <cellStyle name="Calculation 3 2 3 12 3" xfId="9954" xr:uid="{00000000-0005-0000-0000-0000CB260000}"/>
    <cellStyle name="Calculation 3 2 3 13" xfId="9955" xr:uid="{00000000-0005-0000-0000-0000CC260000}"/>
    <cellStyle name="Calculation 3 2 3 13 2" xfId="9956" xr:uid="{00000000-0005-0000-0000-0000CD260000}"/>
    <cellStyle name="Calculation 3 2 3 13 2 2" xfId="9957" xr:uid="{00000000-0005-0000-0000-0000CE260000}"/>
    <cellStyle name="Calculation 3 2 3 13 3" xfId="9958" xr:uid="{00000000-0005-0000-0000-0000CF260000}"/>
    <cellStyle name="Calculation 3 2 3 14" xfId="9959" xr:uid="{00000000-0005-0000-0000-0000D0260000}"/>
    <cellStyle name="Calculation 3 2 3 14 2" xfId="9960" xr:uid="{00000000-0005-0000-0000-0000D1260000}"/>
    <cellStyle name="Calculation 3 2 3 14 2 2" xfId="9961" xr:uid="{00000000-0005-0000-0000-0000D2260000}"/>
    <cellStyle name="Calculation 3 2 3 14 3" xfId="9962" xr:uid="{00000000-0005-0000-0000-0000D3260000}"/>
    <cellStyle name="Calculation 3 2 3 15" xfId="9963" xr:uid="{00000000-0005-0000-0000-0000D4260000}"/>
    <cellStyle name="Calculation 3 2 3 15 2" xfId="9964" xr:uid="{00000000-0005-0000-0000-0000D5260000}"/>
    <cellStyle name="Calculation 3 2 3 15 2 2" xfId="9965" xr:uid="{00000000-0005-0000-0000-0000D6260000}"/>
    <cellStyle name="Calculation 3 2 3 15 3" xfId="9966" xr:uid="{00000000-0005-0000-0000-0000D7260000}"/>
    <cellStyle name="Calculation 3 2 3 16" xfId="9967" xr:uid="{00000000-0005-0000-0000-0000D8260000}"/>
    <cellStyle name="Calculation 3 2 3 16 2" xfId="9968" xr:uid="{00000000-0005-0000-0000-0000D9260000}"/>
    <cellStyle name="Calculation 3 2 3 16 2 2" xfId="9969" xr:uid="{00000000-0005-0000-0000-0000DA260000}"/>
    <cellStyle name="Calculation 3 2 3 16 3" xfId="9970" xr:uid="{00000000-0005-0000-0000-0000DB260000}"/>
    <cellStyle name="Calculation 3 2 3 17" xfId="9971" xr:uid="{00000000-0005-0000-0000-0000DC260000}"/>
    <cellStyle name="Calculation 3 2 3 17 2" xfId="9972" xr:uid="{00000000-0005-0000-0000-0000DD260000}"/>
    <cellStyle name="Calculation 3 2 3 17 2 2" xfId="9973" xr:uid="{00000000-0005-0000-0000-0000DE260000}"/>
    <cellStyle name="Calculation 3 2 3 17 3" xfId="9974" xr:uid="{00000000-0005-0000-0000-0000DF260000}"/>
    <cellStyle name="Calculation 3 2 3 18" xfId="9975" xr:uid="{00000000-0005-0000-0000-0000E0260000}"/>
    <cellStyle name="Calculation 3 2 3 18 2" xfId="9976" xr:uid="{00000000-0005-0000-0000-0000E1260000}"/>
    <cellStyle name="Calculation 3 2 3 19" xfId="9977" xr:uid="{00000000-0005-0000-0000-0000E2260000}"/>
    <cellStyle name="Calculation 3 2 3 2" xfId="9978" xr:uid="{00000000-0005-0000-0000-0000E3260000}"/>
    <cellStyle name="Calculation 3 2 3 2 10" xfId="9979" xr:uid="{00000000-0005-0000-0000-0000E4260000}"/>
    <cellStyle name="Calculation 3 2 3 2 10 2" xfId="9980" xr:uid="{00000000-0005-0000-0000-0000E5260000}"/>
    <cellStyle name="Calculation 3 2 3 2 10 2 2" xfId="9981" xr:uid="{00000000-0005-0000-0000-0000E6260000}"/>
    <cellStyle name="Calculation 3 2 3 2 10 3" xfId="9982" xr:uid="{00000000-0005-0000-0000-0000E7260000}"/>
    <cellStyle name="Calculation 3 2 3 2 11" xfId="9983" xr:uid="{00000000-0005-0000-0000-0000E8260000}"/>
    <cellStyle name="Calculation 3 2 3 2 11 2" xfId="9984" xr:uid="{00000000-0005-0000-0000-0000E9260000}"/>
    <cellStyle name="Calculation 3 2 3 2 11 2 2" xfId="9985" xr:uid="{00000000-0005-0000-0000-0000EA260000}"/>
    <cellStyle name="Calculation 3 2 3 2 11 3" xfId="9986" xr:uid="{00000000-0005-0000-0000-0000EB260000}"/>
    <cellStyle name="Calculation 3 2 3 2 12" xfId="9987" xr:uid="{00000000-0005-0000-0000-0000EC260000}"/>
    <cellStyle name="Calculation 3 2 3 2 12 2" xfId="9988" xr:uid="{00000000-0005-0000-0000-0000ED260000}"/>
    <cellStyle name="Calculation 3 2 3 2 12 2 2" xfId="9989" xr:uid="{00000000-0005-0000-0000-0000EE260000}"/>
    <cellStyle name="Calculation 3 2 3 2 12 3" xfId="9990" xr:uid="{00000000-0005-0000-0000-0000EF260000}"/>
    <cellStyle name="Calculation 3 2 3 2 13" xfId="9991" xr:uid="{00000000-0005-0000-0000-0000F0260000}"/>
    <cellStyle name="Calculation 3 2 3 2 13 2" xfId="9992" xr:uid="{00000000-0005-0000-0000-0000F1260000}"/>
    <cellStyle name="Calculation 3 2 3 2 13 2 2" xfId="9993" xr:uid="{00000000-0005-0000-0000-0000F2260000}"/>
    <cellStyle name="Calculation 3 2 3 2 13 3" xfId="9994" xr:uid="{00000000-0005-0000-0000-0000F3260000}"/>
    <cellStyle name="Calculation 3 2 3 2 14" xfId="9995" xr:uid="{00000000-0005-0000-0000-0000F4260000}"/>
    <cellStyle name="Calculation 3 2 3 2 14 2" xfId="9996" xr:uid="{00000000-0005-0000-0000-0000F5260000}"/>
    <cellStyle name="Calculation 3 2 3 2 14 2 2" xfId="9997" xr:uid="{00000000-0005-0000-0000-0000F6260000}"/>
    <cellStyle name="Calculation 3 2 3 2 14 3" xfId="9998" xr:uid="{00000000-0005-0000-0000-0000F7260000}"/>
    <cellStyle name="Calculation 3 2 3 2 15" xfId="9999" xr:uid="{00000000-0005-0000-0000-0000F8260000}"/>
    <cellStyle name="Calculation 3 2 3 2 15 2" xfId="10000" xr:uid="{00000000-0005-0000-0000-0000F9260000}"/>
    <cellStyle name="Calculation 3 2 3 2 15 2 2" xfId="10001" xr:uid="{00000000-0005-0000-0000-0000FA260000}"/>
    <cellStyle name="Calculation 3 2 3 2 15 3" xfId="10002" xr:uid="{00000000-0005-0000-0000-0000FB260000}"/>
    <cellStyle name="Calculation 3 2 3 2 16" xfId="10003" xr:uid="{00000000-0005-0000-0000-0000FC260000}"/>
    <cellStyle name="Calculation 3 2 3 2 16 2" xfId="10004" xr:uid="{00000000-0005-0000-0000-0000FD260000}"/>
    <cellStyle name="Calculation 3 2 3 2 16 2 2" xfId="10005" xr:uid="{00000000-0005-0000-0000-0000FE260000}"/>
    <cellStyle name="Calculation 3 2 3 2 16 3" xfId="10006" xr:uid="{00000000-0005-0000-0000-0000FF260000}"/>
    <cellStyle name="Calculation 3 2 3 2 17" xfId="10007" xr:uid="{00000000-0005-0000-0000-000000270000}"/>
    <cellStyle name="Calculation 3 2 3 2 17 2" xfId="10008" xr:uid="{00000000-0005-0000-0000-000001270000}"/>
    <cellStyle name="Calculation 3 2 3 2 17 2 2" xfId="10009" xr:uid="{00000000-0005-0000-0000-000002270000}"/>
    <cellStyle name="Calculation 3 2 3 2 17 3" xfId="10010" xr:uid="{00000000-0005-0000-0000-000003270000}"/>
    <cellStyle name="Calculation 3 2 3 2 18" xfId="10011" xr:uid="{00000000-0005-0000-0000-000004270000}"/>
    <cellStyle name="Calculation 3 2 3 2 18 2" xfId="10012" xr:uid="{00000000-0005-0000-0000-000005270000}"/>
    <cellStyle name="Calculation 3 2 3 2 18 2 2" xfId="10013" xr:uid="{00000000-0005-0000-0000-000006270000}"/>
    <cellStyle name="Calculation 3 2 3 2 18 3" xfId="10014" xr:uid="{00000000-0005-0000-0000-000007270000}"/>
    <cellStyle name="Calculation 3 2 3 2 19" xfId="10015" xr:uid="{00000000-0005-0000-0000-000008270000}"/>
    <cellStyle name="Calculation 3 2 3 2 19 2" xfId="10016" xr:uid="{00000000-0005-0000-0000-000009270000}"/>
    <cellStyle name="Calculation 3 2 3 2 19 2 2" xfId="10017" xr:uid="{00000000-0005-0000-0000-00000A270000}"/>
    <cellStyle name="Calculation 3 2 3 2 19 3" xfId="10018" xr:uid="{00000000-0005-0000-0000-00000B270000}"/>
    <cellStyle name="Calculation 3 2 3 2 2" xfId="10019" xr:uid="{00000000-0005-0000-0000-00000C270000}"/>
    <cellStyle name="Calculation 3 2 3 2 2 2" xfId="10020" xr:uid="{00000000-0005-0000-0000-00000D270000}"/>
    <cellStyle name="Calculation 3 2 3 2 2 2 2" xfId="10021" xr:uid="{00000000-0005-0000-0000-00000E270000}"/>
    <cellStyle name="Calculation 3 2 3 2 2 3" xfId="10022" xr:uid="{00000000-0005-0000-0000-00000F270000}"/>
    <cellStyle name="Calculation 3 2 3 2 2 4" xfId="10023" xr:uid="{00000000-0005-0000-0000-000010270000}"/>
    <cellStyle name="Calculation 3 2 3 2 20" xfId="10024" xr:uid="{00000000-0005-0000-0000-000011270000}"/>
    <cellStyle name="Calculation 3 2 3 2 20 2" xfId="10025" xr:uid="{00000000-0005-0000-0000-000012270000}"/>
    <cellStyle name="Calculation 3 2 3 2 20 2 2" xfId="10026" xr:uid="{00000000-0005-0000-0000-000013270000}"/>
    <cellStyle name="Calculation 3 2 3 2 20 3" xfId="10027" xr:uid="{00000000-0005-0000-0000-000014270000}"/>
    <cellStyle name="Calculation 3 2 3 2 21" xfId="10028" xr:uid="{00000000-0005-0000-0000-000015270000}"/>
    <cellStyle name="Calculation 3 2 3 2 21 2" xfId="10029" xr:uid="{00000000-0005-0000-0000-000016270000}"/>
    <cellStyle name="Calculation 3 2 3 2 22" xfId="10030" xr:uid="{00000000-0005-0000-0000-000017270000}"/>
    <cellStyle name="Calculation 3 2 3 2 23" xfId="10031" xr:uid="{00000000-0005-0000-0000-000018270000}"/>
    <cellStyle name="Calculation 3 2 3 2 3" xfId="10032" xr:uid="{00000000-0005-0000-0000-000019270000}"/>
    <cellStyle name="Calculation 3 2 3 2 3 2" xfId="10033" xr:uid="{00000000-0005-0000-0000-00001A270000}"/>
    <cellStyle name="Calculation 3 2 3 2 3 2 2" xfId="10034" xr:uid="{00000000-0005-0000-0000-00001B270000}"/>
    <cellStyle name="Calculation 3 2 3 2 3 3" xfId="10035" xr:uid="{00000000-0005-0000-0000-00001C270000}"/>
    <cellStyle name="Calculation 3 2 3 2 3 4" xfId="10036" xr:uid="{00000000-0005-0000-0000-00001D270000}"/>
    <cellStyle name="Calculation 3 2 3 2 4" xfId="10037" xr:uid="{00000000-0005-0000-0000-00001E270000}"/>
    <cellStyle name="Calculation 3 2 3 2 4 2" xfId="10038" xr:uid="{00000000-0005-0000-0000-00001F270000}"/>
    <cellStyle name="Calculation 3 2 3 2 4 2 2" xfId="10039" xr:uid="{00000000-0005-0000-0000-000020270000}"/>
    <cellStyle name="Calculation 3 2 3 2 4 3" xfId="10040" xr:uid="{00000000-0005-0000-0000-000021270000}"/>
    <cellStyle name="Calculation 3 2 3 2 5" xfId="10041" xr:uid="{00000000-0005-0000-0000-000022270000}"/>
    <cellStyle name="Calculation 3 2 3 2 5 2" xfId="10042" xr:uid="{00000000-0005-0000-0000-000023270000}"/>
    <cellStyle name="Calculation 3 2 3 2 5 2 2" xfId="10043" xr:uid="{00000000-0005-0000-0000-000024270000}"/>
    <cellStyle name="Calculation 3 2 3 2 5 3" xfId="10044" xr:uid="{00000000-0005-0000-0000-000025270000}"/>
    <cellStyle name="Calculation 3 2 3 2 6" xfId="10045" xr:uid="{00000000-0005-0000-0000-000026270000}"/>
    <cellStyle name="Calculation 3 2 3 2 6 2" xfId="10046" xr:uid="{00000000-0005-0000-0000-000027270000}"/>
    <cellStyle name="Calculation 3 2 3 2 6 2 2" xfId="10047" xr:uid="{00000000-0005-0000-0000-000028270000}"/>
    <cellStyle name="Calculation 3 2 3 2 6 3" xfId="10048" xr:uid="{00000000-0005-0000-0000-000029270000}"/>
    <cellStyle name="Calculation 3 2 3 2 7" xfId="10049" xr:uid="{00000000-0005-0000-0000-00002A270000}"/>
    <cellStyle name="Calculation 3 2 3 2 7 2" xfId="10050" xr:uid="{00000000-0005-0000-0000-00002B270000}"/>
    <cellStyle name="Calculation 3 2 3 2 7 2 2" xfId="10051" xr:uid="{00000000-0005-0000-0000-00002C270000}"/>
    <cellStyle name="Calculation 3 2 3 2 7 3" xfId="10052" xr:uid="{00000000-0005-0000-0000-00002D270000}"/>
    <cellStyle name="Calculation 3 2 3 2 8" xfId="10053" xr:uid="{00000000-0005-0000-0000-00002E270000}"/>
    <cellStyle name="Calculation 3 2 3 2 8 2" xfId="10054" xr:uid="{00000000-0005-0000-0000-00002F270000}"/>
    <cellStyle name="Calculation 3 2 3 2 8 2 2" xfId="10055" xr:uid="{00000000-0005-0000-0000-000030270000}"/>
    <cellStyle name="Calculation 3 2 3 2 8 3" xfId="10056" xr:uid="{00000000-0005-0000-0000-000031270000}"/>
    <cellStyle name="Calculation 3 2 3 2 9" xfId="10057" xr:uid="{00000000-0005-0000-0000-000032270000}"/>
    <cellStyle name="Calculation 3 2 3 2 9 2" xfId="10058" xr:uid="{00000000-0005-0000-0000-000033270000}"/>
    <cellStyle name="Calculation 3 2 3 2 9 2 2" xfId="10059" xr:uid="{00000000-0005-0000-0000-000034270000}"/>
    <cellStyle name="Calculation 3 2 3 2 9 3" xfId="10060" xr:uid="{00000000-0005-0000-0000-000035270000}"/>
    <cellStyle name="Calculation 3 2 3 20" xfId="10061" xr:uid="{00000000-0005-0000-0000-000036270000}"/>
    <cellStyle name="Calculation 3 2 3 3" xfId="10062" xr:uid="{00000000-0005-0000-0000-000037270000}"/>
    <cellStyle name="Calculation 3 2 3 3 2" xfId="10063" xr:uid="{00000000-0005-0000-0000-000038270000}"/>
    <cellStyle name="Calculation 3 2 3 3 2 2" xfId="10064" xr:uid="{00000000-0005-0000-0000-000039270000}"/>
    <cellStyle name="Calculation 3 2 3 3 3" xfId="10065" xr:uid="{00000000-0005-0000-0000-00003A270000}"/>
    <cellStyle name="Calculation 3 2 3 3 4" xfId="10066" xr:uid="{00000000-0005-0000-0000-00003B270000}"/>
    <cellStyle name="Calculation 3 2 3 4" xfId="10067" xr:uid="{00000000-0005-0000-0000-00003C270000}"/>
    <cellStyle name="Calculation 3 2 3 4 2" xfId="10068" xr:uid="{00000000-0005-0000-0000-00003D270000}"/>
    <cellStyle name="Calculation 3 2 3 4 2 2" xfId="10069" xr:uid="{00000000-0005-0000-0000-00003E270000}"/>
    <cellStyle name="Calculation 3 2 3 4 3" xfId="10070" xr:uid="{00000000-0005-0000-0000-00003F270000}"/>
    <cellStyle name="Calculation 3 2 3 4 4" xfId="10071" xr:uid="{00000000-0005-0000-0000-000040270000}"/>
    <cellStyle name="Calculation 3 2 3 5" xfId="10072" xr:uid="{00000000-0005-0000-0000-000041270000}"/>
    <cellStyle name="Calculation 3 2 3 5 2" xfId="10073" xr:uid="{00000000-0005-0000-0000-000042270000}"/>
    <cellStyle name="Calculation 3 2 3 5 2 2" xfId="10074" xr:uid="{00000000-0005-0000-0000-000043270000}"/>
    <cellStyle name="Calculation 3 2 3 5 3" xfId="10075" xr:uid="{00000000-0005-0000-0000-000044270000}"/>
    <cellStyle name="Calculation 3 2 3 6" xfId="10076" xr:uid="{00000000-0005-0000-0000-000045270000}"/>
    <cellStyle name="Calculation 3 2 3 6 2" xfId="10077" xr:uid="{00000000-0005-0000-0000-000046270000}"/>
    <cellStyle name="Calculation 3 2 3 6 2 2" xfId="10078" xr:uid="{00000000-0005-0000-0000-000047270000}"/>
    <cellStyle name="Calculation 3 2 3 6 3" xfId="10079" xr:uid="{00000000-0005-0000-0000-000048270000}"/>
    <cellStyle name="Calculation 3 2 3 7" xfId="10080" xr:uid="{00000000-0005-0000-0000-000049270000}"/>
    <cellStyle name="Calculation 3 2 3 7 2" xfId="10081" xr:uid="{00000000-0005-0000-0000-00004A270000}"/>
    <cellStyle name="Calculation 3 2 3 7 2 2" xfId="10082" xr:uid="{00000000-0005-0000-0000-00004B270000}"/>
    <cellStyle name="Calculation 3 2 3 7 3" xfId="10083" xr:uid="{00000000-0005-0000-0000-00004C270000}"/>
    <cellStyle name="Calculation 3 2 3 8" xfId="10084" xr:uid="{00000000-0005-0000-0000-00004D270000}"/>
    <cellStyle name="Calculation 3 2 3 8 2" xfId="10085" xr:uid="{00000000-0005-0000-0000-00004E270000}"/>
    <cellStyle name="Calculation 3 2 3 8 2 2" xfId="10086" xr:uid="{00000000-0005-0000-0000-00004F270000}"/>
    <cellStyle name="Calculation 3 2 3 8 3" xfId="10087" xr:uid="{00000000-0005-0000-0000-000050270000}"/>
    <cellStyle name="Calculation 3 2 3 9" xfId="10088" xr:uid="{00000000-0005-0000-0000-000051270000}"/>
    <cellStyle name="Calculation 3 2 3 9 2" xfId="10089" xr:uid="{00000000-0005-0000-0000-000052270000}"/>
    <cellStyle name="Calculation 3 2 3 9 2 2" xfId="10090" xr:uid="{00000000-0005-0000-0000-000053270000}"/>
    <cellStyle name="Calculation 3 2 3 9 3" xfId="10091" xr:uid="{00000000-0005-0000-0000-000054270000}"/>
    <cellStyle name="Calculation 3 2 4" xfId="10092" xr:uid="{00000000-0005-0000-0000-000055270000}"/>
    <cellStyle name="Calculation 3 2 4 10" xfId="10093" xr:uid="{00000000-0005-0000-0000-000056270000}"/>
    <cellStyle name="Calculation 3 2 4 10 2" xfId="10094" xr:uid="{00000000-0005-0000-0000-000057270000}"/>
    <cellStyle name="Calculation 3 2 4 10 2 2" xfId="10095" xr:uid="{00000000-0005-0000-0000-000058270000}"/>
    <cellStyle name="Calculation 3 2 4 10 3" xfId="10096" xr:uid="{00000000-0005-0000-0000-000059270000}"/>
    <cellStyle name="Calculation 3 2 4 11" xfId="10097" xr:uid="{00000000-0005-0000-0000-00005A270000}"/>
    <cellStyle name="Calculation 3 2 4 11 2" xfId="10098" xr:uid="{00000000-0005-0000-0000-00005B270000}"/>
    <cellStyle name="Calculation 3 2 4 11 2 2" xfId="10099" xr:uid="{00000000-0005-0000-0000-00005C270000}"/>
    <cellStyle name="Calculation 3 2 4 11 3" xfId="10100" xr:uid="{00000000-0005-0000-0000-00005D270000}"/>
    <cellStyle name="Calculation 3 2 4 12" xfId="10101" xr:uid="{00000000-0005-0000-0000-00005E270000}"/>
    <cellStyle name="Calculation 3 2 4 12 2" xfId="10102" xr:uid="{00000000-0005-0000-0000-00005F270000}"/>
    <cellStyle name="Calculation 3 2 4 12 2 2" xfId="10103" xr:uid="{00000000-0005-0000-0000-000060270000}"/>
    <cellStyle name="Calculation 3 2 4 12 3" xfId="10104" xr:uid="{00000000-0005-0000-0000-000061270000}"/>
    <cellStyle name="Calculation 3 2 4 13" xfId="10105" xr:uid="{00000000-0005-0000-0000-000062270000}"/>
    <cellStyle name="Calculation 3 2 4 13 2" xfId="10106" xr:uid="{00000000-0005-0000-0000-000063270000}"/>
    <cellStyle name="Calculation 3 2 4 13 2 2" xfId="10107" xr:uid="{00000000-0005-0000-0000-000064270000}"/>
    <cellStyle name="Calculation 3 2 4 13 3" xfId="10108" xr:uid="{00000000-0005-0000-0000-000065270000}"/>
    <cellStyle name="Calculation 3 2 4 14" xfId="10109" xr:uid="{00000000-0005-0000-0000-000066270000}"/>
    <cellStyle name="Calculation 3 2 4 14 2" xfId="10110" xr:uid="{00000000-0005-0000-0000-000067270000}"/>
    <cellStyle name="Calculation 3 2 4 14 2 2" xfId="10111" xr:uid="{00000000-0005-0000-0000-000068270000}"/>
    <cellStyle name="Calculation 3 2 4 14 3" xfId="10112" xr:uid="{00000000-0005-0000-0000-000069270000}"/>
    <cellStyle name="Calculation 3 2 4 15" xfId="10113" xr:uid="{00000000-0005-0000-0000-00006A270000}"/>
    <cellStyle name="Calculation 3 2 4 15 2" xfId="10114" xr:uid="{00000000-0005-0000-0000-00006B270000}"/>
    <cellStyle name="Calculation 3 2 4 15 2 2" xfId="10115" xr:uid="{00000000-0005-0000-0000-00006C270000}"/>
    <cellStyle name="Calculation 3 2 4 15 3" xfId="10116" xr:uid="{00000000-0005-0000-0000-00006D270000}"/>
    <cellStyle name="Calculation 3 2 4 16" xfId="10117" xr:uid="{00000000-0005-0000-0000-00006E270000}"/>
    <cellStyle name="Calculation 3 2 4 16 2" xfId="10118" xr:uid="{00000000-0005-0000-0000-00006F270000}"/>
    <cellStyle name="Calculation 3 2 4 16 2 2" xfId="10119" xr:uid="{00000000-0005-0000-0000-000070270000}"/>
    <cellStyle name="Calculation 3 2 4 16 3" xfId="10120" xr:uid="{00000000-0005-0000-0000-000071270000}"/>
    <cellStyle name="Calculation 3 2 4 17" xfId="10121" xr:uid="{00000000-0005-0000-0000-000072270000}"/>
    <cellStyle name="Calculation 3 2 4 17 2" xfId="10122" xr:uid="{00000000-0005-0000-0000-000073270000}"/>
    <cellStyle name="Calculation 3 2 4 17 2 2" xfId="10123" xr:uid="{00000000-0005-0000-0000-000074270000}"/>
    <cellStyle name="Calculation 3 2 4 17 3" xfId="10124" xr:uid="{00000000-0005-0000-0000-000075270000}"/>
    <cellStyle name="Calculation 3 2 4 18" xfId="10125" xr:uid="{00000000-0005-0000-0000-000076270000}"/>
    <cellStyle name="Calculation 3 2 4 18 2" xfId="10126" xr:uid="{00000000-0005-0000-0000-000077270000}"/>
    <cellStyle name="Calculation 3 2 4 18 2 2" xfId="10127" xr:uid="{00000000-0005-0000-0000-000078270000}"/>
    <cellStyle name="Calculation 3 2 4 18 3" xfId="10128" xr:uid="{00000000-0005-0000-0000-000079270000}"/>
    <cellStyle name="Calculation 3 2 4 19" xfId="10129" xr:uid="{00000000-0005-0000-0000-00007A270000}"/>
    <cellStyle name="Calculation 3 2 4 19 2" xfId="10130" xr:uid="{00000000-0005-0000-0000-00007B270000}"/>
    <cellStyle name="Calculation 3 2 4 19 2 2" xfId="10131" xr:uid="{00000000-0005-0000-0000-00007C270000}"/>
    <cellStyle name="Calculation 3 2 4 19 3" xfId="10132" xr:uid="{00000000-0005-0000-0000-00007D270000}"/>
    <cellStyle name="Calculation 3 2 4 2" xfId="10133" xr:uid="{00000000-0005-0000-0000-00007E270000}"/>
    <cellStyle name="Calculation 3 2 4 2 10" xfId="10134" xr:uid="{00000000-0005-0000-0000-00007F270000}"/>
    <cellStyle name="Calculation 3 2 4 2 10 2" xfId="10135" xr:uid="{00000000-0005-0000-0000-000080270000}"/>
    <cellStyle name="Calculation 3 2 4 2 10 2 2" xfId="10136" xr:uid="{00000000-0005-0000-0000-000081270000}"/>
    <cellStyle name="Calculation 3 2 4 2 10 3" xfId="10137" xr:uid="{00000000-0005-0000-0000-000082270000}"/>
    <cellStyle name="Calculation 3 2 4 2 11" xfId="10138" xr:uid="{00000000-0005-0000-0000-000083270000}"/>
    <cellStyle name="Calculation 3 2 4 2 11 2" xfId="10139" xr:uid="{00000000-0005-0000-0000-000084270000}"/>
    <cellStyle name="Calculation 3 2 4 2 11 2 2" xfId="10140" xr:uid="{00000000-0005-0000-0000-000085270000}"/>
    <cellStyle name="Calculation 3 2 4 2 11 3" xfId="10141" xr:uid="{00000000-0005-0000-0000-000086270000}"/>
    <cellStyle name="Calculation 3 2 4 2 12" xfId="10142" xr:uid="{00000000-0005-0000-0000-000087270000}"/>
    <cellStyle name="Calculation 3 2 4 2 12 2" xfId="10143" xr:uid="{00000000-0005-0000-0000-000088270000}"/>
    <cellStyle name="Calculation 3 2 4 2 12 2 2" xfId="10144" xr:uid="{00000000-0005-0000-0000-000089270000}"/>
    <cellStyle name="Calculation 3 2 4 2 12 3" xfId="10145" xr:uid="{00000000-0005-0000-0000-00008A270000}"/>
    <cellStyle name="Calculation 3 2 4 2 13" xfId="10146" xr:uid="{00000000-0005-0000-0000-00008B270000}"/>
    <cellStyle name="Calculation 3 2 4 2 13 2" xfId="10147" xr:uid="{00000000-0005-0000-0000-00008C270000}"/>
    <cellStyle name="Calculation 3 2 4 2 13 2 2" xfId="10148" xr:uid="{00000000-0005-0000-0000-00008D270000}"/>
    <cellStyle name="Calculation 3 2 4 2 13 3" xfId="10149" xr:uid="{00000000-0005-0000-0000-00008E270000}"/>
    <cellStyle name="Calculation 3 2 4 2 14" xfId="10150" xr:uid="{00000000-0005-0000-0000-00008F270000}"/>
    <cellStyle name="Calculation 3 2 4 2 14 2" xfId="10151" xr:uid="{00000000-0005-0000-0000-000090270000}"/>
    <cellStyle name="Calculation 3 2 4 2 14 2 2" xfId="10152" xr:uid="{00000000-0005-0000-0000-000091270000}"/>
    <cellStyle name="Calculation 3 2 4 2 14 3" xfId="10153" xr:uid="{00000000-0005-0000-0000-000092270000}"/>
    <cellStyle name="Calculation 3 2 4 2 15" xfId="10154" xr:uid="{00000000-0005-0000-0000-000093270000}"/>
    <cellStyle name="Calculation 3 2 4 2 15 2" xfId="10155" xr:uid="{00000000-0005-0000-0000-000094270000}"/>
    <cellStyle name="Calculation 3 2 4 2 15 2 2" xfId="10156" xr:uid="{00000000-0005-0000-0000-000095270000}"/>
    <cellStyle name="Calculation 3 2 4 2 15 3" xfId="10157" xr:uid="{00000000-0005-0000-0000-000096270000}"/>
    <cellStyle name="Calculation 3 2 4 2 16" xfId="10158" xr:uid="{00000000-0005-0000-0000-000097270000}"/>
    <cellStyle name="Calculation 3 2 4 2 16 2" xfId="10159" xr:uid="{00000000-0005-0000-0000-000098270000}"/>
    <cellStyle name="Calculation 3 2 4 2 16 2 2" xfId="10160" xr:uid="{00000000-0005-0000-0000-000099270000}"/>
    <cellStyle name="Calculation 3 2 4 2 16 3" xfId="10161" xr:uid="{00000000-0005-0000-0000-00009A270000}"/>
    <cellStyle name="Calculation 3 2 4 2 17" xfId="10162" xr:uid="{00000000-0005-0000-0000-00009B270000}"/>
    <cellStyle name="Calculation 3 2 4 2 17 2" xfId="10163" xr:uid="{00000000-0005-0000-0000-00009C270000}"/>
    <cellStyle name="Calculation 3 2 4 2 17 2 2" xfId="10164" xr:uid="{00000000-0005-0000-0000-00009D270000}"/>
    <cellStyle name="Calculation 3 2 4 2 17 3" xfId="10165" xr:uid="{00000000-0005-0000-0000-00009E270000}"/>
    <cellStyle name="Calculation 3 2 4 2 18" xfId="10166" xr:uid="{00000000-0005-0000-0000-00009F270000}"/>
    <cellStyle name="Calculation 3 2 4 2 18 2" xfId="10167" xr:uid="{00000000-0005-0000-0000-0000A0270000}"/>
    <cellStyle name="Calculation 3 2 4 2 18 2 2" xfId="10168" xr:uid="{00000000-0005-0000-0000-0000A1270000}"/>
    <cellStyle name="Calculation 3 2 4 2 18 3" xfId="10169" xr:uid="{00000000-0005-0000-0000-0000A2270000}"/>
    <cellStyle name="Calculation 3 2 4 2 19" xfId="10170" xr:uid="{00000000-0005-0000-0000-0000A3270000}"/>
    <cellStyle name="Calculation 3 2 4 2 19 2" xfId="10171" xr:uid="{00000000-0005-0000-0000-0000A4270000}"/>
    <cellStyle name="Calculation 3 2 4 2 19 2 2" xfId="10172" xr:uid="{00000000-0005-0000-0000-0000A5270000}"/>
    <cellStyle name="Calculation 3 2 4 2 19 3" xfId="10173" xr:uid="{00000000-0005-0000-0000-0000A6270000}"/>
    <cellStyle name="Calculation 3 2 4 2 2" xfId="10174" xr:uid="{00000000-0005-0000-0000-0000A7270000}"/>
    <cellStyle name="Calculation 3 2 4 2 2 2" xfId="10175" xr:uid="{00000000-0005-0000-0000-0000A8270000}"/>
    <cellStyle name="Calculation 3 2 4 2 2 2 2" xfId="10176" xr:uid="{00000000-0005-0000-0000-0000A9270000}"/>
    <cellStyle name="Calculation 3 2 4 2 2 3" xfId="10177" xr:uid="{00000000-0005-0000-0000-0000AA270000}"/>
    <cellStyle name="Calculation 3 2 4 2 2 4" xfId="10178" xr:uid="{00000000-0005-0000-0000-0000AB270000}"/>
    <cellStyle name="Calculation 3 2 4 2 20" xfId="10179" xr:uid="{00000000-0005-0000-0000-0000AC270000}"/>
    <cellStyle name="Calculation 3 2 4 2 20 2" xfId="10180" xr:uid="{00000000-0005-0000-0000-0000AD270000}"/>
    <cellStyle name="Calculation 3 2 4 2 20 2 2" xfId="10181" xr:uid="{00000000-0005-0000-0000-0000AE270000}"/>
    <cellStyle name="Calculation 3 2 4 2 20 3" xfId="10182" xr:uid="{00000000-0005-0000-0000-0000AF270000}"/>
    <cellStyle name="Calculation 3 2 4 2 21" xfId="10183" xr:uid="{00000000-0005-0000-0000-0000B0270000}"/>
    <cellStyle name="Calculation 3 2 4 2 21 2" xfId="10184" xr:uid="{00000000-0005-0000-0000-0000B1270000}"/>
    <cellStyle name="Calculation 3 2 4 2 22" xfId="10185" xr:uid="{00000000-0005-0000-0000-0000B2270000}"/>
    <cellStyle name="Calculation 3 2 4 2 23" xfId="10186" xr:uid="{00000000-0005-0000-0000-0000B3270000}"/>
    <cellStyle name="Calculation 3 2 4 2 3" xfId="10187" xr:uid="{00000000-0005-0000-0000-0000B4270000}"/>
    <cellStyle name="Calculation 3 2 4 2 3 2" xfId="10188" xr:uid="{00000000-0005-0000-0000-0000B5270000}"/>
    <cellStyle name="Calculation 3 2 4 2 3 2 2" xfId="10189" xr:uid="{00000000-0005-0000-0000-0000B6270000}"/>
    <cellStyle name="Calculation 3 2 4 2 3 3" xfId="10190" xr:uid="{00000000-0005-0000-0000-0000B7270000}"/>
    <cellStyle name="Calculation 3 2 4 2 4" xfId="10191" xr:uid="{00000000-0005-0000-0000-0000B8270000}"/>
    <cellStyle name="Calculation 3 2 4 2 4 2" xfId="10192" xr:uid="{00000000-0005-0000-0000-0000B9270000}"/>
    <cellStyle name="Calculation 3 2 4 2 4 2 2" xfId="10193" xr:uid="{00000000-0005-0000-0000-0000BA270000}"/>
    <cellStyle name="Calculation 3 2 4 2 4 3" xfId="10194" xr:uid="{00000000-0005-0000-0000-0000BB270000}"/>
    <cellStyle name="Calculation 3 2 4 2 5" xfId="10195" xr:uid="{00000000-0005-0000-0000-0000BC270000}"/>
    <cellStyle name="Calculation 3 2 4 2 5 2" xfId="10196" xr:uid="{00000000-0005-0000-0000-0000BD270000}"/>
    <cellStyle name="Calculation 3 2 4 2 5 2 2" xfId="10197" xr:uid="{00000000-0005-0000-0000-0000BE270000}"/>
    <cellStyle name="Calculation 3 2 4 2 5 3" xfId="10198" xr:uid="{00000000-0005-0000-0000-0000BF270000}"/>
    <cellStyle name="Calculation 3 2 4 2 6" xfId="10199" xr:uid="{00000000-0005-0000-0000-0000C0270000}"/>
    <cellStyle name="Calculation 3 2 4 2 6 2" xfId="10200" xr:uid="{00000000-0005-0000-0000-0000C1270000}"/>
    <cellStyle name="Calculation 3 2 4 2 6 2 2" xfId="10201" xr:uid="{00000000-0005-0000-0000-0000C2270000}"/>
    <cellStyle name="Calculation 3 2 4 2 6 3" xfId="10202" xr:uid="{00000000-0005-0000-0000-0000C3270000}"/>
    <cellStyle name="Calculation 3 2 4 2 7" xfId="10203" xr:uid="{00000000-0005-0000-0000-0000C4270000}"/>
    <cellStyle name="Calculation 3 2 4 2 7 2" xfId="10204" xr:uid="{00000000-0005-0000-0000-0000C5270000}"/>
    <cellStyle name="Calculation 3 2 4 2 7 2 2" xfId="10205" xr:uid="{00000000-0005-0000-0000-0000C6270000}"/>
    <cellStyle name="Calculation 3 2 4 2 7 3" xfId="10206" xr:uid="{00000000-0005-0000-0000-0000C7270000}"/>
    <cellStyle name="Calculation 3 2 4 2 8" xfId="10207" xr:uid="{00000000-0005-0000-0000-0000C8270000}"/>
    <cellStyle name="Calculation 3 2 4 2 8 2" xfId="10208" xr:uid="{00000000-0005-0000-0000-0000C9270000}"/>
    <cellStyle name="Calculation 3 2 4 2 8 2 2" xfId="10209" xr:uid="{00000000-0005-0000-0000-0000CA270000}"/>
    <cellStyle name="Calculation 3 2 4 2 8 3" xfId="10210" xr:uid="{00000000-0005-0000-0000-0000CB270000}"/>
    <cellStyle name="Calculation 3 2 4 2 9" xfId="10211" xr:uid="{00000000-0005-0000-0000-0000CC270000}"/>
    <cellStyle name="Calculation 3 2 4 2 9 2" xfId="10212" xr:uid="{00000000-0005-0000-0000-0000CD270000}"/>
    <cellStyle name="Calculation 3 2 4 2 9 2 2" xfId="10213" xr:uid="{00000000-0005-0000-0000-0000CE270000}"/>
    <cellStyle name="Calculation 3 2 4 2 9 3" xfId="10214" xr:uid="{00000000-0005-0000-0000-0000CF270000}"/>
    <cellStyle name="Calculation 3 2 4 20" xfId="10215" xr:uid="{00000000-0005-0000-0000-0000D0270000}"/>
    <cellStyle name="Calculation 3 2 4 20 2" xfId="10216" xr:uid="{00000000-0005-0000-0000-0000D1270000}"/>
    <cellStyle name="Calculation 3 2 4 20 2 2" xfId="10217" xr:uid="{00000000-0005-0000-0000-0000D2270000}"/>
    <cellStyle name="Calculation 3 2 4 20 3" xfId="10218" xr:uid="{00000000-0005-0000-0000-0000D3270000}"/>
    <cellStyle name="Calculation 3 2 4 21" xfId="10219" xr:uid="{00000000-0005-0000-0000-0000D4270000}"/>
    <cellStyle name="Calculation 3 2 4 21 2" xfId="10220" xr:uid="{00000000-0005-0000-0000-0000D5270000}"/>
    <cellStyle name="Calculation 3 2 4 21 2 2" xfId="10221" xr:uid="{00000000-0005-0000-0000-0000D6270000}"/>
    <cellStyle name="Calculation 3 2 4 21 3" xfId="10222" xr:uid="{00000000-0005-0000-0000-0000D7270000}"/>
    <cellStyle name="Calculation 3 2 4 22" xfId="10223" xr:uid="{00000000-0005-0000-0000-0000D8270000}"/>
    <cellStyle name="Calculation 3 2 4 22 2" xfId="10224" xr:uid="{00000000-0005-0000-0000-0000D9270000}"/>
    <cellStyle name="Calculation 3 2 4 23" xfId="10225" xr:uid="{00000000-0005-0000-0000-0000DA270000}"/>
    <cellStyle name="Calculation 3 2 4 24" xfId="10226" xr:uid="{00000000-0005-0000-0000-0000DB270000}"/>
    <cellStyle name="Calculation 3 2 4 3" xfId="10227" xr:uid="{00000000-0005-0000-0000-0000DC270000}"/>
    <cellStyle name="Calculation 3 2 4 3 2" xfId="10228" xr:uid="{00000000-0005-0000-0000-0000DD270000}"/>
    <cellStyle name="Calculation 3 2 4 3 2 2" xfId="10229" xr:uid="{00000000-0005-0000-0000-0000DE270000}"/>
    <cellStyle name="Calculation 3 2 4 3 3" xfId="10230" xr:uid="{00000000-0005-0000-0000-0000DF270000}"/>
    <cellStyle name="Calculation 3 2 4 3 4" xfId="10231" xr:uid="{00000000-0005-0000-0000-0000E0270000}"/>
    <cellStyle name="Calculation 3 2 4 4" xfId="10232" xr:uid="{00000000-0005-0000-0000-0000E1270000}"/>
    <cellStyle name="Calculation 3 2 4 4 2" xfId="10233" xr:uid="{00000000-0005-0000-0000-0000E2270000}"/>
    <cellStyle name="Calculation 3 2 4 4 2 2" xfId="10234" xr:uid="{00000000-0005-0000-0000-0000E3270000}"/>
    <cellStyle name="Calculation 3 2 4 4 3" xfId="10235" xr:uid="{00000000-0005-0000-0000-0000E4270000}"/>
    <cellStyle name="Calculation 3 2 4 4 4" xfId="10236" xr:uid="{00000000-0005-0000-0000-0000E5270000}"/>
    <cellStyle name="Calculation 3 2 4 5" xfId="10237" xr:uid="{00000000-0005-0000-0000-0000E6270000}"/>
    <cellStyle name="Calculation 3 2 4 5 2" xfId="10238" xr:uid="{00000000-0005-0000-0000-0000E7270000}"/>
    <cellStyle name="Calculation 3 2 4 5 2 2" xfId="10239" xr:uid="{00000000-0005-0000-0000-0000E8270000}"/>
    <cellStyle name="Calculation 3 2 4 5 3" xfId="10240" xr:uid="{00000000-0005-0000-0000-0000E9270000}"/>
    <cellStyle name="Calculation 3 2 4 6" xfId="10241" xr:uid="{00000000-0005-0000-0000-0000EA270000}"/>
    <cellStyle name="Calculation 3 2 4 6 2" xfId="10242" xr:uid="{00000000-0005-0000-0000-0000EB270000}"/>
    <cellStyle name="Calculation 3 2 4 6 2 2" xfId="10243" xr:uid="{00000000-0005-0000-0000-0000EC270000}"/>
    <cellStyle name="Calculation 3 2 4 6 3" xfId="10244" xr:uid="{00000000-0005-0000-0000-0000ED270000}"/>
    <cellStyle name="Calculation 3 2 4 7" xfId="10245" xr:uid="{00000000-0005-0000-0000-0000EE270000}"/>
    <cellStyle name="Calculation 3 2 4 7 2" xfId="10246" xr:uid="{00000000-0005-0000-0000-0000EF270000}"/>
    <cellStyle name="Calculation 3 2 4 7 2 2" xfId="10247" xr:uid="{00000000-0005-0000-0000-0000F0270000}"/>
    <cellStyle name="Calculation 3 2 4 7 3" xfId="10248" xr:uid="{00000000-0005-0000-0000-0000F1270000}"/>
    <cellStyle name="Calculation 3 2 4 8" xfId="10249" xr:uid="{00000000-0005-0000-0000-0000F2270000}"/>
    <cellStyle name="Calculation 3 2 4 8 2" xfId="10250" xr:uid="{00000000-0005-0000-0000-0000F3270000}"/>
    <cellStyle name="Calculation 3 2 4 8 2 2" xfId="10251" xr:uid="{00000000-0005-0000-0000-0000F4270000}"/>
    <cellStyle name="Calculation 3 2 4 8 3" xfId="10252" xr:uid="{00000000-0005-0000-0000-0000F5270000}"/>
    <cellStyle name="Calculation 3 2 4 9" xfId="10253" xr:uid="{00000000-0005-0000-0000-0000F6270000}"/>
    <cellStyle name="Calculation 3 2 4 9 2" xfId="10254" xr:uid="{00000000-0005-0000-0000-0000F7270000}"/>
    <cellStyle name="Calculation 3 2 4 9 2 2" xfId="10255" xr:uid="{00000000-0005-0000-0000-0000F8270000}"/>
    <cellStyle name="Calculation 3 2 4 9 3" xfId="10256" xr:uid="{00000000-0005-0000-0000-0000F9270000}"/>
    <cellStyle name="Calculation 3 2 5" xfId="10257" xr:uid="{00000000-0005-0000-0000-0000FA270000}"/>
    <cellStyle name="Calculation 3 2 5 10" xfId="10258" xr:uid="{00000000-0005-0000-0000-0000FB270000}"/>
    <cellStyle name="Calculation 3 2 5 10 2" xfId="10259" xr:uid="{00000000-0005-0000-0000-0000FC270000}"/>
    <cellStyle name="Calculation 3 2 5 10 2 2" xfId="10260" xr:uid="{00000000-0005-0000-0000-0000FD270000}"/>
    <cellStyle name="Calculation 3 2 5 10 3" xfId="10261" xr:uid="{00000000-0005-0000-0000-0000FE270000}"/>
    <cellStyle name="Calculation 3 2 5 11" xfId="10262" xr:uid="{00000000-0005-0000-0000-0000FF270000}"/>
    <cellStyle name="Calculation 3 2 5 11 2" xfId="10263" xr:uid="{00000000-0005-0000-0000-000000280000}"/>
    <cellStyle name="Calculation 3 2 5 11 2 2" xfId="10264" xr:uid="{00000000-0005-0000-0000-000001280000}"/>
    <cellStyle name="Calculation 3 2 5 11 3" xfId="10265" xr:uid="{00000000-0005-0000-0000-000002280000}"/>
    <cellStyle name="Calculation 3 2 5 12" xfId="10266" xr:uid="{00000000-0005-0000-0000-000003280000}"/>
    <cellStyle name="Calculation 3 2 5 12 2" xfId="10267" xr:uid="{00000000-0005-0000-0000-000004280000}"/>
    <cellStyle name="Calculation 3 2 5 12 2 2" xfId="10268" xr:uid="{00000000-0005-0000-0000-000005280000}"/>
    <cellStyle name="Calculation 3 2 5 12 3" xfId="10269" xr:uid="{00000000-0005-0000-0000-000006280000}"/>
    <cellStyle name="Calculation 3 2 5 13" xfId="10270" xr:uid="{00000000-0005-0000-0000-000007280000}"/>
    <cellStyle name="Calculation 3 2 5 13 2" xfId="10271" xr:uid="{00000000-0005-0000-0000-000008280000}"/>
    <cellStyle name="Calculation 3 2 5 13 2 2" xfId="10272" xr:uid="{00000000-0005-0000-0000-000009280000}"/>
    <cellStyle name="Calculation 3 2 5 13 3" xfId="10273" xr:uid="{00000000-0005-0000-0000-00000A280000}"/>
    <cellStyle name="Calculation 3 2 5 14" xfId="10274" xr:uid="{00000000-0005-0000-0000-00000B280000}"/>
    <cellStyle name="Calculation 3 2 5 14 2" xfId="10275" xr:uid="{00000000-0005-0000-0000-00000C280000}"/>
    <cellStyle name="Calculation 3 2 5 14 2 2" xfId="10276" xr:uid="{00000000-0005-0000-0000-00000D280000}"/>
    <cellStyle name="Calculation 3 2 5 14 3" xfId="10277" xr:uid="{00000000-0005-0000-0000-00000E280000}"/>
    <cellStyle name="Calculation 3 2 5 15" xfId="10278" xr:uid="{00000000-0005-0000-0000-00000F280000}"/>
    <cellStyle name="Calculation 3 2 5 15 2" xfId="10279" xr:uid="{00000000-0005-0000-0000-000010280000}"/>
    <cellStyle name="Calculation 3 2 5 15 2 2" xfId="10280" xr:uid="{00000000-0005-0000-0000-000011280000}"/>
    <cellStyle name="Calculation 3 2 5 15 3" xfId="10281" xr:uid="{00000000-0005-0000-0000-000012280000}"/>
    <cellStyle name="Calculation 3 2 5 16" xfId="10282" xr:uid="{00000000-0005-0000-0000-000013280000}"/>
    <cellStyle name="Calculation 3 2 5 16 2" xfId="10283" xr:uid="{00000000-0005-0000-0000-000014280000}"/>
    <cellStyle name="Calculation 3 2 5 16 2 2" xfId="10284" xr:uid="{00000000-0005-0000-0000-000015280000}"/>
    <cellStyle name="Calculation 3 2 5 16 3" xfId="10285" xr:uid="{00000000-0005-0000-0000-000016280000}"/>
    <cellStyle name="Calculation 3 2 5 17" xfId="10286" xr:uid="{00000000-0005-0000-0000-000017280000}"/>
    <cellStyle name="Calculation 3 2 5 17 2" xfId="10287" xr:uid="{00000000-0005-0000-0000-000018280000}"/>
    <cellStyle name="Calculation 3 2 5 17 2 2" xfId="10288" xr:uid="{00000000-0005-0000-0000-000019280000}"/>
    <cellStyle name="Calculation 3 2 5 17 3" xfId="10289" xr:uid="{00000000-0005-0000-0000-00001A280000}"/>
    <cellStyle name="Calculation 3 2 5 18" xfId="10290" xr:uid="{00000000-0005-0000-0000-00001B280000}"/>
    <cellStyle name="Calculation 3 2 5 18 2" xfId="10291" xr:uid="{00000000-0005-0000-0000-00001C280000}"/>
    <cellStyle name="Calculation 3 2 5 18 2 2" xfId="10292" xr:uid="{00000000-0005-0000-0000-00001D280000}"/>
    <cellStyle name="Calculation 3 2 5 18 3" xfId="10293" xr:uid="{00000000-0005-0000-0000-00001E280000}"/>
    <cellStyle name="Calculation 3 2 5 19" xfId="10294" xr:uid="{00000000-0005-0000-0000-00001F280000}"/>
    <cellStyle name="Calculation 3 2 5 19 2" xfId="10295" xr:uid="{00000000-0005-0000-0000-000020280000}"/>
    <cellStyle name="Calculation 3 2 5 19 2 2" xfId="10296" xr:uid="{00000000-0005-0000-0000-000021280000}"/>
    <cellStyle name="Calculation 3 2 5 19 3" xfId="10297" xr:uid="{00000000-0005-0000-0000-000022280000}"/>
    <cellStyle name="Calculation 3 2 5 2" xfId="10298" xr:uid="{00000000-0005-0000-0000-000023280000}"/>
    <cellStyle name="Calculation 3 2 5 2 2" xfId="10299" xr:uid="{00000000-0005-0000-0000-000024280000}"/>
    <cellStyle name="Calculation 3 2 5 2 2 2" xfId="10300" xr:uid="{00000000-0005-0000-0000-000025280000}"/>
    <cellStyle name="Calculation 3 2 5 2 3" xfId="10301" xr:uid="{00000000-0005-0000-0000-000026280000}"/>
    <cellStyle name="Calculation 3 2 5 2 4" xfId="10302" xr:uid="{00000000-0005-0000-0000-000027280000}"/>
    <cellStyle name="Calculation 3 2 5 20" xfId="10303" xr:uid="{00000000-0005-0000-0000-000028280000}"/>
    <cellStyle name="Calculation 3 2 5 20 2" xfId="10304" xr:uid="{00000000-0005-0000-0000-000029280000}"/>
    <cellStyle name="Calculation 3 2 5 20 2 2" xfId="10305" xr:uid="{00000000-0005-0000-0000-00002A280000}"/>
    <cellStyle name="Calculation 3 2 5 20 3" xfId="10306" xr:uid="{00000000-0005-0000-0000-00002B280000}"/>
    <cellStyle name="Calculation 3 2 5 21" xfId="10307" xr:uid="{00000000-0005-0000-0000-00002C280000}"/>
    <cellStyle name="Calculation 3 2 5 21 2" xfId="10308" xr:uid="{00000000-0005-0000-0000-00002D280000}"/>
    <cellStyle name="Calculation 3 2 5 22" xfId="10309" xr:uid="{00000000-0005-0000-0000-00002E280000}"/>
    <cellStyle name="Calculation 3 2 5 23" xfId="10310" xr:uid="{00000000-0005-0000-0000-00002F280000}"/>
    <cellStyle name="Calculation 3 2 5 3" xfId="10311" xr:uid="{00000000-0005-0000-0000-000030280000}"/>
    <cellStyle name="Calculation 3 2 5 3 2" xfId="10312" xr:uid="{00000000-0005-0000-0000-000031280000}"/>
    <cellStyle name="Calculation 3 2 5 3 2 2" xfId="10313" xr:uid="{00000000-0005-0000-0000-000032280000}"/>
    <cellStyle name="Calculation 3 2 5 3 3" xfId="10314" xr:uid="{00000000-0005-0000-0000-000033280000}"/>
    <cellStyle name="Calculation 3 2 5 4" xfId="10315" xr:uid="{00000000-0005-0000-0000-000034280000}"/>
    <cellStyle name="Calculation 3 2 5 4 2" xfId="10316" xr:uid="{00000000-0005-0000-0000-000035280000}"/>
    <cellStyle name="Calculation 3 2 5 4 2 2" xfId="10317" xr:uid="{00000000-0005-0000-0000-000036280000}"/>
    <cellStyle name="Calculation 3 2 5 4 3" xfId="10318" xr:uid="{00000000-0005-0000-0000-000037280000}"/>
    <cellStyle name="Calculation 3 2 5 5" xfId="10319" xr:uid="{00000000-0005-0000-0000-000038280000}"/>
    <cellStyle name="Calculation 3 2 5 5 2" xfId="10320" xr:uid="{00000000-0005-0000-0000-000039280000}"/>
    <cellStyle name="Calculation 3 2 5 5 2 2" xfId="10321" xr:uid="{00000000-0005-0000-0000-00003A280000}"/>
    <cellStyle name="Calculation 3 2 5 5 3" xfId="10322" xr:uid="{00000000-0005-0000-0000-00003B280000}"/>
    <cellStyle name="Calculation 3 2 5 6" xfId="10323" xr:uid="{00000000-0005-0000-0000-00003C280000}"/>
    <cellStyle name="Calculation 3 2 5 6 2" xfId="10324" xr:uid="{00000000-0005-0000-0000-00003D280000}"/>
    <cellStyle name="Calculation 3 2 5 6 2 2" xfId="10325" xr:uid="{00000000-0005-0000-0000-00003E280000}"/>
    <cellStyle name="Calculation 3 2 5 6 3" xfId="10326" xr:uid="{00000000-0005-0000-0000-00003F280000}"/>
    <cellStyle name="Calculation 3 2 5 7" xfId="10327" xr:uid="{00000000-0005-0000-0000-000040280000}"/>
    <cellStyle name="Calculation 3 2 5 7 2" xfId="10328" xr:uid="{00000000-0005-0000-0000-000041280000}"/>
    <cellStyle name="Calculation 3 2 5 7 2 2" xfId="10329" xr:uid="{00000000-0005-0000-0000-000042280000}"/>
    <cellStyle name="Calculation 3 2 5 7 3" xfId="10330" xr:uid="{00000000-0005-0000-0000-000043280000}"/>
    <cellStyle name="Calculation 3 2 5 8" xfId="10331" xr:uid="{00000000-0005-0000-0000-000044280000}"/>
    <cellStyle name="Calculation 3 2 5 8 2" xfId="10332" xr:uid="{00000000-0005-0000-0000-000045280000}"/>
    <cellStyle name="Calculation 3 2 5 8 2 2" xfId="10333" xr:uid="{00000000-0005-0000-0000-000046280000}"/>
    <cellStyle name="Calculation 3 2 5 8 3" xfId="10334" xr:uid="{00000000-0005-0000-0000-000047280000}"/>
    <cellStyle name="Calculation 3 2 5 9" xfId="10335" xr:uid="{00000000-0005-0000-0000-000048280000}"/>
    <cellStyle name="Calculation 3 2 5 9 2" xfId="10336" xr:uid="{00000000-0005-0000-0000-000049280000}"/>
    <cellStyle name="Calculation 3 2 5 9 2 2" xfId="10337" xr:uid="{00000000-0005-0000-0000-00004A280000}"/>
    <cellStyle name="Calculation 3 2 5 9 3" xfId="10338" xr:uid="{00000000-0005-0000-0000-00004B280000}"/>
    <cellStyle name="Calculation 3 2 6" xfId="10339" xr:uid="{00000000-0005-0000-0000-00004C280000}"/>
    <cellStyle name="Calculation 3 2 6 2" xfId="10340" xr:uid="{00000000-0005-0000-0000-00004D280000}"/>
    <cellStyle name="Calculation 3 2 6 2 2" xfId="10341" xr:uid="{00000000-0005-0000-0000-00004E280000}"/>
    <cellStyle name="Calculation 3 2 6 3" xfId="10342" xr:uid="{00000000-0005-0000-0000-00004F280000}"/>
    <cellStyle name="Calculation 3 2 6 4" xfId="10343" xr:uid="{00000000-0005-0000-0000-000050280000}"/>
    <cellStyle name="Calculation 3 2 7" xfId="10344" xr:uid="{00000000-0005-0000-0000-000051280000}"/>
    <cellStyle name="Calculation 3 2 7 2" xfId="10345" xr:uid="{00000000-0005-0000-0000-000052280000}"/>
    <cellStyle name="Calculation 3 2 7 2 2" xfId="10346" xr:uid="{00000000-0005-0000-0000-000053280000}"/>
    <cellStyle name="Calculation 3 2 7 3" xfId="10347" xr:uid="{00000000-0005-0000-0000-000054280000}"/>
    <cellStyle name="Calculation 3 2 8" xfId="10348" xr:uid="{00000000-0005-0000-0000-000055280000}"/>
    <cellStyle name="Calculation 3 2 8 2" xfId="10349" xr:uid="{00000000-0005-0000-0000-000056280000}"/>
    <cellStyle name="Calculation 3 2 8 2 2" xfId="10350" xr:uid="{00000000-0005-0000-0000-000057280000}"/>
    <cellStyle name="Calculation 3 2 8 3" xfId="10351" xr:uid="{00000000-0005-0000-0000-000058280000}"/>
    <cellStyle name="Calculation 3 2 9" xfId="10352" xr:uid="{00000000-0005-0000-0000-000059280000}"/>
    <cellStyle name="Calculation 3 2 9 2" xfId="10353" xr:uid="{00000000-0005-0000-0000-00005A280000}"/>
    <cellStyle name="Calculation 3 2 9 2 2" xfId="10354" xr:uid="{00000000-0005-0000-0000-00005B280000}"/>
    <cellStyle name="Calculation 3 2 9 3" xfId="10355" xr:uid="{00000000-0005-0000-0000-00005C280000}"/>
    <cellStyle name="Calculation 3 20" xfId="10356" xr:uid="{00000000-0005-0000-0000-00005D280000}"/>
    <cellStyle name="Calculation 3 20 2" xfId="10357" xr:uid="{00000000-0005-0000-0000-00005E280000}"/>
    <cellStyle name="Calculation 3 20 2 2" xfId="10358" xr:uid="{00000000-0005-0000-0000-00005F280000}"/>
    <cellStyle name="Calculation 3 20 3" xfId="10359" xr:uid="{00000000-0005-0000-0000-000060280000}"/>
    <cellStyle name="Calculation 3 21" xfId="10360" xr:uid="{00000000-0005-0000-0000-000061280000}"/>
    <cellStyle name="Calculation 3 21 2" xfId="10361" xr:uid="{00000000-0005-0000-0000-000062280000}"/>
    <cellStyle name="Calculation 3 21 2 2" xfId="10362" xr:uid="{00000000-0005-0000-0000-000063280000}"/>
    <cellStyle name="Calculation 3 21 3" xfId="10363" xr:uid="{00000000-0005-0000-0000-000064280000}"/>
    <cellStyle name="Calculation 3 22" xfId="10364" xr:uid="{00000000-0005-0000-0000-000065280000}"/>
    <cellStyle name="Calculation 3 22 2" xfId="10365" xr:uid="{00000000-0005-0000-0000-000066280000}"/>
    <cellStyle name="Calculation 3 23" xfId="10366" xr:uid="{00000000-0005-0000-0000-000067280000}"/>
    <cellStyle name="Calculation 3 24" xfId="10367" xr:uid="{00000000-0005-0000-0000-000068280000}"/>
    <cellStyle name="Calculation 3 25" xfId="10368" xr:uid="{00000000-0005-0000-0000-000069280000}"/>
    <cellStyle name="Calculation 3 26" xfId="10369" xr:uid="{00000000-0005-0000-0000-00006A280000}"/>
    <cellStyle name="Calculation 3 27" xfId="10370" xr:uid="{00000000-0005-0000-0000-00006B280000}"/>
    <cellStyle name="Calculation 3 3" xfId="10371" xr:uid="{00000000-0005-0000-0000-00006C280000}"/>
    <cellStyle name="Calculation 3 3 10" xfId="10372" xr:uid="{00000000-0005-0000-0000-00006D280000}"/>
    <cellStyle name="Calculation 3 3 10 2" xfId="10373" xr:uid="{00000000-0005-0000-0000-00006E280000}"/>
    <cellStyle name="Calculation 3 3 10 2 2" xfId="10374" xr:uid="{00000000-0005-0000-0000-00006F280000}"/>
    <cellStyle name="Calculation 3 3 10 3" xfId="10375" xr:uid="{00000000-0005-0000-0000-000070280000}"/>
    <cellStyle name="Calculation 3 3 11" xfId="10376" xr:uid="{00000000-0005-0000-0000-000071280000}"/>
    <cellStyle name="Calculation 3 3 11 2" xfId="10377" xr:uid="{00000000-0005-0000-0000-000072280000}"/>
    <cellStyle name="Calculation 3 3 11 2 2" xfId="10378" xr:uid="{00000000-0005-0000-0000-000073280000}"/>
    <cellStyle name="Calculation 3 3 11 3" xfId="10379" xr:uid="{00000000-0005-0000-0000-000074280000}"/>
    <cellStyle name="Calculation 3 3 12" xfId="10380" xr:uid="{00000000-0005-0000-0000-000075280000}"/>
    <cellStyle name="Calculation 3 3 12 2" xfId="10381" xr:uid="{00000000-0005-0000-0000-000076280000}"/>
    <cellStyle name="Calculation 3 3 12 2 2" xfId="10382" xr:uid="{00000000-0005-0000-0000-000077280000}"/>
    <cellStyle name="Calculation 3 3 12 3" xfId="10383" xr:uid="{00000000-0005-0000-0000-000078280000}"/>
    <cellStyle name="Calculation 3 3 13" xfId="10384" xr:uid="{00000000-0005-0000-0000-000079280000}"/>
    <cellStyle name="Calculation 3 3 13 2" xfId="10385" xr:uid="{00000000-0005-0000-0000-00007A280000}"/>
    <cellStyle name="Calculation 3 3 13 2 2" xfId="10386" xr:uid="{00000000-0005-0000-0000-00007B280000}"/>
    <cellStyle name="Calculation 3 3 13 3" xfId="10387" xr:uid="{00000000-0005-0000-0000-00007C280000}"/>
    <cellStyle name="Calculation 3 3 14" xfId="10388" xr:uid="{00000000-0005-0000-0000-00007D280000}"/>
    <cellStyle name="Calculation 3 3 14 2" xfId="10389" xr:uid="{00000000-0005-0000-0000-00007E280000}"/>
    <cellStyle name="Calculation 3 3 14 2 2" xfId="10390" xr:uid="{00000000-0005-0000-0000-00007F280000}"/>
    <cellStyle name="Calculation 3 3 14 3" xfId="10391" xr:uid="{00000000-0005-0000-0000-000080280000}"/>
    <cellStyle name="Calculation 3 3 15" xfId="10392" xr:uid="{00000000-0005-0000-0000-000081280000}"/>
    <cellStyle name="Calculation 3 3 15 2" xfId="10393" xr:uid="{00000000-0005-0000-0000-000082280000}"/>
    <cellStyle name="Calculation 3 3 15 2 2" xfId="10394" xr:uid="{00000000-0005-0000-0000-000083280000}"/>
    <cellStyle name="Calculation 3 3 15 3" xfId="10395" xr:uid="{00000000-0005-0000-0000-000084280000}"/>
    <cellStyle name="Calculation 3 3 16" xfId="10396" xr:uid="{00000000-0005-0000-0000-000085280000}"/>
    <cellStyle name="Calculation 3 3 16 2" xfId="10397" xr:uid="{00000000-0005-0000-0000-000086280000}"/>
    <cellStyle name="Calculation 3 3 16 2 2" xfId="10398" xr:uid="{00000000-0005-0000-0000-000087280000}"/>
    <cellStyle name="Calculation 3 3 16 3" xfId="10399" xr:uid="{00000000-0005-0000-0000-000088280000}"/>
    <cellStyle name="Calculation 3 3 17" xfId="10400" xr:uid="{00000000-0005-0000-0000-000089280000}"/>
    <cellStyle name="Calculation 3 3 17 2" xfId="10401" xr:uid="{00000000-0005-0000-0000-00008A280000}"/>
    <cellStyle name="Calculation 3 3 17 2 2" xfId="10402" xr:uid="{00000000-0005-0000-0000-00008B280000}"/>
    <cellStyle name="Calculation 3 3 17 3" xfId="10403" xr:uid="{00000000-0005-0000-0000-00008C280000}"/>
    <cellStyle name="Calculation 3 3 18" xfId="10404" xr:uid="{00000000-0005-0000-0000-00008D280000}"/>
    <cellStyle name="Calculation 3 3 18 2" xfId="10405" xr:uid="{00000000-0005-0000-0000-00008E280000}"/>
    <cellStyle name="Calculation 3 3 19" xfId="10406" xr:uid="{00000000-0005-0000-0000-00008F280000}"/>
    <cellStyle name="Calculation 3 3 2" xfId="10407" xr:uid="{00000000-0005-0000-0000-000090280000}"/>
    <cellStyle name="Calculation 3 3 2 10" xfId="10408" xr:uid="{00000000-0005-0000-0000-000091280000}"/>
    <cellStyle name="Calculation 3 3 2 10 2" xfId="10409" xr:uid="{00000000-0005-0000-0000-000092280000}"/>
    <cellStyle name="Calculation 3 3 2 10 2 2" xfId="10410" xr:uid="{00000000-0005-0000-0000-000093280000}"/>
    <cellStyle name="Calculation 3 3 2 10 3" xfId="10411" xr:uid="{00000000-0005-0000-0000-000094280000}"/>
    <cellStyle name="Calculation 3 3 2 11" xfId="10412" xr:uid="{00000000-0005-0000-0000-000095280000}"/>
    <cellStyle name="Calculation 3 3 2 11 2" xfId="10413" xr:uid="{00000000-0005-0000-0000-000096280000}"/>
    <cellStyle name="Calculation 3 3 2 11 2 2" xfId="10414" xr:uid="{00000000-0005-0000-0000-000097280000}"/>
    <cellStyle name="Calculation 3 3 2 11 3" xfId="10415" xr:uid="{00000000-0005-0000-0000-000098280000}"/>
    <cellStyle name="Calculation 3 3 2 12" xfId="10416" xr:uid="{00000000-0005-0000-0000-000099280000}"/>
    <cellStyle name="Calculation 3 3 2 12 2" xfId="10417" xr:uid="{00000000-0005-0000-0000-00009A280000}"/>
    <cellStyle name="Calculation 3 3 2 12 2 2" xfId="10418" xr:uid="{00000000-0005-0000-0000-00009B280000}"/>
    <cellStyle name="Calculation 3 3 2 12 3" xfId="10419" xr:uid="{00000000-0005-0000-0000-00009C280000}"/>
    <cellStyle name="Calculation 3 3 2 13" xfId="10420" xr:uid="{00000000-0005-0000-0000-00009D280000}"/>
    <cellStyle name="Calculation 3 3 2 13 2" xfId="10421" xr:uid="{00000000-0005-0000-0000-00009E280000}"/>
    <cellStyle name="Calculation 3 3 2 13 2 2" xfId="10422" xr:uid="{00000000-0005-0000-0000-00009F280000}"/>
    <cellStyle name="Calculation 3 3 2 13 3" xfId="10423" xr:uid="{00000000-0005-0000-0000-0000A0280000}"/>
    <cellStyle name="Calculation 3 3 2 14" xfId="10424" xr:uid="{00000000-0005-0000-0000-0000A1280000}"/>
    <cellStyle name="Calculation 3 3 2 14 2" xfId="10425" xr:uid="{00000000-0005-0000-0000-0000A2280000}"/>
    <cellStyle name="Calculation 3 3 2 14 2 2" xfId="10426" xr:uid="{00000000-0005-0000-0000-0000A3280000}"/>
    <cellStyle name="Calculation 3 3 2 14 3" xfId="10427" xr:uid="{00000000-0005-0000-0000-0000A4280000}"/>
    <cellStyle name="Calculation 3 3 2 15" xfId="10428" xr:uid="{00000000-0005-0000-0000-0000A5280000}"/>
    <cellStyle name="Calculation 3 3 2 15 2" xfId="10429" xr:uid="{00000000-0005-0000-0000-0000A6280000}"/>
    <cellStyle name="Calculation 3 3 2 15 2 2" xfId="10430" xr:uid="{00000000-0005-0000-0000-0000A7280000}"/>
    <cellStyle name="Calculation 3 3 2 15 3" xfId="10431" xr:uid="{00000000-0005-0000-0000-0000A8280000}"/>
    <cellStyle name="Calculation 3 3 2 16" xfId="10432" xr:uid="{00000000-0005-0000-0000-0000A9280000}"/>
    <cellStyle name="Calculation 3 3 2 16 2" xfId="10433" xr:uid="{00000000-0005-0000-0000-0000AA280000}"/>
    <cellStyle name="Calculation 3 3 2 16 2 2" xfId="10434" xr:uid="{00000000-0005-0000-0000-0000AB280000}"/>
    <cellStyle name="Calculation 3 3 2 16 3" xfId="10435" xr:uid="{00000000-0005-0000-0000-0000AC280000}"/>
    <cellStyle name="Calculation 3 3 2 17" xfId="10436" xr:uid="{00000000-0005-0000-0000-0000AD280000}"/>
    <cellStyle name="Calculation 3 3 2 17 2" xfId="10437" xr:uid="{00000000-0005-0000-0000-0000AE280000}"/>
    <cellStyle name="Calculation 3 3 2 17 2 2" xfId="10438" xr:uid="{00000000-0005-0000-0000-0000AF280000}"/>
    <cellStyle name="Calculation 3 3 2 17 3" xfId="10439" xr:uid="{00000000-0005-0000-0000-0000B0280000}"/>
    <cellStyle name="Calculation 3 3 2 18" xfId="10440" xr:uid="{00000000-0005-0000-0000-0000B1280000}"/>
    <cellStyle name="Calculation 3 3 2 18 2" xfId="10441" xr:uid="{00000000-0005-0000-0000-0000B2280000}"/>
    <cellStyle name="Calculation 3 3 2 18 2 2" xfId="10442" xr:uid="{00000000-0005-0000-0000-0000B3280000}"/>
    <cellStyle name="Calculation 3 3 2 18 3" xfId="10443" xr:uid="{00000000-0005-0000-0000-0000B4280000}"/>
    <cellStyle name="Calculation 3 3 2 19" xfId="10444" xr:uid="{00000000-0005-0000-0000-0000B5280000}"/>
    <cellStyle name="Calculation 3 3 2 19 2" xfId="10445" xr:uid="{00000000-0005-0000-0000-0000B6280000}"/>
    <cellStyle name="Calculation 3 3 2 19 2 2" xfId="10446" xr:uid="{00000000-0005-0000-0000-0000B7280000}"/>
    <cellStyle name="Calculation 3 3 2 19 3" xfId="10447" xr:uid="{00000000-0005-0000-0000-0000B8280000}"/>
    <cellStyle name="Calculation 3 3 2 2" xfId="10448" xr:uid="{00000000-0005-0000-0000-0000B9280000}"/>
    <cellStyle name="Calculation 3 3 2 2 2" xfId="10449" xr:uid="{00000000-0005-0000-0000-0000BA280000}"/>
    <cellStyle name="Calculation 3 3 2 2 2 2" xfId="10450" xr:uid="{00000000-0005-0000-0000-0000BB280000}"/>
    <cellStyle name="Calculation 3 3 2 2 2 2 2" xfId="10451" xr:uid="{00000000-0005-0000-0000-0000BC280000}"/>
    <cellStyle name="Calculation 3 3 2 2 2 3" xfId="10452" xr:uid="{00000000-0005-0000-0000-0000BD280000}"/>
    <cellStyle name="Calculation 3 3 2 2 2 4" xfId="10453" xr:uid="{00000000-0005-0000-0000-0000BE280000}"/>
    <cellStyle name="Calculation 3 3 2 2 3" xfId="10454" xr:uid="{00000000-0005-0000-0000-0000BF280000}"/>
    <cellStyle name="Calculation 3 3 2 2 3 2" xfId="10455" xr:uid="{00000000-0005-0000-0000-0000C0280000}"/>
    <cellStyle name="Calculation 3 3 2 2 4" xfId="10456" xr:uid="{00000000-0005-0000-0000-0000C1280000}"/>
    <cellStyle name="Calculation 3 3 2 2 5" xfId="10457" xr:uid="{00000000-0005-0000-0000-0000C2280000}"/>
    <cellStyle name="Calculation 3 3 2 20" xfId="10458" xr:uid="{00000000-0005-0000-0000-0000C3280000}"/>
    <cellStyle name="Calculation 3 3 2 20 2" xfId="10459" xr:uid="{00000000-0005-0000-0000-0000C4280000}"/>
    <cellStyle name="Calculation 3 3 2 20 2 2" xfId="10460" xr:uid="{00000000-0005-0000-0000-0000C5280000}"/>
    <cellStyle name="Calculation 3 3 2 20 3" xfId="10461" xr:uid="{00000000-0005-0000-0000-0000C6280000}"/>
    <cellStyle name="Calculation 3 3 2 21" xfId="10462" xr:uid="{00000000-0005-0000-0000-0000C7280000}"/>
    <cellStyle name="Calculation 3 3 2 21 2" xfId="10463" xr:uid="{00000000-0005-0000-0000-0000C8280000}"/>
    <cellStyle name="Calculation 3 3 2 22" xfId="10464" xr:uid="{00000000-0005-0000-0000-0000C9280000}"/>
    <cellStyle name="Calculation 3 3 2 23" xfId="10465" xr:uid="{00000000-0005-0000-0000-0000CA280000}"/>
    <cellStyle name="Calculation 3 3 2 3" xfId="10466" xr:uid="{00000000-0005-0000-0000-0000CB280000}"/>
    <cellStyle name="Calculation 3 3 2 3 2" xfId="10467" xr:uid="{00000000-0005-0000-0000-0000CC280000}"/>
    <cellStyle name="Calculation 3 3 2 3 2 2" xfId="10468" xr:uid="{00000000-0005-0000-0000-0000CD280000}"/>
    <cellStyle name="Calculation 3 3 2 3 2 3" xfId="10469" xr:uid="{00000000-0005-0000-0000-0000CE280000}"/>
    <cellStyle name="Calculation 3 3 2 3 3" xfId="10470" xr:uid="{00000000-0005-0000-0000-0000CF280000}"/>
    <cellStyle name="Calculation 3 3 2 3 3 2" xfId="10471" xr:uid="{00000000-0005-0000-0000-0000D0280000}"/>
    <cellStyle name="Calculation 3 3 2 3 4" xfId="10472" xr:uid="{00000000-0005-0000-0000-0000D1280000}"/>
    <cellStyle name="Calculation 3 3 2 4" xfId="10473" xr:uid="{00000000-0005-0000-0000-0000D2280000}"/>
    <cellStyle name="Calculation 3 3 2 4 2" xfId="10474" xr:uid="{00000000-0005-0000-0000-0000D3280000}"/>
    <cellStyle name="Calculation 3 3 2 4 2 2" xfId="10475" xr:uid="{00000000-0005-0000-0000-0000D4280000}"/>
    <cellStyle name="Calculation 3 3 2 4 3" xfId="10476" xr:uid="{00000000-0005-0000-0000-0000D5280000}"/>
    <cellStyle name="Calculation 3 3 2 4 4" xfId="10477" xr:uid="{00000000-0005-0000-0000-0000D6280000}"/>
    <cellStyle name="Calculation 3 3 2 5" xfId="10478" xr:uid="{00000000-0005-0000-0000-0000D7280000}"/>
    <cellStyle name="Calculation 3 3 2 5 2" xfId="10479" xr:uid="{00000000-0005-0000-0000-0000D8280000}"/>
    <cellStyle name="Calculation 3 3 2 5 2 2" xfId="10480" xr:uid="{00000000-0005-0000-0000-0000D9280000}"/>
    <cellStyle name="Calculation 3 3 2 5 3" xfId="10481" xr:uid="{00000000-0005-0000-0000-0000DA280000}"/>
    <cellStyle name="Calculation 3 3 2 5 4" xfId="10482" xr:uid="{00000000-0005-0000-0000-0000DB280000}"/>
    <cellStyle name="Calculation 3 3 2 6" xfId="10483" xr:uid="{00000000-0005-0000-0000-0000DC280000}"/>
    <cellStyle name="Calculation 3 3 2 6 2" xfId="10484" xr:uid="{00000000-0005-0000-0000-0000DD280000}"/>
    <cellStyle name="Calculation 3 3 2 6 2 2" xfId="10485" xr:uid="{00000000-0005-0000-0000-0000DE280000}"/>
    <cellStyle name="Calculation 3 3 2 6 3" xfId="10486" xr:uid="{00000000-0005-0000-0000-0000DF280000}"/>
    <cellStyle name="Calculation 3 3 2 7" xfId="10487" xr:uid="{00000000-0005-0000-0000-0000E0280000}"/>
    <cellStyle name="Calculation 3 3 2 7 2" xfId="10488" xr:uid="{00000000-0005-0000-0000-0000E1280000}"/>
    <cellStyle name="Calculation 3 3 2 7 2 2" xfId="10489" xr:uid="{00000000-0005-0000-0000-0000E2280000}"/>
    <cellStyle name="Calculation 3 3 2 7 3" xfId="10490" xr:uid="{00000000-0005-0000-0000-0000E3280000}"/>
    <cellStyle name="Calculation 3 3 2 8" xfId="10491" xr:uid="{00000000-0005-0000-0000-0000E4280000}"/>
    <cellStyle name="Calculation 3 3 2 8 2" xfId="10492" xr:uid="{00000000-0005-0000-0000-0000E5280000}"/>
    <cellStyle name="Calculation 3 3 2 8 2 2" xfId="10493" xr:uid="{00000000-0005-0000-0000-0000E6280000}"/>
    <cellStyle name="Calculation 3 3 2 8 3" xfId="10494" xr:uid="{00000000-0005-0000-0000-0000E7280000}"/>
    <cellStyle name="Calculation 3 3 2 9" xfId="10495" xr:uid="{00000000-0005-0000-0000-0000E8280000}"/>
    <cellStyle name="Calculation 3 3 2 9 2" xfId="10496" xr:uid="{00000000-0005-0000-0000-0000E9280000}"/>
    <cellStyle name="Calculation 3 3 2 9 2 2" xfId="10497" xr:uid="{00000000-0005-0000-0000-0000EA280000}"/>
    <cellStyle name="Calculation 3 3 2 9 3" xfId="10498" xr:uid="{00000000-0005-0000-0000-0000EB280000}"/>
    <cellStyle name="Calculation 3 3 20" xfId="10499" xr:uid="{00000000-0005-0000-0000-0000EC280000}"/>
    <cellStyle name="Calculation 3 3 3" xfId="10500" xr:uid="{00000000-0005-0000-0000-0000ED280000}"/>
    <cellStyle name="Calculation 3 3 3 2" xfId="10501" xr:uid="{00000000-0005-0000-0000-0000EE280000}"/>
    <cellStyle name="Calculation 3 3 3 2 2" xfId="10502" xr:uid="{00000000-0005-0000-0000-0000EF280000}"/>
    <cellStyle name="Calculation 3 3 3 2 2 2" xfId="10503" xr:uid="{00000000-0005-0000-0000-0000F0280000}"/>
    <cellStyle name="Calculation 3 3 3 2 3" xfId="10504" xr:uid="{00000000-0005-0000-0000-0000F1280000}"/>
    <cellStyle name="Calculation 3 3 3 2 4" xfId="10505" xr:uid="{00000000-0005-0000-0000-0000F2280000}"/>
    <cellStyle name="Calculation 3 3 3 3" xfId="10506" xr:uid="{00000000-0005-0000-0000-0000F3280000}"/>
    <cellStyle name="Calculation 3 3 3 3 2" xfId="10507" xr:uid="{00000000-0005-0000-0000-0000F4280000}"/>
    <cellStyle name="Calculation 3 3 3 4" xfId="10508" xr:uid="{00000000-0005-0000-0000-0000F5280000}"/>
    <cellStyle name="Calculation 3 3 3 5" xfId="10509" xr:uid="{00000000-0005-0000-0000-0000F6280000}"/>
    <cellStyle name="Calculation 3 3 4" xfId="10510" xr:uid="{00000000-0005-0000-0000-0000F7280000}"/>
    <cellStyle name="Calculation 3 3 4 2" xfId="10511" xr:uid="{00000000-0005-0000-0000-0000F8280000}"/>
    <cellStyle name="Calculation 3 3 4 2 2" xfId="10512" xr:uid="{00000000-0005-0000-0000-0000F9280000}"/>
    <cellStyle name="Calculation 3 3 4 2 3" xfId="10513" xr:uid="{00000000-0005-0000-0000-0000FA280000}"/>
    <cellStyle name="Calculation 3 3 4 3" xfId="10514" xr:uid="{00000000-0005-0000-0000-0000FB280000}"/>
    <cellStyle name="Calculation 3 3 4 3 2" xfId="10515" xr:uid="{00000000-0005-0000-0000-0000FC280000}"/>
    <cellStyle name="Calculation 3 3 4 4" xfId="10516" xr:uid="{00000000-0005-0000-0000-0000FD280000}"/>
    <cellStyle name="Calculation 3 3 5" xfId="10517" xr:uid="{00000000-0005-0000-0000-0000FE280000}"/>
    <cellStyle name="Calculation 3 3 5 2" xfId="10518" xr:uid="{00000000-0005-0000-0000-0000FF280000}"/>
    <cellStyle name="Calculation 3 3 5 2 2" xfId="10519" xr:uid="{00000000-0005-0000-0000-000000290000}"/>
    <cellStyle name="Calculation 3 3 5 2 3" xfId="10520" xr:uid="{00000000-0005-0000-0000-000001290000}"/>
    <cellStyle name="Calculation 3 3 5 3" xfId="10521" xr:uid="{00000000-0005-0000-0000-000002290000}"/>
    <cellStyle name="Calculation 3 3 5 4" xfId="10522" xr:uid="{00000000-0005-0000-0000-000003290000}"/>
    <cellStyle name="Calculation 3 3 6" xfId="10523" xr:uid="{00000000-0005-0000-0000-000004290000}"/>
    <cellStyle name="Calculation 3 3 6 2" xfId="10524" xr:uid="{00000000-0005-0000-0000-000005290000}"/>
    <cellStyle name="Calculation 3 3 6 2 2" xfId="10525" xr:uid="{00000000-0005-0000-0000-000006290000}"/>
    <cellStyle name="Calculation 3 3 6 3" xfId="10526" xr:uid="{00000000-0005-0000-0000-000007290000}"/>
    <cellStyle name="Calculation 3 3 6 4" xfId="10527" xr:uid="{00000000-0005-0000-0000-000008290000}"/>
    <cellStyle name="Calculation 3 3 7" xfId="10528" xr:uid="{00000000-0005-0000-0000-000009290000}"/>
    <cellStyle name="Calculation 3 3 7 2" xfId="10529" xr:uid="{00000000-0005-0000-0000-00000A290000}"/>
    <cellStyle name="Calculation 3 3 7 2 2" xfId="10530" xr:uid="{00000000-0005-0000-0000-00000B290000}"/>
    <cellStyle name="Calculation 3 3 7 3" xfId="10531" xr:uid="{00000000-0005-0000-0000-00000C290000}"/>
    <cellStyle name="Calculation 3 3 8" xfId="10532" xr:uid="{00000000-0005-0000-0000-00000D290000}"/>
    <cellStyle name="Calculation 3 3 8 2" xfId="10533" xr:uid="{00000000-0005-0000-0000-00000E290000}"/>
    <cellStyle name="Calculation 3 3 8 2 2" xfId="10534" xr:uid="{00000000-0005-0000-0000-00000F290000}"/>
    <cellStyle name="Calculation 3 3 8 3" xfId="10535" xr:uid="{00000000-0005-0000-0000-000010290000}"/>
    <cellStyle name="Calculation 3 3 9" xfId="10536" xr:uid="{00000000-0005-0000-0000-000011290000}"/>
    <cellStyle name="Calculation 3 3 9 2" xfId="10537" xr:uid="{00000000-0005-0000-0000-000012290000}"/>
    <cellStyle name="Calculation 3 3 9 2 2" xfId="10538" xr:uid="{00000000-0005-0000-0000-000013290000}"/>
    <cellStyle name="Calculation 3 3 9 3" xfId="10539" xr:uid="{00000000-0005-0000-0000-000014290000}"/>
    <cellStyle name="Calculation 3 4" xfId="10540" xr:uid="{00000000-0005-0000-0000-000015290000}"/>
    <cellStyle name="Calculation 3 4 10" xfId="10541" xr:uid="{00000000-0005-0000-0000-000016290000}"/>
    <cellStyle name="Calculation 3 4 10 2" xfId="10542" xr:uid="{00000000-0005-0000-0000-000017290000}"/>
    <cellStyle name="Calculation 3 4 10 2 2" xfId="10543" xr:uid="{00000000-0005-0000-0000-000018290000}"/>
    <cellStyle name="Calculation 3 4 10 3" xfId="10544" xr:uid="{00000000-0005-0000-0000-000019290000}"/>
    <cellStyle name="Calculation 3 4 11" xfId="10545" xr:uid="{00000000-0005-0000-0000-00001A290000}"/>
    <cellStyle name="Calculation 3 4 11 2" xfId="10546" xr:uid="{00000000-0005-0000-0000-00001B290000}"/>
    <cellStyle name="Calculation 3 4 11 2 2" xfId="10547" xr:uid="{00000000-0005-0000-0000-00001C290000}"/>
    <cellStyle name="Calculation 3 4 11 3" xfId="10548" xr:uid="{00000000-0005-0000-0000-00001D290000}"/>
    <cellStyle name="Calculation 3 4 12" xfId="10549" xr:uid="{00000000-0005-0000-0000-00001E290000}"/>
    <cellStyle name="Calculation 3 4 12 2" xfId="10550" xr:uid="{00000000-0005-0000-0000-00001F290000}"/>
    <cellStyle name="Calculation 3 4 12 2 2" xfId="10551" xr:uid="{00000000-0005-0000-0000-000020290000}"/>
    <cellStyle name="Calculation 3 4 12 3" xfId="10552" xr:uid="{00000000-0005-0000-0000-000021290000}"/>
    <cellStyle name="Calculation 3 4 13" xfId="10553" xr:uid="{00000000-0005-0000-0000-000022290000}"/>
    <cellStyle name="Calculation 3 4 13 2" xfId="10554" xr:uid="{00000000-0005-0000-0000-000023290000}"/>
    <cellStyle name="Calculation 3 4 13 2 2" xfId="10555" xr:uid="{00000000-0005-0000-0000-000024290000}"/>
    <cellStyle name="Calculation 3 4 13 3" xfId="10556" xr:uid="{00000000-0005-0000-0000-000025290000}"/>
    <cellStyle name="Calculation 3 4 14" xfId="10557" xr:uid="{00000000-0005-0000-0000-000026290000}"/>
    <cellStyle name="Calculation 3 4 14 2" xfId="10558" xr:uid="{00000000-0005-0000-0000-000027290000}"/>
    <cellStyle name="Calculation 3 4 14 2 2" xfId="10559" xr:uid="{00000000-0005-0000-0000-000028290000}"/>
    <cellStyle name="Calculation 3 4 14 3" xfId="10560" xr:uid="{00000000-0005-0000-0000-000029290000}"/>
    <cellStyle name="Calculation 3 4 15" xfId="10561" xr:uid="{00000000-0005-0000-0000-00002A290000}"/>
    <cellStyle name="Calculation 3 4 15 2" xfId="10562" xr:uid="{00000000-0005-0000-0000-00002B290000}"/>
    <cellStyle name="Calculation 3 4 15 2 2" xfId="10563" xr:uid="{00000000-0005-0000-0000-00002C290000}"/>
    <cellStyle name="Calculation 3 4 15 3" xfId="10564" xr:uid="{00000000-0005-0000-0000-00002D290000}"/>
    <cellStyle name="Calculation 3 4 16" xfId="10565" xr:uid="{00000000-0005-0000-0000-00002E290000}"/>
    <cellStyle name="Calculation 3 4 16 2" xfId="10566" xr:uid="{00000000-0005-0000-0000-00002F290000}"/>
    <cellStyle name="Calculation 3 4 16 2 2" xfId="10567" xr:uid="{00000000-0005-0000-0000-000030290000}"/>
    <cellStyle name="Calculation 3 4 16 3" xfId="10568" xr:uid="{00000000-0005-0000-0000-000031290000}"/>
    <cellStyle name="Calculation 3 4 17" xfId="10569" xr:uid="{00000000-0005-0000-0000-000032290000}"/>
    <cellStyle name="Calculation 3 4 17 2" xfId="10570" xr:uid="{00000000-0005-0000-0000-000033290000}"/>
    <cellStyle name="Calculation 3 4 17 2 2" xfId="10571" xr:uid="{00000000-0005-0000-0000-000034290000}"/>
    <cellStyle name="Calculation 3 4 17 3" xfId="10572" xr:uid="{00000000-0005-0000-0000-000035290000}"/>
    <cellStyle name="Calculation 3 4 18" xfId="10573" xr:uid="{00000000-0005-0000-0000-000036290000}"/>
    <cellStyle name="Calculation 3 4 18 2" xfId="10574" xr:uid="{00000000-0005-0000-0000-000037290000}"/>
    <cellStyle name="Calculation 3 4 19" xfId="10575" xr:uid="{00000000-0005-0000-0000-000038290000}"/>
    <cellStyle name="Calculation 3 4 2" xfId="10576" xr:uid="{00000000-0005-0000-0000-000039290000}"/>
    <cellStyle name="Calculation 3 4 2 10" xfId="10577" xr:uid="{00000000-0005-0000-0000-00003A290000}"/>
    <cellStyle name="Calculation 3 4 2 10 2" xfId="10578" xr:uid="{00000000-0005-0000-0000-00003B290000}"/>
    <cellStyle name="Calculation 3 4 2 10 2 2" xfId="10579" xr:uid="{00000000-0005-0000-0000-00003C290000}"/>
    <cellStyle name="Calculation 3 4 2 10 3" xfId="10580" xr:uid="{00000000-0005-0000-0000-00003D290000}"/>
    <cellStyle name="Calculation 3 4 2 11" xfId="10581" xr:uid="{00000000-0005-0000-0000-00003E290000}"/>
    <cellStyle name="Calculation 3 4 2 11 2" xfId="10582" xr:uid="{00000000-0005-0000-0000-00003F290000}"/>
    <cellStyle name="Calculation 3 4 2 11 2 2" xfId="10583" xr:uid="{00000000-0005-0000-0000-000040290000}"/>
    <cellStyle name="Calculation 3 4 2 11 3" xfId="10584" xr:uid="{00000000-0005-0000-0000-000041290000}"/>
    <cellStyle name="Calculation 3 4 2 12" xfId="10585" xr:uid="{00000000-0005-0000-0000-000042290000}"/>
    <cellStyle name="Calculation 3 4 2 12 2" xfId="10586" xr:uid="{00000000-0005-0000-0000-000043290000}"/>
    <cellStyle name="Calculation 3 4 2 12 2 2" xfId="10587" xr:uid="{00000000-0005-0000-0000-000044290000}"/>
    <cellStyle name="Calculation 3 4 2 12 3" xfId="10588" xr:uid="{00000000-0005-0000-0000-000045290000}"/>
    <cellStyle name="Calculation 3 4 2 13" xfId="10589" xr:uid="{00000000-0005-0000-0000-000046290000}"/>
    <cellStyle name="Calculation 3 4 2 13 2" xfId="10590" xr:uid="{00000000-0005-0000-0000-000047290000}"/>
    <cellStyle name="Calculation 3 4 2 13 2 2" xfId="10591" xr:uid="{00000000-0005-0000-0000-000048290000}"/>
    <cellStyle name="Calculation 3 4 2 13 3" xfId="10592" xr:uid="{00000000-0005-0000-0000-000049290000}"/>
    <cellStyle name="Calculation 3 4 2 14" xfId="10593" xr:uid="{00000000-0005-0000-0000-00004A290000}"/>
    <cellStyle name="Calculation 3 4 2 14 2" xfId="10594" xr:uid="{00000000-0005-0000-0000-00004B290000}"/>
    <cellStyle name="Calculation 3 4 2 14 2 2" xfId="10595" xr:uid="{00000000-0005-0000-0000-00004C290000}"/>
    <cellStyle name="Calculation 3 4 2 14 3" xfId="10596" xr:uid="{00000000-0005-0000-0000-00004D290000}"/>
    <cellStyle name="Calculation 3 4 2 15" xfId="10597" xr:uid="{00000000-0005-0000-0000-00004E290000}"/>
    <cellStyle name="Calculation 3 4 2 15 2" xfId="10598" xr:uid="{00000000-0005-0000-0000-00004F290000}"/>
    <cellStyle name="Calculation 3 4 2 15 2 2" xfId="10599" xr:uid="{00000000-0005-0000-0000-000050290000}"/>
    <cellStyle name="Calculation 3 4 2 15 3" xfId="10600" xr:uid="{00000000-0005-0000-0000-000051290000}"/>
    <cellStyle name="Calculation 3 4 2 16" xfId="10601" xr:uid="{00000000-0005-0000-0000-000052290000}"/>
    <cellStyle name="Calculation 3 4 2 16 2" xfId="10602" xr:uid="{00000000-0005-0000-0000-000053290000}"/>
    <cellStyle name="Calculation 3 4 2 16 2 2" xfId="10603" xr:uid="{00000000-0005-0000-0000-000054290000}"/>
    <cellStyle name="Calculation 3 4 2 16 3" xfId="10604" xr:uid="{00000000-0005-0000-0000-000055290000}"/>
    <cellStyle name="Calculation 3 4 2 17" xfId="10605" xr:uid="{00000000-0005-0000-0000-000056290000}"/>
    <cellStyle name="Calculation 3 4 2 17 2" xfId="10606" xr:uid="{00000000-0005-0000-0000-000057290000}"/>
    <cellStyle name="Calculation 3 4 2 17 2 2" xfId="10607" xr:uid="{00000000-0005-0000-0000-000058290000}"/>
    <cellStyle name="Calculation 3 4 2 17 3" xfId="10608" xr:uid="{00000000-0005-0000-0000-000059290000}"/>
    <cellStyle name="Calculation 3 4 2 18" xfId="10609" xr:uid="{00000000-0005-0000-0000-00005A290000}"/>
    <cellStyle name="Calculation 3 4 2 18 2" xfId="10610" xr:uid="{00000000-0005-0000-0000-00005B290000}"/>
    <cellStyle name="Calculation 3 4 2 18 2 2" xfId="10611" xr:uid="{00000000-0005-0000-0000-00005C290000}"/>
    <cellStyle name="Calculation 3 4 2 18 3" xfId="10612" xr:uid="{00000000-0005-0000-0000-00005D290000}"/>
    <cellStyle name="Calculation 3 4 2 19" xfId="10613" xr:uid="{00000000-0005-0000-0000-00005E290000}"/>
    <cellStyle name="Calculation 3 4 2 19 2" xfId="10614" xr:uid="{00000000-0005-0000-0000-00005F290000}"/>
    <cellStyle name="Calculation 3 4 2 19 2 2" xfId="10615" xr:uid="{00000000-0005-0000-0000-000060290000}"/>
    <cellStyle name="Calculation 3 4 2 19 3" xfId="10616" xr:uid="{00000000-0005-0000-0000-000061290000}"/>
    <cellStyle name="Calculation 3 4 2 2" xfId="10617" xr:uid="{00000000-0005-0000-0000-000062290000}"/>
    <cellStyle name="Calculation 3 4 2 2 2" xfId="10618" xr:uid="{00000000-0005-0000-0000-000063290000}"/>
    <cellStyle name="Calculation 3 4 2 2 2 2" xfId="10619" xr:uid="{00000000-0005-0000-0000-000064290000}"/>
    <cellStyle name="Calculation 3 4 2 2 2 2 2" xfId="10620" xr:uid="{00000000-0005-0000-0000-000065290000}"/>
    <cellStyle name="Calculation 3 4 2 2 2 3" xfId="10621" xr:uid="{00000000-0005-0000-0000-000066290000}"/>
    <cellStyle name="Calculation 3 4 2 2 2 4" xfId="10622" xr:uid="{00000000-0005-0000-0000-000067290000}"/>
    <cellStyle name="Calculation 3 4 2 2 3" xfId="10623" xr:uid="{00000000-0005-0000-0000-000068290000}"/>
    <cellStyle name="Calculation 3 4 2 2 3 2" xfId="10624" xr:uid="{00000000-0005-0000-0000-000069290000}"/>
    <cellStyle name="Calculation 3 4 2 2 4" xfId="10625" xr:uid="{00000000-0005-0000-0000-00006A290000}"/>
    <cellStyle name="Calculation 3 4 2 2 5" xfId="10626" xr:uid="{00000000-0005-0000-0000-00006B290000}"/>
    <cellStyle name="Calculation 3 4 2 20" xfId="10627" xr:uid="{00000000-0005-0000-0000-00006C290000}"/>
    <cellStyle name="Calculation 3 4 2 20 2" xfId="10628" xr:uid="{00000000-0005-0000-0000-00006D290000}"/>
    <cellStyle name="Calculation 3 4 2 20 2 2" xfId="10629" xr:uid="{00000000-0005-0000-0000-00006E290000}"/>
    <cellStyle name="Calculation 3 4 2 20 3" xfId="10630" xr:uid="{00000000-0005-0000-0000-00006F290000}"/>
    <cellStyle name="Calculation 3 4 2 21" xfId="10631" xr:uid="{00000000-0005-0000-0000-000070290000}"/>
    <cellStyle name="Calculation 3 4 2 21 2" xfId="10632" xr:uid="{00000000-0005-0000-0000-000071290000}"/>
    <cellStyle name="Calculation 3 4 2 22" xfId="10633" xr:uid="{00000000-0005-0000-0000-000072290000}"/>
    <cellStyle name="Calculation 3 4 2 23" xfId="10634" xr:uid="{00000000-0005-0000-0000-000073290000}"/>
    <cellStyle name="Calculation 3 4 2 3" xfId="10635" xr:uid="{00000000-0005-0000-0000-000074290000}"/>
    <cellStyle name="Calculation 3 4 2 3 2" xfId="10636" xr:uid="{00000000-0005-0000-0000-000075290000}"/>
    <cellStyle name="Calculation 3 4 2 3 2 2" xfId="10637" xr:uid="{00000000-0005-0000-0000-000076290000}"/>
    <cellStyle name="Calculation 3 4 2 3 2 3" xfId="10638" xr:uid="{00000000-0005-0000-0000-000077290000}"/>
    <cellStyle name="Calculation 3 4 2 3 3" xfId="10639" xr:uid="{00000000-0005-0000-0000-000078290000}"/>
    <cellStyle name="Calculation 3 4 2 3 3 2" xfId="10640" xr:uid="{00000000-0005-0000-0000-000079290000}"/>
    <cellStyle name="Calculation 3 4 2 3 4" xfId="10641" xr:uid="{00000000-0005-0000-0000-00007A290000}"/>
    <cellStyle name="Calculation 3 4 2 4" xfId="10642" xr:uid="{00000000-0005-0000-0000-00007B290000}"/>
    <cellStyle name="Calculation 3 4 2 4 2" xfId="10643" xr:uid="{00000000-0005-0000-0000-00007C290000}"/>
    <cellStyle name="Calculation 3 4 2 4 2 2" xfId="10644" xr:uid="{00000000-0005-0000-0000-00007D290000}"/>
    <cellStyle name="Calculation 3 4 2 4 3" xfId="10645" xr:uid="{00000000-0005-0000-0000-00007E290000}"/>
    <cellStyle name="Calculation 3 4 2 4 4" xfId="10646" xr:uid="{00000000-0005-0000-0000-00007F290000}"/>
    <cellStyle name="Calculation 3 4 2 5" xfId="10647" xr:uid="{00000000-0005-0000-0000-000080290000}"/>
    <cellStyle name="Calculation 3 4 2 5 2" xfId="10648" xr:uid="{00000000-0005-0000-0000-000081290000}"/>
    <cellStyle name="Calculation 3 4 2 5 2 2" xfId="10649" xr:uid="{00000000-0005-0000-0000-000082290000}"/>
    <cellStyle name="Calculation 3 4 2 5 3" xfId="10650" xr:uid="{00000000-0005-0000-0000-000083290000}"/>
    <cellStyle name="Calculation 3 4 2 5 4" xfId="10651" xr:uid="{00000000-0005-0000-0000-000084290000}"/>
    <cellStyle name="Calculation 3 4 2 6" xfId="10652" xr:uid="{00000000-0005-0000-0000-000085290000}"/>
    <cellStyle name="Calculation 3 4 2 6 2" xfId="10653" xr:uid="{00000000-0005-0000-0000-000086290000}"/>
    <cellStyle name="Calculation 3 4 2 6 2 2" xfId="10654" xr:uid="{00000000-0005-0000-0000-000087290000}"/>
    <cellStyle name="Calculation 3 4 2 6 3" xfId="10655" xr:uid="{00000000-0005-0000-0000-000088290000}"/>
    <cellStyle name="Calculation 3 4 2 7" xfId="10656" xr:uid="{00000000-0005-0000-0000-000089290000}"/>
    <cellStyle name="Calculation 3 4 2 7 2" xfId="10657" xr:uid="{00000000-0005-0000-0000-00008A290000}"/>
    <cellStyle name="Calculation 3 4 2 7 2 2" xfId="10658" xr:uid="{00000000-0005-0000-0000-00008B290000}"/>
    <cellStyle name="Calculation 3 4 2 7 3" xfId="10659" xr:uid="{00000000-0005-0000-0000-00008C290000}"/>
    <cellStyle name="Calculation 3 4 2 8" xfId="10660" xr:uid="{00000000-0005-0000-0000-00008D290000}"/>
    <cellStyle name="Calculation 3 4 2 8 2" xfId="10661" xr:uid="{00000000-0005-0000-0000-00008E290000}"/>
    <cellStyle name="Calculation 3 4 2 8 2 2" xfId="10662" xr:uid="{00000000-0005-0000-0000-00008F290000}"/>
    <cellStyle name="Calculation 3 4 2 8 3" xfId="10663" xr:uid="{00000000-0005-0000-0000-000090290000}"/>
    <cellStyle name="Calculation 3 4 2 9" xfId="10664" xr:uid="{00000000-0005-0000-0000-000091290000}"/>
    <cellStyle name="Calculation 3 4 2 9 2" xfId="10665" xr:uid="{00000000-0005-0000-0000-000092290000}"/>
    <cellStyle name="Calculation 3 4 2 9 2 2" xfId="10666" xr:uid="{00000000-0005-0000-0000-000093290000}"/>
    <cellStyle name="Calculation 3 4 2 9 3" xfId="10667" xr:uid="{00000000-0005-0000-0000-000094290000}"/>
    <cellStyle name="Calculation 3 4 20" xfId="10668" xr:uid="{00000000-0005-0000-0000-000095290000}"/>
    <cellStyle name="Calculation 3 4 3" xfId="10669" xr:uid="{00000000-0005-0000-0000-000096290000}"/>
    <cellStyle name="Calculation 3 4 3 2" xfId="10670" xr:uid="{00000000-0005-0000-0000-000097290000}"/>
    <cellStyle name="Calculation 3 4 3 2 2" xfId="10671" xr:uid="{00000000-0005-0000-0000-000098290000}"/>
    <cellStyle name="Calculation 3 4 3 2 2 2" xfId="10672" xr:uid="{00000000-0005-0000-0000-000099290000}"/>
    <cellStyle name="Calculation 3 4 3 2 3" xfId="10673" xr:uid="{00000000-0005-0000-0000-00009A290000}"/>
    <cellStyle name="Calculation 3 4 3 2 4" xfId="10674" xr:uid="{00000000-0005-0000-0000-00009B290000}"/>
    <cellStyle name="Calculation 3 4 3 3" xfId="10675" xr:uid="{00000000-0005-0000-0000-00009C290000}"/>
    <cellStyle name="Calculation 3 4 3 3 2" xfId="10676" xr:uid="{00000000-0005-0000-0000-00009D290000}"/>
    <cellStyle name="Calculation 3 4 3 4" xfId="10677" xr:uid="{00000000-0005-0000-0000-00009E290000}"/>
    <cellStyle name="Calculation 3 4 3 5" xfId="10678" xr:uid="{00000000-0005-0000-0000-00009F290000}"/>
    <cellStyle name="Calculation 3 4 4" xfId="10679" xr:uid="{00000000-0005-0000-0000-0000A0290000}"/>
    <cellStyle name="Calculation 3 4 4 2" xfId="10680" xr:uid="{00000000-0005-0000-0000-0000A1290000}"/>
    <cellStyle name="Calculation 3 4 4 2 2" xfId="10681" xr:uid="{00000000-0005-0000-0000-0000A2290000}"/>
    <cellStyle name="Calculation 3 4 4 2 3" xfId="10682" xr:uid="{00000000-0005-0000-0000-0000A3290000}"/>
    <cellStyle name="Calculation 3 4 4 3" xfId="10683" xr:uid="{00000000-0005-0000-0000-0000A4290000}"/>
    <cellStyle name="Calculation 3 4 4 3 2" xfId="10684" xr:uid="{00000000-0005-0000-0000-0000A5290000}"/>
    <cellStyle name="Calculation 3 4 4 4" xfId="10685" xr:uid="{00000000-0005-0000-0000-0000A6290000}"/>
    <cellStyle name="Calculation 3 4 5" xfId="10686" xr:uid="{00000000-0005-0000-0000-0000A7290000}"/>
    <cellStyle name="Calculation 3 4 5 2" xfId="10687" xr:uid="{00000000-0005-0000-0000-0000A8290000}"/>
    <cellStyle name="Calculation 3 4 5 2 2" xfId="10688" xr:uid="{00000000-0005-0000-0000-0000A9290000}"/>
    <cellStyle name="Calculation 3 4 5 2 3" xfId="10689" xr:uid="{00000000-0005-0000-0000-0000AA290000}"/>
    <cellStyle name="Calculation 3 4 5 3" xfId="10690" xr:uid="{00000000-0005-0000-0000-0000AB290000}"/>
    <cellStyle name="Calculation 3 4 5 4" xfId="10691" xr:uid="{00000000-0005-0000-0000-0000AC290000}"/>
    <cellStyle name="Calculation 3 4 6" xfId="10692" xr:uid="{00000000-0005-0000-0000-0000AD290000}"/>
    <cellStyle name="Calculation 3 4 6 2" xfId="10693" xr:uid="{00000000-0005-0000-0000-0000AE290000}"/>
    <cellStyle name="Calculation 3 4 6 2 2" xfId="10694" xr:uid="{00000000-0005-0000-0000-0000AF290000}"/>
    <cellStyle name="Calculation 3 4 6 3" xfId="10695" xr:uid="{00000000-0005-0000-0000-0000B0290000}"/>
    <cellStyle name="Calculation 3 4 6 4" xfId="10696" xr:uid="{00000000-0005-0000-0000-0000B1290000}"/>
    <cellStyle name="Calculation 3 4 7" xfId="10697" xr:uid="{00000000-0005-0000-0000-0000B2290000}"/>
    <cellStyle name="Calculation 3 4 7 2" xfId="10698" xr:uid="{00000000-0005-0000-0000-0000B3290000}"/>
    <cellStyle name="Calculation 3 4 7 2 2" xfId="10699" xr:uid="{00000000-0005-0000-0000-0000B4290000}"/>
    <cellStyle name="Calculation 3 4 7 3" xfId="10700" xr:uid="{00000000-0005-0000-0000-0000B5290000}"/>
    <cellStyle name="Calculation 3 4 8" xfId="10701" xr:uid="{00000000-0005-0000-0000-0000B6290000}"/>
    <cellStyle name="Calculation 3 4 8 2" xfId="10702" xr:uid="{00000000-0005-0000-0000-0000B7290000}"/>
    <cellStyle name="Calculation 3 4 8 2 2" xfId="10703" xr:uid="{00000000-0005-0000-0000-0000B8290000}"/>
    <cellStyle name="Calculation 3 4 8 3" xfId="10704" xr:uid="{00000000-0005-0000-0000-0000B9290000}"/>
    <cellStyle name="Calculation 3 4 9" xfId="10705" xr:uid="{00000000-0005-0000-0000-0000BA290000}"/>
    <cellStyle name="Calculation 3 4 9 2" xfId="10706" xr:uid="{00000000-0005-0000-0000-0000BB290000}"/>
    <cellStyle name="Calculation 3 4 9 2 2" xfId="10707" xr:uid="{00000000-0005-0000-0000-0000BC290000}"/>
    <cellStyle name="Calculation 3 4 9 3" xfId="10708" xr:uid="{00000000-0005-0000-0000-0000BD290000}"/>
    <cellStyle name="Calculation 3 5" xfId="10709" xr:uid="{00000000-0005-0000-0000-0000BE290000}"/>
    <cellStyle name="Calculation 3 5 10" xfId="10710" xr:uid="{00000000-0005-0000-0000-0000BF290000}"/>
    <cellStyle name="Calculation 3 5 10 2" xfId="10711" xr:uid="{00000000-0005-0000-0000-0000C0290000}"/>
    <cellStyle name="Calculation 3 5 10 2 2" xfId="10712" xr:uid="{00000000-0005-0000-0000-0000C1290000}"/>
    <cellStyle name="Calculation 3 5 10 3" xfId="10713" xr:uid="{00000000-0005-0000-0000-0000C2290000}"/>
    <cellStyle name="Calculation 3 5 11" xfId="10714" xr:uid="{00000000-0005-0000-0000-0000C3290000}"/>
    <cellStyle name="Calculation 3 5 11 2" xfId="10715" xr:uid="{00000000-0005-0000-0000-0000C4290000}"/>
    <cellStyle name="Calculation 3 5 11 2 2" xfId="10716" xr:uid="{00000000-0005-0000-0000-0000C5290000}"/>
    <cellStyle name="Calculation 3 5 11 3" xfId="10717" xr:uid="{00000000-0005-0000-0000-0000C6290000}"/>
    <cellStyle name="Calculation 3 5 12" xfId="10718" xr:uid="{00000000-0005-0000-0000-0000C7290000}"/>
    <cellStyle name="Calculation 3 5 12 2" xfId="10719" xr:uid="{00000000-0005-0000-0000-0000C8290000}"/>
    <cellStyle name="Calculation 3 5 12 2 2" xfId="10720" xr:uid="{00000000-0005-0000-0000-0000C9290000}"/>
    <cellStyle name="Calculation 3 5 12 3" xfId="10721" xr:uid="{00000000-0005-0000-0000-0000CA290000}"/>
    <cellStyle name="Calculation 3 5 13" xfId="10722" xr:uid="{00000000-0005-0000-0000-0000CB290000}"/>
    <cellStyle name="Calculation 3 5 13 2" xfId="10723" xr:uid="{00000000-0005-0000-0000-0000CC290000}"/>
    <cellStyle name="Calculation 3 5 13 2 2" xfId="10724" xr:uid="{00000000-0005-0000-0000-0000CD290000}"/>
    <cellStyle name="Calculation 3 5 13 3" xfId="10725" xr:uid="{00000000-0005-0000-0000-0000CE290000}"/>
    <cellStyle name="Calculation 3 5 14" xfId="10726" xr:uid="{00000000-0005-0000-0000-0000CF290000}"/>
    <cellStyle name="Calculation 3 5 14 2" xfId="10727" xr:uid="{00000000-0005-0000-0000-0000D0290000}"/>
    <cellStyle name="Calculation 3 5 14 2 2" xfId="10728" xr:uid="{00000000-0005-0000-0000-0000D1290000}"/>
    <cellStyle name="Calculation 3 5 14 3" xfId="10729" xr:uid="{00000000-0005-0000-0000-0000D2290000}"/>
    <cellStyle name="Calculation 3 5 15" xfId="10730" xr:uid="{00000000-0005-0000-0000-0000D3290000}"/>
    <cellStyle name="Calculation 3 5 15 2" xfId="10731" xr:uid="{00000000-0005-0000-0000-0000D4290000}"/>
    <cellStyle name="Calculation 3 5 15 2 2" xfId="10732" xr:uid="{00000000-0005-0000-0000-0000D5290000}"/>
    <cellStyle name="Calculation 3 5 15 3" xfId="10733" xr:uid="{00000000-0005-0000-0000-0000D6290000}"/>
    <cellStyle name="Calculation 3 5 16" xfId="10734" xr:uid="{00000000-0005-0000-0000-0000D7290000}"/>
    <cellStyle name="Calculation 3 5 16 2" xfId="10735" xr:uid="{00000000-0005-0000-0000-0000D8290000}"/>
    <cellStyle name="Calculation 3 5 16 2 2" xfId="10736" xr:uid="{00000000-0005-0000-0000-0000D9290000}"/>
    <cellStyle name="Calculation 3 5 16 3" xfId="10737" xr:uid="{00000000-0005-0000-0000-0000DA290000}"/>
    <cellStyle name="Calculation 3 5 17" xfId="10738" xr:uid="{00000000-0005-0000-0000-0000DB290000}"/>
    <cellStyle name="Calculation 3 5 17 2" xfId="10739" xr:uid="{00000000-0005-0000-0000-0000DC290000}"/>
    <cellStyle name="Calculation 3 5 17 2 2" xfId="10740" xr:uid="{00000000-0005-0000-0000-0000DD290000}"/>
    <cellStyle name="Calculation 3 5 17 3" xfId="10741" xr:uid="{00000000-0005-0000-0000-0000DE290000}"/>
    <cellStyle name="Calculation 3 5 18" xfId="10742" xr:uid="{00000000-0005-0000-0000-0000DF290000}"/>
    <cellStyle name="Calculation 3 5 18 2" xfId="10743" xr:uid="{00000000-0005-0000-0000-0000E0290000}"/>
    <cellStyle name="Calculation 3 5 18 2 2" xfId="10744" xr:uid="{00000000-0005-0000-0000-0000E1290000}"/>
    <cellStyle name="Calculation 3 5 18 3" xfId="10745" xr:uid="{00000000-0005-0000-0000-0000E2290000}"/>
    <cellStyle name="Calculation 3 5 19" xfId="10746" xr:uid="{00000000-0005-0000-0000-0000E3290000}"/>
    <cellStyle name="Calculation 3 5 19 2" xfId="10747" xr:uid="{00000000-0005-0000-0000-0000E4290000}"/>
    <cellStyle name="Calculation 3 5 19 2 2" xfId="10748" xr:uid="{00000000-0005-0000-0000-0000E5290000}"/>
    <cellStyle name="Calculation 3 5 19 3" xfId="10749" xr:uid="{00000000-0005-0000-0000-0000E6290000}"/>
    <cellStyle name="Calculation 3 5 2" xfId="10750" xr:uid="{00000000-0005-0000-0000-0000E7290000}"/>
    <cellStyle name="Calculation 3 5 2 10" xfId="10751" xr:uid="{00000000-0005-0000-0000-0000E8290000}"/>
    <cellStyle name="Calculation 3 5 2 10 2" xfId="10752" xr:uid="{00000000-0005-0000-0000-0000E9290000}"/>
    <cellStyle name="Calculation 3 5 2 10 2 2" xfId="10753" xr:uid="{00000000-0005-0000-0000-0000EA290000}"/>
    <cellStyle name="Calculation 3 5 2 10 3" xfId="10754" xr:uid="{00000000-0005-0000-0000-0000EB290000}"/>
    <cellStyle name="Calculation 3 5 2 11" xfId="10755" xr:uid="{00000000-0005-0000-0000-0000EC290000}"/>
    <cellStyle name="Calculation 3 5 2 11 2" xfId="10756" xr:uid="{00000000-0005-0000-0000-0000ED290000}"/>
    <cellStyle name="Calculation 3 5 2 11 2 2" xfId="10757" xr:uid="{00000000-0005-0000-0000-0000EE290000}"/>
    <cellStyle name="Calculation 3 5 2 11 3" xfId="10758" xr:uid="{00000000-0005-0000-0000-0000EF290000}"/>
    <cellStyle name="Calculation 3 5 2 12" xfId="10759" xr:uid="{00000000-0005-0000-0000-0000F0290000}"/>
    <cellStyle name="Calculation 3 5 2 12 2" xfId="10760" xr:uid="{00000000-0005-0000-0000-0000F1290000}"/>
    <cellStyle name="Calculation 3 5 2 12 2 2" xfId="10761" xr:uid="{00000000-0005-0000-0000-0000F2290000}"/>
    <cellStyle name="Calculation 3 5 2 12 3" xfId="10762" xr:uid="{00000000-0005-0000-0000-0000F3290000}"/>
    <cellStyle name="Calculation 3 5 2 13" xfId="10763" xr:uid="{00000000-0005-0000-0000-0000F4290000}"/>
    <cellStyle name="Calculation 3 5 2 13 2" xfId="10764" xr:uid="{00000000-0005-0000-0000-0000F5290000}"/>
    <cellStyle name="Calculation 3 5 2 13 2 2" xfId="10765" xr:uid="{00000000-0005-0000-0000-0000F6290000}"/>
    <cellStyle name="Calculation 3 5 2 13 3" xfId="10766" xr:uid="{00000000-0005-0000-0000-0000F7290000}"/>
    <cellStyle name="Calculation 3 5 2 14" xfId="10767" xr:uid="{00000000-0005-0000-0000-0000F8290000}"/>
    <cellStyle name="Calculation 3 5 2 14 2" xfId="10768" xr:uid="{00000000-0005-0000-0000-0000F9290000}"/>
    <cellStyle name="Calculation 3 5 2 14 2 2" xfId="10769" xr:uid="{00000000-0005-0000-0000-0000FA290000}"/>
    <cellStyle name="Calculation 3 5 2 14 3" xfId="10770" xr:uid="{00000000-0005-0000-0000-0000FB290000}"/>
    <cellStyle name="Calculation 3 5 2 15" xfId="10771" xr:uid="{00000000-0005-0000-0000-0000FC290000}"/>
    <cellStyle name="Calculation 3 5 2 15 2" xfId="10772" xr:uid="{00000000-0005-0000-0000-0000FD290000}"/>
    <cellStyle name="Calculation 3 5 2 15 2 2" xfId="10773" xr:uid="{00000000-0005-0000-0000-0000FE290000}"/>
    <cellStyle name="Calculation 3 5 2 15 3" xfId="10774" xr:uid="{00000000-0005-0000-0000-0000FF290000}"/>
    <cellStyle name="Calculation 3 5 2 16" xfId="10775" xr:uid="{00000000-0005-0000-0000-0000002A0000}"/>
    <cellStyle name="Calculation 3 5 2 16 2" xfId="10776" xr:uid="{00000000-0005-0000-0000-0000012A0000}"/>
    <cellStyle name="Calculation 3 5 2 16 2 2" xfId="10777" xr:uid="{00000000-0005-0000-0000-0000022A0000}"/>
    <cellStyle name="Calculation 3 5 2 16 3" xfId="10778" xr:uid="{00000000-0005-0000-0000-0000032A0000}"/>
    <cellStyle name="Calculation 3 5 2 17" xfId="10779" xr:uid="{00000000-0005-0000-0000-0000042A0000}"/>
    <cellStyle name="Calculation 3 5 2 17 2" xfId="10780" xr:uid="{00000000-0005-0000-0000-0000052A0000}"/>
    <cellStyle name="Calculation 3 5 2 17 2 2" xfId="10781" xr:uid="{00000000-0005-0000-0000-0000062A0000}"/>
    <cellStyle name="Calculation 3 5 2 17 3" xfId="10782" xr:uid="{00000000-0005-0000-0000-0000072A0000}"/>
    <cellStyle name="Calculation 3 5 2 18" xfId="10783" xr:uid="{00000000-0005-0000-0000-0000082A0000}"/>
    <cellStyle name="Calculation 3 5 2 18 2" xfId="10784" xr:uid="{00000000-0005-0000-0000-0000092A0000}"/>
    <cellStyle name="Calculation 3 5 2 18 2 2" xfId="10785" xr:uid="{00000000-0005-0000-0000-00000A2A0000}"/>
    <cellStyle name="Calculation 3 5 2 18 3" xfId="10786" xr:uid="{00000000-0005-0000-0000-00000B2A0000}"/>
    <cellStyle name="Calculation 3 5 2 19" xfId="10787" xr:uid="{00000000-0005-0000-0000-00000C2A0000}"/>
    <cellStyle name="Calculation 3 5 2 19 2" xfId="10788" xr:uid="{00000000-0005-0000-0000-00000D2A0000}"/>
    <cellStyle name="Calculation 3 5 2 19 2 2" xfId="10789" xr:uid="{00000000-0005-0000-0000-00000E2A0000}"/>
    <cellStyle name="Calculation 3 5 2 19 3" xfId="10790" xr:uid="{00000000-0005-0000-0000-00000F2A0000}"/>
    <cellStyle name="Calculation 3 5 2 2" xfId="10791" xr:uid="{00000000-0005-0000-0000-0000102A0000}"/>
    <cellStyle name="Calculation 3 5 2 2 2" xfId="10792" xr:uid="{00000000-0005-0000-0000-0000112A0000}"/>
    <cellStyle name="Calculation 3 5 2 2 2 2" xfId="10793" xr:uid="{00000000-0005-0000-0000-0000122A0000}"/>
    <cellStyle name="Calculation 3 5 2 2 2 3" xfId="10794" xr:uid="{00000000-0005-0000-0000-0000132A0000}"/>
    <cellStyle name="Calculation 3 5 2 2 3" xfId="10795" xr:uid="{00000000-0005-0000-0000-0000142A0000}"/>
    <cellStyle name="Calculation 3 5 2 2 3 2" xfId="10796" xr:uid="{00000000-0005-0000-0000-0000152A0000}"/>
    <cellStyle name="Calculation 3 5 2 2 4" xfId="10797" xr:uid="{00000000-0005-0000-0000-0000162A0000}"/>
    <cellStyle name="Calculation 3 5 2 20" xfId="10798" xr:uid="{00000000-0005-0000-0000-0000172A0000}"/>
    <cellStyle name="Calculation 3 5 2 20 2" xfId="10799" xr:uid="{00000000-0005-0000-0000-0000182A0000}"/>
    <cellStyle name="Calculation 3 5 2 20 2 2" xfId="10800" xr:uid="{00000000-0005-0000-0000-0000192A0000}"/>
    <cellStyle name="Calculation 3 5 2 20 3" xfId="10801" xr:uid="{00000000-0005-0000-0000-00001A2A0000}"/>
    <cellStyle name="Calculation 3 5 2 21" xfId="10802" xr:uid="{00000000-0005-0000-0000-00001B2A0000}"/>
    <cellStyle name="Calculation 3 5 2 21 2" xfId="10803" xr:uid="{00000000-0005-0000-0000-00001C2A0000}"/>
    <cellStyle name="Calculation 3 5 2 22" xfId="10804" xr:uid="{00000000-0005-0000-0000-00001D2A0000}"/>
    <cellStyle name="Calculation 3 5 2 23" xfId="10805" xr:uid="{00000000-0005-0000-0000-00001E2A0000}"/>
    <cellStyle name="Calculation 3 5 2 3" xfId="10806" xr:uid="{00000000-0005-0000-0000-00001F2A0000}"/>
    <cellStyle name="Calculation 3 5 2 3 2" xfId="10807" xr:uid="{00000000-0005-0000-0000-0000202A0000}"/>
    <cellStyle name="Calculation 3 5 2 3 2 2" xfId="10808" xr:uid="{00000000-0005-0000-0000-0000212A0000}"/>
    <cellStyle name="Calculation 3 5 2 3 3" xfId="10809" xr:uid="{00000000-0005-0000-0000-0000222A0000}"/>
    <cellStyle name="Calculation 3 5 2 3 4" xfId="10810" xr:uid="{00000000-0005-0000-0000-0000232A0000}"/>
    <cellStyle name="Calculation 3 5 2 4" xfId="10811" xr:uid="{00000000-0005-0000-0000-0000242A0000}"/>
    <cellStyle name="Calculation 3 5 2 4 2" xfId="10812" xr:uid="{00000000-0005-0000-0000-0000252A0000}"/>
    <cellStyle name="Calculation 3 5 2 4 2 2" xfId="10813" xr:uid="{00000000-0005-0000-0000-0000262A0000}"/>
    <cellStyle name="Calculation 3 5 2 4 3" xfId="10814" xr:uid="{00000000-0005-0000-0000-0000272A0000}"/>
    <cellStyle name="Calculation 3 5 2 4 4" xfId="10815" xr:uid="{00000000-0005-0000-0000-0000282A0000}"/>
    <cellStyle name="Calculation 3 5 2 5" xfId="10816" xr:uid="{00000000-0005-0000-0000-0000292A0000}"/>
    <cellStyle name="Calculation 3 5 2 5 2" xfId="10817" xr:uid="{00000000-0005-0000-0000-00002A2A0000}"/>
    <cellStyle name="Calculation 3 5 2 5 2 2" xfId="10818" xr:uid="{00000000-0005-0000-0000-00002B2A0000}"/>
    <cellStyle name="Calculation 3 5 2 5 3" xfId="10819" xr:uid="{00000000-0005-0000-0000-00002C2A0000}"/>
    <cellStyle name="Calculation 3 5 2 6" xfId="10820" xr:uid="{00000000-0005-0000-0000-00002D2A0000}"/>
    <cellStyle name="Calculation 3 5 2 6 2" xfId="10821" xr:uid="{00000000-0005-0000-0000-00002E2A0000}"/>
    <cellStyle name="Calculation 3 5 2 6 2 2" xfId="10822" xr:uid="{00000000-0005-0000-0000-00002F2A0000}"/>
    <cellStyle name="Calculation 3 5 2 6 3" xfId="10823" xr:uid="{00000000-0005-0000-0000-0000302A0000}"/>
    <cellStyle name="Calculation 3 5 2 7" xfId="10824" xr:uid="{00000000-0005-0000-0000-0000312A0000}"/>
    <cellStyle name="Calculation 3 5 2 7 2" xfId="10825" xr:uid="{00000000-0005-0000-0000-0000322A0000}"/>
    <cellStyle name="Calculation 3 5 2 7 2 2" xfId="10826" xr:uid="{00000000-0005-0000-0000-0000332A0000}"/>
    <cellStyle name="Calculation 3 5 2 7 3" xfId="10827" xr:uid="{00000000-0005-0000-0000-0000342A0000}"/>
    <cellStyle name="Calculation 3 5 2 8" xfId="10828" xr:uid="{00000000-0005-0000-0000-0000352A0000}"/>
    <cellStyle name="Calculation 3 5 2 8 2" xfId="10829" xr:uid="{00000000-0005-0000-0000-0000362A0000}"/>
    <cellStyle name="Calculation 3 5 2 8 2 2" xfId="10830" xr:uid="{00000000-0005-0000-0000-0000372A0000}"/>
    <cellStyle name="Calculation 3 5 2 8 3" xfId="10831" xr:uid="{00000000-0005-0000-0000-0000382A0000}"/>
    <cellStyle name="Calculation 3 5 2 9" xfId="10832" xr:uid="{00000000-0005-0000-0000-0000392A0000}"/>
    <cellStyle name="Calculation 3 5 2 9 2" xfId="10833" xr:uid="{00000000-0005-0000-0000-00003A2A0000}"/>
    <cellStyle name="Calculation 3 5 2 9 2 2" xfId="10834" xr:uid="{00000000-0005-0000-0000-00003B2A0000}"/>
    <cellStyle name="Calculation 3 5 2 9 3" xfId="10835" xr:uid="{00000000-0005-0000-0000-00003C2A0000}"/>
    <cellStyle name="Calculation 3 5 20" xfId="10836" xr:uid="{00000000-0005-0000-0000-00003D2A0000}"/>
    <cellStyle name="Calculation 3 5 20 2" xfId="10837" xr:uid="{00000000-0005-0000-0000-00003E2A0000}"/>
    <cellStyle name="Calculation 3 5 20 2 2" xfId="10838" xr:uid="{00000000-0005-0000-0000-00003F2A0000}"/>
    <cellStyle name="Calculation 3 5 20 3" xfId="10839" xr:uid="{00000000-0005-0000-0000-0000402A0000}"/>
    <cellStyle name="Calculation 3 5 21" xfId="10840" xr:uid="{00000000-0005-0000-0000-0000412A0000}"/>
    <cellStyle name="Calculation 3 5 21 2" xfId="10841" xr:uid="{00000000-0005-0000-0000-0000422A0000}"/>
    <cellStyle name="Calculation 3 5 21 2 2" xfId="10842" xr:uid="{00000000-0005-0000-0000-0000432A0000}"/>
    <cellStyle name="Calculation 3 5 21 3" xfId="10843" xr:uid="{00000000-0005-0000-0000-0000442A0000}"/>
    <cellStyle name="Calculation 3 5 22" xfId="10844" xr:uid="{00000000-0005-0000-0000-0000452A0000}"/>
    <cellStyle name="Calculation 3 5 22 2" xfId="10845" xr:uid="{00000000-0005-0000-0000-0000462A0000}"/>
    <cellStyle name="Calculation 3 5 23" xfId="10846" xr:uid="{00000000-0005-0000-0000-0000472A0000}"/>
    <cellStyle name="Calculation 3 5 24" xfId="10847" xr:uid="{00000000-0005-0000-0000-0000482A0000}"/>
    <cellStyle name="Calculation 3 5 3" xfId="10848" xr:uid="{00000000-0005-0000-0000-0000492A0000}"/>
    <cellStyle name="Calculation 3 5 3 2" xfId="10849" xr:uid="{00000000-0005-0000-0000-00004A2A0000}"/>
    <cellStyle name="Calculation 3 5 3 2 2" xfId="10850" xr:uid="{00000000-0005-0000-0000-00004B2A0000}"/>
    <cellStyle name="Calculation 3 5 3 2 3" xfId="10851" xr:uid="{00000000-0005-0000-0000-00004C2A0000}"/>
    <cellStyle name="Calculation 3 5 3 3" xfId="10852" xr:uid="{00000000-0005-0000-0000-00004D2A0000}"/>
    <cellStyle name="Calculation 3 5 3 3 2" xfId="10853" xr:uid="{00000000-0005-0000-0000-00004E2A0000}"/>
    <cellStyle name="Calculation 3 5 3 4" xfId="10854" xr:uid="{00000000-0005-0000-0000-00004F2A0000}"/>
    <cellStyle name="Calculation 3 5 4" xfId="10855" xr:uid="{00000000-0005-0000-0000-0000502A0000}"/>
    <cellStyle name="Calculation 3 5 4 2" xfId="10856" xr:uid="{00000000-0005-0000-0000-0000512A0000}"/>
    <cellStyle name="Calculation 3 5 4 2 2" xfId="10857" xr:uid="{00000000-0005-0000-0000-0000522A0000}"/>
    <cellStyle name="Calculation 3 5 4 3" xfId="10858" xr:uid="{00000000-0005-0000-0000-0000532A0000}"/>
    <cellStyle name="Calculation 3 5 4 4" xfId="10859" xr:uid="{00000000-0005-0000-0000-0000542A0000}"/>
    <cellStyle name="Calculation 3 5 5" xfId="10860" xr:uid="{00000000-0005-0000-0000-0000552A0000}"/>
    <cellStyle name="Calculation 3 5 5 2" xfId="10861" xr:uid="{00000000-0005-0000-0000-0000562A0000}"/>
    <cellStyle name="Calculation 3 5 5 2 2" xfId="10862" xr:uid="{00000000-0005-0000-0000-0000572A0000}"/>
    <cellStyle name="Calculation 3 5 5 3" xfId="10863" xr:uid="{00000000-0005-0000-0000-0000582A0000}"/>
    <cellStyle name="Calculation 3 5 5 4" xfId="10864" xr:uid="{00000000-0005-0000-0000-0000592A0000}"/>
    <cellStyle name="Calculation 3 5 6" xfId="10865" xr:uid="{00000000-0005-0000-0000-00005A2A0000}"/>
    <cellStyle name="Calculation 3 5 6 2" xfId="10866" xr:uid="{00000000-0005-0000-0000-00005B2A0000}"/>
    <cellStyle name="Calculation 3 5 6 2 2" xfId="10867" xr:uid="{00000000-0005-0000-0000-00005C2A0000}"/>
    <cellStyle name="Calculation 3 5 6 3" xfId="10868" xr:uid="{00000000-0005-0000-0000-00005D2A0000}"/>
    <cellStyle name="Calculation 3 5 7" xfId="10869" xr:uid="{00000000-0005-0000-0000-00005E2A0000}"/>
    <cellStyle name="Calculation 3 5 7 2" xfId="10870" xr:uid="{00000000-0005-0000-0000-00005F2A0000}"/>
    <cellStyle name="Calculation 3 5 7 2 2" xfId="10871" xr:uid="{00000000-0005-0000-0000-0000602A0000}"/>
    <cellStyle name="Calculation 3 5 7 3" xfId="10872" xr:uid="{00000000-0005-0000-0000-0000612A0000}"/>
    <cellStyle name="Calculation 3 5 8" xfId="10873" xr:uid="{00000000-0005-0000-0000-0000622A0000}"/>
    <cellStyle name="Calculation 3 5 8 2" xfId="10874" xr:uid="{00000000-0005-0000-0000-0000632A0000}"/>
    <cellStyle name="Calculation 3 5 8 2 2" xfId="10875" xr:uid="{00000000-0005-0000-0000-0000642A0000}"/>
    <cellStyle name="Calculation 3 5 8 3" xfId="10876" xr:uid="{00000000-0005-0000-0000-0000652A0000}"/>
    <cellStyle name="Calculation 3 5 9" xfId="10877" xr:uid="{00000000-0005-0000-0000-0000662A0000}"/>
    <cellStyle name="Calculation 3 5 9 2" xfId="10878" xr:uid="{00000000-0005-0000-0000-0000672A0000}"/>
    <cellStyle name="Calculation 3 5 9 2 2" xfId="10879" xr:uid="{00000000-0005-0000-0000-0000682A0000}"/>
    <cellStyle name="Calculation 3 5 9 3" xfId="10880" xr:uid="{00000000-0005-0000-0000-0000692A0000}"/>
    <cellStyle name="Calculation 3 6" xfId="10881" xr:uid="{00000000-0005-0000-0000-00006A2A0000}"/>
    <cellStyle name="Calculation 3 6 10" xfId="10882" xr:uid="{00000000-0005-0000-0000-00006B2A0000}"/>
    <cellStyle name="Calculation 3 6 10 2" xfId="10883" xr:uid="{00000000-0005-0000-0000-00006C2A0000}"/>
    <cellStyle name="Calculation 3 6 10 2 2" xfId="10884" xr:uid="{00000000-0005-0000-0000-00006D2A0000}"/>
    <cellStyle name="Calculation 3 6 10 3" xfId="10885" xr:uid="{00000000-0005-0000-0000-00006E2A0000}"/>
    <cellStyle name="Calculation 3 6 11" xfId="10886" xr:uid="{00000000-0005-0000-0000-00006F2A0000}"/>
    <cellStyle name="Calculation 3 6 11 2" xfId="10887" xr:uid="{00000000-0005-0000-0000-0000702A0000}"/>
    <cellStyle name="Calculation 3 6 11 2 2" xfId="10888" xr:uid="{00000000-0005-0000-0000-0000712A0000}"/>
    <cellStyle name="Calculation 3 6 11 3" xfId="10889" xr:uid="{00000000-0005-0000-0000-0000722A0000}"/>
    <cellStyle name="Calculation 3 6 12" xfId="10890" xr:uid="{00000000-0005-0000-0000-0000732A0000}"/>
    <cellStyle name="Calculation 3 6 12 2" xfId="10891" xr:uid="{00000000-0005-0000-0000-0000742A0000}"/>
    <cellStyle name="Calculation 3 6 12 2 2" xfId="10892" xr:uid="{00000000-0005-0000-0000-0000752A0000}"/>
    <cellStyle name="Calculation 3 6 12 3" xfId="10893" xr:uid="{00000000-0005-0000-0000-0000762A0000}"/>
    <cellStyle name="Calculation 3 6 13" xfId="10894" xr:uid="{00000000-0005-0000-0000-0000772A0000}"/>
    <cellStyle name="Calculation 3 6 13 2" xfId="10895" xr:uid="{00000000-0005-0000-0000-0000782A0000}"/>
    <cellStyle name="Calculation 3 6 13 2 2" xfId="10896" xr:uid="{00000000-0005-0000-0000-0000792A0000}"/>
    <cellStyle name="Calculation 3 6 13 3" xfId="10897" xr:uid="{00000000-0005-0000-0000-00007A2A0000}"/>
    <cellStyle name="Calculation 3 6 14" xfId="10898" xr:uid="{00000000-0005-0000-0000-00007B2A0000}"/>
    <cellStyle name="Calculation 3 6 14 2" xfId="10899" xr:uid="{00000000-0005-0000-0000-00007C2A0000}"/>
    <cellStyle name="Calculation 3 6 14 2 2" xfId="10900" xr:uid="{00000000-0005-0000-0000-00007D2A0000}"/>
    <cellStyle name="Calculation 3 6 14 3" xfId="10901" xr:uid="{00000000-0005-0000-0000-00007E2A0000}"/>
    <cellStyle name="Calculation 3 6 15" xfId="10902" xr:uid="{00000000-0005-0000-0000-00007F2A0000}"/>
    <cellStyle name="Calculation 3 6 15 2" xfId="10903" xr:uid="{00000000-0005-0000-0000-0000802A0000}"/>
    <cellStyle name="Calculation 3 6 15 2 2" xfId="10904" xr:uid="{00000000-0005-0000-0000-0000812A0000}"/>
    <cellStyle name="Calculation 3 6 15 3" xfId="10905" xr:uid="{00000000-0005-0000-0000-0000822A0000}"/>
    <cellStyle name="Calculation 3 6 16" xfId="10906" xr:uid="{00000000-0005-0000-0000-0000832A0000}"/>
    <cellStyle name="Calculation 3 6 16 2" xfId="10907" xr:uid="{00000000-0005-0000-0000-0000842A0000}"/>
    <cellStyle name="Calculation 3 6 16 2 2" xfId="10908" xr:uid="{00000000-0005-0000-0000-0000852A0000}"/>
    <cellStyle name="Calculation 3 6 16 3" xfId="10909" xr:uid="{00000000-0005-0000-0000-0000862A0000}"/>
    <cellStyle name="Calculation 3 6 17" xfId="10910" xr:uid="{00000000-0005-0000-0000-0000872A0000}"/>
    <cellStyle name="Calculation 3 6 17 2" xfId="10911" xr:uid="{00000000-0005-0000-0000-0000882A0000}"/>
    <cellStyle name="Calculation 3 6 17 2 2" xfId="10912" xr:uid="{00000000-0005-0000-0000-0000892A0000}"/>
    <cellStyle name="Calculation 3 6 17 3" xfId="10913" xr:uid="{00000000-0005-0000-0000-00008A2A0000}"/>
    <cellStyle name="Calculation 3 6 18" xfId="10914" xr:uid="{00000000-0005-0000-0000-00008B2A0000}"/>
    <cellStyle name="Calculation 3 6 18 2" xfId="10915" xr:uid="{00000000-0005-0000-0000-00008C2A0000}"/>
    <cellStyle name="Calculation 3 6 18 2 2" xfId="10916" xr:uid="{00000000-0005-0000-0000-00008D2A0000}"/>
    <cellStyle name="Calculation 3 6 18 3" xfId="10917" xr:uid="{00000000-0005-0000-0000-00008E2A0000}"/>
    <cellStyle name="Calculation 3 6 19" xfId="10918" xr:uid="{00000000-0005-0000-0000-00008F2A0000}"/>
    <cellStyle name="Calculation 3 6 19 2" xfId="10919" xr:uid="{00000000-0005-0000-0000-0000902A0000}"/>
    <cellStyle name="Calculation 3 6 19 2 2" xfId="10920" xr:uid="{00000000-0005-0000-0000-0000912A0000}"/>
    <cellStyle name="Calculation 3 6 19 3" xfId="10921" xr:uid="{00000000-0005-0000-0000-0000922A0000}"/>
    <cellStyle name="Calculation 3 6 2" xfId="10922" xr:uid="{00000000-0005-0000-0000-0000932A0000}"/>
    <cellStyle name="Calculation 3 6 2 2" xfId="10923" xr:uid="{00000000-0005-0000-0000-0000942A0000}"/>
    <cellStyle name="Calculation 3 6 2 2 2" xfId="10924" xr:uid="{00000000-0005-0000-0000-0000952A0000}"/>
    <cellStyle name="Calculation 3 6 2 2 3" xfId="10925" xr:uid="{00000000-0005-0000-0000-0000962A0000}"/>
    <cellStyle name="Calculation 3 6 2 3" xfId="10926" xr:uid="{00000000-0005-0000-0000-0000972A0000}"/>
    <cellStyle name="Calculation 3 6 2 3 2" xfId="10927" xr:uid="{00000000-0005-0000-0000-0000982A0000}"/>
    <cellStyle name="Calculation 3 6 2 4" xfId="10928" xr:uid="{00000000-0005-0000-0000-0000992A0000}"/>
    <cellStyle name="Calculation 3 6 20" xfId="10929" xr:uid="{00000000-0005-0000-0000-00009A2A0000}"/>
    <cellStyle name="Calculation 3 6 20 2" xfId="10930" xr:uid="{00000000-0005-0000-0000-00009B2A0000}"/>
    <cellStyle name="Calculation 3 6 20 2 2" xfId="10931" xr:uid="{00000000-0005-0000-0000-00009C2A0000}"/>
    <cellStyle name="Calculation 3 6 20 3" xfId="10932" xr:uid="{00000000-0005-0000-0000-00009D2A0000}"/>
    <cellStyle name="Calculation 3 6 21" xfId="10933" xr:uid="{00000000-0005-0000-0000-00009E2A0000}"/>
    <cellStyle name="Calculation 3 6 21 2" xfId="10934" xr:uid="{00000000-0005-0000-0000-00009F2A0000}"/>
    <cellStyle name="Calculation 3 6 22" xfId="10935" xr:uid="{00000000-0005-0000-0000-0000A02A0000}"/>
    <cellStyle name="Calculation 3 6 23" xfId="10936" xr:uid="{00000000-0005-0000-0000-0000A12A0000}"/>
    <cellStyle name="Calculation 3 6 3" xfId="10937" xr:uid="{00000000-0005-0000-0000-0000A22A0000}"/>
    <cellStyle name="Calculation 3 6 3 2" xfId="10938" xr:uid="{00000000-0005-0000-0000-0000A32A0000}"/>
    <cellStyle name="Calculation 3 6 3 2 2" xfId="10939" xr:uid="{00000000-0005-0000-0000-0000A42A0000}"/>
    <cellStyle name="Calculation 3 6 3 3" xfId="10940" xr:uid="{00000000-0005-0000-0000-0000A52A0000}"/>
    <cellStyle name="Calculation 3 6 3 4" xfId="10941" xr:uid="{00000000-0005-0000-0000-0000A62A0000}"/>
    <cellStyle name="Calculation 3 6 4" xfId="10942" xr:uid="{00000000-0005-0000-0000-0000A72A0000}"/>
    <cellStyle name="Calculation 3 6 4 2" xfId="10943" xr:uid="{00000000-0005-0000-0000-0000A82A0000}"/>
    <cellStyle name="Calculation 3 6 4 2 2" xfId="10944" xr:uid="{00000000-0005-0000-0000-0000A92A0000}"/>
    <cellStyle name="Calculation 3 6 4 3" xfId="10945" xr:uid="{00000000-0005-0000-0000-0000AA2A0000}"/>
    <cellStyle name="Calculation 3 6 4 4" xfId="10946" xr:uid="{00000000-0005-0000-0000-0000AB2A0000}"/>
    <cellStyle name="Calculation 3 6 5" xfId="10947" xr:uid="{00000000-0005-0000-0000-0000AC2A0000}"/>
    <cellStyle name="Calculation 3 6 5 2" xfId="10948" xr:uid="{00000000-0005-0000-0000-0000AD2A0000}"/>
    <cellStyle name="Calculation 3 6 5 2 2" xfId="10949" xr:uid="{00000000-0005-0000-0000-0000AE2A0000}"/>
    <cellStyle name="Calculation 3 6 5 3" xfId="10950" xr:uid="{00000000-0005-0000-0000-0000AF2A0000}"/>
    <cellStyle name="Calculation 3 6 6" xfId="10951" xr:uid="{00000000-0005-0000-0000-0000B02A0000}"/>
    <cellStyle name="Calculation 3 6 6 2" xfId="10952" xr:uid="{00000000-0005-0000-0000-0000B12A0000}"/>
    <cellStyle name="Calculation 3 6 6 2 2" xfId="10953" xr:uid="{00000000-0005-0000-0000-0000B22A0000}"/>
    <cellStyle name="Calculation 3 6 6 3" xfId="10954" xr:uid="{00000000-0005-0000-0000-0000B32A0000}"/>
    <cellStyle name="Calculation 3 6 7" xfId="10955" xr:uid="{00000000-0005-0000-0000-0000B42A0000}"/>
    <cellStyle name="Calculation 3 6 7 2" xfId="10956" xr:uid="{00000000-0005-0000-0000-0000B52A0000}"/>
    <cellStyle name="Calculation 3 6 7 2 2" xfId="10957" xr:uid="{00000000-0005-0000-0000-0000B62A0000}"/>
    <cellStyle name="Calculation 3 6 7 3" xfId="10958" xr:uid="{00000000-0005-0000-0000-0000B72A0000}"/>
    <cellStyle name="Calculation 3 6 8" xfId="10959" xr:uid="{00000000-0005-0000-0000-0000B82A0000}"/>
    <cellStyle name="Calculation 3 6 8 2" xfId="10960" xr:uid="{00000000-0005-0000-0000-0000B92A0000}"/>
    <cellStyle name="Calculation 3 6 8 2 2" xfId="10961" xr:uid="{00000000-0005-0000-0000-0000BA2A0000}"/>
    <cellStyle name="Calculation 3 6 8 3" xfId="10962" xr:uid="{00000000-0005-0000-0000-0000BB2A0000}"/>
    <cellStyle name="Calculation 3 6 9" xfId="10963" xr:uid="{00000000-0005-0000-0000-0000BC2A0000}"/>
    <cellStyle name="Calculation 3 6 9 2" xfId="10964" xr:uid="{00000000-0005-0000-0000-0000BD2A0000}"/>
    <cellStyle name="Calculation 3 6 9 2 2" xfId="10965" xr:uid="{00000000-0005-0000-0000-0000BE2A0000}"/>
    <cellStyle name="Calculation 3 6 9 3" xfId="10966" xr:uid="{00000000-0005-0000-0000-0000BF2A0000}"/>
    <cellStyle name="Calculation 3 7" xfId="10967" xr:uid="{00000000-0005-0000-0000-0000C02A0000}"/>
    <cellStyle name="Calculation 3 7 2" xfId="10968" xr:uid="{00000000-0005-0000-0000-0000C12A0000}"/>
    <cellStyle name="Calculation 3 7 2 2" xfId="10969" xr:uid="{00000000-0005-0000-0000-0000C22A0000}"/>
    <cellStyle name="Calculation 3 7 2 3" xfId="10970" xr:uid="{00000000-0005-0000-0000-0000C32A0000}"/>
    <cellStyle name="Calculation 3 7 3" xfId="10971" xr:uid="{00000000-0005-0000-0000-0000C42A0000}"/>
    <cellStyle name="Calculation 3 7 3 2" xfId="10972" xr:uid="{00000000-0005-0000-0000-0000C52A0000}"/>
    <cellStyle name="Calculation 3 7 4" xfId="10973" xr:uid="{00000000-0005-0000-0000-0000C62A0000}"/>
    <cellStyle name="Calculation 3 8" xfId="10974" xr:uid="{00000000-0005-0000-0000-0000C72A0000}"/>
    <cellStyle name="Calculation 3 8 2" xfId="10975" xr:uid="{00000000-0005-0000-0000-0000C82A0000}"/>
    <cellStyle name="Calculation 3 8 2 2" xfId="10976" xr:uid="{00000000-0005-0000-0000-0000C92A0000}"/>
    <cellStyle name="Calculation 3 8 2 3" xfId="10977" xr:uid="{00000000-0005-0000-0000-0000CA2A0000}"/>
    <cellStyle name="Calculation 3 8 3" xfId="10978" xr:uid="{00000000-0005-0000-0000-0000CB2A0000}"/>
    <cellStyle name="Calculation 3 8 4" xfId="10979" xr:uid="{00000000-0005-0000-0000-0000CC2A0000}"/>
    <cellStyle name="Calculation 3 9" xfId="10980" xr:uid="{00000000-0005-0000-0000-0000CD2A0000}"/>
    <cellStyle name="Calculation 3 9 2" xfId="10981" xr:uid="{00000000-0005-0000-0000-0000CE2A0000}"/>
    <cellStyle name="Calculation 3 9 2 2" xfId="10982" xr:uid="{00000000-0005-0000-0000-0000CF2A0000}"/>
    <cellStyle name="Calculation 3 9 3" xfId="10983" xr:uid="{00000000-0005-0000-0000-0000D02A0000}"/>
    <cellStyle name="Calculation 3 9 4" xfId="10984" xr:uid="{00000000-0005-0000-0000-0000D12A0000}"/>
    <cellStyle name="Calculation 4" xfId="10985" xr:uid="{00000000-0005-0000-0000-0000D22A0000}"/>
    <cellStyle name="Calculation 4 10" xfId="10986" xr:uid="{00000000-0005-0000-0000-0000D32A0000}"/>
    <cellStyle name="Calculation 4 10 2" xfId="10987" xr:uid="{00000000-0005-0000-0000-0000D42A0000}"/>
    <cellStyle name="Calculation 4 10 2 2" xfId="10988" xr:uid="{00000000-0005-0000-0000-0000D52A0000}"/>
    <cellStyle name="Calculation 4 10 3" xfId="10989" xr:uid="{00000000-0005-0000-0000-0000D62A0000}"/>
    <cellStyle name="Calculation 4 11" xfId="10990" xr:uid="{00000000-0005-0000-0000-0000D72A0000}"/>
    <cellStyle name="Calculation 4 11 2" xfId="10991" xr:uid="{00000000-0005-0000-0000-0000D82A0000}"/>
    <cellStyle name="Calculation 4 11 2 2" xfId="10992" xr:uid="{00000000-0005-0000-0000-0000D92A0000}"/>
    <cellStyle name="Calculation 4 11 3" xfId="10993" xr:uid="{00000000-0005-0000-0000-0000DA2A0000}"/>
    <cellStyle name="Calculation 4 12" xfId="10994" xr:uid="{00000000-0005-0000-0000-0000DB2A0000}"/>
    <cellStyle name="Calculation 4 12 2" xfId="10995" xr:uid="{00000000-0005-0000-0000-0000DC2A0000}"/>
    <cellStyle name="Calculation 4 12 2 2" xfId="10996" xr:uid="{00000000-0005-0000-0000-0000DD2A0000}"/>
    <cellStyle name="Calculation 4 12 3" xfId="10997" xr:uid="{00000000-0005-0000-0000-0000DE2A0000}"/>
    <cellStyle name="Calculation 4 13" xfId="10998" xr:uid="{00000000-0005-0000-0000-0000DF2A0000}"/>
    <cellStyle name="Calculation 4 13 2" xfId="10999" xr:uid="{00000000-0005-0000-0000-0000E02A0000}"/>
    <cellStyle name="Calculation 4 13 2 2" xfId="11000" xr:uid="{00000000-0005-0000-0000-0000E12A0000}"/>
    <cellStyle name="Calculation 4 13 3" xfId="11001" xr:uid="{00000000-0005-0000-0000-0000E22A0000}"/>
    <cellStyle name="Calculation 4 14" xfId="11002" xr:uid="{00000000-0005-0000-0000-0000E32A0000}"/>
    <cellStyle name="Calculation 4 14 2" xfId="11003" xr:uid="{00000000-0005-0000-0000-0000E42A0000}"/>
    <cellStyle name="Calculation 4 14 2 2" xfId="11004" xr:uid="{00000000-0005-0000-0000-0000E52A0000}"/>
    <cellStyle name="Calculation 4 14 3" xfId="11005" xr:uid="{00000000-0005-0000-0000-0000E62A0000}"/>
    <cellStyle name="Calculation 4 15" xfId="11006" xr:uid="{00000000-0005-0000-0000-0000E72A0000}"/>
    <cellStyle name="Calculation 4 15 2" xfId="11007" xr:uid="{00000000-0005-0000-0000-0000E82A0000}"/>
    <cellStyle name="Calculation 4 15 2 2" xfId="11008" xr:uid="{00000000-0005-0000-0000-0000E92A0000}"/>
    <cellStyle name="Calculation 4 15 3" xfId="11009" xr:uid="{00000000-0005-0000-0000-0000EA2A0000}"/>
    <cellStyle name="Calculation 4 16" xfId="11010" xr:uid="{00000000-0005-0000-0000-0000EB2A0000}"/>
    <cellStyle name="Calculation 4 16 2" xfId="11011" xr:uid="{00000000-0005-0000-0000-0000EC2A0000}"/>
    <cellStyle name="Calculation 4 16 2 2" xfId="11012" xr:uid="{00000000-0005-0000-0000-0000ED2A0000}"/>
    <cellStyle name="Calculation 4 16 3" xfId="11013" xr:uid="{00000000-0005-0000-0000-0000EE2A0000}"/>
    <cellStyle name="Calculation 4 17" xfId="11014" xr:uid="{00000000-0005-0000-0000-0000EF2A0000}"/>
    <cellStyle name="Calculation 4 17 2" xfId="11015" xr:uid="{00000000-0005-0000-0000-0000F02A0000}"/>
    <cellStyle name="Calculation 4 17 2 2" xfId="11016" xr:uid="{00000000-0005-0000-0000-0000F12A0000}"/>
    <cellStyle name="Calculation 4 17 3" xfId="11017" xr:uid="{00000000-0005-0000-0000-0000F22A0000}"/>
    <cellStyle name="Calculation 4 18" xfId="11018" xr:uid="{00000000-0005-0000-0000-0000F32A0000}"/>
    <cellStyle name="Calculation 4 18 2" xfId="11019" xr:uid="{00000000-0005-0000-0000-0000F42A0000}"/>
    <cellStyle name="Calculation 4 18 2 2" xfId="11020" xr:uid="{00000000-0005-0000-0000-0000F52A0000}"/>
    <cellStyle name="Calculation 4 18 3" xfId="11021" xr:uid="{00000000-0005-0000-0000-0000F62A0000}"/>
    <cellStyle name="Calculation 4 19" xfId="11022" xr:uid="{00000000-0005-0000-0000-0000F72A0000}"/>
    <cellStyle name="Calculation 4 19 2" xfId="11023" xr:uid="{00000000-0005-0000-0000-0000F82A0000}"/>
    <cellStyle name="Calculation 4 19 2 2" xfId="11024" xr:uid="{00000000-0005-0000-0000-0000F92A0000}"/>
    <cellStyle name="Calculation 4 19 3" xfId="11025" xr:uid="{00000000-0005-0000-0000-0000FA2A0000}"/>
    <cellStyle name="Calculation 4 2" xfId="11026" xr:uid="{00000000-0005-0000-0000-0000FB2A0000}"/>
    <cellStyle name="Calculation 4 2 10" xfId="11027" xr:uid="{00000000-0005-0000-0000-0000FC2A0000}"/>
    <cellStyle name="Calculation 4 2 10 2" xfId="11028" xr:uid="{00000000-0005-0000-0000-0000FD2A0000}"/>
    <cellStyle name="Calculation 4 2 10 2 2" xfId="11029" xr:uid="{00000000-0005-0000-0000-0000FE2A0000}"/>
    <cellStyle name="Calculation 4 2 10 3" xfId="11030" xr:uid="{00000000-0005-0000-0000-0000FF2A0000}"/>
    <cellStyle name="Calculation 4 2 11" xfId="11031" xr:uid="{00000000-0005-0000-0000-0000002B0000}"/>
    <cellStyle name="Calculation 4 2 11 2" xfId="11032" xr:uid="{00000000-0005-0000-0000-0000012B0000}"/>
    <cellStyle name="Calculation 4 2 11 2 2" xfId="11033" xr:uid="{00000000-0005-0000-0000-0000022B0000}"/>
    <cellStyle name="Calculation 4 2 11 3" xfId="11034" xr:uid="{00000000-0005-0000-0000-0000032B0000}"/>
    <cellStyle name="Calculation 4 2 12" xfId="11035" xr:uid="{00000000-0005-0000-0000-0000042B0000}"/>
    <cellStyle name="Calculation 4 2 12 2" xfId="11036" xr:uid="{00000000-0005-0000-0000-0000052B0000}"/>
    <cellStyle name="Calculation 4 2 12 2 2" xfId="11037" xr:uid="{00000000-0005-0000-0000-0000062B0000}"/>
    <cellStyle name="Calculation 4 2 12 3" xfId="11038" xr:uid="{00000000-0005-0000-0000-0000072B0000}"/>
    <cellStyle name="Calculation 4 2 13" xfId="11039" xr:uid="{00000000-0005-0000-0000-0000082B0000}"/>
    <cellStyle name="Calculation 4 2 13 2" xfId="11040" xr:uid="{00000000-0005-0000-0000-0000092B0000}"/>
    <cellStyle name="Calculation 4 2 13 2 2" xfId="11041" xr:uid="{00000000-0005-0000-0000-00000A2B0000}"/>
    <cellStyle name="Calculation 4 2 13 3" xfId="11042" xr:uid="{00000000-0005-0000-0000-00000B2B0000}"/>
    <cellStyle name="Calculation 4 2 14" xfId="11043" xr:uid="{00000000-0005-0000-0000-00000C2B0000}"/>
    <cellStyle name="Calculation 4 2 14 2" xfId="11044" xr:uid="{00000000-0005-0000-0000-00000D2B0000}"/>
    <cellStyle name="Calculation 4 2 14 2 2" xfId="11045" xr:uid="{00000000-0005-0000-0000-00000E2B0000}"/>
    <cellStyle name="Calculation 4 2 14 3" xfId="11046" xr:uid="{00000000-0005-0000-0000-00000F2B0000}"/>
    <cellStyle name="Calculation 4 2 15" xfId="11047" xr:uid="{00000000-0005-0000-0000-0000102B0000}"/>
    <cellStyle name="Calculation 4 2 15 2" xfId="11048" xr:uid="{00000000-0005-0000-0000-0000112B0000}"/>
    <cellStyle name="Calculation 4 2 15 2 2" xfId="11049" xr:uid="{00000000-0005-0000-0000-0000122B0000}"/>
    <cellStyle name="Calculation 4 2 15 3" xfId="11050" xr:uid="{00000000-0005-0000-0000-0000132B0000}"/>
    <cellStyle name="Calculation 4 2 16" xfId="11051" xr:uid="{00000000-0005-0000-0000-0000142B0000}"/>
    <cellStyle name="Calculation 4 2 16 2" xfId="11052" xr:uid="{00000000-0005-0000-0000-0000152B0000}"/>
    <cellStyle name="Calculation 4 2 16 2 2" xfId="11053" xr:uid="{00000000-0005-0000-0000-0000162B0000}"/>
    <cellStyle name="Calculation 4 2 16 3" xfId="11054" xr:uid="{00000000-0005-0000-0000-0000172B0000}"/>
    <cellStyle name="Calculation 4 2 17" xfId="11055" xr:uid="{00000000-0005-0000-0000-0000182B0000}"/>
    <cellStyle name="Calculation 4 2 17 2" xfId="11056" xr:uid="{00000000-0005-0000-0000-0000192B0000}"/>
    <cellStyle name="Calculation 4 2 17 2 2" xfId="11057" xr:uid="{00000000-0005-0000-0000-00001A2B0000}"/>
    <cellStyle name="Calculation 4 2 17 3" xfId="11058" xr:uid="{00000000-0005-0000-0000-00001B2B0000}"/>
    <cellStyle name="Calculation 4 2 18" xfId="11059" xr:uid="{00000000-0005-0000-0000-00001C2B0000}"/>
    <cellStyle name="Calculation 4 2 18 2" xfId="11060" xr:uid="{00000000-0005-0000-0000-00001D2B0000}"/>
    <cellStyle name="Calculation 4 2 18 2 2" xfId="11061" xr:uid="{00000000-0005-0000-0000-00001E2B0000}"/>
    <cellStyle name="Calculation 4 2 18 3" xfId="11062" xr:uid="{00000000-0005-0000-0000-00001F2B0000}"/>
    <cellStyle name="Calculation 4 2 19" xfId="11063" xr:uid="{00000000-0005-0000-0000-0000202B0000}"/>
    <cellStyle name="Calculation 4 2 19 2" xfId="11064" xr:uid="{00000000-0005-0000-0000-0000212B0000}"/>
    <cellStyle name="Calculation 4 2 19 2 2" xfId="11065" xr:uid="{00000000-0005-0000-0000-0000222B0000}"/>
    <cellStyle name="Calculation 4 2 19 3" xfId="11066" xr:uid="{00000000-0005-0000-0000-0000232B0000}"/>
    <cellStyle name="Calculation 4 2 2" xfId="11067" xr:uid="{00000000-0005-0000-0000-0000242B0000}"/>
    <cellStyle name="Calculation 4 2 2 10" xfId="11068" xr:uid="{00000000-0005-0000-0000-0000252B0000}"/>
    <cellStyle name="Calculation 4 2 2 10 2" xfId="11069" xr:uid="{00000000-0005-0000-0000-0000262B0000}"/>
    <cellStyle name="Calculation 4 2 2 10 2 2" xfId="11070" xr:uid="{00000000-0005-0000-0000-0000272B0000}"/>
    <cellStyle name="Calculation 4 2 2 10 3" xfId="11071" xr:uid="{00000000-0005-0000-0000-0000282B0000}"/>
    <cellStyle name="Calculation 4 2 2 11" xfId="11072" xr:uid="{00000000-0005-0000-0000-0000292B0000}"/>
    <cellStyle name="Calculation 4 2 2 11 2" xfId="11073" xr:uid="{00000000-0005-0000-0000-00002A2B0000}"/>
    <cellStyle name="Calculation 4 2 2 11 2 2" xfId="11074" xr:uid="{00000000-0005-0000-0000-00002B2B0000}"/>
    <cellStyle name="Calculation 4 2 2 11 3" xfId="11075" xr:uid="{00000000-0005-0000-0000-00002C2B0000}"/>
    <cellStyle name="Calculation 4 2 2 12" xfId="11076" xr:uid="{00000000-0005-0000-0000-00002D2B0000}"/>
    <cellStyle name="Calculation 4 2 2 12 2" xfId="11077" xr:uid="{00000000-0005-0000-0000-00002E2B0000}"/>
    <cellStyle name="Calculation 4 2 2 12 2 2" xfId="11078" xr:uid="{00000000-0005-0000-0000-00002F2B0000}"/>
    <cellStyle name="Calculation 4 2 2 12 3" xfId="11079" xr:uid="{00000000-0005-0000-0000-0000302B0000}"/>
    <cellStyle name="Calculation 4 2 2 13" xfId="11080" xr:uid="{00000000-0005-0000-0000-0000312B0000}"/>
    <cellStyle name="Calculation 4 2 2 13 2" xfId="11081" xr:uid="{00000000-0005-0000-0000-0000322B0000}"/>
    <cellStyle name="Calculation 4 2 2 13 2 2" xfId="11082" xr:uid="{00000000-0005-0000-0000-0000332B0000}"/>
    <cellStyle name="Calculation 4 2 2 13 3" xfId="11083" xr:uid="{00000000-0005-0000-0000-0000342B0000}"/>
    <cellStyle name="Calculation 4 2 2 14" xfId="11084" xr:uid="{00000000-0005-0000-0000-0000352B0000}"/>
    <cellStyle name="Calculation 4 2 2 14 2" xfId="11085" xr:uid="{00000000-0005-0000-0000-0000362B0000}"/>
    <cellStyle name="Calculation 4 2 2 14 2 2" xfId="11086" xr:uid="{00000000-0005-0000-0000-0000372B0000}"/>
    <cellStyle name="Calculation 4 2 2 14 3" xfId="11087" xr:uid="{00000000-0005-0000-0000-0000382B0000}"/>
    <cellStyle name="Calculation 4 2 2 15" xfId="11088" xr:uid="{00000000-0005-0000-0000-0000392B0000}"/>
    <cellStyle name="Calculation 4 2 2 15 2" xfId="11089" xr:uid="{00000000-0005-0000-0000-00003A2B0000}"/>
    <cellStyle name="Calculation 4 2 2 15 2 2" xfId="11090" xr:uid="{00000000-0005-0000-0000-00003B2B0000}"/>
    <cellStyle name="Calculation 4 2 2 15 3" xfId="11091" xr:uid="{00000000-0005-0000-0000-00003C2B0000}"/>
    <cellStyle name="Calculation 4 2 2 16" xfId="11092" xr:uid="{00000000-0005-0000-0000-00003D2B0000}"/>
    <cellStyle name="Calculation 4 2 2 16 2" xfId="11093" xr:uid="{00000000-0005-0000-0000-00003E2B0000}"/>
    <cellStyle name="Calculation 4 2 2 16 2 2" xfId="11094" xr:uid="{00000000-0005-0000-0000-00003F2B0000}"/>
    <cellStyle name="Calculation 4 2 2 16 3" xfId="11095" xr:uid="{00000000-0005-0000-0000-0000402B0000}"/>
    <cellStyle name="Calculation 4 2 2 17" xfId="11096" xr:uid="{00000000-0005-0000-0000-0000412B0000}"/>
    <cellStyle name="Calculation 4 2 2 17 2" xfId="11097" xr:uid="{00000000-0005-0000-0000-0000422B0000}"/>
    <cellStyle name="Calculation 4 2 2 17 2 2" xfId="11098" xr:uid="{00000000-0005-0000-0000-0000432B0000}"/>
    <cellStyle name="Calculation 4 2 2 17 3" xfId="11099" xr:uid="{00000000-0005-0000-0000-0000442B0000}"/>
    <cellStyle name="Calculation 4 2 2 18" xfId="11100" xr:uid="{00000000-0005-0000-0000-0000452B0000}"/>
    <cellStyle name="Calculation 4 2 2 18 2" xfId="11101" xr:uid="{00000000-0005-0000-0000-0000462B0000}"/>
    <cellStyle name="Calculation 4 2 2 19" xfId="11102" xr:uid="{00000000-0005-0000-0000-0000472B0000}"/>
    <cellStyle name="Calculation 4 2 2 2" xfId="11103" xr:uid="{00000000-0005-0000-0000-0000482B0000}"/>
    <cellStyle name="Calculation 4 2 2 2 10" xfId="11104" xr:uid="{00000000-0005-0000-0000-0000492B0000}"/>
    <cellStyle name="Calculation 4 2 2 2 10 2" xfId="11105" xr:uid="{00000000-0005-0000-0000-00004A2B0000}"/>
    <cellStyle name="Calculation 4 2 2 2 10 2 2" xfId="11106" xr:uid="{00000000-0005-0000-0000-00004B2B0000}"/>
    <cellStyle name="Calculation 4 2 2 2 10 3" xfId="11107" xr:uid="{00000000-0005-0000-0000-00004C2B0000}"/>
    <cellStyle name="Calculation 4 2 2 2 11" xfId="11108" xr:uid="{00000000-0005-0000-0000-00004D2B0000}"/>
    <cellStyle name="Calculation 4 2 2 2 11 2" xfId="11109" xr:uid="{00000000-0005-0000-0000-00004E2B0000}"/>
    <cellStyle name="Calculation 4 2 2 2 11 2 2" xfId="11110" xr:uid="{00000000-0005-0000-0000-00004F2B0000}"/>
    <cellStyle name="Calculation 4 2 2 2 11 3" xfId="11111" xr:uid="{00000000-0005-0000-0000-0000502B0000}"/>
    <cellStyle name="Calculation 4 2 2 2 12" xfId="11112" xr:uid="{00000000-0005-0000-0000-0000512B0000}"/>
    <cellStyle name="Calculation 4 2 2 2 12 2" xfId="11113" xr:uid="{00000000-0005-0000-0000-0000522B0000}"/>
    <cellStyle name="Calculation 4 2 2 2 12 2 2" xfId="11114" xr:uid="{00000000-0005-0000-0000-0000532B0000}"/>
    <cellStyle name="Calculation 4 2 2 2 12 3" xfId="11115" xr:uid="{00000000-0005-0000-0000-0000542B0000}"/>
    <cellStyle name="Calculation 4 2 2 2 13" xfId="11116" xr:uid="{00000000-0005-0000-0000-0000552B0000}"/>
    <cellStyle name="Calculation 4 2 2 2 13 2" xfId="11117" xr:uid="{00000000-0005-0000-0000-0000562B0000}"/>
    <cellStyle name="Calculation 4 2 2 2 13 2 2" xfId="11118" xr:uid="{00000000-0005-0000-0000-0000572B0000}"/>
    <cellStyle name="Calculation 4 2 2 2 13 3" xfId="11119" xr:uid="{00000000-0005-0000-0000-0000582B0000}"/>
    <cellStyle name="Calculation 4 2 2 2 14" xfId="11120" xr:uid="{00000000-0005-0000-0000-0000592B0000}"/>
    <cellStyle name="Calculation 4 2 2 2 14 2" xfId="11121" xr:uid="{00000000-0005-0000-0000-00005A2B0000}"/>
    <cellStyle name="Calculation 4 2 2 2 14 2 2" xfId="11122" xr:uid="{00000000-0005-0000-0000-00005B2B0000}"/>
    <cellStyle name="Calculation 4 2 2 2 14 3" xfId="11123" xr:uid="{00000000-0005-0000-0000-00005C2B0000}"/>
    <cellStyle name="Calculation 4 2 2 2 15" xfId="11124" xr:uid="{00000000-0005-0000-0000-00005D2B0000}"/>
    <cellStyle name="Calculation 4 2 2 2 15 2" xfId="11125" xr:uid="{00000000-0005-0000-0000-00005E2B0000}"/>
    <cellStyle name="Calculation 4 2 2 2 15 2 2" xfId="11126" xr:uid="{00000000-0005-0000-0000-00005F2B0000}"/>
    <cellStyle name="Calculation 4 2 2 2 15 3" xfId="11127" xr:uid="{00000000-0005-0000-0000-0000602B0000}"/>
    <cellStyle name="Calculation 4 2 2 2 16" xfId="11128" xr:uid="{00000000-0005-0000-0000-0000612B0000}"/>
    <cellStyle name="Calculation 4 2 2 2 16 2" xfId="11129" xr:uid="{00000000-0005-0000-0000-0000622B0000}"/>
    <cellStyle name="Calculation 4 2 2 2 16 2 2" xfId="11130" xr:uid="{00000000-0005-0000-0000-0000632B0000}"/>
    <cellStyle name="Calculation 4 2 2 2 16 3" xfId="11131" xr:uid="{00000000-0005-0000-0000-0000642B0000}"/>
    <cellStyle name="Calculation 4 2 2 2 17" xfId="11132" xr:uid="{00000000-0005-0000-0000-0000652B0000}"/>
    <cellStyle name="Calculation 4 2 2 2 17 2" xfId="11133" xr:uid="{00000000-0005-0000-0000-0000662B0000}"/>
    <cellStyle name="Calculation 4 2 2 2 17 2 2" xfId="11134" xr:uid="{00000000-0005-0000-0000-0000672B0000}"/>
    <cellStyle name="Calculation 4 2 2 2 17 3" xfId="11135" xr:uid="{00000000-0005-0000-0000-0000682B0000}"/>
    <cellStyle name="Calculation 4 2 2 2 18" xfId="11136" xr:uid="{00000000-0005-0000-0000-0000692B0000}"/>
    <cellStyle name="Calculation 4 2 2 2 18 2" xfId="11137" xr:uid="{00000000-0005-0000-0000-00006A2B0000}"/>
    <cellStyle name="Calculation 4 2 2 2 18 2 2" xfId="11138" xr:uid="{00000000-0005-0000-0000-00006B2B0000}"/>
    <cellStyle name="Calculation 4 2 2 2 18 3" xfId="11139" xr:uid="{00000000-0005-0000-0000-00006C2B0000}"/>
    <cellStyle name="Calculation 4 2 2 2 19" xfId="11140" xr:uid="{00000000-0005-0000-0000-00006D2B0000}"/>
    <cellStyle name="Calculation 4 2 2 2 19 2" xfId="11141" xr:uid="{00000000-0005-0000-0000-00006E2B0000}"/>
    <cellStyle name="Calculation 4 2 2 2 19 2 2" xfId="11142" xr:uid="{00000000-0005-0000-0000-00006F2B0000}"/>
    <cellStyle name="Calculation 4 2 2 2 19 3" xfId="11143" xr:uid="{00000000-0005-0000-0000-0000702B0000}"/>
    <cellStyle name="Calculation 4 2 2 2 2" xfId="11144" xr:uid="{00000000-0005-0000-0000-0000712B0000}"/>
    <cellStyle name="Calculation 4 2 2 2 2 2" xfId="11145" xr:uid="{00000000-0005-0000-0000-0000722B0000}"/>
    <cellStyle name="Calculation 4 2 2 2 2 2 2" xfId="11146" xr:uid="{00000000-0005-0000-0000-0000732B0000}"/>
    <cellStyle name="Calculation 4 2 2 2 2 2 3" xfId="11147" xr:uid="{00000000-0005-0000-0000-0000742B0000}"/>
    <cellStyle name="Calculation 4 2 2 2 2 3" xfId="11148" xr:uid="{00000000-0005-0000-0000-0000752B0000}"/>
    <cellStyle name="Calculation 4 2 2 2 2 3 2" xfId="11149" xr:uid="{00000000-0005-0000-0000-0000762B0000}"/>
    <cellStyle name="Calculation 4 2 2 2 2 4" xfId="11150" xr:uid="{00000000-0005-0000-0000-0000772B0000}"/>
    <cellStyle name="Calculation 4 2 2 2 20" xfId="11151" xr:uid="{00000000-0005-0000-0000-0000782B0000}"/>
    <cellStyle name="Calculation 4 2 2 2 20 2" xfId="11152" xr:uid="{00000000-0005-0000-0000-0000792B0000}"/>
    <cellStyle name="Calculation 4 2 2 2 20 2 2" xfId="11153" xr:uid="{00000000-0005-0000-0000-00007A2B0000}"/>
    <cellStyle name="Calculation 4 2 2 2 20 3" xfId="11154" xr:uid="{00000000-0005-0000-0000-00007B2B0000}"/>
    <cellStyle name="Calculation 4 2 2 2 21" xfId="11155" xr:uid="{00000000-0005-0000-0000-00007C2B0000}"/>
    <cellStyle name="Calculation 4 2 2 2 21 2" xfId="11156" xr:uid="{00000000-0005-0000-0000-00007D2B0000}"/>
    <cellStyle name="Calculation 4 2 2 2 22" xfId="11157" xr:uid="{00000000-0005-0000-0000-00007E2B0000}"/>
    <cellStyle name="Calculation 4 2 2 2 23" xfId="11158" xr:uid="{00000000-0005-0000-0000-00007F2B0000}"/>
    <cellStyle name="Calculation 4 2 2 2 3" xfId="11159" xr:uid="{00000000-0005-0000-0000-0000802B0000}"/>
    <cellStyle name="Calculation 4 2 2 2 3 2" xfId="11160" xr:uid="{00000000-0005-0000-0000-0000812B0000}"/>
    <cellStyle name="Calculation 4 2 2 2 3 2 2" xfId="11161" xr:uid="{00000000-0005-0000-0000-0000822B0000}"/>
    <cellStyle name="Calculation 4 2 2 2 3 3" xfId="11162" xr:uid="{00000000-0005-0000-0000-0000832B0000}"/>
    <cellStyle name="Calculation 4 2 2 2 3 4" xfId="11163" xr:uid="{00000000-0005-0000-0000-0000842B0000}"/>
    <cellStyle name="Calculation 4 2 2 2 4" xfId="11164" xr:uid="{00000000-0005-0000-0000-0000852B0000}"/>
    <cellStyle name="Calculation 4 2 2 2 4 2" xfId="11165" xr:uid="{00000000-0005-0000-0000-0000862B0000}"/>
    <cellStyle name="Calculation 4 2 2 2 4 2 2" xfId="11166" xr:uid="{00000000-0005-0000-0000-0000872B0000}"/>
    <cellStyle name="Calculation 4 2 2 2 4 3" xfId="11167" xr:uid="{00000000-0005-0000-0000-0000882B0000}"/>
    <cellStyle name="Calculation 4 2 2 2 4 4" xfId="11168" xr:uid="{00000000-0005-0000-0000-0000892B0000}"/>
    <cellStyle name="Calculation 4 2 2 2 5" xfId="11169" xr:uid="{00000000-0005-0000-0000-00008A2B0000}"/>
    <cellStyle name="Calculation 4 2 2 2 5 2" xfId="11170" xr:uid="{00000000-0005-0000-0000-00008B2B0000}"/>
    <cellStyle name="Calculation 4 2 2 2 5 2 2" xfId="11171" xr:uid="{00000000-0005-0000-0000-00008C2B0000}"/>
    <cellStyle name="Calculation 4 2 2 2 5 3" xfId="11172" xr:uid="{00000000-0005-0000-0000-00008D2B0000}"/>
    <cellStyle name="Calculation 4 2 2 2 6" xfId="11173" xr:uid="{00000000-0005-0000-0000-00008E2B0000}"/>
    <cellStyle name="Calculation 4 2 2 2 6 2" xfId="11174" xr:uid="{00000000-0005-0000-0000-00008F2B0000}"/>
    <cellStyle name="Calculation 4 2 2 2 6 2 2" xfId="11175" xr:uid="{00000000-0005-0000-0000-0000902B0000}"/>
    <cellStyle name="Calculation 4 2 2 2 6 3" xfId="11176" xr:uid="{00000000-0005-0000-0000-0000912B0000}"/>
    <cellStyle name="Calculation 4 2 2 2 7" xfId="11177" xr:uid="{00000000-0005-0000-0000-0000922B0000}"/>
    <cellStyle name="Calculation 4 2 2 2 7 2" xfId="11178" xr:uid="{00000000-0005-0000-0000-0000932B0000}"/>
    <cellStyle name="Calculation 4 2 2 2 7 2 2" xfId="11179" xr:uid="{00000000-0005-0000-0000-0000942B0000}"/>
    <cellStyle name="Calculation 4 2 2 2 7 3" xfId="11180" xr:uid="{00000000-0005-0000-0000-0000952B0000}"/>
    <cellStyle name="Calculation 4 2 2 2 8" xfId="11181" xr:uid="{00000000-0005-0000-0000-0000962B0000}"/>
    <cellStyle name="Calculation 4 2 2 2 8 2" xfId="11182" xr:uid="{00000000-0005-0000-0000-0000972B0000}"/>
    <cellStyle name="Calculation 4 2 2 2 8 2 2" xfId="11183" xr:uid="{00000000-0005-0000-0000-0000982B0000}"/>
    <cellStyle name="Calculation 4 2 2 2 8 3" xfId="11184" xr:uid="{00000000-0005-0000-0000-0000992B0000}"/>
    <cellStyle name="Calculation 4 2 2 2 9" xfId="11185" xr:uid="{00000000-0005-0000-0000-00009A2B0000}"/>
    <cellStyle name="Calculation 4 2 2 2 9 2" xfId="11186" xr:uid="{00000000-0005-0000-0000-00009B2B0000}"/>
    <cellStyle name="Calculation 4 2 2 2 9 2 2" xfId="11187" xr:uid="{00000000-0005-0000-0000-00009C2B0000}"/>
    <cellStyle name="Calculation 4 2 2 2 9 3" xfId="11188" xr:uid="{00000000-0005-0000-0000-00009D2B0000}"/>
    <cellStyle name="Calculation 4 2 2 20" xfId="11189" xr:uid="{00000000-0005-0000-0000-00009E2B0000}"/>
    <cellStyle name="Calculation 4 2 2 3" xfId="11190" xr:uid="{00000000-0005-0000-0000-00009F2B0000}"/>
    <cellStyle name="Calculation 4 2 2 3 2" xfId="11191" xr:uid="{00000000-0005-0000-0000-0000A02B0000}"/>
    <cellStyle name="Calculation 4 2 2 3 2 2" xfId="11192" xr:uid="{00000000-0005-0000-0000-0000A12B0000}"/>
    <cellStyle name="Calculation 4 2 2 3 2 3" xfId="11193" xr:uid="{00000000-0005-0000-0000-0000A22B0000}"/>
    <cellStyle name="Calculation 4 2 2 3 3" xfId="11194" xr:uid="{00000000-0005-0000-0000-0000A32B0000}"/>
    <cellStyle name="Calculation 4 2 2 3 3 2" xfId="11195" xr:uid="{00000000-0005-0000-0000-0000A42B0000}"/>
    <cellStyle name="Calculation 4 2 2 3 4" xfId="11196" xr:uid="{00000000-0005-0000-0000-0000A52B0000}"/>
    <cellStyle name="Calculation 4 2 2 4" xfId="11197" xr:uid="{00000000-0005-0000-0000-0000A62B0000}"/>
    <cellStyle name="Calculation 4 2 2 4 2" xfId="11198" xr:uid="{00000000-0005-0000-0000-0000A72B0000}"/>
    <cellStyle name="Calculation 4 2 2 4 2 2" xfId="11199" xr:uid="{00000000-0005-0000-0000-0000A82B0000}"/>
    <cellStyle name="Calculation 4 2 2 4 3" xfId="11200" xr:uid="{00000000-0005-0000-0000-0000A92B0000}"/>
    <cellStyle name="Calculation 4 2 2 4 4" xfId="11201" xr:uid="{00000000-0005-0000-0000-0000AA2B0000}"/>
    <cellStyle name="Calculation 4 2 2 5" xfId="11202" xr:uid="{00000000-0005-0000-0000-0000AB2B0000}"/>
    <cellStyle name="Calculation 4 2 2 5 2" xfId="11203" xr:uid="{00000000-0005-0000-0000-0000AC2B0000}"/>
    <cellStyle name="Calculation 4 2 2 5 2 2" xfId="11204" xr:uid="{00000000-0005-0000-0000-0000AD2B0000}"/>
    <cellStyle name="Calculation 4 2 2 5 3" xfId="11205" xr:uid="{00000000-0005-0000-0000-0000AE2B0000}"/>
    <cellStyle name="Calculation 4 2 2 5 4" xfId="11206" xr:uid="{00000000-0005-0000-0000-0000AF2B0000}"/>
    <cellStyle name="Calculation 4 2 2 6" xfId="11207" xr:uid="{00000000-0005-0000-0000-0000B02B0000}"/>
    <cellStyle name="Calculation 4 2 2 6 2" xfId="11208" xr:uid="{00000000-0005-0000-0000-0000B12B0000}"/>
    <cellStyle name="Calculation 4 2 2 6 2 2" xfId="11209" xr:uid="{00000000-0005-0000-0000-0000B22B0000}"/>
    <cellStyle name="Calculation 4 2 2 6 3" xfId="11210" xr:uid="{00000000-0005-0000-0000-0000B32B0000}"/>
    <cellStyle name="Calculation 4 2 2 7" xfId="11211" xr:uid="{00000000-0005-0000-0000-0000B42B0000}"/>
    <cellStyle name="Calculation 4 2 2 7 2" xfId="11212" xr:uid="{00000000-0005-0000-0000-0000B52B0000}"/>
    <cellStyle name="Calculation 4 2 2 7 2 2" xfId="11213" xr:uid="{00000000-0005-0000-0000-0000B62B0000}"/>
    <cellStyle name="Calculation 4 2 2 7 3" xfId="11214" xr:uid="{00000000-0005-0000-0000-0000B72B0000}"/>
    <cellStyle name="Calculation 4 2 2 8" xfId="11215" xr:uid="{00000000-0005-0000-0000-0000B82B0000}"/>
    <cellStyle name="Calculation 4 2 2 8 2" xfId="11216" xr:uid="{00000000-0005-0000-0000-0000B92B0000}"/>
    <cellStyle name="Calculation 4 2 2 8 2 2" xfId="11217" xr:uid="{00000000-0005-0000-0000-0000BA2B0000}"/>
    <cellStyle name="Calculation 4 2 2 8 3" xfId="11218" xr:uid="{00000000-0005-0000-0000-0000BB2B0000}"/>
    <cellStyle name="Calculation 4 2 2 9" xfId="11219" xr:uid="{00000000-0005-0000-0000-0000BC2B0000}"/>
    <cellStyle name="Calculation 4 2 2 9 2" xfId="11220" xr:uid="{00000000-0005-0000-0000-0000BD2B0000}"/>
    <cellStyle name="Calculation 4 2 2 9 2 2" xfId="11221" xr:uid="{00000000-0005-0000-0000-0000BE2B0000}"/>
    <cellStyle name="Calculation 4 2 2 9 3" xfId="11222" xr:uid="{00000000-0005-0000-0000-0000BF2B0000}"/>
    <cellStyle name="Calculation 4 2 20" xfId="11223" xr:uid="{00000000-0005-0000-0000-0000C02B0000}"/>
    <cellStyle name="Calculation 4 2 20 2" xfId="11224" xr:uid="{00000000-0005-0000-0000-0000C12B0000}"/>
    <cellStyle name="Calculation 4 2 20 2 2" xfId="11225" xr:uid="{00000000-0005-0000-0000-0000C22B0000}"/>
    <cellStyle name="Calculation 4 2 20 3" xfId="11226" xr:uid="{00000000-0005-0000-0000-0000C32B0000}"/>
    <cellStyle name="Calculation 4 2 21" xfId="11227" xr:uid="{00000000-0005-0000-0000-0000C42B0000}"/>
    <cellStyle name="Calculation 4 2 21 2" xfId="11228" xr:uid="{00000000-0005-0000-0000-0000C52B0000}"/>
    <cellStyle name="Calculation 4 2 22" xfId="11229" xr:uid="{00000000-0005-0000-0000-0000C62B0000}"/>
    <cellStyle name="Calculation 4 2 23" xfId="11230" xr:uid="{00000000-0005-0000-0000-0000C72B0000}"/>
    <cellStyle name="Calculation 4 2 3" xfId="11231" xr:uid="{00000000-0005-0000-0000-0000C82B0000}"/>
    <cellStyle name="Calculation 4 2 3 10" xfId="11232" xr:uid="{00000000-0005-0000-0000-0000C92B0000}"/>
    <cellStyle name="Calculation 4 2 3 10 2" xfId="11233" xr:uid="{00000000-0005-0000-0000-0000CA2B0000}"/>
    <cellStyle name="Calculation 4 2 3 10 2 2" xfId="11234" xr:uid="{00000000-0005-0000-0000-0000CB2B0000}"/>
    <cellStyle name="Calculation 4 2 3 10 3" xfId="11235" xr:uid="{00000000-0005-0000-0000-0000CC2B0000}"/>
    <cellStyle name="Calculation 4 2 3 11" xfId="11236" xr:uid="{00000000-0005-0000-0000-0000CD2B0000}"/>
    <cellStyle name="Calculation 4 2 3 11 2" xfId="11237" xr:uid="{00000000-0005-0000-0000-0000CE2B0000}"/>
    <cellStyle name="Calculation 4 2 3 11 2 2" xfId="11238" xr:uid="{00000000-0005-0000-0000-0000CF2B0000}"/>
    <cellStyle name="Calculation 4 2 3 11 3" xfId="11239" xr:uid="{00000000-0005-0000-0000-0000D02B0000}"/>
    <cellStyle name="Calculation 4 2 3 12" xfId="11240" xr:uid="{00000000-0005-0000-0000-0000D12B0000}"/>
    <cellStyle name="Calculation 4 2 3 12 2" xfId="11241" xr:uid="{00000000-0005-0000-0000-0000D22B0000}"/>
    <cellStyle name="Calculation 4 2 3 12 2 2" xfId="11242" xr:uid="{00000000-0005-0000-0000-0000D32B0000}"/>
    <cellStyle name="Calculation 4 2 3 12 3" xfId="11243" xr:uid="{00000000-0005-0000-0000-0000D42B0000}"/>
    <cellStyle name="Calculation 4 2 3 13" xfId="11244" xr:uid="{00000000-0005-0000-0000-0000D52B0000}"/>
    <cellStyle name="Calculation 4 2 3 13 2" xfId="11245" xr:uid="{00000000-0005-0000-0000-0000D62B0000}"/>
    <cellStyle name="Calculation 4 2 3 13 2 2" xfId="11246" xr:uid="{00000000-0005-0000-0000-0000D72B0000}"/>
    <cellStyle name="Calculation 4 2 3 13 3" xfId="11247" xr:uid="{00000000-0005-0000-0000-0000D82B0000}"/>
    <cellStyle name="Calculation 4 2 3 14" xfId="11248" xr:uid="{00000000-0005-0000-0000-0000D92B0000}"/>
    <cellStyle name="Calculation 4 2 3 14 2" xfId="11249" xr:uid="{00000000-0005-0000-0000-0000DA2B0000}"/>
    <cellStyle name="Calculation 4 2 3 14 2 2" xfId="11250" xr:uid="{00000000-0005-0000-0000-0000DB2B0000}"/>
    <cellStyle name="Calculation 4 2 3 14 3" xfId="11251" xr:uid="{00000000-0005-0000-0000-0000DC2B0000}"/>
    <cellStyle name="Calculation 4 2 3 15" xfId="11252" xr:uid="{00000000-0005-0000-0000-0000DD2B0000}"/>
    <cellStyle name="Calculation 4 2 3 15 2" xfId="11253" xr:uid="{00000000-0005-0000-0000-0000DE2B0000}"/>
    <cellStyle name="Calculation 4 2 3 15 2 2" xfId="11254" xr:uid="{00000000-0005-0000-0000-0000DF2B0000}"/>
    <cellStyle name="Calculation 4 2 3 15 3" xfId="11255" xr:uid="{00000000-0005-0000-0000-0000E02B0000}"/>
    <cellStyle name="Calculation 4 2 3 16" xfId="11256" xr:uid="{00000000-0005-0000-0000-0000E12B0000}"/>
    <cellStyle name="Calculation 4 2 3 16 2" xfId="11257" xr:uid="{00000000-0005-0000-0000-0000E22B0000}"/>
    <cellStyle name="Calculation 4 2 3 16 2 2" xfId="11258" xr:uid="{00000000-0005-0000-0000-0000E32B0000}"/>
    <cellStyle name="Calculation 4 2 3 16 3" xfId="11259" xr:uid="{00000000-0005-0000-0000-0000E42B0000}"/>
    <cellStyle name="Calculation 4 2 3 17" xfId="11260" xr:uid="{00000000-0005-0000-0000-0000E52B0000}"/>
    <cellStyle name="Calculation 4 2 3 17 2" xfId="11261" xr:uid="{00000000-0005-0000-0000-0000E62B0000}"/>
    <cellStyle name="Calculation 4 2 3 17 2 2" xfId="11262" xr:uid="{00000000-0005-0000-0000-0000E72B0000}"/>
    <cellStyle name="Calculation 4 2 3 17 3" xfId="11263" xr:uid="{00000000-0005-0000-0000-0000E82B0000}"/>
    <cellStyle name="Calculation 4 2 3 18" xfId="11264" xr:uid="{00000000-0005-0000-0000-0000E92B0000}"/>
    <cellStyle name="Calculation 4 2 3 18 2" xfId="11265" xr:uid="{00000000-0005-0000-0000-0000EA2B0000}"/>
    <cellStyle name="Calculation 4 2 3 19" xfId="11266" xr:uid="{00000000-0005-0000-0000-0000EB2B0000}"/>
    <cellStyle name="Calculation 4 2 3 2" xfId="11267" xr:uid="{00000000-0005-0000-0000-0000EC2B0000}"/>
    <cellStyle name="Calculation 4 2 3 2 10" xfId="11268" xr:uid="{00000000-0005-0000-0000-0000ED2B0000}"/>
    <cellStyle name="Calculation 4 2 3 2 10 2" xfId="11269" xr:uid="{00000000-0005-0000-0000-0000EE2B0000}"/>
    <cellStyle name="Calculation 4 2 3 2 10 2 2" xfId="11270" xr:uid="{00000000-0005-0000-0000-0000EF2B0000}"/>
    <cellStyle name="Calculation 4 2 3 2 10 3" xfId="11271" xr:uid="{00000000-0005-0000-0000-0000F02B0000}"/>
    <cellStyle name="Calculation 4 2 3 2 11" xfId="11272" xr:uid="{00000000-0005-0000-0000-0000F12B0000}"/>
    <cellStyle name="Calculation 4 2 3 2 11 2" xfId="11273" xr:uid="{00000000-0005-0000-0000-0000F22B0000}"/>
    <cellStyle name="Calculation 4 2 3 2 11 2 2" xfId="11274" xr:uid="{00000000-0005-0000-0000-0000F32B0000}"/>
    <cellStyle name="Calculation 4 2 3 2 11 3" xfId="11275" xr:uid="{00000000-0005-0000-0000-0000F42B0000}"/>
    <cellStyle name="Calculation 4 2 3 2 12" xfId="11276" xr:uid="{00000000-0005-0000-0000-0000F52B0000}"/>
    <cellStyle name="Calculation 4 2 3 2 12 2" xfId="11277" xr:uid="{00000000-0005-0000-0000-0000F62B0000}"/>
    <cellStyle name="Calculation 4 2 3 2 12 2 2" xfId="11278" xr:uid="{00000000-0005-0000-0000-0000F72B0000}"/>
    <cellStyle name="Calculation 4 2 3 2 12 3" xfId="11279" xr:uid="{00000000-0005-0000-0000-0000F82B0000}"/>
    <cellStyle name="Calculation 4 2 3 2 13" xfId="11280" xr:uid="{00000000-0005-0000-0000-0000F92B0000}"/>
    <cellStyle name="Calculation 4 2 3 2 13 2" xfId="11281" xr:uid="{00000000-0005-0000-0000-0000FA2B0000}"/>
    <cellStyle name="Calculation 4 2 3 2 13 2 2" xfId="11282" xr:uid="{00000000-0005-0000-0000-0000FB2B0000}"/>
    <cellStyle name="Calculation 4 2 3 2 13 3" xfId="11283" xr:uid="{00000000-0005-0000-0000-0000FC2B0000}"/>
    <cellStyle name="Calculation 4 2 3 2 14" xfId="11284" xr:uid="{00000000-0005-0000-0000-0000FD2B0000}"/>
    <cellStyle name="Calculation 4 2 3 2 14 2" xfId="11285" xr:uid="{00000000-0005-0000-0000-0000FE2B0000}"/>
    <cellStyle name="Calculation 4 2 3 2 14 2 2" xfId="11286" xr:uid="{00000000-0005-0000-0000-0000FF2B0000}"/>
    <cellStyle name="Calculation 4 2 3 2 14 3" xfId="11287" xr:uid="{00000000-0005-0000-0000-0000002C0000}"/>
    <cellStyle name="Calculation 4 2 3 2 15" xfId="11288" xr:uid="{00000000-0005-0000-0000-0000012C0000}"/>
    <cellStyle name="Calculation 4 2 3 2 15 2" xfId="11289" xr:uid="{00000000-0005-0000-0000-0000022C0000}"/>
    <cellStyle name="Calculation 4 2 3 2 15 2 2" xfId="11290" xr:uid="{00000000-0005-0000-0000-0000032C0000}"/>
    <cellStyle name="Calculation 4 2 3 2 15 3" xfId="11291" xr:uid="{00000000-0005-0000-0000-0000042C0000}"/>
    <cellStyle name="Calculation 4 2 3 2 16" xfId="11292" xr:uid="{00000000-0005-0000-0000-0000052C0000}"/>
    <cellStyle name="Calculation 4 2 3 2 16 2" xfId="11293" xr:uid="{00000000-0005-0000-0000-0000062C0000}"/>
    <cellStyle name="Calculation 4 2 3 2 16 2 2" xfId="11294" xr:uid="{00000000-0005-0000-0000-0000072C0000}"/>
    <cellStyle name="Calculation 4 2 3 2 16 3" xfId="11295" xr:uid="{00000000-0005-0000-0000-0000082C0000}"/>
    <cellStyle name="Calculation 4 2 3 2 17" xfId="11296" xr:uid="{00000000-0005-0000-0000-0000092C0000}"/>
    <cellStyle name="Calculation 4 2 3 2 17 2" xfId="11297" xr:uid="{00000000-0005-0000-0000-00000A2C0000}"/>
    <cellStyle name="Calculation 4 2 3 2 17 2 2" xfId="11298" xr:uid="{00000000-0005-0000-0000-00000B2C0000}"/>
    <cellStyle name="Calculation 4 2 3 2 17 3" xfId="11299" xr:uid="{00000000-0005-0000-0000-00000C2C0000}"/>
    <cellStyle name="Calculation 4 2 3 2 18" xfId="11300" xr:uid="{00000000-0005-0000-0000-00000D2C0000}"/>
    <cellStyle name="Calculation 4 2 3 2 18 2" xfId="11301" xr:uid="{00000000-0005-0000-0000-00000E2C0000}"/>
    <cellStyle name="Calculation 4 2 3 2 18 2 2" xfId="11302" xr:uid="{00000000-0005-0000-0000-00000F2C0000}"/>
    <cellStyle name="Calculation 4 2 3 2 18 3" xfId="11303" xr:uid="{00000000-0005-0000-0000-0000102C0000}"/>
    <cellStyle name="Calculation 4 2 3 2 19" xfId="11304" xr:uid="{00000000-0005-0000-0000-0000112C0000}"/>
    <cellStyle name="Calculation 4 2 3 2 19 2" xfId="11305" xr:uid="{00000000-0005-0000-0000-0000122C0000}"/>
    <cellStyle name="Calculation 4 2 3 2 19 2 2" xfId="11306" xr:uid="{00000000-0005-0000-0000-0000132C0000}"/>
    <cellStyle name="Calculation 4 2 3 2 19 3" xfId="11307" xr:uid="{00000000-0005-0000-0000-0000142C0000}"/>
    <cellStyle name="Calculation 4 2 3 2 2" xfId="11308" xr:uid="{00000000-0005-0000-0000-0000152C0000}"/>
    <cellStyle name="Calculation 4 2 3 2 2 2" xfId="11309" xr:uid="{00000000-0005-0000-0000-0000162C0000}"/>
    <cellStyle name="Calculation 4 2 3 2 2 2 2" xfId="11310" xr:uid="{00000000-0005-0000-0000-0000172C0000}"/>
    <cellStyle name="Calculation 4 2 3 2 2 3" xfId="11311" xr:uid="{00000000-0005-0000-0000-0000182C0000}"/>
    <cellStyle name="Calculation 4 2 3 2 2 4" xfId="11312" xr:uid="{00000000-0005-0000-0000-0000192C0000}"/>
    <cellStyle name="Calculation 4 2 3 2 20" xfId="11313" xr:uid="{00000000-0005-0000-0000-00001A2C0000}"/>
    <cellStyle name="Calculation 4 2 3 2 20 2" xfId="11314" xr:uid="{00000000-0005-0000-0000-00001B2C0000}"/>
    <cellStyle name="Calculation 4 2 3 2 20 2 2" xfId="11315" xr:uid="{00000000-0005-0000-0000-00001C2C0000}"/>
    <cellStyle name="Calculation 4 2 3 2 20 3" xfId="11316" xr:uid="{00000000-0005-0000-0000-00001D2C0000}"/>
    <cellStyle name="Calculation 4 2 3 2 21" xfId="11317" xr:uid="{00000000-0005-0000-0000-00001E2C0000}"/>
    <cellStyle name="Calculation 4 2 3 2 21 2" xfId="11318" xr:uid="{00000000-0005-0000-0000-00001F2C0000}"/>
    <cellStyle name="Calculation 4 2 3 2 22" xfId="11319" xr:uid="{00000000-0005-0000-0000-0000202C0000}"/>
    <cellStyle name="Calculation 4 2 3 2 23" xfId="11320" xr:uid="{00000000-0005-0000-0000-0000212C0000}"/>
    <cellStyle name="Calculation 4 2 3 2 3" xfId="11321" xr:uid="{00000000-0005-0000-0000-0000222C0000}"/>
    <cellStyle name="Calculation 4 2 3 2 3 2" xfId="11322" xr:uid="{00000000-0005-0000-0000-0000232C0000}"/>
    <cellStyle name="Calculation 4 2 3 2 3 2 2" xfId="11323" xr:uid="{00000000-0005-0000-0000-0000242C0000}"/>
    <cellStyle name="Calculation 4 2 3 2 3 3" xfId="11324" xr:uid="{00000000-0005-0000-0000-0000252C0000}"/>
    <cellStyle name="Calculation 4 2 3 2 3 4" xfId="11325" xr:uid="{00000000-0005-0000-0000-0000262C0000}"/>
    <cellStyle name="Calculation 4 2 3 2 4" xfId="11326" xr:uid="{00000000-0005-0000-0000-0000272C0000}"/>
    <cellStyle name="Calculation 4 2 3 2 4 2" xfId="11327" xr:uid="{00000000-0005-0000-0000-0000282C0000}"/>
    <cellStyle name="Calculation 4 2 3 2 4 2 2" xfId="11328" xr:uid="{00000000-0005-0000-0000-0000292C0000}"/>
    <cellStyle name="Calculation 4 2 3 2 4 3" xfId="11329" xr:uid="{00000000-0005-0000-0000-00002A2C0000}"/>
    <cellStyle name="Calculation 4 2 3 2 5" xfId="11330" xr:uid="{00000000-0005-0000-0000-00002B2C0000}"/>
    <cellStyle name="Calculation 4 2 3 2 5 2" xfId="11331" xr:uid="{00000000-0005-0000-0000-00002C2C0000}"/>
    <cellStyle name="Calculation 4 2 3 2 5 2 2" xfId="11332" xr:uid="{00000000-0005-0000-0000-00002D2C0000}"/>
    <cellStyle name="Calculation 4 2 3 2 5 3" xfId="11333" xr:uid="{00000000-0005-0000-0000-00002E2C0000}"/>
    <cellStyle name="Calculation 4 2 3 2 6" xfId="11334" xr:uid="{00000000-0005-0000-0000-00002F2C0000}"/>
    <cellStyle name="Calculation 4 2 3 2 6 2" xfId="11335" xr:uid="{00000000-0005-0000-0000-0000302C0000}"/>
    <cellStyle name="Calculation 4 2 3 2 6 2 2" xfId="11336" xr:uid="{00000000-0005-0000-0000-0000312C0000}"/>
    <cellStyle name="Calculation 4 2 3 2 6 3" xfId="11337" xr:uid="{00000000-0005-0000-0000-0000322C0000}"/>
    <cellStyle name="Calculation 4 2 3 2 7" xfId="11338" xr:uid="{00000000-0005-0000-0000-0000332C0000}"/>
    <cellStyle name="Calculation 4 2 3 2 7 2" xfId="11339" xr:uid="{00000000-0005-0000-0000-0000342C0000}"/>
    <cellStyle name="Calculation 4 2 3 2 7 2 2" xfId="11340" xr:uid="{00000000-0005-0000-0000-0000352C0000}"/>
    <cellStyle name="Calculation 4 2 3 2 7 3" xfId="11341" xr:uid="{00000000-0005-0000-0000-0000362C0000}"/>
    <cellStyle name="Calculation 4 2 3 2 8" xfId="11342" xr:uid="{00000000-0005-0000-0000-0000372C0000}"/>
    <cellStyle name="Calculation 4 2 3 2 8 2" xfId="11343" xr:uid="{00000000-0005-0000-0000-0000382C0000}"/>
    <cellStyle name="Calculation 4 2 3 2 8 2 2" xfId="11344" xr:uid="{00000000-0005-0000-0000-0000392C0000}"/>
    <cellStyle name="Calculation 4 2 3 2 8 3" xfId="11345" xr:uid="{00000000-0005-0000-0000-00003A2C0000}"/>
    <cellStyle name="Calculation 4 2 3 2 9" xfId="11346" xr:uid="{00000000-0005-0000-0000-00003B2C0000}"/>
    <cellStyle name="Calculation 4 2 3 2 9 2" xfId="11347" xr:uid="{00000000-0005-0000-0000-00003C2C0000}"/>
    <cellStyle name="Calculation 4 2 3 2 9 2 2" xfId="11348" xr:uid="{00000000-0005-0000-0000-00003D2C0000}"/>
    <cellStyle name="Calculation 4 2 3 2 9 3" xfId="11349" xr:uid="{00000000-0005-0000-0000-00003E2C0000}"/>
    <cellStyle name="Calculation 4 2 3 20" xfId="11350" xr:uid="{00000000-0005-0000-0000-00003F2C0000}"/>
    <cellStyle name="Calculation 4 2 3 3" xfId="11351" xr:uid="{00000000-0005-0000-0000-0000402C0000}"/>
    <cellStyle name="Calculation 4 2 3 3 2" xfId="11352" xr:uid="{00000000-0005-0000-0000-0000412C0000}"/>
    <cellStyle name="Calculation 4 2 3 3 2 2" xfId="11353" xr:uid="{00000000-0005-0000-0000-0000422C0000}"/>
    <cellStyle name="Calculation 4 2 3 3 3" xfId="11354" xr:uid="{00000000-0005-0000-0000-0000432C0000}"/>
    <cellStyle name="Calculation 4 2 3 3 4" xfId="11355" xr:uid="{00000000-0005-0000-0000-0000442C0000}"/>
    <cellStyle name="Calculation 4 2 3 4" xfId="11356" xr:uid="{00000000-0005-0000-0000-0000452C0000}"/>
    <cellStyle name="Calculation 4 2 3 4 2" xfId="11357" xr:uid="{00000000-0005-0000-0000-0000462C0000}"/>
    <cellStyle name="Calculation 4 2 3 4 2 2" xfId="11358" xr:uid="{00000000-0005-0000-0000-0000472C0000}"/>
    <cellStyle name="Calculation 4 2 3 4 3" xfId="11359" xr:uid="{00000000-0005-0000-0000-0000482C0000}"/>
    <cellStyle name="Calculation 4 2 3 4 4" xfId="11360" xr:uid="{00000000-0005-0000-0000-0000492C0000}"/>
    <cellStyle name="Calculation 4 2 3 5" xfId="11361" xr:uid="{00000000-0005-0000-0000-00004A2C0000}"/>
    <cellStyle name="Calculation 4 2 3 5 2" xfId="11362" xr:uid="{00000000-0005-0000-0000-00004B2C0000}"/>
    <cellStyle name="Calculation 4 2 3 5 2 2" xfId="11363" xr:uid="{00000000-0005-0000-0000-00004C2C0000}"/>
    <cellStyle name="Calculation 4 2 3 5 3" xfId="11364" xr:uid="{00000000-0005-0000-0000-00004D2C0000}"/>
    <cellStyle name="Calculation 4 2 3 6" xfId="11365" xr:uid="{00000000-0005-0000-0000-00004E2C0000}"/>
    <cellStyle name="Calculation 4 2 3 6 2" xfId="11366" xr:uid="{00000000-0005-0000-0000-00004F2C0000}"/>
    <cellStyle name="Calculation 4 2 3 6 2 2" xfId="11367" xr:uid="{00000000-0005-0000-0000-0000502C0000}"/>
    <cellStyle name="Calculation 4 2 3 6 3" xfId="11368" xr:uid="{00000000-0005-0000-0000-0000512C0000}"/>
    <cellStyle name="Calculation 4 2 3 7" xfId="11369" xr:uid="{00000000-0005-0000-0000-0000522C0000}"/>
    <cellStyle name="Calculation 4 2 3 7 2" xfId="11370" xr:uid="{00000000-0005-0000-0000-0000532C0000}"/>
    <cellStyle name="Calculation 4 2 3 7 2 2" xfId="11371" xr:uid="{00000000-0005-0000-0000-0000542C0000}"/>
    <cellStyle name="Calculation 4 2 3 7 3" xfId="11372" xr:uid="{00000000-0005-0000-0000-0000552C0000}"/>
    <cellStyle name="Calculation 4 2 3 8" xfId="11373" xr:uid="{00000000-0005-0000-0000-0000562C0000}"/>
    <cellStyle name="Calculation 4 2 3 8 2" xfId="11374" xr:uid="{00000000-0005-0000-0000-0000572C0000}"/>
    <cellStyle name="Calculation 4 2 3 8 2 2" xfId="11375" xr:uid="{00000000-0005-0000-0000-0000582C0000}"/>
    <cellStyle name="Calculation 4 2 3 8 3" xfId="11376" xr:uid="{00000000-0005-0000-0000-0000592C0000}"/>
    <cellStyle name="Calculation 4 2 3 9" xfId="11377" xr:uid="{00000000-0005-0000-0000-00005A2C0000}"/>
    <cellStyle name="Calculation 4 2 3 9 2" xfId="11378" xr:uid="{00000000-0005-0000-0000-00005B2C0000}"/>
    <cellStyle name="Calculation 4 2 3 9 2 2" xfId="11379" xr:uid="{00000000-0005-0000-0000-00005C2C0000}"/>
    <cellStyle name="Calculation 4 2 3 9 3" xfId="11380" xr:uid="{00000000-0005-0000-0000-00005D2C0000}"/>
    <cellStyle name="Calculation 4 2 4" xfId="11381" xr:uid="{00000000-0005-0000-0000-00005E2C0000}"/>
    <cellStyle name="Calculation 4 2 4 10" xfId="11382" xr:uid="{00000000-0005-0000-0000-00005F2C0000}"/>
    <cellStyle name="Calculation 4 2 4 10 2" xfId="11383" xr:uid="{00000000-0005-0000-0000-0000602C0000}"/>
    <cellStyle name="Calculation 4 2 4 10 2 2" xfId="11384" xr:uid="{00000000-0005-0000-0000-0000612C0000}"/>
    <cellStyle name="Calculation 4 2 4 10 3" xfId="11385" xr:uid="{00000000-0005-0000-0000-0000622C0000}"/>
    <cellStyle name="Calculation 4 2 4 11" xfId="11386" xr:uid="{00000000-0005-0000-0000-0000632C0000}"/>
    <cellStyle name="Calculation 4 2 4 11 2" xfId="11387" xr:uid="{00000000-0005-0000-0000-0000642C0000}"/>
    <cellStyle name="Calculation 4 2 4 11 2 2" xfId="11388" xr:uid="{00000000-0005-0000-0000-0000652C0000}"/>
    <cellStyle name="Calculation 4 2 4 11 3" xfId="11389" xr:uid="{00000000-0005-0000-0000-0000662C0000}"/>
    <cellStyle name="Calculation 4 2 4 12" xfId="11390" xr:uid="{00000000-0005-0000-0000-0000672C0000}"/>
    <cellStyle name="Calculation 4 2 4 12 2" xfId="11391" xr:uid="{00000000-0005-0000-0000-0000682C0000}"/>
    <cellStyle name="Calculation 4 2 4 12 2 2" xfId="11392" xr:uid="{00000000-0005-0000-0000-0000692C0000}"/>
    <cellStyle name="Calculation 4 2 4 12 3" xfId="11393" xr:uid="{00000000-0005-0000-0000-00006A2C0000}"/>
    <cellStyle name="Calculation 4 2 4 13" xfId="11394" xr:uid="{00000000-0005-0000-0000-00006B2C0000}"/>
    <cellStyle name="Calculation 4 2 4 13 2" xfId="11395" xr:uid="{00000000-0005-0000-0000-00006C2C0000}"/>
    <cellStyle name="Calculation 4 2 4 13 2 2" xfId="11396" xr:uid="{00000000-0005-0000-0000-00006D2C0000}"/>
    <cellStyle name="Calculation 4 2 4 13 3" xfId="11397" xr:uid="{00000000-0005-0000-0000-00006E2C0000}"/>
    <cellStyle name="Calculation 4 2 4 14" xfId="11398" xr:uid="{00000000-0005-0000-0000-00006F2C0000}"/>
    <cellStyle name="Calculation 4 2 4 14 2" xfId="11399" xr:uid="{00000000-0005-0000-0000-0000702C0000}"/>
    <cellStyle name="Calculation 4 2 4 14 2 2" xfId="11400" xr:uid="{00000000-0005-0000-0000-0000712C0000}"/>
    <cellStyle name="Calculation 4 2 4 14 3" xfId="11401" xr:uid="{00000000-0005-0000-0000-0000722C0000}"/>
    <cellStyle name="Calculation 4 2 4 15" xfId="11402" xr:uid="{00000000-0005-0000-0000-0000732C0000}"/>
    <cellStyle name="Calculation 4 2 4 15 2" xfId="11403" xr:uid="{00000000-0005-0000-0000-0000742C0000}"/>
    <cellStyle name="Calculation 4 2 4 15 2 2" xfId="11404" xr:uid="{00000000-0005-0000-0000-0000752C0000}"/>
    <cellStyle name="Calculation 4 2 4 15 3" xfId="11405" xr:uid="{00000000-0005-0000-0000-0000762C0000}"/>
    <cellStyle name="Calculation 4 2 4 16" xfId="11406" xr:uid="{00000000-0005-0000-0000-0000772C0000}"/>
    <cellStyle name="Calculation 4 2 4 16 2" xfId="11407" xr:uid="{00000000-0005-0000-0000-0000782C0000}"/>
    <cellStyle name="Calculation 4 2 4 16 2 2" xfId="11408" xr:uid="{00000000-0005-0000-0000-0000792C0000}"/>
    <cellStyle name="Calculation 4 2 4 16 3" xfId="11409" xr:uid="{00000000-0005-0000-0000-00007A2C0000}"/>
    <cellStyle name="Calculation 4 2 4 17" xfId="11410" xr:uid="{00000000-0005-0000-0000-00007B2C0000}"/>
    <cellStyle name="Calculation 4 2 4 17 2" xfId="11411" xr:uid="{00000000-0005-0000-0000-00007C2C0000}"/>
    <cellStyle name="Calculation 4 2 4 17 2 2" xfId="11412" xr:uid="{00000000-0005-0000-0000-00007D2C0000}"/>
    <cellStyle name="Calculation 4 2 4 17 3" xfId="11413" xr:uid="{00000000-0005-0000-0000-00007E2C0000}"/>
    <cellStyle name="Calculation 4 2 4 18" xfId="11414" xr:uid="{00000000-0005-0000-0000-00007F2C0000}"/>
    <cellStyle name="Calculation 4 2 4 18 2" xfId="11415" xr:uid="{00000000-0005-0000-0000-0000802C0000}"/>
    <cellStyle name="Calculation 4 2 4 18 2 2" xfId="11416" xr:uid="{00000000-0005-0000-0000-0000812C0000}"/>
    <cellStyle name="Calculation 4 2 4 18 3" xfId="11417" xr:uid="{00000000-0005-0000-0000-0000822C0000}"/>
    <cellStyle name="Calculation 4 2 4 19" xfId="11418" xr:uid="{00000000-0005-0000-0000-0000832C0000}"/>
    <cellStyle name="Calculation 4 2 4 19 2" xfId="11419" xr:uid="{00000000-0005-0000-0000-0000842C0000}"/>
    <cellStyle name="Calculation 4 2 4 19 2 2" xfId="11420" xr:uid="{00000000-0005-0000-0000-0000852C0000}"/>
    <cellStyle name="Calculation 4 2 4 19 3" xfId="11421" xr:uid="{00000000-0005-0000-0000-0000862C0000}"/>
    <cellStyle name="Calculation 4 2 4 2" xfId="11422" xr:uid="{00000000-0005-0000-0000-0000872C0000}"/>
    <cellStyle name="Calculation 4 2 4 2 10" xfId="11423" xr:uid="{00000000-0005-0000-0000-0000882C0000}"/>
    <cellStyle name="Calculation 4 2 4 2 10 2" xfId="11424" xr:uid="{00000000-0005-0000-0000-0000892C0000}"/>
    <cellStyle name="Calculation 4 2 4 2 10 2 2" xfId="11425" xr:uid="{00000000-0005-0000-0000-00008A2C0000}"/>
    <cellStyle name="Calculation 4 2 4 2 10 3" xfId="11426" xr:uid="{00000000-0005-0000-0000-00008B2C0000}"/>
    <cellStyle name="Calculation 4 2 4 2 11" xfId="11427" xr:uid="{00000000-0005-0000-0000-00008C2C0000}"/>
    <cellStyle name="Calculation 4 2 4 2 11 2" xfId="11428" xr:uid="{00000000-0005-0000-0000-00008D2C0000}"/>
    <cellStyle name="Calculation 4 2 4 2 11 2 2" xfId="11429" xr:uid="{00000000-0005-0000-0000-00008E2C0000}"/>
    <cellStyle name="Calculation 4 2 4 2 11 3" xfId="11430" xr:uid="{00000000-0005-0000-0000-00008F2C0000}"/>
    <cellStyle name="Calculation 4 2 4 2 12" xfId="11431" xr:uid="{00000000-0005-0000-0000-0000902C0000}"/>
    <cellStyle name="Calculation 4 2 4 2 12 2" xfId="11432" xr:uid="{00000000-0005-0000-0000-0000912C0000}"/>
    <cellStyle name="Calculation 4 2 4 2 12 2 2" xfId="11433" xr:uid="{00000000-0005-0000-0000-0000922C0000}"/>
    <cellStyle name="Calculation 4 2 4 2 12 3" xfId="11434" xr:uid="{00000000-0005-0000-0000-0000932C0000}"/>
    <cellStyle name="Calculation 4 2 4 2 13" xfId="11435" xr:uid="{00000000-0005-0000-0000-0000942C0000}"/>
    <cellStyle name="Calculation 4 2 4 2 13 2" xfId="11436" xr:uid="{00000000-0005-0000-0000-0000952C0000}"/>
    <cellStyle name="Calculation 4 2 4 2 13 2 2" xfId="11437" xr:uid="{00000000-0005-0000-0000-0000962C0000}"/>
    <cellStyle name="Calculation 4 2 4 2 13 3" xfId="11438" xr:uid="{00000000-0005-0000-0000-0000972C0000}"/>
    <cellStyle name="Calculation 4 2 4 2 14" xfId="11439" xr:uid="{00000000-0005-0000-0000-0000982C0000}"/>
    <cellStyle name="Calculation 4 2 4 2 14 2" xfId="11440" xr:uid="{00000000-0005-0000-0000-0000992C0000}"/>
    <cellStyle name="Calculation 4 2 4 2 14 2 2" xfId="11441" xr:uid="{00000000-0005-0000-0000-00009A2C0000}"/>
    <cellStyle name="Calculation 4 2 4 2 14 3" xfId="11442" xr:uid="{00000000-0005-0000-0000-00009B2C0000}"/>
    <cellStyle name="Calculation 4 2 4 2 15" xfId="11443" xr:uid="{00000000-0005-0000-0000-00009C2C0000}"/>
    <cellStyle name="Calculation 4 2 4 2 15 2" xfId="11444" xr:uid="{00000000-0005-0000-0000-00009D2C0000}"/>
    <cellStyle name="Calculation 4 2 4 2 15 2 2" xfId="11445" xr:uid="{00000000-0005-0000-0000-00009E2C0000}"/>
    <cellStyle name="Calculation 4 2 4 2 15 3" xfId="11446" xr:uid="{00000000-0005-0000-0000-00009F2C0000}"/>
    <cellStyle name="Calculation 4 2 4 2 16" xfId="11447" xr:uid="{00000000-0005-0000-0000-0000A02C0000}"/>
    <cellStyle name="Calculation 4 2 4 2 16 2" xfId="11448" xr:uid="{00000000-0005-0000-0000-0000A12C0000}"/>
    <cellStyle name="Calculation 4 2 4 2 16 2 2" xfId="11449" xr:uid="{00000000-0005-0000-0000-0000A22C0000}"/>
    <cellStyle name="Calculation 4 2 4 2 16 3" xfId="11450" xr:uid="{00000000-0005-0000-0000-0000A32C0000}"/>
    <cellStyle name="Calculation 4 2 4 2 17" xfId="11451" xr:uid="{00000000-0005-0000-0000-0000A42C0000}"/>
    <cellStyle name="Calculation 4 2 4 2 17 2" xfId="11452" xr:uid="{00000000-0005-0000-0000-0000A52C0000}"/>
    <cellStyle name="Calculation 4 2 4 2 17 2 2" xfId="11453" xr:uid="{00000000-0005-0000-0000-0000A62C0000}"/>
    <cellStyle name="Calculation 4 2 4 2 17 3" xfId="11454" xr:uid="{00000000-0005-0000-0000-0000A72C0000}"/>
    <cellStyle name="Calculation 4 2 4 2 18" xfId="11455" xr:uid="{00000000-0005-0000-0000-0000A82C0000}"/>
    <cellStyle name="Calculation 4 2 4 2 18 2" xfId="11456" xr:uid="{00000000-0005-0000-0000-0000A92C0000}"/>
    <cellStyle name="Calculation 4 2 4 2 18 2 2" xfId="11457" xr:uid="{00000000-0005-0000-0000-0000AA2C0000}"/>
    <cellStyle name="Calculation 4 2 4 2 18 3" xfId="11458" xr:uid="{00000000-0005-0000-0000-0000AB2C0000}"/>
    <cellStyle name="Calculation 4 2 4 2 19" xfId="11459" xr:uid="{00000000-0005-0000-0000-0000AC2C0000}"/>
    <cellStyle name="Calculation 4 2 4 2 19 2" xfId="11460" xr:uid="{00000000-0005-0000-0000-0000AD2C0000}"/>
    <cellStyle name="Calculation 4 2 4 2 19 2 2" xfId="11461" xr:uid="{00000000-0005-0000-0000-0000AE2C0000}"/>
    <cellStyle name="Calculation 4 2 4 2 19 3" xfId="11462" xr:uid="{00000000-0005-0000-0000-0000AF2C0000}"/>
    <cellStyle name="Calculation 4 2 4 2 2" xfId="11463" xr:uid="{00000000-0005-0000-0000-0000B02C0000}"/>
    <cellStyle name="Calculation 4 2 4 2 2 2" xfId="11464" xr:uid="{00000000-0005-0000-0000-0000B12C0000}"/>
    <cellStyle name="Calculation 4 2 4 2 2 2 2" xfId="11465" xr:uid="{00000000-0005-0000-0000-0000B22C0000}"/>
    <cellStyle name="Calculation 4 2 4 2 2 3" xfId="11466" xr:uid="{00000000-0005-0000-0000-0000B32C0000}"/>
    <cellStyle name="Calculation 4 2 4 2 2 4" xfId="11467" xr:uid="{00000000-0005-0000-0000-0000B42C0000}"/>
    <cellStyle name="Calculation 4 2 4 2 20" xfId="11468" xr:uid="{00000000-0005-0000-0000-0000B52C0000}"/>
    <cellStyle name="Calculation 4 2 4 2 20 2" xfId="11469" xr:uid="{00000000-0005-0000-0000-0000B62C0000}"/>
    <cellStyle name="Calculation 4 2 4 2 20 2 2" xfId="11470" xr:uid="{00000000-0005-0000-0000-0000B72C0000}"/>
    <cellStyle name="Calculation 4 2 4 2 20 3" xfId="11471" xr:uid="{00000000-0005-0000-0000-0000B82C0000}"/>
    <cellStyle name="Calculation 4 2 4 2 21" xfId="11472" xr:uid="{00000000-0005-0000-0000-0000B92C0000}"/>
    <cellStyle name="Calculation 4 2 4 2 21 2" xfId="11473" xr:uid="{00000000-0005-0000-0000-0000BA2C0000}"/>
    <cellStyle name="Calculation 4 2 4 2 22" xfId="11474" xr:uid="{00000000-0005-0000-0000-0000BB2C0000}"/>
    <cellStyle name="Calculation 4 2 4 2 23" xfId="11475" xr:uid="{00000000-0005-0000-0000-0000BC2C0000}"/>
    <cellStyle name="Calculation 4 2 4 2 3" xfId="11476" xr:uid="{00000000-0005-0000-0000-0000BD2C0000}"/>
    <cellStyle name="Calculation 4 2 4 2 3 2" xfId="11477" xr:uid="{00000000-0005-0000-0000-0000BE2C0000}"/>
    <cellStyle name="Calculation 4 2 4 2 3 2 2" xfId="11478" xr:uid="{00000000-0005-0000-0000-0000BF2C0000}"/>
    <cellStyle name="Calculation 4 2 4 2 3 3" xfId="11479" xr:uid="{00000000-0005-0000-0000-0000C02C0000}"/>
    <cellStyle name="Calculation 4 2 4 2 4" xfId="11480" xr:uid="{00000000-0005-0000-0000-0000C12C0000}"/>
    <cellStyle name="Calculation 4 2 4 2 4 2" xfId="11481" xr:uid="{00000000-0005-0000-0000-0000C22C0000}"/>
    <cellStyle name="Calculation 4 2 4 2 4 2 2" xfId="11482" xr:uid="{00000000-0005-0000-0000-0000C32C0000}"/>
    <cellStyle name="Calculation 4 2 4 2 4 3" xfId="11483" xr:uid="{00000000-0005-0000-0000-0000C42C0000}"/>
    <cellStyle name="Calculation 4 2 4 2 5" xfId="11484" xr:uid="{00000000-0005-0000-0000-0000C52C0000}"/>
    <cellStyle name="Calculation 4 2 4 2 5 2" xfId="11485" xr:uid="{00000000-0005-0000-0000-0000C62C0000}"/>
    <cellStyle name="Calculation 4 2 4 2 5 2 2" xfId="11486" xr:uid="{00000000-0005-0000-0000-0000C72C0000}"/>
    <cellStyle name="Calculation 4 2 4 2 5 3" xfId="11487" xr:uid="{00000000-0005-0000-0000-0000C82C0000}"/>
    <cellStyle name="Calculation 4 2 4 2 6" xfId="11488" xr:uid="{00000000-0005-0000-0000-0000C92C0000}"/>
    <cellStyle name="Calculation 4 2 4 2 6 2" xfId="11489" xr:uid="{00000000-0005-0000-0000-0000CA2C0000}"/>
    <cellStyle name="Calculation 4 2 4 2 6 2 2" xfId="11490" xr:uid="{00000000-0005-0000-0000-0000CB2C0000}"/>
    <cellStyle name="Calculation 4 2 4 2 6 3" xfId="11491" xr:uid="{00000000-0005-0000-0000-0000CC2C0000}"/>
    <cellStyle name="Calculation 4 2 4 2 7" xfId="11492" xr:uid="{00000000-0005-0000-0000-0000CD2C0000}"/>
    <cellStyle name="Calculation 4 2 4 2 7 2" xfId="11493" xr:uid="{00000000-0005-0000-0000-0000CE2C0000}"/>
    <cellStyle name="Calculation 4 2 4 2 7 2 2" xfId="11494" xr:uid="{00000000-0005-0000-0000-0000CF2C0000}"/>
    <cellStyle name="Calculation 4 2 4 2 7 3" xfId="11495" xr:uid="{00000000-0005-0000-0000-0000D02C0000}"/>
    <cellStyle name="Calculation 4 2 4 2 8" xfId="11496" xr:uid="{00000000-0005-0000-0000-0000D12C0000}"/>
    <cellStyle name="Calculation 4 2 4 2 8 2" xfId="11497" xr:uid="{00000000-0005-0000-0000-0000D22C0000}"/>
    <cellStyle name="Calculation 4 2 4 2 8 2 2" xfId="11498" xr:uid="{00000000-0005-0000-0000-0000D32C0000}"/>
    <cellStyle name="Calculation 4 2 4 2 8 3" xfId="11499" xr:uid="{00000000-0005-0000-0000-0000D42C0000}"/>
    <cellStyle name="Calculation 4 2 4 2 9" xfId="11500" xr:uid="{00000000-0005-0000-0000-0000D52C0000}"/>
    <cellStyle name="Calculation 4 2 4 2 9 2" xfId="11501" xr:uid="{00000000-0005-0000-0000-0000D62C0000}"/>
    <cellStyle name="Calculation 4 2 4 2 9 2 2" xfId="11502" xr:uid="{00000000-0005-0000-0000-0000D72C0000}"/>
    <cellStyle name="Calculation 4 2 4 2 9 3" xfId="11503" xr:uid="{00000000-0005-0000-0000-0000D82C0000}"/>
    <cellStyle name="Calculation 4 2 4 20" xfId="11504" xr:uid="{00000000-0005-0000-0000-0000D92C0000}"/>
    <cellStyle name="Calculation 4 2 4 20 2" xfId="11505" xr:uid="{00000000-0005-0000-0000-0000DA2C0000}"/>
    <cellStyle name="Calculation 4 2 4 20 2 2" xfId="11506" xr:uid="{00000000-0005-0000-0000-0000DB2C0000}"/>
    <cellStyle name="Calculation 4 2 4 20 3" xfId="11507" xr:uid="{00000000-0005-0000-0000-0000DC2C0000}"/>
    <cellStyle name="Calculation 4 2 4 21" xfId="11508" xr:uid="{00000000-0005-0000-0000-0000DD2C0000}"/>
    <cellStyle name="Calculation 4 2 4 21 2" xfId="11509" xr:uid="{00000000-0005-0000-0000-0000DE2C0000}"/>
    <cellStyle name="Calculation 4 2 4 21 2 2" xfId="11510" xr:uid="{00000000-0005-0000-0000-0000DF2C0000}"/>
    <cellStyle name="Calculation 4 2 4 21 3" xfId="11511" xr:uid="{00000000-0005-0000-0000-0000E02C0000}"/>
    <cellStyle name="Calculation 4 2 4 22" xfId="11512" xr:uid="{00000000-0005-0000-0000-0000E12C0000}"/>
    <cellStyle name="Calculation 4 2 4 22 2" xfId="11513" xr:uid="{00000000-0005-0000-0000-0000E22C0000}"/>
    <cellStyle name="Calculation 4 2 4 23" xfId="11514" xr:uid="{00000000-0005-0000-0000-0000E32C0000}"/>
    <cellStyle name="Calculation 4 2 4 24" xfId="11515" xr:uid="{00000000-0005-0000-0000-0000E42C0000}"/>
    <cellStyle name="Calculation 4 2 4 3" xfId="11516" xr:uid="{00000000-0005-0000-0000-0000E52C0000}"/>
    <cellStyle name="Calculation 4 2 4 3 2" xfId="11517" xr:uid="{00000000-0005-0000-0000-0000E62C0000}"/>
    <cellStyle name="Calculation 4 2 4 3 2 2" xfId="11518" xr:uid="{00000000-0005-0000-0000-0000E72C0000}"/>
    <cellStyle name="Calculation 4 2 4 3 3" xfId="11519" xr:uid="{00000000-0005-0000-0000-0000E82C0000}"/>
    <cellStyle name="Calculation 4 2 4 3 4" xfId="11520" xr:uid="{00000000-0005-0000-0000-0000E92C0000}"/>
    <cellStyle name="Calculation 4 2 4 4" xfId="11521" xr:uid="{00000000-0005-0000-0000-0000EA2C0000}"/>
    <cellStyle name="Calculation 4 2 4 4 2" xfId="11522" xr:uid="{00000000-0005-0000-0000-0000EB2C0000}"/>
    <cellStyle name="Calculation 4 2 4 4 2 2" xfId="11523" xr:uid="{00000000-0005-0000-0000-0000EC2C0000}"/>
    <cellStyle name="Calculation 4 2 4 4 3" xfId="11524" xr:uid="{00000000-0005-0000-0000-0000ED2C0000}"/>
    <cellStyle name="Calculation 4 2 4 4 4" xfId="11525" xr:uid="{00000000-0005-0000-0000-0000EE2C0000}"/>
    <cellStyle name="Calculation 4 2 4 5" xfId="11526" xr:uid="{00000000-0005-0000-0000-0000EF2C0000}"/>
    <cellStyle name="Calculation 4 2 4 5 2" xfId="11527" xr:uid="{00000000-0005-0000-0000-0000F02C0000}"/>
    <cellStyle name="Calculation 4 2 4 5 2 2" xfId="11528" xr:uid="{00000000-0005-0000-0000-0000F12C0000}"/>
    <cellStyle name="Calculation 4 2 4 5 3" xfId="11529" xr:uid="{00000000-0005-0000-0000-0000F22C0000}"/>
    <cellStyle name="Calculation 4 2 4 6" xfId="11530" xr:uid="{00000000-0005-0000-0000-0000F32C0000}"/>
    <cellStyle name="Calculation 4 2 4 6 2" xfId="11531" xr:uid="{00000000-0005-0000-0000-0000F42C0000}"/>
    <cellStyle name="Calculation 4 2 4 6 2 2" xfId="11532" xr:uid="{00000000-0005-0000-0000-0000F52C0000}"/>
    <cellStyle name="Calculation 4 2 4 6 3" xfId="11533" xr:uid="{00000000-0005-0000-0000-0000F62C0000}"/>
    <cellStyle name="Calculation 4 2 4 7" xfId="11534" xr:uid="{00000000-0005-0000-0000-0000F72C0000}"/>
    <cellStyle name="Calculation 4 2 4 7 2" xfId="11535" xr:uid="{00000000-0005-0000-0000-0000F82C0000}"/>
    <cellStyle name="Calculation 4 2 4 7 2 2" xfId="11536" xr:uid="{00000000-0005-0000-0000-0000F92C0000}"/>
    <cellStyle name="Calculation 4 2 4 7 3" xfId="11537" xr:uid="{00000000-0005-0000-0000-0000FA2C0000}"/>
    <cellStyle name="Calculation 4 2 4 8" xfId="11538" xr:uid="{00000000-0005-0000-0000-0000FB2C0000}"/>
    <cellStyle name="Calculation 4 2 4 8 2" xfId="11539" xr:uid="{00000000-0005-0000-0000-0000FC2C0000}"/>
    <cellStyle name="Calculation 4 2 4 8 2 2" xfId="11540" xr:uid="{00000000-0005-0000-0000-0000FD2C0000}"/>
    <cellStyle name="Calculation 4 2 4 8 3" xfId="11541" xr:uid="{00000000-0005-0000-0000-0000FE2C0000}"/>
    <cellStyle name="Calculation 4 2 4 9" xfId="11542" xr:uid="{00000000-0005-0000-0000-0000FF2C0000}"/>
    <cellStyle name="Calculation 4 2 4 9 2" xfId="11543" xr:uid="{00000000-0005-0000-0000-0000002D0000}"/>
    <cellStyle name="Calculation 4 2 4 9 2 2" xfId="11544" xr:uid="{00000000-0005-0000-0000-0000012D0000}"/>
    <cellStyle name="Calculation 4 2 4 9 3" xfId="11545" xr:uid="{00000000-0005-0000-0000-0000022D0000}"/>
    <cellStyle name="Calculation 4 2 5" xfId="11546" xr:uid="{00000000-0005-0000-0000-0000032D0000}"/>
    <cellStyle name="Calculation 4 2 5 10" xfId="11547" xr:uid="{00000000-0005-0000-0000-0000042D0000}"/>
    <cellStyle name="Calculation 4 2 5 10 2" xfId="11548" xr:uid="{00000000-0005-0000-0000-0000052D0000}"/>
    <cellStyle name="Calculation 4 2 5 10 2 2" xfId="11549" xr:uid="{00000000-0005-0000-0000-0000062D0000}"/>
    <cellStyle name="Calculation 4 2 5 10 3" xfId="11550" xr:uid="{00000000-0005-0000-0000-0000072D0000}"/>
    <cellStyle name="Calculation 4 2 5 11" xfId="11551" xr:uid="{00000000-0005-0000-0000-0000082D0000}"/>
    <cellStyle name="Calculation 4 2 5 11 2" xfId="11552" xr:uid="{00000000-0005-0000-0000-0000092D0000}"/>
    <cellStyle name="Calculation 4 2 5 11 2 2" xfId="11553" xr:uid="{00000000-0005-0000-0000-00000A2D0000}"/>
    <cellStyle name="Calculation 4 2 5 11 3" xfId="11554" xr:uid="{00000000-0005-0000-0000-00000B2D0000}"/>
    <cellStyle name="Calculation 4 2 5 12" xfId="11555" xr:uid="{00000000-0005-0000-0000-00000C2D0000}"/>
    <cellStyle name="Calculation 4 2 5 12 2" xfId="11556" xr:uid="{00000000-0005-0000-0000-00000D2D0000}"/>
    <cellStyle name="Calculation 4 2 5 12 2 2" xfId="11557" xr:uid="{00000000-0005-0000-0000-00000E2D0000}"/>
    <cellStyle name="Calculation 4 2 5 12 3" xfId="11558" xr:uid="{00000000-0005-0000-0000-00000F2D0000}"/>
    <cellStyle name="Calculation 4 2 5 13" xfId="11559" xr:uid="{00000000-0005-0000-0000-0000102D0000}"/>
    <cellStyle name="Calculation 4 2 5 13 2" xfId="11560" xr:uid="{00000000-0005-0000-0000-0000112D0000}"/>
    <cellStyle name="Calculation 4 2 5 13 2 2" xfId="11561" xr:uid="{00000000-0005-0000-0000-0000122D0000}"/>
    <cellStyle name="Calculation 4 2 5 13 3" xfId="11562" xr:uid="{00000000-0005-0000-0000-0000132D0000}"/>
    <cellStyle name="Calculation 4 2 5 14" xfId="11563" xr:uid="{00000000-0005-0000-0000-0000142D0000}"/>
    <cellStyle name="Calculation 4 2 5 14 2" xfId="11564" xr:uid="{00000000-0005-0000-0000-0000152D0000}"/>
    <cellStyle name="Calculation 4 2 5 14 2 2" xfId="11565" xr:uid="{00000000-0005-0000-0000-0000162D0000}"/>
    <cellStyle name="Calculation 4 2 5 14 3" xfId="11566" xr:uid="{00000000-0005-0000-0000-0000172D0000}"/>
    <cellStyle name="Calculation 4 2 5 15" xfId="11567" xr:uid="{00000000-0005-0000-0000-0000182D0000}"/>
    <cellStyle name="Calculation 4 2 5 15 2" xfId="11568" xr:uid="{00000000-0005-0000-0000-0000192D0000}"/>
    <cellStyle name="Calculation 4 2 5 15 2 2" xfId="11569" xr:uid="{00000000-0005-0000-0000-00001A2D0000}"/>
    <cellStyle name="Calculation 4 2 5 15 3" xfId="11570" xr:uid="{00000000-0005-0000-0000-00001B2D0000}"/>
    <cellStyle name="Calculation 4 2 5 16" xfId="11571" xr:uid="{00000000-0005-0000-0000-00001C2D0000}"/>
    <cellStyle name="Calculation 4 2 5 16 2" xfId="11572" xr:uid="{00000000-0005-0000-0000-00001D2D0000}"/>
    <cellStyle name="Calculation 4 2 5 16 2 2" xfId="11573" xr:uid="{00000000-0005-0000-0000-00001E2D0000}"/>
    <cellStyle name="Calculation 4 2 5 16 3" xfId="11574" xr:uid="{00000000-0005-0000-0000-00001F2D0000}"/>
    <cellStyle name="Calculation 4 2 5 17" xfId="11575" xr:uid="{00000000-0005-0000-0000-0000202D0000}"/>
    <cellStyle name="Calculation 4 2 5 17 2" xfId="11576" xr:uid="{00000000-0005-0000-0000-0000212D0000}"/>
    <cellStyle name="Calculation 4 2 5 17 2 2" xfId="11577" xr:uid="{00000000-0005-0000-0000-0000222D0000}"/>
    <cellStyle name="Calculation 4 2 5 17 3" xfId="11578" xr:uid="{00000000-0005-0000-0000-0000232D0000}"/>
    <cellStyle name="Calculation 4 2 5 18" xfId="11579" xr:uid="{00000000-0005-0000-0000-0000242D0000}"/>
    <cellStyle name="Calculation 4 2 5 18 2" xfId="11580" xr:uid="{00000000-0005-0000-0000-0000252D0000}"/>
    <cellStyle name="Calculation 4 2 5 18 2 2" xfId="11581" xr:uid="{00000000-0005-0000-0000-0000262D0000}"/>
    <cellStyle name="Calculation 4 2 5 18 3" xfId="11582" xr:uid="{00000000-0005-0000-0000-0000272D0000}"/>
    <cellStyle name="Calculation 4 2 5 19" xfId="11583" xr:uid="{00000000-0005-0000-0000-0000282D0000}"/>
    <cellStyle name="Calculation 4 2 5 19 2" xfId="11584" xr:uid="{00000000-0005-0000-0000-0000292D0000}"/>
    <cellStyle name="Calculation 4 2 5 19 2 2" xfId="11585" xr:uid="{00000000-0005-0000-0000-00002A2D0000}"/>
    <cellStyle name="Calculation 4 2 5 19 3" xfId="11586" xr:uid="{00000000-0005-0000-0000-00002B2D0000}"/>
    <cellStyle name="Calculation 4 2 5 2" xfId="11587" xr:uid="{00000000-0005-0000-0000-00002C2D0000}"/>
    <cellStyle name="Calculation 4 2 5 2 2" xfId="11588" xr:uid="{00000000-0005-0000-0000-00002D2D0000}"/>
    <cellStyle name="Calculation 4 2 5 2 2 2" xfId="11589" xr:uid="{00000000-0005-0000-0000-00002E2D0000}"/>
    <cellStyle name="Calculation 4 2 5 2 3" xfId="11590" xr:uid="{00000000-0005-0000-0000-00002F2D0000}"/>
    <cellStyle name="Calculation 4 2 5 2 4" xfId="11591" xr:uid="{00000000-0005-0000-0000-0000302D0000}"/>
    <cellStyle name="Calculation 4 2 5 20" xfId="11592" xr:uid="{00000000-0005-0000-0000-0000312D0000}"/>
    <cellStyle name="Calculation 4 2 5 20 2" xfId="11593" xr:uid="{00000000-0005-0000-0000-0000322D0000}"/>
    <cellStyle name="Calculation 4 2 5 20 2 2" xfId="11594" xr:uid="{00000000-0005-0000-0000-0000332D0000}"/>
    <cellStyle name="Calculation 4 2 5 20 3" xfId="11595" xr:uid="{00000000-0005-0000-0000-0000342D0000}"/>
    <cellStyle name="Calculation 4 2 5 21" xfId="11596" xr:uid="{00000000-0005-0000-0000-0000352D0000}"/>
    <cellStyle name="Calculation 4 2 5 21 2" xfId="11597" xr:uid="{00000000-0005-0000-0000-0000362D0000}"/>
    <cellStyle name="Calculation 4 2 5 22" xfId="11598" xr:uid="{00000000-0005-0000-0000-0000372D0000}"/>
    <cellStyle name="Calculation 4 2 5 23" xfId="11599" xr:uid="{00000000-0005-0000-0000-0000382D0000}"/>
    <cellStyle name="Calculation 4 2 5 3" xfId="11600" xr:uid="{00000000-0005-0000-0000-0000392D0000}"/>
    <cellStyle name="Calculation 4 2 5 3 2" xfId="11601" xr:uid="{00000000-0005-0000-0000-00003A2D0000}"/>
    <cellStyle name="Calculation 4 2 5 3 2 2" xfId="11602" xr:uid="{00000000-0005-0000-0000-00003B2D0000}"/>
    <cellStyle name="Calculation 4 2 5 3 3" xfId="11603" xr:uid="{00000000-0005-0000-0000-00003C2D0000}"/>
    <cellStyle name="Calculation 4 2 5 4" xfId="11604" xr:uid="{00000000-0005-0000-0000-00003D2D0000}"/>
    <cellStyle name="Calculation 4 2 5 4 2" xfId="11605" xr:uid="{00000000-0005-0000-0000-00003E2D0000}"/>
    <cellStyle name="Calculation 4 2 5 4 2 2" xfId="11606" xr:uid="{00000000-0005-0000-0000-00003F2D0000}"/>
    <cellStyle name="Calculation 4 2 5 4 3" xfId="11607" xr:uid="{00000000-0005-0000-0000-0000402D0000}"/>
    <cellStyle name="Calculation 4 2 5 5" xfId="11608" xr:uid="{00000000-0005-0000-0000-0000412D0000}"/>
    <cellStyle name="Calculation 4 2 5 5 2" xfId="11609" xr:uid="{00000000-0005-0000-0000-0000422D0000}"/>
    <cellStyle name="Calculation 4 2 5 5 2 2" xfId="11610" xr:uid="{00000000-0005-0000-0000-0000432D0000}"/>
    <cellStyle name="Calculation 4 2 5 5 3" xfId="11611" xr:uid="{00000000-0005-0000-0000-0000442D0000}"/>
    <cellStyle name="Calculation 4 2 5 6" xfId="11612" xr:uid="{00000000-0005-0000-0000-0000452D0000}"/>
    <cellStyle name="Calculation 4 2 5 6 2" xfId="11613" xr:uid="{00000000-0005-0000-0000-0000462D0000}"/>
    <cellStyle name="Calculation 4 2 5 6 2 2" xfId="11614" xr:uid="{00000000-0005-0000-0000-0000472D0000}"/>
    <cellStyle name="Calculation 4 2 5 6 3" xfId="11615" xr:uid="{00000000-0005-0000-0000-0000482D0000}"/>
    <cellStyle name="Calculation 4 2 5 7" xfId="11616" xr:uid="{00000000-0005-0000-0000-0000492D0000}"/>
    <cellStyle name="Calculation 4 2 5 7 2" xfId="11617" xr:uid="{00000000-0005-0000-0000-00004A2D0000}"/>
    <cellStyle name="Calculation 4 2 5 7 2 2" xfId="11618" xr:uid="{00000000-0005-0000-0000-00004B2D0000}"/>
    <cellStyle name="Calculation 4 2 5 7 3" xfId="11619" xr:uid="{00000000-0005-0000-0000-00004C2D0000}"/>
    <cellStyle name="Calculation 4 2 5 8" xfId="11620" xr:uid="{00000000-0005-0000-0000-00004D2D0000}"/>
    <cellStyle name="Calculation 4 2 5 8 2" xfId="11621" xr:uid="{00000000-0005-0000-0000-00004E2D0000}"/>
    <cellStyle name="Calculation 4 2 5 8 2 2" xfId="11622" xr:uid="{00000000-0005-0000-0000-00004F2D0000}"/>
    <cellStyle name="Calculation 4 2 5 8 3" xfId="11623" xr:uid="{00000000-0005-0000-0000-0000502D0000}"/>
    <cellStyle name="Calculation 4 2 5 9" xfId="11624" xr:uid="{00000000-0005-0000-0000-0000512D0000}"/>
    <cellStyle name="Calculation 4 2 5 9 2" xfId="11625" xr:uid="{00000000-0005-0000-0000-0000522D0000}"/>
    <cellStyle name="Calculation 4 2 5 9 2 2" xfId="11626" xr:uid="{00000000-0005-0000-0000-0000532D0000}"/>
    <cellStyle name="Calculation 4 2 5 9 3" xfId="11627" xr:uid="{00000000-0005-0000-0000-0000542D0000}"/>
    <cellStyle name="Calculation 4 2 6" xfId="11628" xr:uid="{00000000-0005-0000-0000-0000552D0000}"/>
    <cellStyle name="Calculation 4 2 6 2" xfId="11629" xr:uid="{00000000-0005-0000-0000-0000562D0000}"/>
    <cellStyle name="Calculation 4 2 6 2 2" xfId="11630" xr:uid="{00000000-0005-0000-0000-0000572D0000}"/>
    <cellStyle name="Calculation 4 2 6 3" xfId="11631" xr:uid="{00000000-0005-0000-0000-0000582D0000}"/>
    <cellStyle name="Calculation 4 2 6 4" xfId="11632" xr:uid="{00000000-0005-0000-0000-0000592D0000}"/>
    <cellStyle name="Calculation 4 2 7" xfId="11633" xr:uid="{00000000-0005-0000-0000-00005A2D0000}"/>
    <cellStyle name="Calculation 4 2 7 2" xfId="11634" xr:uid="{00000000-0005-0000-0000-00005B2D0000}"/>
    <cellStyle name="Calculation 4 2 7 2 2" xfId="11635" xr:uid="{00000000-0005-0000-0000-00005C2D0000}"/>
    <cellStyle name="Calculation 4 2 7 3" xfId="11636" xr:uid="{00000000-0005-0000-0000-00005D2D0000}"/>
    <cellStyle name="Calculation 4 2 8" xfId="11637" xr:uid="{00000000-0005-0000-0000-00005E2D0000}"/>
    <cellStyle name="Calculation 4 2 8 2" xfId="11638" xr:uid="{00000000-0005-0000-0000-00005F2D0000}"/>
    <cellStyle name="Calculation 4 2 8 2 2" xfId="11639" xr:uid="{00000000-0005-0000-0000-0000602D0000}"/>
    <cellStyle name="Calculation 4 2 8 3" xfId="11640" xr:uid="{00000000-0005-0000-0000-0000612D0000}"/>
    <cellStyle name="Calculation 4 2 9" xfId="11641" xr:uid="{00000000-0005-0000-0000-0000622D0000}"/>
    <cellStyle name="Calculation 4 2 9 2" xfId="11642" xr:uid="{00000000-0005-0000-0000-0000632D0000}"/>
    <cellStyle name="Calculation 4 2 9 2 2" xfId="11643" xr:uid="{00000000-0005-0000-0000-0000642D0000}"/>
    <cellStyle name="Calculation 4 2 9 3" xfId="11644" xr:uid="{00000000-0005-0000-0000-0000652D0000}"/>
    <cellStyle name="Calculation 4 20" xfId="11645" xr:uid="{00000000-0005-0000-0000-0000662D0000}"/>
    <cellStyle name="Calculation 4 20 2" xfId="11646" xr:uid="{00000000-0005-0000-0000-0000672D0000}"/>
    <cellStyle name="Calculation 4 20 2 2" xfId="11647" xr:uid="{00000000-0005-0000-0000-0000682D0000}"/>
    <cellStyle name="Calculation 4 20 3" xfId="11648" xr:uid="{00000000-0005-0000-0000-0000692D0000}"/>
    <cellStyle name="Calculation 4 21" xfId="11649" xr:uid="{00000000-0005-0000-0000-00006A2D0000}"/>
    <cellStyle name="Calculation 4 21 2" xfId="11650" xr:uid="{00000000-0005-0000-0000-00006B2D0000}"/>
    <cellStyle name="Calculation 4 21 2 2" xfId="11651" xr:uid="{00000000-0005-0000-0000-00006C2D0000}"/>
    <cellStyle name="Calculation 4 21 3" xfId="11652" xr:uid="{00000000-0005-0000-0000-00006D2D0000}"/>
    <cellStyle name="Calculation 4 22" xfId="11653" xr:uid="{00000000-0005-0000-0000-00006E2D0000}"/>
    <cellStyle name="Calculation 4 22 2" xfId="11654" xr:uid="{00000000-0005-0000-0000-00006F2D0000}"/>
    <cellStyle name="Calculation 4 23" xfId="11655" xr:uid="{00000000-0005-0000-0000-0000702D0000}"/>
    <cellStyle name="Calculation 4 24" xfId="11656" xr:uid="{00000000-0005-0000-0000-0000712D0000}"/>
    <cellStyle name="Calculation 4 25" xfId="11657" xr:uid="{00000000-0005-0000-0000-0000722D0000}"/>
    <cellStyle name="Calculation 4 26" xfId="11658" xr:uid="{00000000-0005-0000-0000-0000732D0000}"/>
    <cellStyle name="Calculation 4 27" xfId="11659" xr:uid="{00000000-0005-0000-0000-0000742D0000}"/>
    <cellStyle name="Calculation 4 3" xfId="11660" xr:uid="{00000000-0005-0000-0000-0000752D0000}"/>
    <cellStyle name="Calculation 4 3 10" xfId="11661" xr:uid="{00000000-0005-0000-0000-0000762D0000}"/>
    <cellStyle name="Calculation 4 3 10 2" xfId="11662" xr:uid="{00000000-0005-0000-0000-0000772D0000}"/>
    <cellStyle name="Calculation 4 3 10 2 2" xfId="11663" xr:uid="{00000000-0005-0000-0000-0000782D0000}"/>
    <cellStyle name="Calculation 4 3 10 3" xfId="11664" xr:uid="{00000000-0005-0000-0000-0000792D0000}"/>
    <cellStyle name="Calculation 4 3 11" xfId="11665" xr:uid="{00000000-0005-0000-0000-00007A2D0000}"/>
    <cellStyle name="Calculation 4 3 11 2" xfId="11666" xr:uid="{00000000-0005-0000-0000-00007B2D0000}"/>
    <cellStyle name="Calculation 4 3 11 2 2" xfId="11667" xr:uid="{00000000-0005-0000-0000-00007C2D0000}"/>
    <cellStyle name="Calculation 4 3 11 3" xfId="11668" xr:uid="{00000000-0005-0000-0000-00007D2D0000}"/>
    <cellStyle name="Calculation 4 3 12" xfId="11669" xr:uid="{00000000-0005-0000-0000-00007E2D0000}"/>
    <cellStyle name="Calculation 4 3 12 2" xfId="11670" xr:uid="{00000000-0005-0000-0000-00007F2D0000}"/>
    <cellStyle name="Calculation 4 3 12 2 2" xfId="11671" xr:uid="{00000000-0005-0000-0000-0000802D0000}"/>
    <cellStyle name="Calculation 4 3 12 3" xfId="11672" xr:uid="{00000000-0005-0000-0000-0000812D0000}"/>
    <cellStyle name="Calculation 4 3 13" xfId="11673" xr:uid="{00000000-0005-0000-0000-0000822D0000}"/>
    <cellStyle name="Calculation 4 3 13 2" xfId="11674" xr:uid="{00000000-0005-0000-0000-0000832D0000}"/>
    <cellStyle name="Calculation 4 3 13 2 2" xfId="11675" xr:uid="{00000000-0005-0000-0000-0000842D0000}"/>
    <cellStyle name="Calculation 4 3 13 3" xfId="11676" xr:uid="{00000000-0005-0000-0000-0000852D0000}"/>
    <cellStyle name="Calculation 4 3 14" xfId="11677" xr:uid="{00000000-0005-0000-0000-0000862D0000}"/>
    <cellStyle name="Calculation 4 3 14 2" xfId="11678" xr:uid="{00000000-0005-0000-0000-0000872D0000}"/>
    <cellStyle name="Calculation 4 3 14 2 2" xfId="11679" xr:uid="{00000000-0005-0000-0000-0000882D0000}"/>
    <cellStyle name="Calculation 4 3 14 3" xfId="11680" xr:uid="{00000000-0005-0000-0000-0000892D0000}"/>
    <cellStyle name="Calculation 4 3 15" xfId="11681" xr:uid="{00000000-0005-0000-0000-00008A2D0000}"/>
    <cellStyle name="Calculation 4 3 15 2" xfId="11682" xr:uid="{00000000-0005-0000-0000-00008B2D0000}"/>
    <cellStyle name="Calculation 4 3 15 2 2" xfId="11683" xr:uid="{00000000-0005-0000-0000-00008C2D0000}"/>
    <cellStyle name="Calculation 4 3 15 3" xfId="11684" xr:uid="{00000000-0005-0000-0000-00008D2D0000}"/>
    <cellStyle name="Calculation 4 3 16" xfId="11685" xr:uid="{00000000-0005-0000-0000-00008E2D0000}"/>
    <cellStyle name="Calculation 4 3 16 2" xfId="11686" xr:uid="{00000000-0005-0000-0000-00008F2D0000}"/>
    <cellStyle name="Calculation 4 3 16 2 2" xfId="11687" xr:uid="{00000000-0005-0000-0000-0000902D0000}"/>
    <cellStyle name="Calculation 4 3 16 3" xfId="11688" xr:uid="{00000000-0005-0000-0000-0000912D0000}"/>
    <cellStyle name="Calculation 4 3 17" xfId="11689" xr:uid="{00000000-0005-0000-0000-0000922D0000}"/>
    <cellStyle name="Calculation 4 3 17 2" xfId="11690" xr:uid="{00000000-0005-0000-0000-0000932D0000}"/>
    <cellStyle name="Calculation 4 3 17 2 2" xfId="11691" xr:uid="{00000000-0005-0000-0000-0000942D0000}"/>
    <cellStyle name="Calculation 4 3 17 3" xfId="11692" xr:uid="{00000000-0005-0000-0000-0000952D0000}"/>
    <cellStyle name="Calculation 4 3 18" xfId="11693" xr:uid="{00000000-0005-0000-0000-0000962D0000}"/>
    <cellStyle name="Calculation 4 3 18 2" xfId="11694" xr:uid="{00000000-0005-0000-0000-0000972D0000}"/>
    <cellStyle name="Calculation 4 3 19" xfId="11695" xr:uid="{00000000-0005-0000-0000-0000982D0000}"/>
    <cellStyle name="Calculation 4 3 2" xfId="11696" xr:uid="{00000000-0005-0000-0000-0000992D0000}"/>
    <cellStyle name="Calculation 4 3 2 10" xfId="11697" xr:uid="{00000000-0005-0000-0000-00009A2D0000}"/>
    <cellStyle name="Calculation 4 3 2 10 2" xfId="11698" xr:uid="{00000000-0005-0000-0000-00009B2D0000}"/>
    <cellStyle name="Calculation 4 3 2 10 2 2" xfId="11699" xr:uid="{00000000-0005-0000-0000-00009C2D0000}"/>
    <cellStyle name="Calculation 4 3 2 10 3" xfId="11700" xr:uid="{00000000-0005-0000-0000-00009D2D0000}"/>
    <cellStyle name="Calculation 4 3 2 11" xfId="11701" xr:uid="{00000000-0005-0000-0000-00009E2D0000}"/>
    <cellStyle name="Calculation 4 3 2 11 2" xfId="11702" xr:uid="{00000000-0005-0000-0000-00009F2D0000}"/>
    <cellStyle name="Calculation 4 3 2 11 2 2" xfId="11703" xr:uid="{00000000-0005-0000-0000-0000A02D0000}"/>
    <cellStyle name="Calculation 4 3 2 11 3" xfId="11704" xr:uid="{00000000-0005-0000-0000-0000A12D0000}"/>
    <cellStyle name="Calculation 4 3 2 12" xfId="11705" xr:uid="{00000000-0005-0000-0000-0000A22D0000}"/>
    <cellStyle name="Calculation 4 3 2 12 2" xfId="11706" xr:uid="{00000000-0005-0000-0000-0000A32D0000}"/>
    <cellStyle name="Calculation 4 3 2 12 2 2" xfId="11707" xr:uid="{00000000-0005-0000-0000-0000A42D0000}"/>
    <cellStyle name="Calculation 4 3 2 12 3" xfId="11708" xr:uid="{00000000-0005-0000-0000-0000A52D0000}"/>
    <cellStyle name="Calculation 4 3 2 13" xfId="11709" xr:uid="{00000000-0005-0000-0000-0000A62D0000}"/>
    <cellStyle name="Calculation 4 3 2 13 2" xfId="11710" xr:uid="{00000000-0005-0000-0000-0000A72D0000}"/>
    <cellStyle name="Calculation 4 3 2 13 2 2" xfId="11711" xr:uid="{00000000-0005-0000-0000-0000A82D0000}"/>
    <cellStyle name="Calculation 4 3 2 13 3" xfId="11712" xr:uid="{00000000-0005-0000-0000-0000A92D0000}"/>
    <cellStyle name="Calculation 4 3 2 14" xfId="11713" xr:uid="{00000000-0005-0000-0000-0000AA2D0000}"/>
    <cellStyle name="Calculation 4 3 2 14 2" xfId="11714" xr:uid="{00000000-0005-0000-0000-0000AB2D0000}"/>
    <cellStyle name="Calculation 4 3 2 14 2 2" xfId="11715" xr:uid="{00000000-0005-0000-0000-0000AC2D0000}"/>
    <cellStyle name="Calculation 4 3 2 14 3" xfId="11716" xr:uid="{00000000-0005-0000-0000-0000AD2D0000}"/>
    <cellStyle name="Calculation 4 3 2 15" xfId="11717" xr:uid="{00000000-0005-0000-0000-0000AE2D0000}"/>
    <cellStyle name="Calculation 4 3 2 15 2" xfId="11718" xr:uid="{00000000-0005-0000-0000-0000AF2D0000}"/>
    <cellStyle name="Calculation 4 3 2 15 2 2" xfId="11719" xr:uid="{00000000-0005-0000-0000-0000B02D0000}"/>
    <cellStyle name="Calculation 4 3 2 15 3" xfId="11720" xr:uid="{00000000-0005-0000-0000-0000B12D0000}"/>
    <cellStyle name="Calculation 4 3 2 16" xfId="11721" xr:uid="{00000000-0005-0000-0000-0000B22D0000}"/>
    <cellStyle name="Calculation 4 3 2 16 2" xfId="11722" xr:uid="{00000000-0005-0000-0000-0000B32D0000}"/>
    <cellStyle name="Calculation 4 3 2 16 2 2" xfId="11723" xr:uid="{00000000-0005-0000-0000-0000B42D0000}"/>
    <cellStyle name="Calculation 4 3 2 16 3" xfId="11724" xr:uid="{00000000-0005-0000-0000-0000B52D0000}"/>
    <cellStyle name="Calculation 4 3 2 17" xfId="11725" xr:uid="{00000000-0005-0000-0000-0000B62D0000}"/>
    <cellStyle name="Calculation 4 3 2 17 2" xfId="11726" xr:uid="{00000000-0005-0000-0000-0000B72D0000}"/>
    <cellStyle name="Calculation 4 3 2 17 2 2" xfId="11727" xr:uid="{00000000-0005-0000-0000-0000B82D0000}"/>
    <cellStyle name="Calculation 4 3 2 17 3" xfId="11728" xr:uid="{00000000-0005-0000-0000-0000B92D0000}"/>
    <cellStyle name="Calculation 4 3 2 18" xfId="11729" xr:uid="{00000000-0005-0000-0000-0000BA2D0000}"/>
    <cellStyle name="Calculation 4 3 2 18 2" xfId="11730" xr:uid="{00000000-0005-0000-0000-0000BB2D0000}"/>
    <cellStyle name="Calculation 4 3 2 18 2 2" xfId="11731" xr:uid="{00000000-0005-0000-0000-0000BC2D0000}"/>
    <cellStyle name="Calculation 4 3 2 18 3" xfId="11732" xr:uid="{00000000-0005-0000-0000-0000BD2D0000}"/>
    <cellStyle name="Calculation 4 3 2 19" xfId="11733" xr:uid="{00000000-0005-0000-0000-0000BE2D0000}"/>
    <cellStyle name="Calculation 4 3 2 19 2" xfId="11734" xr:uid="{00000000-0005-0000-0000-0000BF2D0000}"/>
    <cellStyle name="Calculation 4 3 2 19 2 2" xfId="11735" xr:uid="{00000000-0005-0000-0000-0000C02D0000}"/>
    <cellStyle name="Calculation 4 3 2 19 3" xfId="11736" xr:uid="{00000000-0005-0000-0000-0000C12D0000}"/>
    <cellStyle name="Calculation 4 3 2 2" xfId="11737" xr:uid="{00000000-0005-0000-0000-0000C22D0000}"/>
    <cellStyle name="Calculation 4 3 2 2 2" xfId="11738" xr:uid="{00000000-0005-0000-0000-0000C32D0000}"/>
    <cellStyle name="Calculation 4 3 2 2 2 2" xfId="11739" xr:uid="{00000000-0005-0000-0000-0000C42D0000}"/>
    <cellStyle name="Calculation 4 3 2 2 2 2 2" xfId="11740" xr:uid="{00000000-0005-0000-0000-0000C52D0000}"/>
    <cellStyle name="Calculation 4 3 2 2 2 3" xfId="11741" xr:uid="{00000000-0005-0000-0000-0000C62D0000}"/>
    <cellStyle name="Calculation 4 3 2 2 2 4" xfId="11742" xr:uid="{00000000-0005-0000-0000-0000C72D0000}"/>
    <cellStyle name="Calculation 4 3 2 2 3" xfId="11743" xr:uid="{00000000-0005-0000-0000-0000C82D0000}"/>
    <cellStyle name="Calculation 4 3 2 2 3 2" xfId="11744" xr:uid="{00000000-0005-0000-0000-0000C92D0000}"/>
    <cellStyle name="Calculation 4 3 2 2 4" xfId="11745" xr:uid="{00000000-0005-0000-0000-0000CA2D0000}"/>
    <cellStyle name="Calculation 4 3 2 2 5" xfId="11746" xr:uid="{00000000-0005-0000-0000-0000CB2D0000}"/>
    <cellStyle name="Calculation 4 3 2 20" xfId="11747" xr:uid="{00000000-0005-0000-0000-0000CC2D0000}"/>
    <cellStyle name="Calculation 4 3 2 20 2" xfId="11748" xr:uid="{00000000-0005-0000-0000-0000CD2D0000}"/>
    <cellStyle name="Calculation 4 3 2 20 2 2" xfId="11749" xr:uid="{00000000-0005-0000-0000-0000CE2D0000}"/>
    <cellStyle name="Calculation 4 3 2 20 3" xfId="11750" xr:uid="{00000000-0005-0000-0000-0000CF2D0000}"/>
    <cellStyle name="Calculation 4 3 2 21" xfId="11751" xr:uid="{00000000-0005-0000-0000-0000D02D0000}"/>
    <cellStyle name="Calculation 4 3 2 21 2" xfId="11752" xr:uid="{00000000-0005-0000-0000-0000D12D0000}"/>
    <cellStyle name="Calculation 4 3 2 22" xfId="11753" xr:uid="{00000000-0005-0000-0000-0000D22D0000}"/>
    <cellStyle name="Calculation 4 3 2 23" xfId="11754" xr:uid="{00000000-0005-0000-0000-0000D32D0000}"/>
    <cellStyle name="Calculation 4 3 2 3" xfId="11755" xr:uid="{00000000-0005-0000-0000-0000D42D0000}"/>
    <cellStyle name="Calculation 4 3 2 3 2" xfId="11756" xr:uid="{00000000-0005-0000-0000-0000D52D0000}"/>
    <cellStyle name="Calculation 4 3 2 3 2 2" xfId="11757" xr:uid="{00000000-0005-0000-0000-0000D62D0000}"/>
    <cellStyle name="Calculation 4 3 2 3 2 3" xfId="11758" xr:uid="{00000000-0005-0000-0000-0000D72D0000}"/>
    <cellStyle name="Calculation 4 3 2 3 3" xfId="11759" xr:uid="{00000000-0005-0000-0000-0000D82D0000}"/>
    <cellStyle name="Calculation 4 3 2 3 3 2" xfId="11760" xr:uid="{00000000-0005-0000-0000-0000D92D0000}"/>
    <cellStyle name="Calculation 4 3 2 3 4" xfId="11761" xr:uid="{00000000-0005-0000-0000-0000DA2D0000}"/>
    <cellStyle name="Calculation 4 3 2 4" xfId="11762" xr:uid="{00000000-0005-0000-0000-0000DB2D0000}"/>
    <cellStyle name="Calculation 4 3 2 4 2" xfId="11763" xr:uid="{00000000-0005-0000-0000-0000DC2D0000}"/>
    <cellStyle name="Calculation 4 3 2 4 2 2" xfId="11764" xr:uid="{00000000-0005-0000-0000-0000DD2D0000}"/>
    <cellStyle name="Calculation 4 3 2 4 3" xfId="11765" xr:uid="{00000000-0005-0000-0000-0000DE2D0000}"/>
    <cellStyle name="Calculation 4 3 2 4 4" xfId="11766" xr:uid="{00000000-0005-0000-0000-0000DF2D0000}"/>
    <cellStyle name="Calculation 4 3 2 5" xfId="11767" xr:uid="{00000000-0005-0000-0000-0000E02D0000}"/>
    <cellStyle name="Calculation 4 3 2 5 2" xfId="11768" xr:uid="{00000000-0005-0000-0000-0000E12D0000}"/>
    <cellStyle name="Calculation 4 3 2 5 2 2" xfId="11769" xr:uid="{00000000-0005-0000-0000-0000E22D0000}"/>
    <cellStyle name="Calculation 4 3 2 5 3" xfId="11770" xr:uid="{00000000-0005-0000-0000-0000E32D0000}"/>
    <cellStyle name="Calculation 4 3 2 5 4" xfId="11771" xr:uid="{00000000-0005-0000-0000-0000E42D0000}"/>
    <cellStyle name="Calculation 4 3 2 6" xfId="11772" xr:uid="{00000000-0005-0000-0000-0000E52D0000}"/>
    <cellStyle name="Calculation 4 3 2 6 2" xfId="11773" xr:uid="{00000000-0005-0000-0000-0000E62D0000}"/>
    <cellStyle name="Calculation 4 3 2 6 2 2" xfId="11774" xr:uid="{00000000-0005-0000-0000-0000E72D0000}"/>
    <cellStyle name="Calculation 4 3 2 6 3" xfId="11775" xr:uid="{00000000-0005-0000-0000-0000E82D0000}"/>
    <cellStyle name="Calculation 4 3 2 7" xfId="11776" xr:uid="{00000000-0005-0000-0000-0000E92D0000}"/>
    <cellStyle name="Calculation 4 3 2 7 2" xfId="11777" xr:uid="{00000000-0005-0000-0000-0000EA2D0000}"/>
    <cellStyle name="Calculation 4 3 2 7 2 2" xfId="11778" xr:uid="{00000000-0005-0000-0000-0000EB2D0000}"/>
    <cellStyle name="Calculation 4 3 2 7 3" xfId="11779" xr:uid="{00000000-0005-0000-0000-0000EC2D0000}"/>
    <cellStyle name="Calculation 4 3 2 8" xfId="11780" xr:uid="{00000000-0005-0000-0000-0000ED2D0000}"/>
    <cellStyle name="Calculation 4 3 2 8 2" xfId="11781" xr:uid="{00000000-0005-0000-0000-0000EE2D0000}"/>
    <cellStyle name="Calculation 4 3 2 8 2 2" xfId="11782" xr:uid="{00000000-0005-0000-0000-0000EF2D0000}"/>
    <cellStyle name="Calculation 4 3 2 8 3" xfId="11783" xr:uid="{00000000-0005-0000-0000-0000F02D0000}"/>
    <cellStyle name="Calculation 4 3 2 9" xfId="11784" xr:uid="{00000000-0005-0000-0000-0000F12D0000}"/>
    <cellStyle name="Calculation 4 3 2 9 2" xfId="11785" xr:uid="{00000000-0005-0000-0000-0000F22D0000}"/>
    <cellStyle name="Calculation 4 3 2 9 2 2" xfId="11786" xr:uid="{00000000-0005-0000-0000-0000F32D0000}"/>
    <cellStyle name="Calculation 4 3 2 9 3" xfId="11787" xr:uid="{00000000-0005-0000-0000-0000F42D0000}"/>
    <cellStyle name="Calculation 4 3 20" xfId="11788" xr:uid="{00000000-0005-0000-0000-0000F52D0000}"/>
    <cellStyle name="Calculation 4 3 3" xfId="11789" xr:uid="{00000000-0005-0000-0000-0000F62D0000}"/>
    <cellStyle name="Calculation 4 3 3 2" xfId="11790" xr:uid="{00000000-0005-0000-0000-0000F72D0000}"/>
    <cellStyle name="Calculation 4 3 3 2 2" xfId="11791" xr:uid="{00000000-0005-0000-0000-0000F82D0000}"/>
    <cellStyle name="Calculation 4 3 3 2 2 2" xfId="11792" xr:uid="{00000000-0005-0000-0000-0000F92D0000}"/>
    <cellStyle name="Calculation 4 3 3 2 3" xfId="11793" xr:uid="{00000000-0005-0000-0000-0000FA2D0000}"/>
    <cellStyle name="Calculation 4 3 3 2 4" xfId="11794" xr:uid="{00000000-0005-0000-0000-0000FB2D0000}"/>
    <cellStyle name="Calculation 4 3 3 3" xfId="11795" xr:uid="{00000000-0005-0000-0000-0000FC2D0000}"/>
    <cellStyle name="Calculation 4 3 3 3 2" xfId="11796" xr:uid="{00000000-0005-0000-0000-0000FD2D0000}"/>
    <cellStyle name="Calculation 4 3 3 4" xfId="11797" xr:uid="{00000000-0005-0000-0000-0000FE2D0000}"/>
    <cellStyle name="Calculation 4 3 3 5" xfId="11798" xr:uid="{00000000-0005-0000-0000-0000FF2D0000}"/>
    <cellStyle name="Calculation 4 3 4" xfId="11799" xr:uid="{00000000-0005-0000-0000-0000002E0000}"/>
    <cellStyle name="Calculation 4 3 4 2" xfId="11800" xr:uid="{00000000-0005-0000-0000-0000012E0000}"/>
    <cellStyle name="Calculation 4 3 4 2 2" xfId="11801" xr:uid="{00000000-0005-0000-0000-0000022E0000}"/>
    <cellStyle name="Calculation 4 3 4 2 3" xfId="11802" xr:uid="{00000000-0005-0000-0000-0000032E0000}"/>
    <cellStyle name="Calculation 4 3 4 3" xfId="11803" xr:uid="{00000000-0005-0000-0000-0000042E0000}"/>
    <cellStyle name="Calculation 4 3 4 3 2" xfId="11804" xr:uid="{00000000-0005-0000-0000-0000052E0000}"/>
    <cellStyle name="Calculation 4 3 4 4" xfId="11805" xr:uid="{00000000-0005-0000-0000-0000062E0000}"/>
    <cellStyle name="Calculation 4 3 5" xfId="11806" xr:uid="{00000000-0005-0000-0000-0000072E0000}"/>
    <cellStyle name="Calculation 4 3 5 2" xfId="11807" xr:uid="{00000000-0005-0000-0000-0000082E0000}"/>
    <cellStyle name="Calculation 4 3 5 2 2" xfId="11808" xr:uid="{00000000-0005-0000-0000-0000092E0000}"/>
    <cellStyle name="Calculation 4 3 5 2 3" xfId="11809" xr:uid="{00000000-0005-0000-0000-00000A2E0000}"/>
    <cellStyle name="Calculation 4 3 5 3" xfId="11810" xr:uid="{00000000-0005-0000-0000-00000B2E0000}"/>
    <cellStyle name="Calculation 4 3 5 4" xfId="11811" xr:uid="{00000000-0005-0000-0000-00000C2E0000}"/>
    <cellStyle name="Calculation 4 3 6" xfId="11812" xr:uid="{00000000-0005-0000-0000-00000D2E0000}"/>
    <cellStyle name="Calculation 4 3 6 2" xfId="11813" xr:uid="{00000000-0005-0000-0000-00000E2E0000}"/>
    <cellStyle name="Calculation 4 3 6 2 2" xfId="11814" xr:uid="{00000000-0005-0000-0000-00000F2E0000}"/>
    <cellStyle name="Calculation 4 3 6 3" xfId="11815" xr:uid="{00000000-0005-0000-0000-0000102E0000}"/>
    <cellStyle name="Calculation 4 3 6 4" xfId="11816" xr:uid="{00000000-0005-0000-0000-0000112E0000}"/>
    <cellStyle name="Calculation 4 3 7" xfId="11817" xr:uid="{00000000-0005-0000-0000-0000122E0000}"/>
    <cellStyle name="Calculation 4 3 7 2" xfId="11818" xr:uid="{00000000-0005-0000-0000-0000132E0000}"/>
    <cellStyle name="Calculation 4 3 7 2 2" xfId="11819" xr:uid="{00000000-0005-0000-0000-0000142E0000}"/>
    <cellStyle name="Calculation 4 3 7 3" xfId="11820" xr:uid="{00000000-0005-0000-0000-0000152E0000}"/>
    <cellStyle name="Calculation 4 3 8" xfId="11821" xr:uid="{00000000-0005-0000-0000-0000162E0000}"/>
    <cellStyle name="Calculation 4 3 8 2" xfId="11822" xr:uid="{00000000-0005-0000-0000-0000172E0000}"/>
    <cellStyle name="Calculation 4 3 8 2 2" xfId="11823" xr:uid="{00000000-0005-0000-0000-0000182E0000}"/>
    <cellStyle name="Calculation 4 3 8 3" xfId="11824" xr:uid="{00000000-0005-0000-0000-0000192E0000}"/>
    <cellStyle name="Calculation 4 3 9" xfId="11825" xr:uid="{00000000-0005-0000-0000-00001A2E0000}"/>
    <cellStyle name="Calculation 4 3 9 2" xfId="11826" xr:uid="{00000000-0005-0000-0000-00001B2E0000}"/>
    <cellStyle name="Calculation 4 3 9 2 2" xfId="11827" xr:uid="{00000000-0005-0000-0000-00001C2E0000}"/>
    <cellStyle name="Calculation 4 3 9 3" xfId="11828" xr:uid="{00000000-0005-0000-0000-00001D2E0000}"/>
    <cellStyle name="Calculation 4 4" xfId="11829" xr:uid="{00000000-0005-0000-0000-00001E2E0000}"/>
    <cellStyle name="Calculation 4 4 10" xfId="11830" xr:uid="{00000000-0005-0000-0000-00001F2E0000}"/>
    <cellStyle name="Calculation 4 4 10 2" xfId="11831" xr:uid="{00000000-0005-0000-0000-0000202E0000}"/>
    <cellStyle name="Calculation 4 4 10 2 2" xfId="11832" xr:uid="{00000000-0005-0000-0000-0000212E0000}"/>
    <cellStyle name="Calculation 4 4 10 3" xfId="11833" xr:uid="{00000000-0005-0000-0000-0000222E0000}"/>
    <cellStyle name="Calculation 4 4 11" xfId="11834" xr:uid="{00000000-0005-0000-0000-0000232E0000}"/>
    <cellStyle name="Calculation 4 4 11 2" xfId="11835" xr:uid="{00000000-0005-0000-0000-0000242E0000}"/>
    <cellStyle name="Calculation 4 4 11 2 2" xfId="11836" xr:uid="{00000000-0005-0000-0000-0000252E0000}"/>
    <cellStyle name="Calculation 4 4 11 3" xfId="11837" xr:uid="{00000000-0005-0000-0000-0000262E0000}"/>
    <cellStyle name="Calculation 4 4 12" xfId="11838" xr:uid="{00000000-0005-0000-0000-0000272E0000}"/>
    <cellStyle name="Calculation 4 4 12 2" xfId="11839" xr:uid="{00000000-0005-0000-0000-0000282E0000}"/>
    <cellStyle name="Calculation 4 4 12 2 2" xfId="11840" xr:uid="{00000000-0005-0000-0000-0000292E0000}"/>
    <cellStyle name="Calculation 4 4 12 3" xfId="11841" xr:uid="{00000000-0005-0000-0000-00002A2E0000}"/>
    <cellStyle name="Calculation 4 4 13" xfId="11842" xr:uid="{00000000-0005-0000-0000-00002B2E0000}"/>
    <cellStyle name="Calculation 4 4 13 2" xfId="11843" xr:uid="{00000000-0005-0000-0000-00002C2E0000}"/>
    <cellStyle name="Calculation 4 4 13 2 2" xfId="11844" xr:uid="{00000000-0005-0000-0000-00002D2E0000}"/>
    <cellStyle name="Calculation 4 4 13 3" xfId="11845" xr:uid="{00000000-0005-0000-0000-00002E2E0000}"/>
    <cellStyle name="Calculation 4 4 14" xfId="11846" xr:uid="{00000000-0005-0000-0000-00002F2E0000}"/>
    <cellStyle name="Calculation 4 4 14 2" xfId="11847" xr:uid="{00000000-0005-0000-0000-0000302E0000}"/>
    <cellStyle name="Calculation 4 4 14 2 2" xfId="11848" xr:uid="{00000000-0005-0000-0000-0000312E0000}"/>
    <cellStyle name="Calculation 4 4 14 3" xfId="11849" xr:uid="{00000000-0005-0000-0000-0000322E0000}"/>
    <cellStyle name="Calculation 4 4 15" xfId="11850" xr:uid="{00000000-0005-0000-0000-0000332E0000}"/>
    <cellStyle name="Calculation 4 4 15 2" xfId="11851" xr:uid="{00000000-0005-0000-0000-0000342E0000}"/>
    <cellStyle name="Calculation 4 4 15 2 2" xfId="11852" xr:uid="{00000000-0005-0000-0000-0000352E0000}"/>
    <cellStyle name="Calculation 4 4 15 3" xfId="11853" xr:uid="{00000000-0005-0000-0000-0000362E0000}"/>
    <cellStyle name="Calculation 4 4 16" xfId="11854" xr:uid="{00000000-0005-0000-0000-0000372E0000}"/>
    <cellStyle name="Calculation 4 4 16 2" xfId="11855" xr:uid="{00000000-0005-0000-0000-0000382E0000}"/>
    <cellStyle name="Calculation 4 4 16 2 2" xfId="11856" xr:uid="{00000000-0005-0000-0000-0000392E0000}"/>
    <cellStyle name="Calculation 4 4 16 3" xfId="11857" xr:uid="{00000000-0005-0000-0000-00003A2E0000}"/>
    <cellStyle name="Calculation 4 4 17" xfId="11858" xr:uid="{00000000-0005-0000-0000-00003B2E0000}"/>
    <cellStyle name="Calculation 4 4 17 2" xfId="11859" xr:uid="{00000000-0005-0000-0000-00003C2E0000}"/>
    <cellStyle name="Calculation 4 4 17 2 2" xfId="11860" xr:uid="{00000000-0005-0000-0000-00003D2E0000}"/>
    <cellStyle name="Calculation 4 4 17 3" xfId="11861" xr:uid="{00000000-0005-0000-0000-00003E2E0000}"/>
    <cellStyle name="Calculation 4 4 18" xfId="11862" xr:uid="{00000000-0005-0000-0000-00003F2E0000}"/>
    <cellStyle name="Calculation 4 4 18 2" xfId="11863" xr:uid="{00000000-0005-0000-0000-0000402E0000}"/>
    <cellStyle name="Calculation 4 4 19" xfId="11864" xr:uid="{00000000-0005-0000-0000-0000412E0000}"/>
    <cellStyle name="Calculation 4 4 2" xfId="11865" xr:uid="{00000000-0005-0000-0000-0000422E0000}"/>
    <cellStyle name="Calculation 4 4 2 10" xfId="11866" xr:uid="{00000000-0005-0000-0000-0000432E0000}"/>
    <cellStyle name="Calculation 4 4 2 10 2" xfId="11867" xr:uid="{00000000-0005-0000-0000-0000442E0000}"/>
    <cellStyle name="Calculation 4 4 2 10 2 2" xfId="11868" xr:uid="{00000000-0005-0000-0000-0000452E0000}"/>
    <cellStyle name="Calculation 4 4 2 10 3" xfId="11869" xr:uid="{00000000-0005-0000-0000-0000462E0000}"/>
    <cellStyle name="Calculation 4 4 2 11" xfId="11870" xr:uid="{00000000-0005-0000-0000-0000472E0000}"/>
    <cellStyle name="Calculation 4 4 2 11 2" xfId="11871" xr:uid="{00000000-0005-0000-0000-0000482E0000}"/>
    <cellStyle name="Calculation 4 4 2 11 2 2" xfId="11872" xr:uid="{00000000-0005-0000-0000-0000492E0000}"/>
    <cellStyle name="Calculation 4 4 2 11 3" xfId="11873" xr:uid="{00000000-0005-0000-0000-00004A2E0000}"/>
    <cellStyle name="Calculation 4 4 2 12" xfId="11874" xr:uid="{00000000-0005-0000-0000-00004B2E0000}"/>
    <cellStyle name="Calculation 4 4 2 12 2" xfId="11875" xr:uid="{00000000-0005-0000-0000-00004C2E0000}"/>
    <cellStyle name="Calculation 4 4 2 12 2 2" xfId="11876" xr:uid="{00000000-0005-0000-0000-00004D2E0000}"/>
    <cellStyle name="Calculation 4 4 2 12 3" xfId="11877" xr:uid="{00000000-0005-0000-0000-00004E2E0000}"/>
    <cellStyle name="Calculation 4 4 2 13" xfId="11878" xr:uid="{00000000-0005-0000-0000-00004F2E0000}"/>
    <cellStyle name="Calculation 4 4 2 13 2" xfId="11879" xr:uid="{00000000-0005-0000-0000-0000502E0000}"/>
    <cellStyle name="Calculation 4 4 2 13 2 2" xfId="11880" xr:uid="{00000000-0005-0000-0000-0000512E0000}"/>
    <cellStyle name="Calculation 4 4 2 13 3" xfId="11881" xr:uid="{00000000-0005-0000-0000-0000522E0000}"/>
    <cellStyle name="Calculation 4 4 2 14" xfId="11882" xr:uid="{00000000-0005-0000-0000-0000532E0000}"/>
    <cellStyle name="Calculation 4 4 2 14 2" xfId="11883" xr:uid="{00000000-0005-0000-0000-0000542E0000}"/>
    <cellStyle name="Calculation 4 4 2 14 2 2" xfId="11884" xr:uid="{00000000-0005-0000-0000-0000552E0000}"/>
    <cellStyle name="Calculation 4 4 2 14 3" xfId="11885" xr:uid="{00000000-0005-0000-0000-0000562E0000}"/>
    <cellStyle name="Calculation 4 4 2 15" xfId="11886" xr:uid="{00000000-0005-0000-0000-0000572E0000}"/>
    <cellStyle name="Calculation 4 4 2 15 2" xfId="11887" xr:uid="{00000000-0005-0000-0000-0000582E0000}"/>
    <cellStyle name="Calculation 4 4 2 15 2 2" xfId="11888" xr:uid="{00000000-0005-0000-0000-0000592E0000}"/>
    <cellStyle name="Calculation 4 4 2 15 3" xfId="11889" xr:uid="{00000000-0005-0000-0000-00005A2E0000}"/>
    <cellStyle name="Calculation 4 4 2 16" xfId="11890" xr:uid="{00000000-0005-0000-0000-00005B2E0000}"/>
    <cellStyle name="Calculation 4 4 2 16 2" xfId="11891" xr:uid="{00000000-0005-0000-0000-00005C2E0000}"/>
    <cellStyle name="Calculation 4 4 2 16 2 2" xfId="11892" xr:uid="{00000000-0005-0000-0000-00005D2E0000}"/>
    <cellStyle name="Calculation 4 4 2 16 3" xfId="11893" xr:uid="{00000000-0005-0000-0000-00005E2E0000}"/>
    <cellStyle name="Calculation 4 4 2 17" xfId="11894" xr:uid="{00000000-0005-0000-0000-00005F2E0000}"/>
    <cellStyle name="Calculation 4 4 2 17 2" xfId="11895" xr:uid="{00000000-0005-0000-0000-0000602E0000}"/>
    <cellStyle name="Calculation 4 4 2 17 2 2" xfId="11896" xr:uid="{00000000-0005-0000-0000-0000612E0000}"/>
    <cellStyle name="Calculation 4 4 2 17 3" xfId="11897" xr:uid="{00000000-0005-0000-0000-0000622E0000}"/>
    <cellStyle name="Calculation 4 4 2 18" xfId="11898" xr:uid="{00000000-0005-0000-0000-0000632E0000}"/>
    <cellStyle name="Calculation 4 4 2 18 2" xfId="11899" xr:uid="{00000000-0005-0000-0000-0000642E0000}"/>
    <cellStyle name="Calculation 4 4 2 18 2 2" xfId="11900" xr:uid="{00000000-0005-0000-0000-0000652E0000}"/>
    <cellStyle name="Calculation 4 4 2 18 3" xfId="11901" xr:uid="{00000000-0005-0000-0000-0000662E0000}"/>
    <cellStyle name="Calculation 4 4 2 19" xfId="11902" xr:uid="{00000000-0005-0000-0000-0000672E0000}"/>
    <cellStyle name="Calculation 4 4 2 19 2" xfId="11903" xr:uid="{00000000-0005-0000-0000-0000682E0000}"/>
    <cellStyle name="Calculation 4 4 2 19 2 2" xfId="11904" xr:uid="{00000000-0005-0000-0000-0000692E0000}"/>
    <cellStyle name="Calculation 4 4 2 19 3" xfId="11905" xr:uid="{00000000-0005-0000-0000-00006A2E0000}"/>
    <cellStyle name="Calculation 4 4 2 2" xfId="11906" xr:uid="{00000000-0005-0000-0000-00006B2E0000}"/>
    <cellStyle name="Calculation 4 4 2 2 2" xfId="11907" xr:uid="{00000000-0005-0000-0000-00006C2E0000}"/>
    <cellStyle name="Calculation 4 4 2 2 2 2" xfId="11908" xr:uid="{00000000-0005-0000-0000-00006D2E0000}"/>
    <cellStyle name="Calculation 4 4 2 2 2 2 2" xfId="11909" xr:uid="{00000000-0005-0000-0000-00006E2E0000}"/>
    <cellStyle name="Calculation 4 4 2 2 2 3" xfId="11910" xr:uid="{00000000-0005-0000-0000-00006F2E0000}"/>
    <cellStyle name="Calculation 4 4 2 2 2 4" xfId="11911" xr:uid="{00000000-0005-0000-0000-0000702E0000}"/>
    <cellStyle name="Calculation 4 4 2 2 3" xfId="11912" xr:uid="{00000000-0005-0000-0000-0000712E0000}"/>
    <cellStyle name="Calculation 4 4 2 2 3 2" xfId="11913" xr:uid="{00000000-0005-0000-0000-0000722E0000}"/>
    <cellStyle name="Calculation 4 4 2 2 4" xfId="11914" xr:uid="{00000000-0005-0000-0000-0000732E0000}"/>
    <cellStyle name="Calculation 4 4 2 2 5" xfId="11915" xr:uid="{00000000-0005-0000-0000-0000742E0000}"/>
    <cellStyle name="Calculation 4 4 2 20" xfId="11916" xr:uid="{00000000-0005-0000-0000-0000752E0000}"/>
    <cellStyle name="Calculation 4 4 2 20 2" xfId="11917" xr:uid="{00000000-0005-0000-0000-0000762E0000}"/>
    <cellStyle name="Calculation 4 4 2 20 2 2" xfId="11918" xr:uid="{00000000-0005-0000-0000-0000772E0000}"/>
    <cellStyle name="Calculation 4 4 2 20 3" xfId="11919" xr:uid="{00000000-0005-0000-0000-0000782E0000}"/>
    <cellStyle name="Calculation 4 4 2 21" xfId="11920" xr:uid="{00000000-0005-0000-0000-0000792E0000}"/>
    <cellStyle name="Calculation 4 4 2 21 2" xfId="11921" xr:uid="{00000000-0005-0000-0000-00007A2E0000}"/>
    <cellStyle name="Calculation 4 4 2 22" xfId="11922" xr:uid="{00000000-0005-0000-0000-00007B2E0000}"/>
    <cellStyle name="Calculation 4 4 2 23" xfId="11923" xr:uid="{00000000-0005-0000-0000-00007C2E0000}"/>
    <cellStyle name="Calculation 4 4 2 3" xfId="11924" xr:uid="{00000000-0005-0000-0000-00007D2E0000}"/>
    <cellStyle name="Calculation 4 4 2 3 2" xfId="11925" xr:uid="{00000000-0005-0000-0000-00007E2E0000}"/>
    <cellStyle name="Calculation 4 4 2 3 2 2" xfId="11926" xr:uid="{00000000-0005-0000-0000-00007F2E0000}"/>
    <cellStyle name="Calculation 4 4 2 3 2 3" xfId="11927" xr:uid="{00000000-0005-0000-0000-0000802E0000}"/>
    <cellStyle name="Calculation 4 4 2 3 3" xfId="11928" xr:uid="{00000000-0005-0000-0000-0000812E0000}"/>
    <cellStyle name="Calculation 4 4 2 3 3 2" xfId="11929" xr:uid="{00000000-0005-0000-0000-0000822E0000}"/>
    <cellStyle name="Calculation 4 4 2 3 4" xfId="11930" xr:uid="{00000000-0005-0000-0000-0000832E0000}"/>
    <cellStyle name="Calculation 4 4 2 4" xfId="11931" xr:uid="{00000000-0005-0000-0000-0000842E0000}"/>
    <cellStyle name="Calculation 4 4 2 4 2" xfId="11932" xr:uid="{00000000-0005-0000-0000-0000852E0000}"/>
    <cellStyle name="Calculation 4 4 2 4 2 2" xfId="11933" xr:uid="{00000000-0005-0000-0000-0000862E0000}"/>
    <cellStyle name="Calculation 4 4 2 4 3" xfId="11934" xr:uid="{00000000-0005-0000-0000-0000872E0000}"/>
    <cellStyle name="Calculation 4 4 2 4 4" xfId="11935" xr:uid="{00000000-0005-0000-0000-0000882E0000}"/>
    <cellStyle name="Calculation 4 4 2 5" xfId="11936" xr:uid="{00000000-0005-0000-0000-0000892E0000}"/>
    <cellStyle name="Calculation 4 4 2 5 2" xfId="11937" xr:uid="{00000000-0005-0000-0000-00008A2E0000}"/>
    <cellStyle name="Calculation 4 4 2 5 2 2" xfId="11938" xr:uid="{00000000-0005-0000-0000-00008B2E0000}"/>
    <cellStyle name="Calculation 4 4 2 5 3" xfId="11939" xr:uid="{00000000-0005-0000-0000-00008C2E0000}"/>
    <cellStyle name="Calculation 4 4 2 5 4" xfId="11940" xr:uid="{00000000-0005-0000-0000-00008D2E0000}"/>
    <cellStyle name="Calculation 4 4 2 6" xfId="11941" xr:uid="{00000000-0005-0000-0000-00008E2E0000}"/>
    <cellStyle name="Calculation 4 4 2 6 2" xfId="11942" xr:uid="{00000000-0005-0000-0000-00008F2E0000}"/>
    <cellStyle name="Calculation 4 4 2 6 2 2" xfId="11943" xr:uid="{00000000-0005-0000-0000-0000902E0000}"/>
    <cellStyle name="Calculation 4 4 2 6 3" xfId="11944" xr:uid="{00000000-0005-0000-0000-0000912E0000}"/>
    <cellStyle name="Calculation 4 4 2 7" xfId="11945" xr:uid="{00000000-0005-0000-0000-0000922E0000}"/>
    <cellStyle name="Calculation 4 4 2 7 2" xfId="11946" xr:uid="{00000000-0005-0000-0000-0000932E0000}"/>
    <cellStyle name="Calculation 4 4 2 7 2 2" xfId="11947" xr:uid="{00000000-0005-0000-0000-0000942E0000}"/>
    <cellStyle name="Calculation 4 4 2 7 3" xfId="11948" xr:uid="{00000000-0005-0000-0000-0000952E0000}"/>
    <cellStyle name="Calculation 4 4 2 8" xfId="11949" xr:uid="{00000000-0005-0000-0000-0000962E0000}"/>
    <cellStyle name="Calculation 4 4 2 8 2" xfId="11950" xr:uid="{00000000-0005-0000-0000-0000972E0000}"/>
    <cellStyle name="Calculation 4 4 2 8 2 2" xfId="11951" xr:uid="{00000000-0005-0000-0000-0000982E0000}"/>
    <cellStyle name="Calculation 4 4 2 8 3" xfId="11952" xr:uid="{00000000-0005-0000-0000-0000992E0000}"/>
    <cellStyle name="Calculation 4 4 2 9" xfId="11953" xr:uid="{00000000-0005-0000-0000-00009A2E0000}"/>
    <cellStyle name="Calculation 4 4 2 9 2" xfId="11954" xr:uid="{00000000-0005-0000-0000-00009B2E0000}"/>
    <cellStyle name="Calculation 4 4 2 9 2 2" xfId="11955" xr:uid="{00000000-0005-0000-0000-00009C2E0000}"/>
    <cellStyle name="Calculation 4 4 2 9 3" xfId="11956" xr:uid="{00000000-0005-0000-0000-00009D2E0000}"/>
    <cellStyle name="Calculation 4 4 20" xfId="11957" xr:uid="{00000000-0005-0000-0000-00009E2E0000}"/>
    <cellStyle name="Calculation 4 4 3" xfId="11958" xr:uid="{00000000-0005-0000-0000-00009F2E0000}"/>
    <cellStyle name="Calculation 4 4 3 2" xfId="11959" xr:uid="{00000000-0005-0000-0000-0000A02E0000}"/>
    <cellStyle name="Calculation 4 4 3 2 2" xfId="11960" xr:uid="{00000000-0005-0000-0000-0000A12E0000}"/>
    <cellStyle name="Calculation 4 4 3 2 2 2" xfId="11961" xr:uid="{00000000-0005-0000-0000-0000A22E0000}"/>
    <cellStyle name="Calculation 4 4 3 2 3" xfId="11962" xr:uid="{00000000-0005-0000-0000-0000A32E0000}"/>
    <cellStyle name="Calculation 4 4 3 2 4" xfId="11963" xr:uid="{00000000-0005-0000-0000-0000A42E0000}"/>
    <cellStyle name="Calculation 4 4 3 3" xfId="11964" xr:uid="{00000000-0005-0000-0000-0000A52E0000}"/>
    <cellStyle name="Calculation 4 4 3 3 2" xfId="11965" xr:uid="{00000000-0005-0000-0000-0000A62E0000}"/>
    <cellStyle name="Calculation 4 4 3 4" xfId="11966" xr:uid="{00000000-0005-0000-0000-0000A72E0000}"/>
    <cellStyle name="Calculation 4 4 3 5" xfId="11967" xr:uid="{00000000-0005-0000-0000-0000A82E0000}"/>
    <cellStyle name="Calculation 4 4 4" xfId="11968" xr:uid="{00000000-0005-0000-0000-0000A92E0000}"/>
    <cellStyle name="Calculation 4 4 4 2" xfId="11969" xr:uid="{00000000-0005-0000-0000-0000AA2E0000}"/>
    <cellStyle name="Calculation 4 4 4 2 2" xfId="11970" xr:uid="{00000000-0005-0000-0000-0000AB2E0000}"/>
    <cellStyle name="Calculation 4 4 4 2 3" xfId="11971" xr:uid="{00000000-0005-0000-0000-0000AC2E0000}"/>
    <cellStyle name="Calculation 4 4 4 3" xfId="11972" xr:uid="{00000000-0005-0000-0000-0000AD2E0000}"/>
    <cellStyle name="Calculation 4 4 4 3 2" xfId="11973" xr:uid="{00000000-0005-0000-0000-0000AE2E0000}"/>
    <cellStyle name="Calculation 4 4 4 4" xfId="11974" xr:uid="{00000000-0005-0000-0000-0000AF2E0000}"/>
    <cellStyle name="Calculation 4 4 5" xfId="11975" xr:uid="{00000000-0005-0000-0000-0000B02E0000}"/>
    <cellStyle name="Calculation 4 4 5 2" xfId="11976" xr:uid="{00000000-0005-0000-0000-0000B12E0000}"/>
    <cellStyle name="Calculation 4 4 5 2 2" xfId="11977" xr:uid="{00000000-0005-0000-0000-0000B22E0000}"/>
    <cellStyle name="Calculation 4 4 5 2 3" xfId="11978" xr:uid="{00000000-0005-0000-0000-0000B32E0000}"/>
    <cellStyle name="Calculation 4 4 5 3" xfId="11979" xr:uid="{00000000-0005-0000-0000-0000B42E0000}"/>
    <cellStyle name="Calculation 4 4 5 4" xfId="11980" xr:uid="{00000000-0005-0000-0000-0000B52E0000}"/>
    <cellStyle name="Calculation 4 4 6" xfId="11981" xr:uid="{00000000-0005-0000-0000-0000B62E0000}"/>
    <cellStyle name="Calculation 4 4 6 2" xfId="11982" xr:uid="{00000000-0005-0000-0000-0000B72E0000}"/>
    <cellStyle name="Calculation 4 4 6 2 2" xfId="11983" xr:uid="{00000000-0005-0000-0000-0000B82E0000}"/>
    <cellStyle name="Calculation 4 4 6 3" xfId="11984" xr:uid="{00000000-0005-0000-0000-0000B92E0000}"/>
    <cellStyle name="Calculation 4 4 6 4" xfId="11985" xr:uid="{00000000-0005-0000-0000-0000BA2E0000}"/>
    <cellStyle name="Calculation 4 4 7" xfId="11986" xr:uid="{00000000-0005-0000-0000-0000BB2E0000}"/>
    <cellStyle name="Calculation 4 4 7 2" xfId="11987" xr:uid="{00000000-0005-0000-0000-0000BC2E0000}"/>
    <cellStyle name="Calculation 4 4 7 2 2" xfId="11988" xr:uid="{00000000-0005-0000-0000-0000BD2E0000}"/>
    <cellStyle name="Calculation 4 4 7 3" xfId="11989" xr:uid="{00000000-0005-0000-0000-0000BE2E0000}"/>
    <cellStyle name="Calculation 4 4 8" xfId="11990" xr:uid="{00000000-0005-0000-0000-0000BF2E0000}"/>
    <cellStyle name="Calculation 4 4 8 2" xfId="11991" xr:uid="{00000000-0005-0000-0000-0000C02E0000}"/>
    <cellStyle name="Calculation 4 4 8 2 2" xfId="11992" xr:uid="{00000000-0005-0000-0000-0000C12E0000}"/>
    <cellStyle name="Calculation 4 4 8 3" xfId="11993" xr:uid="{00000000-0005-0000-0000-0000C22E0000}"/>
    <cellStyle name="Calculation 4 4 9" xfId="11994" xr:uid="{00000000-0005-0000-0000-0000C32E0000}"/>
    <cellStyle name="Calculation 4 4 9 2" xfId="11995" xr:uid="{00000000-0005-0000-0000-0000C42E0000}"/>
    <cellStyle name="Calculation 4 4 9 2 2" xfId="11996" xr:uid="{00000000-0005-0000-0000-0000C52E0000}"/>
    <cellStyle name="Calculation 4 4 9 3" xfId="11997" xr:uid="{00000000-0005-0000-0000-0000C62E0000}"/>
    <cellStyle name="Calculation 4 5" xfId="11998" xr:uid="{00000000-0005-0000-0000-0000C72E0000}"/>
    <cellStyle name="Calculation 4 5 10" xfId="11999" xr:uid="{00000000-0005-0000-0000-0000C82E0000}"/>
    <cellStyle name="Calculation 4 5 10 2" xfId="12000" xr:uid="{00000000-0005-0000-0000-0000C92E0000}"/>
    <cellStyle name="Calculation 4 5 10 2 2" xfId="12001" xr:uid="{00000000-0005-0000-0000-0000CA2E0000}"/>
    <cellStyle name="Calculation 4 5 10 3" xfId="12002" xr:uid="{00000000-0005-0000-0000-0000CB2E0000}"/>
    <cellStyle name="Calculation 4 5 11" xfId="12003" xr:uid="{00000000-0005-0000-0000-0000CC2E0000}"/>
    <cellStyle name="Calculation 4 5 11 2" xfId="12004" xr:uid="{00000000-0005-0000-0000-0000CD2E0000}"/>
    <cellStyle name="Calculation 4 5 11 2 2" xfId="12005" xr:uid="{00000000-0005-0000-0000-0000CE2E0000}"/>
    <cellStyle name="Calculation 4 5 11 3" xfId="12006" xr:uid="{00000000-0005-0000-0000-0000CF2E0000}"/>
    <cellStyle name="Calculation 4 5 12" xfId="12007" xr:uid="{00000000-0005-0000-0000-0000D02E0000}"/>
    <cellStyle name="Calculation 4 5 12 2" xfId="12008" xr:uid="{00000000-0005-0000-0000-0000D12E0000}"/>
    <cellStyle name="Calculation 4 5 12 2 2" xfId="12009" xr:uid="{00000000-0005-0000-0000-0000D22E0000}"/>
    <cellStyle name="Calculation 4 5 12 3" xfId="12010" xr:uid="{00000000-0005-0000-0000-0000D32E0000}"/>
    <cellStyle name="Calculation 4 5 13" xfId="12011" xr:uid="{00000000-0005-0000-0000-0000D42E0000}"/>
    <cellStyle name="Calculation 4 5 13 2" xfId="12012" xr:uid="{00000000-0005-0000-0000-0000D52E0000}"/>
    <cellStyle name="Calculation 4 5 13 2 2" xfId="12013" xr:uid="{00000000-0005-0000-0000-0000D62E0000}"/>
    <cellStyle name="Calculation 4 5 13 3" xfId="12014" xr:uid="{00000000-0005-0000-0000-0000D72E0000}"/>
    <cellStyle name="Calculation 4 5 14" xfId="12015" xr:uid="{00000000-0005-0000-0000-0000D82E0000}"/>
    <cellStyle name="Calculation 4 5 14 2" xfId="12016" xr:uid="{00000000-0005-0000-0000-0000D92E0000}"/>
    <cellStyle name="Calculation 4 5 14 2 2" xfId="12017" xr:uid="{00000000-0005-0000-0000-0000DA2E0000}"/>
    <cellStyle name="Calculation 4 5 14 3" xfId="12018" xr:uid="{00000000-0005-0000-0000-0000DB2E0000}"/>
    <cellStyle name="Calculation 4 5 15" xfId="12019" xr:uid="{00000000-0005-0000-0000-0000DC2E0000}"/>
    <cellStyle name="Calculation 4 5 15 2" xfId="12020" xr:uid="{00000000-0005-0000-0000-0000DD2E0000}"/>
    <cellStyle name="Calculation 4 5 15 2 2" xfId="12021" xr:uid="{00000000-0005-0000-0000-0000DE2E0000}"/>
    <cellStyle name="Calculation 4 5 15 3" xfId="12022" xr:uid="{00000000-0005-0000-0000-0000DF2E0000}"/>
    <cellStyle name="Calculation 4 5 16" xfId="12023" xr:uid="{00000000-0005-0000-0000-0000E02E0000}"/>
    <cellStyle name="Calculation 4 5 16 2" xfId="12024" xr:uid="{00000000-0005-0000-0000-0000E12E0000}"/>
    <cellStyle name="Calculation 4 5 16 2 2" xfId="12025" xr:uid="{00000000-0005-0000-0000-0000E22E0000}"/>
    <cellStyle name="Calculation 4 5 16 3" xfId="12026" xr:uid="{00000000-0005-0000-0000-0000E32E0000}"/>
    <cellStyle name="Calculation 4 5 17" xfId="12027" xr:uid="{00000000-0005-0000-0000-0000E42E0000}"/>
    <cellStyle name="Calculation 4 5 17 2" xfId="12028" xr:uid="{00000000-0005-0000-0000-0000E52E0000}"/>
    <cellStyle name="Calculation 4 5 17 2 2" xfId="12029" xr:uid="{00000000-0005-0000-0000-0000E62E0000}"/>
    <cellStyle name="Calculation 4 5 17 3" xfId="12030" xr:uid="{00000000-0005-0000-0000-0000E72E0000}"/>
    <cellStyle name="Calculation 4 5 18" xfId="12031" xr:uid="{00000000-0005-0000-0000-0000E82E0000}"/>
    <cellStyle name="Calculation 4 5 18 2" xfId="12032" xr:uid="{00000000-0005-0000-0000-0000E92E0000}"/>
    <cellStyle name="Calculation 4 5 18 2 2" xfId="12033" xr:uid="{00000000-0005-0000-0000-0000EA2E0000}"/>
    <cellStyle name="Calculation 4 5 18 3" xfId="12034" xr:uid="{00000000-0005-0000-0000-0000EB2E0000}"/>
    <cellStyle name="Calculation 4 5 19" xfId="12035" xr:uid="{00000000-0005-0000-0000-0000EC2E0000}"/>
    <cellStyle name="Calculation 4 5 19 2" xfId="12036" xr:uid="{00000000-0005-0000-0000-0000ED2E0000}"/>
    <cellStyle name="Calculation 4 5 19 2 2" xfId="12037" xr:uid="{00000000-0005-0000-0000-0000EE2E0000}"/>
    <cellStyle name="Calculation 4 5 19 3" xfId="12038" xr:uid="{00000000-0005-0000-0000-0000EF2E0000}"/>
    <cellStyle name="Calculation 4 5 2" xfId="12039" xr:uid="{00000000-0005-0000-0000-0000F02E0000}"/>
    <cellStyle name="Calculation 4 5 2 10" xfId="12040" xr:uid="{00000000-0005-0000-0000-0000F12E0000}"/>
    <cellStyle name="Calculation 4 5 2 10 2" xfId="12041" xr:uid="{00000000-0005-0000-0000-0000F22E0000}"/>
    <cellStyle name="Calculation 4 5 2 10 2 2" xfId="12042" xr:uid="{00000000-0005-0000-0000-0000F32E0000}"/>
    <cellStyle name="Calculation 4 5 2 10 3" xfId="12043" xr:uid="{00000000-0005-0000-0000-0000F42E0000}"/>
    <cellStyle name="Calculation 4 5 2 11" xfId="12044" xr:uid="{00000000-0005-0000-0000-0000F52E0000}"/>
    <cellStyle name="Calculation 4 5 2 11 2" xfId="12045" xr:uid="{00000000-0005-0000-0000-0000F62E0000}"/>
    <cellStyle name="Calculation 4 5 2 11 2 2" xfId="12046" xr:uid="{00000000-0005-0000-0000-0000F72E0000}"/>
    <cellStyle name="Calculation 4 5 2 11 3" xfId="12047" xr:uid="{00000000-0005-0000-0000-0000F82E0000}"/>
    <cellStyle name="Calculation 4 5 2 12" xfId="12048" xr:uid="{00000000-0005-0000-0000-0000F92E0000}"/>
    <cellStyle name="Calculation 4 5 2 12 2" xfId="12049" xr:uid="{00000000-0005-0000-0000-0000FA2E0000}"/>
    <cellStyle name="Calculation 4 5 2 12 2 2" xfId="12050" xr:uid="{00000000-0005-0000-0000-0000FB2E0000}"/>
    <cellStyle name="Calculation 4 5 2 12 3" xfId="12051" xr:uid="{00000000-0005-0000-0000-0000FC2E0000}"/>
    <cellStyle name="Calculation 4 5 2 13" xfId="12052" xr:uid="{00000000-0005-0000-0000-0000FD2E0000}"/>
    <cellStyle name="Calculation 4 5 2 13 2" xfId="12053" xr:uid="{00000000-0005-0000-0000-0000FE2E0000}"/>
    <cellStyle name="Calculation 4 5 2 13 2 2" xfId="12054" xr:uid="{00000000-0005-0000-0000-0000FF2E0000}"/>
    <cellStyle name="Calculation 4 5 2 13 3" xfId="12055" xr:uid="{00000000-0005-0000-0000-0000002F0000}"/>
    <cellStyle name="Calculation 4 5 2 14" xfId="12056" xr:uid="{00000000-0005-0000-0000-0000012F0000}"/>
    <cellStyle name="Calculation 4 5 2 14 2" xfId="12057" xr:uid="{00000000-0005-0000-0000-0000022F0000}"/>
    <cellStyle name="Calculation 4 5 2 14 2 2" xfId="12058" xr:uid="{00000000-0005-0000-0000-0000032F0000}"/>
    <cellStyle name="Calculation 4 5 2 14 3" xfId="12059" xr:uid="{00000000-0005-0000-0000-0000042F0000}"/>
    <cellStyle name="Calculation 4 5 2 15" xfId="12060" xr:uid="{00000000-0005-0000-0000-0000052F0000}"/>
    <cellStyle name="Calculation 4 5 2 15 2" xfId="12061" xr:uid="{00000000-0005-0000-0000-0000062F0000}"/>
    <cellStyle name="Calculation 4 5 2 15 2 2" xfId="12062" xr:uid="{00000000-0005-0000-0000-0000072F0000}"/>
    <cellStyle name="Calculation 4 5 2 15 3" xfId="12063" xr:uid="{00000000-0005-0000-0000-0000082F0000}"/>
    <cellStyle name="Calculation 4 5 2 16" xfId="12064" xr:uid="{00000000-0005-0000-0000-0000092F0000}"/>
    <cellStyle name="Calculation 4 5 2 16 2" xfId="12065" xr:uid="{00000000-0005-0000-0000-00000A2F0000}"/>
    <cellStyle name="Calculation 4 5 2 16 2 2" xfId="12066" xr:uid="{00000000-0005-0000-0000-00000B2F0000}"/>
    <cellStyle name="Calculation 4 5 2 16 3" xfId="12067" xr:uid="{00000000-0005-0000-0000-00000C2F0000}"/>
    <cellStyle name="Calculation 4 5 2 17" xfId="12068" xr:uid="{00000000-0005-0000-0000-00000D2F0000}"/>
    <cellStyle name="Calculation 4 5 2 17 2" xfId="12069" xr:uid="{00000000-0005-0000-0000-00000E2F0000}"/>
    <cellStyle name="Calculation 4 5 2 17 2 2" xfId="12070" xr:uid="{00000000-0005-0000-0000-00000F2F0000}"/>
    <cellStyle name="Calculation 4 5 2 17 3" xfId="12071" xr:uid="{00000000-0005-0000-0000-0000102F0000}"/>
    <cellStyle name="Calculation 4 5 2 18" xfId="12072" xr:uid="{00000000-0005-0000-0000-0000112F0000}"/>
    <cellStyle name="Calculation 4 5 2 18 2" xfId="12073" xr:uid="{00000000-0005-0000-0000-0000122F0000}"/>
    <cellStyle name="Calculation 4 5 2 18 2 2" xfId="12074" xr:uid="{00000000-0005-0000-0000-0000132F0000}"/>
    <cellStyle name="Calculation 4 5 2 18 3" xfId="12075" xr:uid="{00000000-0005-0000-0000-0000142F0000}"/>
    <cellStyle name="Calculation 4 5 2 19" xfId="12076" xr:uid="{00000000-0005-0000-0000-0000152F0000}"/>
    <cellStyle name="Calculation 4 5 2 19 2" xfId="12077" xr:uid="{00000000-0005-0000-0000-0000162F0000}"/>
    <cellStyle name="Calculation 4 5 2 19 2 2" xfId="12078" xr:uid="{00000000-0005-0000-0000-0000172F0000}"/>
    <cellStyle name="Calculation 4 5 2 19 3" xfId="12079" xr:uid="{00000000-0005-0000-0000-0000182F0000}"/>
    <cellStyle name="Calculation 4 5 2 2" xfId="12080" xr:uid="{00000000-0005-0000-0000-0000192F0000}"/>
    <cellStyle name="Calculation 4 5 2 2 2" xfId="12081" xr:uid="{00000000-0005-0000-0000-00001A2F0000}"/>
    <cellStyle name="Calculation 4 5 2 2 2 2" xfId="12082" xr:uid="{00000000-0005-0000-0000-00001B2F0000}"/>
    <cellStyle name="Calculation 4 5 2 2 2 3" xfId="12083" xr:uid="{00000000-0005-0000-0000-00001C2F0000}"/>
    <cellStyle name="Calculation 4 5 2 2 3" xfId="12084" xr:uid="{00000000-0005-0000-0000-00001D2F0000}"/>
    <cellStyle name="Calculation 4 5 2 2 3 2" xfId="12085" xr:uid="{00000000-0005-0000-0000-00001E2F0000}"/>
    <cellStyle name="Calculation 4 5 2 2 4" xfId="12086" xr:uid="{00000000-0005-0000-0000-00001F2F0000}"/>
    <cellStyle name="Calculation 4 5 2 20" xfId="12087" xr:uid="{00000000-0005-0000-0000-0000202F0000}"/>
    <cellStyle name="Calculation 4 5 2 20 2" xfId="12088" xr:uid="{00000000-0005-0000-0000-0000212F0000}"/>
    <cellStyle name="Calculation 4 5 2 20 2 2" xfId="12089" xr:uid="{00000000-0005-0000-0000-0000222F0000}"/>
    <cellStyle name="Calculation 4 5 2 20 3" xfId="12090" xr:uid="{00000000-0005-0000-0000-0000232F0000}"/>
    <cellStyle name="Calculation 4 5 2 21" xfId="12091" xr:uid="{00000000-0005-0000-0000-0000242F0000}"/>
    <cellStyle name="Calculation 4 5 2 21 2" xfId="12092" xr:uid="{00000000-0005-0000-0000-0000252F0000}"/>
    <cellStyle name="Calculation 4 5 2 22" xfId="12093" xr:uid="{00000000-0005-0000-0000-0000262F0000}"/>
    <cellStyle name="Calculation 4 5 2 23" xfId="12094" xr:uid="{00000000-0005-0000-0000-0000272F0000}"/>
    <cellStyle name="Calculation 4 5 2 3" xfId="12095" xr:uid="{00000000-0005-0000-0000-0000282F0000}"/>
    <cellStyle name="Calculation 4 5 2 3 2" xfId="12096" xr:uid="{00000000-0005-0000-0000-0000292F0000}"/>
    <cellStyle name="Calculation 4 5 2 3 2 2" xfId="12097" xr:uid="{00000000-0005-0000-0000-00002A2F0000}"/>
    <cellStyle name="Calculation 4 5 2 3 3" xfId="12098" xr:uid="{00000000-0005-0000-0000-00002B2F0000}"/>
    <cellStyle name="Calculation 4 5 2 3 4" xfId="12099" xr:uid="{00000000-0005-0000-0000-00002C2F0000}"/>
    <cellStyle name="Calculation 4 5 2 4" xfId="12100" xr:uid="{00000000-0005-0000-0000-00002D2F0000}"/>
    <cellStyle name="Calculation 4 5 2 4 2" xfId="12101" xr:uid="{00000000-0005-0000-0000-00002E2F0000}"/>
    <cellStyle name="Calculation 4 5 2 4 2 2" xfId="12102" xr:uid="{00000000-0005-0000-0000-00002F2F0000}"/>
    <cellStyle name="Calculation 4 5 2 4 3" xfId="12103" xr:uid="{00000000-0005-0000-0000-0000302F0000}"/>
    <cellStyle name="Calculation 4 5 2 4 4" xfId="12104" xr:uid="{00000000-0005-0000-0000-0000312F0000}"/>
    <cellStyle name="Calculation 4 5 2 5" xfId="12105" xr:uid="{00000000-0005-0000-0000-0000322F0000}"/>
    <cellStyle name="Calculation 4 5 2 5 2" xfId="12106" xr:uid="{00000000-0005-0000-0000-0000332F0000}"/>
    <cellStyle name="Calculation 4 5 2 5 2 2" xfId="12107" xr:uid="{00000000-0005-0000-0000-0000342F0000}"/>
    <cellStyle name="Calculation 4 5 2 5 3" xfId="12108" xr:uid="{00000000-0005-0000-0000-0000352F0000}"/>
    <cellStyle name="Calculation 4 5 2 6" xfId="12109" xr:uid="{00000000-0005-0000-0000-0000362F0000}"/>
    <cellStyle name="Calculation 4 5 2 6 2" xfId="12110" xr:uid="{00000000-0005-0000-0000-0000372F0000}"/>
    <cellStyle name="Calculation 4 5 2 6 2 2" xfId="12111" xr:uid="{00000000-0005-0000-0000-0000382F0000}"/>
    <cellStyle name="Calculation 4 5 2 6 3" xfId="12112" xr:uid="{00000000-0005-0000-0000-0000392F0000}"/>
    <cellStyle name="Calculation 4 5 2 7" xfId="12113" xr:uid="{00000000-0005-0000-0000-00003A2F0000}"/>
    <cellStyle name="Calculation 4 5 2 7 2" xfId="12114" xr:uid="{00000000-0005-0000-0000-00003B2F0000}"/>
    <cellStyle name="Calculation 4 5 2 7 2 2" xfId="12115" xr:uid="{00000000-0005-0000-0000-00003C2F0000}"/>
    <cellStyle name="Calculation 4 5 2 7 3" xfId="12116" xr:uid="{00000000-0005-0000-0000-00003D2F0000}"/>
    <cellStyle name="Calculation 4 5 2 8" xfId="12117" xr:uid="{00000000-0005-0000-0000-00003E2F0000}"/>
    <cellStyle name="Calculation 4 5 2 8 2" xfId="12118" xr:uid="{00000000-0005-0000-0000-00003F2F0000}"/>
    <cellStyle name="Calculation 4 5 2 8 2 2" xfId="12119" xr:uid="{00000000-0005-0000-0000-0000402F0000}"/>
    <cellStyle name="Calculation 4 5 2 8 3" xfId="12120" xr:uid="{00000000-0005-0000-0000-0000412F0000}"/>
    <cellStyle name="Calculation 4 5 2 9" xfId="12121" xr:uid="{00000000-0005-0000-0000-0000422F0000}"/>
    <cellStyle name="Calculation 4 5 2 9 2" xfId="12122" xr:uid="{00000000-0005-0000-0000-0000432F0000}"/>
    <cellStyle name="Calculation 4 5 2 9 2 2" xfId="12123" xr:uid="{00000000-0005-0000-0000-0000442F0000}"/>
    <cellStyle name="Calculation 4 5 2 9 3" xfId="12124" xr:uid="{00000000-0005-0000-0000-0000452F0000}"/>
    <cellStyle name="Calculation 4 5 20" xfId="12125" xr:uid="{00000000-0005-0000-0000-0000462F0000}"/>
    <cellStyle name="Calculation 4 5 20 2" xfId="12126" xr:uid="{00000000-0005-0000-0000-0000472F0000}"/>
    <cellStyle name="Calculation 4 5 20 2 2" xfId="12127" xr:uid="{00000000-0005-0000-0000-0000482F0000}"/>
    <cellStyle name="Calculation 4 5 20 3" xfId="12128" xr:uid="{00000000-0005-0000-0000-0000492F0000}"/>
    <cellStyle name="Calculation 4 5 21" xfId="12129" xr:uid="{00000000-0005-0000-0000-00004A2F0000}"/>
    <cellStyle name="Calculation 4 5 21 2" xfId="12130" xr:uid="{00000000-0005-0000-0000-00004B2F0000}"/>
    <cellStyle name="Calculation 4 5 21 2 2" xfId="12131" xr:uid="{00000000-0005-0000-0000-00004C2F0000}"/>
    <cellStyle name="Calculation 4 5 21 3" xfId="12132" xr:uid="{00000000-0005-0000-0000-00004D2F0000}"/>
    <cellStyle name="Calculation 4 5 22" xfId="12133" xr:uid="{00000000-0005-0000-0000-00004E2F0000}"/>
    <cellStyle name="Calculation 4 5 22 2" xfId="12134" xr:uid="{00000000-0005-0000-0000-00004F2F0000}"/>
    <cellStyle name="Calculation 4 5 23" xfId="12135" xr:uid="{00000000-0005-0000-0000-0000502F0000}"/>
    <cellStyle name="Calculation 4 5 24" xfId="12136" xr:uid="{00000000-0005-0000-0000-0000512F0000}"/>
    <cellStyle name="Calculation 4 5 3" xfId="12137" xr:uid="{00000000-0005-0000-0000-0000522F0000}"/>
    <cellStyle name="Calculation 4 5 3 2" xfId="12138" xr:uid="{00000000-0005-0000-0000-0000532F0000}"/>
    <cellStyle name="Calculation 4 5 3 2 2" xfId="12139" xr:uid="{00000000-0005-0000-0000-0000542F0000}"/>
    <cellStyle name="Calculation 4 5 3 2 3" xfId="12140" xr:uid="{00000000-0005-0000-0000-0000552F0000}"/>
    <cellStyle name="Calculation 4 5 3 3" xfId="12141" xr:uid="{00000000-0005-0000-0000-0000562F0000}"/>
    <cellStyle name="Calculation 4 5 3 3 2" xfId="12142" xr:uid="{00000000-0005-0000-0000-0000572F0000}"/>
    <cellStyle name="Calculation 4 5 3 4" xfId="12143" xr:uid="{00000000-0005-0000-0000-0000582F0000}"/>
    <cellStyle name="Calculation 4 5 4" xfId="12144" xr:uid="{00000000-0005-0000-0000-0000592F0000}"/>
    <cellStyle name="Calculation 4 5 4 2" xfId="12145" xr:uid="{00000000-0005-0000-0000-00005A2F0000}"/>
    <cellStyle name="Calculation 4 5 4 2 2" xfId="12146" xr:uid="{00000000-0005-0000-0000-00005B2F0000}"/>
    <cellStyle name="Calculation 4 5 4 3" xfId="12147" xr:uid="{00000000-0005-0000-0000-00005C2F0000}"/>
    <cellStyle name="Calculation 4 5 4 4" xfId="12148" xr:uid="{00000000-0005-0000-0000-00005D2F0000}"/>
    <cellStyle name="Calculation 4 5 5" xfId="12149" xr:uid="{00000000-0005-0000-0000-00005E2F0000}"/>
    <cellStyle name="Calculation 4 5 5 2" xfId="12150" xr:uid="{00000000-0005-0000-0000-00005F2F0000}"/>
    <cellStyle name="Calculation 4 5 5 2 2" xfId="12151" xr:uid="{00000000-0005-0000-0000-0000602F0000}"/>
    <cellStyle name="Calculation 4 5 5 3" xfId="12152" xr:uid="{00000000-0005-0000-0000-0000612F0000}"/>
    <cellStyle name="Calculation 4 5 5 4" xfId="12153" xr:uid="{00000000-0005-0000-0000-0000622F0000}"/>
    <cellStyle name="Calculation 4 5 6" xfId="12154" xr:uid="{00000000-0005-0000-0000-0000632F0000}"/>
    <cellStyle name="Calculation 4 5 6 2" xfId="12155" xr:uid="{00000000-0005-0000-0000-0000642F0000}"/>
    <cellStyle name="Calculation 4 5 6 2 2" xfId="12156" xr:uid="{00000000-0005-0000-0000-0000652F0000}"/>
    <cellStyle name="Calculation 4 5 6 3" xfId="12157" xr:uid="{00000000-0005-0000-0000-0000662F0000}"/>
    <cellStyle name="Calculation 4 5 7" xfId="12158" xr:uid="{00000000-0005-0000-0000-0000672F0000}"/>
    <cellStyle name="Calculation 4 5 7 2" xfId="12159" xr:uid="{00000000-0005-0000-0000-0000682F0000}"/>
    <cellStyle name="Calculation 4 5 7 2 2" xfId="12160" xr:uid="{00000000-0005-0000-0000-0000692F0000}"/>
    <cellStyle name="Calculation 4 5 7 3" xfId="12161" xr:uid="{00000000-0005-0000-0000-00006A2F0000}"/>
    <cellStyle name="Calculation 4 5 8" xfId="12162" xr:uid="{00000000-0005-0000-0000-00006B2F0000}"/>
    <cellStyle name="Calculation 4 5 8 2" xfId="12163" xr:uid="{00000000-0005-0000-0000-00006C2F0000}"/>
    <cellStyle name="Calculation 4 5 8 2 2" xfId="12164" xr:uid="{00000000-0005-0000-0000-00006D2F0000}"/>
    <cellStyle name="Calculation 4 5 8 3" xfId="12165" xr:uid="{00000000-0005-0000-0000-00006E2F0000}"/>
    <cellStyle name="Calculation 4 5 9" xfId="12166" xr:uid="{00000000-0005-0000-0000-00006F2F0000}"/>
    <cellStyle name="Calculation 4 5 9 2" xfId="12167" xr:uid="{00000000-0005-0000-0000-0000702F0000}"/>
    <cellStyle name="Calculation 4 5 9 2 2" xfId="12168" xr:uid="{00000000-0005-0000-0000-0000712F0000}"/>
    <cellStyle name="Calculation 4 5 9 3" xfId="12169" xr:uid="{00000000-0005-0000-0000-0000722F0000}"/>
    <cellStyle name="Calculation 4 6" xfId="12170" xr:uid="{00000000-0005-0000-0000-0000732F0000}"/>
    <cellStyle name="Calculation 4 6 10" xfId="12171" xr:uid="{00000000-0005-0000-0000-0000742F0000}"/>
    <cellStyle name="Calculation 4 6 10 2" xfId="12172" xr:uid="{00000000-0005-0000-0000-0000752F0000}"/>
    <cellStyle name="Calculation 4 6 10 2 2" xfId="12173" xr:uid="{00000000-0005-0000-0000-0000762F0000}"/>
    <cellStyle name="Calculation 4 6 10 3" xfId="12174" xr:uid="{00000000-0005-0000-0000-0000772F0000}"/>
    <cellStyle name="Calculation 4 6 11" xfId="12175" xr:uid="{00000000-0005-0000-0000-0000782F0000}"/>
    <cellStyle name="Calculation 4 6 11 2" xfId="12176" xr:uid="{00000000-0005-0000-0000-0000792F0000}"/>
    <cellStyle name="Calculation 4 6 11 2 2" xfId="12177" xr:uid="{00000000-0005-0000-0000-00007A2F0000}"/>
    <cellStyle name="Calculation 4 6 11 3" xfId="12178" xr:uid="{00000000-0005-0000-0000-00007B2F0000}"/>
    <cellStyle name="Calculation 4 6 12" xfId="12179" xr:uid="{00000000-0005-0000-0000-00007C2F0000}"/>
    <cellStyle name="Calculation 4 6 12 2" xfId="12180" xr:uid="{00000000-0005-0000-0000-00007D2F0000}"/>
    <cellStyle name="Calculation 4 6 12 2 2" xfId="12181" xr:uid="{00000000-0005-0000-0000-00007E2F0000}"/>
    <cellStyle name="Calculation 4 6 12 3" xfId="12182" xr:uid="{00000000-0005-0000-0000-00007F2F0000}"/>
    <cellStyle name="Calculation 4 6 13" xfId="12183" xr:uid="{00000000-0005-0000-0000-0000802F0000}"/>
    <cellStyle name="Calculation 4 6 13 2" xfId="12184" xr:uid="{00000000-0005-0000-0000-0000812F0000}"/>
    <cellStyle name="Calculation 4 6 13 2 2" xfId="12185" xr:uid="{00000000-0005-0000-0000-0000822F0000}"/>
    <cellStyle name="Calculation 4 6 13 3" xfId="12186" xr:uid="{00000000-0005-0000-0000-0000832F0000}"/>
    <cellStyle name="Calculation 4 6 14" xfId="12187" xr:uid="{00000000-0005-0000-0000-0000842F0000}"/>
    <cellStyle name="Calculation 4 6 14 2" xfId="12188" xr:uid="{00000000-0005-0000-0000-0000852F0000}"/>
    <cellStyle name="Calculation 4 6 14 2 2" xfId="12189" xr:uid="{00000000-0005-0000-0000-0000862F0000}"/>
    <cellStyle name="Calculation 4 6 14 3" xfId="12190" xr:uid="{00000000-0005-0000-0000-0000872F0000}"/>
    <cellStyle name="Calculation 4 6 15" xfId="12191" xr:uid="{00000000-0005-0000-0000-0000882F0000}"/>
    <cellStyle name="Calculation 4 6 15 2" xfId="12192" xr:uid="{00000000-0005-0000-0000-0000892F0000}"/>
    <cellStyle name="Calculation 4 6 15 2 2" xfId="12193" xr:uid="{00000000-0005-0000-0000-00008A2F0000}"/>
    <cellStyle name="Calculation 4 6 15 3" xfId="12194" xr:uid="{00000000-0005-0000-0000-00008B2F0000}"/>
    <cellStyle name="Calculation 4 6 16" xfId="12195" xr:uid="{00000000-0005-0000-0000-00008C2F0000}"/>
    <cellStyle name="Calculation 4 6 16 2" xfId="12196" xr:uid="{00000000-0005-0000-0000-00008D2F0000}"/>
    <cellStyle name="Calculation 4 6 16 2 2" xfId="12197" xr:uid="{00000000-0005-0000-0000-00008E2F0000}"/>
    <cellStyle name="Calculation 4 6 16 3" xfId="12198" xr:uid="{00000000-0005-0000-0000-00008F2F0000}"/>
    <cellStyle name="Calculation 4 6 17" xfId="12199" xr:uid="{00000000-0005-0000-0000-0000902F0000}"/>
    <cellStyle name="Calculation 4 6 17 2" xfId="12200" xr:uid="{00000000-0005-0000-0000-0000912F0000}"/>
    <cellStyle name="Calculation 4 6 17 2 2" xfId="12201" xr:uid="{00000000-0005-0000-0000-0000922F0000}"/>
    <cellStyle name="Calculation 4 6 17 3" xfId="12202" xr:uid="{00000000-0005-0000-0000-0000932F0000}"/>
    <cellStyle name="Calculation 4 6 18" xfId="12203" xr:uid="{00000000-0005-0000-0000-0000942F0000}"/>
    <cellStyle name="Calculation 4 6 18 2" xfId="12204" xr:uid="{00000000-0005-0000-0000-0000952F0000}"/>
    <cellStyle name="Calculation 4 6 18 2 2" xfId="12205" xr:uid="{00000000-0005-0000-0000-0000962F0000}"/>
    <cellStyle name="Calculation 4 6 18 3" xfId="12206" xr:uid="{00000000-0005-0000-0000-0000972F0000}"/>
    <cellStyle name="Calculation 4 6 19" xfId="12207" xr:uid="{00000000-0005-0000-0000-0000982F0000}"/>
    <cellStyle name="Calculation 4 6 19 2" xfId="12208" xr:uid="{00000000-0005-0000-0000-0000992F0000}"/>
    <cellStyle name="Calculation 4 6 19 2 2" xfId="12209" xr:uid="{00000000-0005-0000-0000-00009A2F0000}"/>
    <cellStyle name="Calculation 4 6 19 3" xfId="12210" xr:uid="{00000000-0005-0000-0000-00009B2F0000}"/>
    <cellStyle name="Calculation 4 6 2" xfId="12211" xr:uid="{00000000-0005-0000-0000-00009C2F0000}"/>
    <cellStyle name="Calculation 4 6 2 2" xfId="12212" xr:uid="{00000000-0005-0000-0000-00009D2F0000}"/>
    <cellStyle name="Calculation 4 6 2 2 2" xfId="12213" xr:uid="{00000000-0005-0000-0000-00009E2F0000}"/>
    <cellStyle name="Calculation 4 6 2 2 3" xfId="12214" xr:uid="{00000000-0005-0000-0000-00009F2F0000}"/>
    <cellStyle name="Calculation 4 6 2 3" xfId="12215" xr:uid="{00000000-0005-0000-0000-0000A02F0000}"/>
    <cellStyle name="Calculation 4 6 2 3 2" xfId="12216" xr:uid="{00000000-0005-0000-0000-0000A12F0000}"/>
    <cellStyle name="Calculation 4 6 2 4" xfId="12217" xr:uid="{00000000-0005-0000-0000-0000A22F0000}"/>
    <cellStyle name="Calculation 4 6 20" xfId="12218" xr:uid="{00000000-0005-0000-0000-0000A32F0000}"/>
    <cellStyle name="Calculation 4 6 20 2" xfId="12219" xr:uid="{00000000-0005-0000-0000-0000A42F0000}"/>
    <cellStyle name="Calculation 4 6 20 2 2" xfId="12220" xr:uid="{00000000-0005-0000-0000-0000A52F0000}"/>
    <cellStyle name="Calculation 4 6 20 3" xfId="12221" xr:uid="{00000000-0005-0000-0000-0000A62F0000}"/>
    <cellStyle name="Calculation 4 6 21" xfId="12222" xr:uid="{00000000-0005-0000-0000-0000A72F0000}"/>
    <cellStyle name="Calculation 4 6 21 2" xfId="12223" xr:uid="{00000000-0005-0000-0000-0000A82F0000}"/>
    <cellStyle name="Calculation 4 6 22" xfId="12224" xr:uid="{00000000-0005-0000-0000-0000A92F0000}"/>
    <cellStyle name="Calculation 4 6 23" xfId="12225" xr:uid="{00000000-0005-0000-0000-0000AA2F0000}"/>
    <cellStyle name="Calculation 4 6 3" xfId="12226" xr:uid="{00000000-0005-0000-0000-0000AB2F0000}"/>
    <cellStyle name="Calculation 4 6 3 2" xfId="12227" xr:uid="{00000000-0005-0000-0000-0000AC2F0000}"/>
    <cellStyle name="Calculation 4 6 3 2 2" xfId="12228" xr:uid="{00000000-0005-0000-0000-0000AD2F0000}"/>
    <cellStyle name="Calculation 4 6 3 3" xfId="12229" xr:uid="{00000000-0005-0000-0000-0000AE2F0000}"/>
    <cellStyle name="Calculation 4 6 3 4" xfId="12230" xr:uid="{00000000-0005-0000-0000-0000AF2F0000}"/>
    <cellStyle name="Calculation 4 6 4" xfId="12231" xr:uid="{00000000-0005-0000-0000-0000B02F0000}"/>
    <cellStyle name="Calculation 4 6 4 2" xfId="12232" xr:uid="{00000000-0005-0000-0000-0000B12F0000}"/>
    <cellStyle name="Calculation 4 6 4 2 2" xfId="12233" xr:uid="{00000000-0005-0000-0000-0000B22F0000}"/>
    <cellStyle name="Calculation 4 6 4 3" xfId="12234" xr:uid="{00000000-0005-0000-0000-0000B32F0000}"/>
    <cellStyle name="Calculation 4 6 4 4" xfId="12235" xr:uid="{00000000-0005-0000-0000-0000B42F0000}"/>
    <cellStyle name="Calculation 4 6 5" xfId="12236" xr:uid="{00000000-0005-0000-0000-0000B52F0000}"/>
    <cellStyle name="Calculation 4 6 5 2" xfId="12237" xr:uid="{00000000-0005-0000-0000-0000B62F0000}"/>
    <cellStyle name="Calculation 4 6 5 2 2" xfId="12238" xr:uid="{00000000-0005-0000-0000-0000B72F0000}"/>
    <cellStyle name="Calculation 4 6 5 3" xfId="12239" xr:uid="{00000000-0005-0000-0000-0000B82F0000}"/>
    <cellStyle name="Calculation 4 6 6" xfId="12240" xr:uid="{00000000-0005-0000-0000-0000B92F0000}"/>
    <cellStyle name="Calculation 4 6 6 2" xfId="12241" xr:uid="{00000000-0005-0000-0000-0000BA2F0000}"/>
    <cellStyle name="Calculation 4 6 6 2 2" xfId="12242" xr:uid="{00000000-0005-0000-0000-0000BB2F0000}"/>
    <cellStyle name="Calculation 4 6 6 3" xfId="12243" xr:uid="{00000000-0005-0000-0000-0000BC2F0000}"/>
    <cellStyle name="Calculation 4 6 7" xfId="12244" xr:uid="{00000000-0005-0000-0000-0000BD2F0000}"/>
    <cellStyle name="Calculation 4 6 7 2" xfId="12245" xr:uid="{00000000-0005-0000-0000-0000BE2F0000}"/>
    <cellStyle name="Calculation 4 6 7 2 2" xfId="12246" xr:uid="{00000000-0005-0000-0000-0000BF2F0000}"/>
    <cellStyle name="Calculation 4 6 7 3" xfId="12247" xr:uid="{00000000-0005-0000-0000-0000C02F0000}"/>
    <cellStyle name="Calculation 4 6 8" xfId="12248" xr:uid="{00000000-0005-0000-0000-0000C12F0000}"/>
    <cellStyle name="Calculation 4 6 8 2" xfId="12249" xr:uid="{00000000-0005-0000-0000-0000C22F0000}"/>
    <cellStyle name="Calculation 4 6 8 2 2" xfId="12250" xr:uid="{00000000-0005-0000-0000-0000C32F0000}"/>
    <cellStyle name="Calculation 4 6 8 3" xfId="12251" xr:uid="{00000000-0005-0000-0000-0000C42F0000}"/>
    <cellStyle name="Calculation 4 6 9" xfId="12252" xr:uid="{00000000-0005-0000-0000-0000C52F0000}"/>
    <cellStyle name="Calculation 4 6 9 2" xfId="12253" xr:uid="{00000000-0005-0000-0000-0000C62F0000}"/>
    <cellStyle name="Calculation 4 6 9 2 2" xfId="12254" xr:uid="{00000000-0005-0000-0000-0000C72F0000}"/>
    <cellStyle name="Calculation 4 6 9 3" xfId="12255" xr:uid="{00000000-0005-0000-0000-0000C82F0000}"/>
    <cellStyle name="Calculation 4 7" xfId="12256" xr:uid="{00000000-0005-0000-0000-0000C92F0000}"/>
    <cellStyle name="Calculation 4 7 2" xfId="12257" xr:uid="{00000000-0005-0000-0000-0000CA2F0000}"/>
    <cellStyle name="Calculation 4 7 2 2" xfId="12258" xr:uid="{00000000-0005-0000-0000-0000CB2F0000}"/>
    <cellStyle name="Calculation 4 7 2 3" xfId="12259" xr:uid="{00000000-0005-0000-0000-0000CC2F0000}"/>
    <cellStyle name="Calculation 4 7 3" xfId="12260" xr:uid="{00000000-0005-0000-0000-0000CD2F0000}"/>
    <cellStyle name="Calculation 4 7 3 2" xfId="12261" xr:uid="{00000000-0005-0000-0000-0000CE2F0000}"/>
    <cellStyle name="Calculation 4 7 4" xfId="12262" xr:uid="{00000000-0005-0000-0000-0000CF2F0000}"/>
    <cellStyle name="Calculation 4 8" xfId="12263" xr:uid="{00000000-0005-0000-0000-0000D02F0000}"/>
    <cellStyle name="Calculation 4 8 2" xfId="12264" xr:uid="{00000000-0005-0000-0000-0000D12F0000}"/>
    <cellStyle name="Calculation 4 8 2 2" xfId="12265" xr:uid="{00000000-0005-0000-0000-0000D22F0000}"/>
    <cellStyle name="Calculation 4 8 2 3" xfId="12266" xr:uid="{00000000-0005-0000-0000-0000D32F0000}"/>
    <cellStyle name="Calculation 4 8 3" xfId="12267" xr:uid="{00000000-0005-0000-0000-0000D42F0000}"/>
    <cellStyle name="Calculation 4 8 4" xfId="12268" xr:uid="{00000000-0005-0000-0000-0000D52F0000}"/>
    <cellStyle name="Calculation 4 9" xfId="12269" xr:uid="{00000000-0005-0000-0000-0000D62F0000}"/>
    <cellStyle name="Calculation 4 9 2" xfId="12270" xr:uid="{00000000-0005-0000-0000-0000D72F0000}"/>
    <cellStyle name="Calculation 4 9 2 2" xfId="12271" xr:uid="{00000000-0005-0000-0000-0000D82F0000}"/>
    <cellStyle name="Calculation 4 9 3" xfId="12272" xr:uid="{00000000-0005-0000-0000-0000D92F0000}"/>
    <cellStyle name="Calculation 4 9 4" xfId="12273" xr:uid="{00000000-0005-0000-0000-0000DA2F0000}"/>
    <cellStyle name="Calculation 5" xfId="12274" xr:uid="{00000000-0005-0000-0000-0000DB2F0000}"/>
    <cellStyle name="Calculation 5 10" xfId="12275" xr:uid="{00000000-0005-0000-0000-0000DC2F0000}"/>
    <cellStyle name="Calculation 5 10 2" xfId="12276" xr:uid="{00000000-0005-0000-0000-0000DD2F0000}"/>
    <cellStyle name="Calculation 5 10 2 2" xfId="12277" xr:uid="{00000000-0005-0000-0000-0000DE2F0000}"/>
    <cellStyle name="Calculation 5 10 3" xfId="12278" xr:uid="{00000000-0005-0000-0000-0000DF2F0000}"/>
    <cellStyle name="Calculation 5 11" xfId="12279" xr:uid="{00000000-0005-0000-0000-0000E02F0000}"/>
    <cellStyle name="Calculation 5 11 2" xfId="12280" xr:uid="{00000000-0005-0000-0000-0000E12F0000}"/>
    <cellStyle name="Calculation 5 11 2 2" xfId="12281" xr:uid="{00000000-0005-0000-0000-0000E22F0000}"/>
    <cellStyle name="Calculation 5 11 3" xfId="12282" xr:uid="{00000000-0005-0000-0000-0000E32F0000}"/>
    <cellStyle name="Calculation 5 12" xfId="12283" xr:uid="{00000000-0005-0000-0000-0000E42F0000}"/>
    <cellStyle name="Calculation 5 12 2" xfId="12284" xr:uid="{00000000-0005-0000-0000-0000E52F0000}"/>
    <cellStyle name="Calculation 5 12 2 2" xfId="12285" xr:uid="{00000000-0005-0000-0000-0000E62F0000}"/>
    <cellStyle name="Calculation 5 12 3" xfId="12286" xr:uid="{00000000-0005-0000-0000-0000E72F0000}"/>
    <cellStyle name="Calculation 5 13" xfId="12287" xr:uid="{00000000-0005-0000-0000-0000E82F0000}"/>
    <cellStyle name="Calculation 5 13 2" xfId="12288" xr:uid="{00000000-0005-0000-0000-0000E92F0000}"/>
    <cellStyle name="Calculation 5 13 2 2" xfId="12289" xr:uid="{00000000-0005-0000-0000-0000EA2F0000}"/>
    <cellStyle name="Calculation 5 13 3" xfId="12290" xr:uid="{00000000-0005-0000-0000-0000EB2F0000}"/>
    <cellStyle name="Calculation 5 14" xfId="12291" xr:uid="{00000000-0005-0000-0000-0000EC2F0000}"/>
    <cellStyle name="Calculation 5 14 2" xfId="12292" xr:uid="{00000000-0005-0000-0000-0000ED2F0000}"/>
    <cellStyle name="Calculation 5 14 2 2" xfId="12293" xr:uid="{00000000-0005-0000-0000-0000EE2F0000}"/>
    <cellStyle name="Calculation 5 14 3" xfId="12294" xr:uid="{00000000-0005-0000-0000-0000EF2F0000}"/>
    <cellStyle name="Calculation 5 15" xfId="12295" xr:uid="{00000000-0005-0000-0000-0000F02F0000}"/>
    <cellStyle name="Calculation 5 15 2" xfId="12296" xr:uid="{00000000-0005-0000-0000-0000F12F0000}"/>
    <cellStyle name="Calculation 5 15 2 2" xfId="12297" xr:uid="{00000000-0005-0000-0000-0000F22F0000}"/>
    <cellStyle name="Calculation 5 15 3" xfId="12298" xr:uid="{00000000-0005-0000-0000-0000F32F0000}"/>
    <cellStyle name="Calculation 5 16" xfId="12299" xr:uid="{00000000-0005-0000-0000-0000F42F0000}"/>
    <cellStyle name="Calculation 5 16 2" xfId="12300" xr:uid="{00000000-0005-0000-0000-0000F52F0000}"/>
    <cellStyle name="Calculation 5 16 2 2" xfId="12301" xr:uid="{00000000-0005-0000-0000-0000F62F0000}"/>
    <cellStyle name="Calculation 5 16 3" xfId="12302" xr:uid="{00000000-0005-0000-0000-0000F72F0000}"/>
    <cellStyle name="Calculation 5 17" xfId="12303" xr:uid="{00000000-0005-0000-0000-0000F82F0000}"/>
    <cellStyle name="Calculation 5 17 2" xfId="12304" xr:uid="{00000000-0005-0000-0000-0000F92F0000}"/>
    <cellStyle name="Calculation 5 17 2 2" xfId="12305" xr:uid="{00000000-0005-0000-0000-0000FA2F0000}"/>
    <cellStyle name="Calculation 5 17 3" xfId="12306" xr:uid="{00000000-0005-0000-0000-0000FB2F0000}"/>
    <cellStyle name="Calculation 5 18" xfId="12307" xr:uid="{00000000-0005-0000-0000-0000FC2F0000}"/>
    <cellStyle name="Calculation 5 18 2" xfId="12308" xr:uid="{00000000-0005-0000-0000-0000FD2F0000}"/>
    <cellStyle name="Calculation 5 18 2 2" xfId="12309" xr:uid="{00000000-0005-0000-0000-0000FE2F0000}"/>
    <cellStyle name="Calculation 5 18 3" xfId="12310" xr:uid="{00000000-0005-0000-0000-0000FF2F0000}"/>
    <cellStyle name="Calculation 5 19" xfId="12311" xr:uid="{00000000-0005-0000-0000-000000300000}"/>
    <cellStyle name="Calculation 5 19 2" xfId="12312" xr:uid="{00000000-0005-0000-0000-000001300000}"/>
    <cellStyle name="Calculation 5 19 2 2" xfId="12313" xr:uid="{00000000-0005-0000-0000-000002300000}"/>
    <cellStyle name="Calculation 5 19 3" xfId="12314" xr:uid="{00000000-0005-0000-0000-000003300000}"/>
    <cellStyle name="Calculation 5 2" xfId="12315" xr:uid="{00000000-0005-0000-0000-000004300000}"/>
    <cellStyle name="Calculation 5 2 10" xfId="12316" xr:uid="{00000000-0005-0000-0000-000005300000}"/>
    <cellStyle name="Calculation 5 2 10 2" xfId="12317" xr:uid="{00000000-0005-0000-0000-000006300000}"/>
    <cellStyle name="Calculation 5 2 10 2 2" xfId="12318" xr:uid="{00000000-0005-0000-0000-000007300000}"/>
    <cellStyle name="Calculation 5 2 10 3" xfId="12319" xr:uid="{00000000-0005-0000-0000-000008300000}"/>
    <cellStyle name="Calculation 5 2 11" xfId="12320" xr:uid="{00000000-0005-0000-0000-000009300000}"/>
    <cellStyle name="Calculation 5 2 11 2" xfId="12321" xr:uid="{00000000-0005-0000-0000-00000A300000}"/>
    <cellStyle name="Calculation 5 2 11 2 2" xfId="12322" xr:uid="{00000000-0005-0000-0000-00000B300000}"/>
    <cellStyle name="Calculation 5 2 11 3" xfId="12323" xr:uid="{00000000-0005-0000-0000-00000C300000}"/>
    <cellStyle name="Calculation 5 2 12" xfId="12324" xr:uid="{00000000-0005-0000-0000-00000D300000}"/>
    <cellStyle name="Calculation 5 2 12 2" xfId="12325" xr:uid="{00000000-0005-0000-0000-00000E300000}"/>
    <cellStyle name="Calculation 5 2 12 2 2" xfId="12326" xr:uid="{00000000-0005-0000-0000-00000F300000}"/>
    <cellStyle name="Calculation 5 2 12 3" xfId="12327" xr:uid="{00000000-0005-0000-0000-000010300000}"/>
    <cellStyle name="Calculation 5 2 13" xfId="12328" xr:uid="{00000000-0005-0000-0000-000011300000}"/>
    <cellStyle name="Calculation 5 2 13 2" xfId="12329" xr:uid="{00000000-0005-0000-0000-000012300000}"/>
    <cellStyle name="Calculation 5 2 13 2 2" xfId="12330" xr:uid="{00000000-0005-0000-0000-000013300000}"/>
    <cellStyle name="Calculation 5 2 13 3" xfId="12331" xr:uid="{00000000-0005-0000-0000-000014300000}"/>
    <cellStyle name="Calculation 5 2 14" xfId="12332" xr:uid="{00000000-0005-0000-0000-000015300000}"/>
    <cellStyle name="Calculation 5 2 14 2" xfId="12333" xr:uid="{00000000-0005-0000-0000-000016300000}"/>
    <cellStyle name="Calculation 5 2 14 2 2" xfId="12334" xr:uid="{00000000-0005-0000-0000-000017300000}"/>
    <cellStyle name="Calculation 5 2 14 3" xfId="12335" xr:uid="{00000000-0005-0000-0000-000018300000}"/>
    <cellStyle name="Calculation 5 2 15" xfId="12336" xr:uid="{00000000-0005-0000-0000-000019300000}"/>
    <cellStyle name="Calculation 5 2 15 2" xfId="12337" xr:uid="{00000000-0005-0000-0000-00001A300000}"/>
    <cellStyle name="Calculation 5 2 15 2 2" xfId="12338" xr:uid="{00000000-0005-0000-0000-00001B300000}"/>
    <cellStyle name="Calculation 5 2 15 3" xfId="12339" xr:uid="{00000000-0005-0000-0000-00001C300000}"/>
    <cellStyle name="Calculation 5 2 16" xfId="12340" xr:uid="{00000000-0005-0000-0000-00001D300000}"/>
    <cellStyle name="Calculation 5 2 16 2" xfId="12341" xr:uid="{00000000-0005-0000-0000-00001E300000}"/>
    <cellStyle name="Calculation 5 2 16 2 2" xfId="12342" xr:uid="{00000000-0005-0000-0000-00001F300000}"/>
    <cellStyle name="Calculation 5 2 16 3" xfId="12343" xr:uid="{00000000-0005-0000-0000-000020300000}"/>
    <cellStyle name="Calculation 5 2 17" xfId="12344" xr:uid="{00000000-0005-0000-0000-000021300000}"/>
    <cellStyle name="Calculation 5 2 17 2" xfId="12345" xr:uid="{00000000-0005-0000-0000-000022300000}"/>
    <cellStyle name="Calculation 5 2 17 2 2" xfId="12346" xr:uid="{00000000-0005-0000-0000-000023300000}"/>
    <cellStyle name="Calculation 5 2 17 3" xfId="12347" xr:uid="{00000000-0005-0000-0000-000024300000}"/>
    <cellStyle name="Calculation 5 2 18" xfId="12348" xr:uid="{00000000-0005-0000-0000-000025300000}"/>
    <cellStyle name="Calculation 5 2 18 2" xfId="12349" xr:uid="{00000000-0005-0000-0000-000026300000}"/>
    <cellStyle name="Calculation 5 2 18 2 2" xfId="12350" xr:uid="{00000000-0005-0000-0000-000027300000}"/>
    <cellStyle name="Calculation 5 2 18 3" xfId="12351" xr:uid="{00000000-0005-0000-0000-000028300000}"/>
    <cellStyle name="Calculation 5 2 19" xfId="12352" xr:uid="{00000000-0005-0000-0000-000029300000}"/>
    <cellStyle name="Calculation 5 2 19 2" xfId="12353" xr:uid="{00000000-0005-0000-0000-00002A300000}"/>
    <cellStyle name="Calculation 5 2 19 2 2" xfId="12354" xr:uid="{00000000-0005-0000-0000-00002B300000}"/>
    <cellStyle name="Calculation 5 2 19 3" xfId="12355" xr:uid="{00000000-0005-0000-0000-00002C300000}"/>
    <cellStyle name="Calculation 5 2 2" xfId="12356" xr:uid="{00000000-0005-0000-0000-00002D300000}"/>
    <cellStyle name="Calculation 5 2 2 10" xfId="12357" xr:uid="{00000000-0005-0000-0000-00002E300000}"/>
    <cellStyle name="Calculation 5 2 2 10 2" xfId="12358" xr:uid="{00000000-0005-0000-0000-00002F300000}"/>
    <cellStyle name="Calculation 5 2 2 10 2 2" xfId="12359" xr:uid="{00000000-0005-0000-0000-000030300000}"/>
    <cellStyle name="Calculation 5 2 2 10 3" xfId="12360" xr:uid="{00000000-0005-0000-0000-000031300000}"/>
    <cellStyle name="Calculation 5 2 2 11" xfId="12361" xr:uid="{00000000-0005-0000-0000-000032300000}"/>
    <cellStyle name="Calculation 5 2 2 11 2" xfId="12362" xr:uid="{00000000-0005-0000-0000-000033300000}"/>
    <cellStyle name="Calculation 5 2 2 11 2 2" xfId="12363" xr:uid="{00000000-0005-0000-0000-000034300000}"/>
    <cellStyle name="Calculation 5 2 2 11 3" xfId="12364" xr:uid="{00000000-0005-0000-0000-000035300000}"/>
    <cellStyle name="Calculation 5 2 2 12" xfId="12365" xr:uid="{00000000-0005-0000-0000-000036300000}"/>
    <cellStyle name="Calculation 5 2 2 12 2" xfId="12366" xr:uid="{00000000-0005-0000-0000-000037300000}"/>
    <cellStyle name="Calculation 5 2 2 12 2 2" xfId="12367" xr:uid="{00000000-0005-0000-0000-000038300000}"/>
    <cellStyle name="Calculation 5 2 2 12 3" xfId="12368" xr:uid="{00000000-0005-0000-0000-000039300000}"/>
    <cellStyle name="Calculation 5 2 2 13" xfId="12369" xr:uid="{00000000-0005-0000-0000-00003A300000}"/>
    <cellStyle name="Calculation 5 2 2 13 2" xfId="12370" xr:uid="{00000000-0005-0000-0000-00003B300000}"/>
    <cellStyle name="Calculation 5 2 2 13 2 2" xfId="12371" xr:uid="{00000000-0005-0000-0000-00003C300000}"/>
    <cellStyle name="Calculation 5 2 2 13 3" xfId="12372" xr:uid="{00000000-0005-0000-0000-00003D300000}"/>
    <cellStyle name="Calculation 5 2 2 14" xfId="12373" xr:uid="{00000000-0005-0000-0000-00003E300000}"/>
    <cellStyle name="Calculation 5 2 2 14 2" xfId="12374" xr:uid="{00000000-0005-0000-0000-00003F300000}"/>
    <cellStyle name="Calculation 5 2 2 14 2 2" xfId="12375" xr:uid="{00000000-0005-0000-0000-000040300000}"/>
    <cellStyle name="Calculation 5 2 2 14 3" xfId="12376" xr:uid="{00000000-0005-0000-0000-000041300000}"/>
    <cellStyle name="Calculation 5 2 2 15" xfId="12377" xr:uid="{00000000-0005-0000-0000-000042300000}"/>
    <cellStyle name="Calculation 5 2 2 15 2" xfId="12378" xr:uid="{00000000-0005-0000-0000-000043300000}"/>
    <cellStyle name="Calculation 5 2 2 15 2 2" xfId="12379" xr:uid="{00000000-0005-0000-0000-000044300000}"/>
    <cellStyle name="Calculation 5 2 2 15 3" xfId="12380" xr:uid="{00000000-0005-0000-0000-000045300000}"/>
    <cellStyle name="Calculation 5 2 2 16" xfId="12381" xr:uid="{00000000-0005-0000-0000-000046300000}"/>
    <cellStyle name="Calculation 5 2 2 16 2" xfId="12382" xr:uid="{00000000-0005-0000-0000-000047300000}"/>
    <cellStyle name="Calculation 5 2 2 16 2 2" xfId="12383" xr:uid="{00000000-0005-0000-0000-000048300000}"/>
    <cellStyle name="Calculation 5 2 2 16 3" xfId="12384" xr:uid="{00000000-0005-0000-0000-000049300000}"/>
    <cellStyle name="Calculation 5 2 2 17" xfId="12385" xr:uid="{00000000-0005-0000-0000-00004A300000}"/>
    <cellStyle name="Calculation 5 2 2 17 2" xfId="12386" xr:uid="{00000000-0005-0000-0000-00004B300000}"/>
    <cellStyle name="Calculation 5 2 2 17 2 2" xfId="12387" xr:uid="{00000000-0005-0000-0000-00004C300000}"/>
    <cellStyle name="Calculation 5 2 2 17 3" xfId="12388" xr:uid="{00000000-0005-0000-0000-00004D300000}"/>
    <cellStyle name="Calculation 5 2 2 18" xfId="12389" xr:uid="{00000000-0005-0000-0000-00004E300000}"/>
    <cellStyle name="Calculation 5 2 2 18 2" xfId="12390" xr:uid="{00000000-0005-0000-0000-00004F300000}"/>
    <cellStyle name="Calculation 5 2 2 19" xfId="12391" xr:uid="{00000000-0005-0000-0000-000050300000}"/>
    <cellStyle name="Calculation 5 2 2 2" xfId="12392" xr:uid="{00000000-0005-0000-0000-000051300000}"/>
    <cellStyle name="Calculation 5 2 2 2 10" xfId="12393" xr:uid="{00000000-0005-0000-0000-000052300000}"/>
    <cellStyle name="Calculation 5 2 2 2 10 2" xfId="12394" xr:uid="{00000000-0005-0000-0000-000053300000}"/>
    <cellStyle name="Calculation 5 2 2 2 10 2 2" xfId="12395" xr:uid="{00000000-0005-0000-0000-000054300000}"/>
    <cellStyle name="Calculation 5 2 2 2 10 3" xfId="12396" xr:uid="{00000000-0005-0000-0000-000055300000}"/>
    <cellStyle name="Calculation 5 2 2 2 11" xfId="12397" xr:uid="{00000000-0005-0000-0000-000056300000}"/>
    <cellStyle name="Calculation 5 2 2 2 11 2" xfId="12398" xr:uid="{00000000-0005-0000-0000-000057300000}"/>
    <cellStyle name="Calculation 5 2 2 2 11 2 2" xfId="12399" xr:uid="{00000000-0005-0000-0000-000058300000}"/>
    <cellStyle name="Calculation 5 2 2 2 11 3" xfId="12400" xr:uid="{00000000-0005-0000-0000-000059300000}"/>
    <cellStyle name="Calculation 5 2 2 2 12" xfId="12401" xr:uid="{00000000-0005-0000-0000-00005A300000}"/>
    <cellStyle name="Calculation 5 2 2 2 12 2" xfId="12402" xr:uid="{00000000-0005-0000-0000-00005B300000}"/>
    <cellStyle name="Calculation 5 2 2 2 12 2 2" xfId="12403" xr:uid="{00000000-0005-0000-0000-00005C300000}"/>
    <cellStyle name="Calculation 5 2 2 2 12 3" xfId="12404" xr:uid="{00000000-0005-0000-0000-00005D300000}"/>
    <cellStyle name="Calculation 5 2 2 2 13" xfId="12405" xr:uid="{00000000-0005-0000-0000-00005E300000}"/>
    <cellStyle name="Calculation 5 2 2 2 13 2" xfId="12406" xr:uid="{00000000-0005-0000-0000-00005F300000}"/>
    <cellStyle name="Calculation 5 2 2 2 13 2 2" xfId="12407" xr:uid="{00000000-0005-0000-0000-000060300000}"/>
    <cellStyle name="Calculation 5 2 2 2 13 3" xfId="12408" xr:uid="{00000000-0005-0000-0000-000061300000}"/>
    <cellStyle name="Calculation 5 2 2 2 14" xfId="12409" xr:uid="{00000000-0005-0000-0000-000062300000}"/>
    <cellStyle name="Calculation 5 2 2 2 14 2" xfId="12410" xr:uid="{00000000-0005-0000-0000-000063300000}"/>
    <cellStyle name="Calculation 5 2 2 2 14 2 2" xfId="12411" xr:uid="{00000000-0005-0000-0000-000064300000}"/>
    <cellStyle name="Calculation 5 2 2 2 14 3" xfId="12412" xr:uid="{00000000-0005-0000-0000-000065300000}"/>
    <cellStyle name="Calculation 5 2 2 2 15" xfId="12413" xr:uid="{00000000-0005-0000-0000-000066300000}"/>
    <cellStyle name="Calculation 5 2 2 2 15 2" xfId="12414" xr:uid="{00000000-0005-0000-0000-000067300000}"/>
    <cellStyle name="Calculation 5 2 2 2 15 2 2" xfId="12415" xr:uid="{00000000-0005-0000-0000-000068300000}"/>
    <cellStyle name="Calculation 5 2 2 2 15 3" xfId="12416" xr:uid="{00000000-0005-0000-0000-000069300000}"/>
    <cellStyle name="Calculation 5 2 2 2 16" xfId="12417" xr:uid="{00000000-0005-0000-0000-00006A300000}"/>
    <cellStyle name="Calculation 5 2 2 2 16 2" xfId="12418" xr:uid="{00000000-0005-0000-0000-00006B300000}"/>
    <cellStyle name="Calculation 5 2 2 2 16 2 2" xfId="12419" xr:uid="{00000000-0005-0000-0000-00006C300000}"/>
    <cellStyle name="Calculation 5 2 2 2 16 3" xfId="12420" xr:uid="{00000000-0005-0000-0000-00006D300000}"/>
    <cellStyle name="Calculation 5 2 2 2 17" xfId="12421" xr:uid="{00000000-0005-0000-0000-00006E300000}"/>
    <cellStyle name="Calculation 5 2 2 2 17 2" xfId="12422" xr:uid="{00000000-0005-0000-0000-00006F300000}"/>
    <cellStyle name="Calculation 5 2 2 2 17 2 2" xfId="12423" xr:uid="{00000000-0005-0000-0000-000070300000}"/>
    <cellStyle name="Calculation 5 2 2 2 17 3" xfId="12424" xr:uid="{00000000-0005-0000-0000-000071300000}"/>
    <cellStyle name="Calculation 5 2 2 2 18" xfId="12425" xr:uid="{00000000-0005-0000-0000-000072300000}"/>
    <cellStyle name="Calculation 5 2 2 2 18 2" xfId="12426" xr:uid="{00000000-0005-0000-0000-000073300000}"/>
    <cellStyle name="Calculation 5 2 2 2 18 2 2" xfId="12427" xr:uid="{00000000-0005-0000-0000-000074300000}"/>
    <cellStyle name="Calculation 5 2 2 2 18 3" xfId="12428" xr:uid="{00000000-0005-0000-0000-000075300000}"/>
    <cellStyle name="Calculation 5 2 2 2 19" xfId="12429" xr:uid="{00000000-0005-0000-0000-000076300000}"/>
    <cellStyle name="Calculation 5 2 2 2 19 2" xfId="12430" xr:uid="{00000000-0005-0000-0000-000077300000}"/>
    <cellStyle name="Calculation 5 2 2 2 19 2 2" xfId="12431" xr:uid="{00000000-0005-0000-0000-000078300000}"/>
    <cellStyle name="Calculation 5 2 2 2 19 3" xfId="12432" xr:uid="{00000000-0005-0000-0000-000079300000}"/>
    <cellStyle name="Calculation 5 2 2 2 2" xfId="12433" xr:uid="{00000000-0005-0000-0000-00007A300000}"/>
    <cellStyle name="Calculation 5 2 2 2 2 2" xfId="12434" xr:uid="{00000000-0005-0000-0000-00007B300000}"/>
    <cellStyle name="Calculation 5 2 2 2 2 2 2" xfId="12435" xr:uid="{00000000-0005-0000-0000-00007C300000}"/>
    <cellStyle name="Calculation 5 2 2 2 2 2 3" xfId="12436" xr:uid="{00000000-0005-0000-0000-00007D300000}"/>
    <cellStyle name="Calculation 5 2 2 2 2 3" xfId="12437" xr:uid="{00000000-0005-0000-0000-00007E300000}"/>
    <cellStyle name="Calculation 5 2 2 2 2 3 2" xfId="12438" xr:uid="{00000000-0005-0000-0000-00007F300000}"/>
    <cellStyle name="Calculation 5 2 2 2 2 4" xfId="12439" xr:uid="{00000000-0005-0000-0000-000080300000}"/>
    <cellStyle name="Calculation 5 2 2 2 20" xfId="12440" xr:uid="{00000000-0005-0000-0000-000081300000}"/>
    <cellStyle name="Calculation 5 2 2 2 20 2" xfId="12441" xr:uid="{00000000-0005-0000-0000-000082300000}"/>
    <cellStyle name="Calculation 5 2 2 2 20 2 2" xfId="12442" xr:uid="{00000000-0005-0000-0000-000083300000}"/>
    <cellStyle name="Calculation 5 2 2 2 20 3" xfId="12443" xr:uid="{00000000-0005-0000-0000-000084300000}"/>
    <cellStyle name="Calculation 5 2 2 2 21" xfId="12444" xr:uid="{00000000-0005-0000-0000-000085300000}"/>
    <cellStyle name="Calculation 5 2 2 2 21 2" xfId="12445" xr:uid="{00000000-0005-0000-0000-000086300000}"/>
    <cellStyle name="Calculation 5 2 2 2 22" xfId="12446" xr:uid="{00000000-0005-0000-0000-000087300000}"/>
    <cellStyle name="Calculation 5 2 2 2 23" xfId="12447" xr:uid="{00000000-0005-0000-0000-000088300000}"/>
    <cellStyle name="Calculation 5 2 2 2 3" xfId="12448" xr:uid="{00000000-0005-0000-0000-000089300000}"/>
    <cellStyle name="Calculation 5 2 2 2 3 2" xfId="12449" xr:uid="{00000000-0005-0000-0000-00008A300000}"/>
    <cellStyle name="Calculation 5 2 2 2 3 2 2" xfId="12450" xr:uid="{00000000-0005-0000-0000-00008B300000}"/>
    <cellStyle name="Calculation 5 2 2 2 3 3" xfId="12451" xr:uid="{00000000-0005-0000-0000-00008C300000}"/>
    <cellStyle name="Calculation 5 2 2 2 3 4" xfId="12452" xr:uid="{00000000-0005-0000-0000-00008D300000}"/>
    <cellStyle name="Calculation 5 2 2 2 4" xfId="12453" xr:uid="{00000000-0005-0000-0000-00008E300000}"/>
    <cellStyle name="Calculation 5 2 2 2 4 2" xfId="12454" xr:uid="{00000000-0005-0000-0000-00008F300000}"/>
    <cellStyle name="Calculation 5 2 2 2 4 2 2" xfId="12455" xr:uid="{00000000-0005-0000-0000-000090300000}"/>
    <cellStyle name="Calculation 5 2 2 2 4 3" xfId="12456" xr:uid="{00000000-0005-0000-0000-000091300000}"/>
    <cellStyle name="Calculation 5 2 2 2 4 4" xfId="12457" xr:uid="{00000000-0005-0000-0000-000092300000}"/>
    <cellStyle name="Calculation 5 2 2 2 5" xfId="12458" xr:uid="{00000000-0005-0000-0000-000093300000}"/>
    <cellStyle name="Calculation 5 2 2 2 5 2" xfId="12459" xr:uid="{00000000-0005-0000-0000-000094300000}"/>
    <cellStyle name="Calculation 5 2 2 2 5 2 2" xfId="12460" xr:uid="{00000000-0005-0000-0000-000095300000}"/>
    <cellStyle name="Calculation 5 2 2 2 5 3" xfId="12461" xr:uid="{00000000-0005-0000-0000-000096300000}"/>
    <cellStyle name="Calculation 5 2 2 2 6" xfId="12462" xr:uid="{00000000-0005-0000-0000-000097300000}"/>
    <cellStyle name="Calculation 5 2 2 2 6 2" xfId="12463" xr:uid="{00000000-0005-0000-0000-000098300000}"/>
    <cellStyle name="Calculation 5 2 2 2 6 2 2" xfId="12464" xr:uid="{00000000-0005-0000-0000-000099300000}"/>
    <cellStyle name="Calculation 5 2 2 2 6 3" xfId="12465" xr:uid="{00000000-0005-0000-0000-00009A300000}"/>
    <cellStyle name="Calculation 5 2 2 2 7" xfId="12466" xr:uid="{00000000-0005-0000-0000-00009B300000}"/>
    <cellStyle name="Calculation 5 2 2 2 7 2" xfId="12467" xr:uid="{00000000-0005-0000-0000-00009C300000}"/>
    <cellStyle name="Calculation 5 2 2 2 7 2 2" xfId="12468" xr:uid="{00000000-0005-0000-0000-00009D300000}"/>
    <cellStyle name="Calculation 5 2 2 2 7 3" xfId="12469" xr:uid="{00000000-0005-0000-0000-00009E300000}"/>
    <cellStyle name="Calculation 5 2 2 2 8" xfId="12470" xr:uid="{00000000-0005-0000-0000-00009F300000}"/>
    <cellStyle name="Calculation 5 2 2 2 8 2" xfId="12471" xr:uid="{00000000-0005-0000-0000-0000A0300000}"/>
    <cellStyle name="Calculation 5 2 2 2 8 2 2" xfId="12472" xr:uid="{00000000-0005-0000-0000-0000A1300000}"/>
    <cellStyle name="Calculation 5 2 2 2 8 3" xfId="12473" xr:uid="{00000000-0005-0000-0000-0000A2300000}"/>
    <cellStyle name="Calculation 5 2 2 2 9" xfId="12474" xr:uid="{00000000-0005-0000-0000-0000A3300000}"/>
    <cellStyle name="Calculation 5 2 2 2 9 2" xfId="12475" xr:uid="{00000000-0005-0000-0000-0000A4300000}"/>
    <cellStyle name="Calculation 5 2 2 2 9 2 2" xfId="12476" xr:uid="{00000000-0005-0000-0000-0000A5300000}"/>
    <cellStyle name="Calculation 5 2 2 2 9 3" xfId="12477" xr:uid="{00000000-0005-0000-0000-0000A6300000}"/>
    <cellStyle name="Calculation 5 2 2 20" xfId="12478" xr:uid="{00000000-0005-0000-0000-0000A7300000}"/>
    <cellStyle name="Calculation 5 2 2 3" xfId="12479" xr:uid="{00000000-0005-0000-0000-0000A8300000}"/>
    <cellStyle name="Calculation 5 2 2 3 2" xfId="12480" xr:uid="{00000000-0005-0000-0000-0000A9300000}"/>
    <cellStyle name="Calculation 5 2 2 3 2 2" xfId="12481" xr:uid="{00000000-0005-0000-0000-0000AA300000}"/>
    <cellStyle name="Calculation 5 2 2 3 2 3" xfId="12482" xr:uid="{00000000-0005-0000-0000-0000AB300000}"/>
    <cellStyle name="Calculation 5 2 2 3 3" xfId="12483" xr:uid="{00000000-0005-0000-0000-0000AC300000}"/>
    <cellStyle name="Calculation 5 2 2 3 3 2" xfId="12484" xr:uid="{00000000-0005-0000-0000-0000AD300000}"/>
    <cellStyle name="Calculation 5 2 2 3 4" xfId="12485" xr:uid="{00000000-0005-0000-0000-0000AE300000}"/>
    <cellStyle name="Calculation 5 2 2 4" xfId="12486" xr:uid="{00000000-0005-0000-0000-0000AF300000}"/>
    <cellStyle name="Calculation 5 2 2 4 2" xfId="12487" xr:uid="{00000000-0005-0000-0000-0000B0300000}"/>
    <cellStyle name="Calculation 5 2 2 4 2 2" xfId="12488" xr:uid="{00000000-0005-0000-0000-0000B1300000}"/>
    <cellStyle name="Calculation 5 2 2 4 3" xfId="12489" xr:uid="{00000000-0005-0000-0000-0000B2300000}"/>
    <cellStyle name="Calculation 5 2 2 4 4" xfId="12490" xr:uid="{00000000-0005-0000-0000-0000B3300000}"/>
    <cellStyle name="Calculation 5 2 2 5" xfId="12491" xr:uid="{00000000-0005-0000-0000-0000B4300000}"/>
    <cellStyle name="Calculation 5 2 2 5 2" xfId="12492" xr:uid="{00000000-0005-0000-0000-0000B5300000}"/>
    <cellStyle name="Calculation 5 2 2 5 2 2" xfId="12493" xr:uid="{00000000-0005-0000-0000-0000B6300000}"/>
    <cellStyle name="Calculation 5 2 2 5 3" xfId="12494" xr:uid="{00000000-0005-0000-0000-0000B7300000}"/>
    <cellStyle name="Calculation 5 2 2 5 4" xfId="12495" xr:uid="{00000000-0005-0000-0000-0000B8300000}"/>
    <cellStyle name="Calculation 5 2 2 6" xfId="12496" xr:uid="{00000000-0005-0000-0000-0000B9300000}"/>
    <cellStyle name="Calculation 5 2 2 6 2" xfId="12497" xr:uid="{00000000-0005-0000-0000-0000BA300000}"/>
    <cellStyle name="Calculation 5 2 2 6 2 2" xfId="12498" xr:uid="{00000000-0005-0000-0000-0000BB300000}"/>
    <cellStyle name="Calculation 5 2 2 6 3" xfId="12499" xr:uid="{00000000-0005-0000-0000-0000BC300000}"/>
    <cellStyle name="Calculation 5 2 2 7" xfId="12500" xr:uid="{00000000-0005-0000-0000-0000BD300000}"/>
    <cellStyle name="Calculation 5 2 2 7 2" xfId="12501" xr:uid="{00000000-0005-0000-0000-0000BE300000}"/>
    <cellStyle name="Calculation 5 2 2 7 2 2" xfId="12502" xr:uid="{00000000-0005-0000-0000-0000BF300000}"/>
    <cellStyle name="Calculation 5 2 2 7 3" xfId="12503" xr:uid="{00000000-0005-0000-0000-0000C0300000}"/>
    <cellStyle name="Calculation 5 2 2 8" xfId="12504" xr:uid="{00000000-0005-0000-0000-0000C1300000}"/>
    <cellStyle name="Calculation 5 2 2 8 2" xfId="12505" xr:uid="{00000000-0005-0000-0000-0000C2300000}"/>
    <cellStyle name="Calculation 5 2 2 8 2 2" xfId="12506" xr:uid="{00000000-0005-0000-0000-0000C3300000}"/>
    <cellStyle name="Calculation 5 2 2 8 3" xfId="12507" xr:uid="{00000000-0005-0000-0000-0000C4300000}"/>
    <cellStyle name="Calculation 5 2 2 9" xfId="12508" xr:uid="{00000000-0005-0000-0000-0000C5300000}"/>
    <cellStyle name="Calculation 5 2 2 9 2" xfId="12509" xr:uid="{00000000-0005-0000-0000-0000C6300000}"/>
    <cellStyle name="Calculation 5 2 2 9 2 2" xfId="12510" xr:uid="{00000000-0005-0000-0000-0000C7300000}"/>
    <cellStyle name="Calculation 5 2 2 9 3" xfId="12511" xr:uid="{00000000-0005-0000-0000-0000C8300000}"/>
    <cellStyle name="Calculation 5 2 20" xfId="12512" xr:uid="{00000000-0005-0000-0000-0000C9300000}"/>
    <cellStyle name="Calculation 5 2 20 2" xfId="12513" xr:uid="{00000000-0005-0000-0000-0000CA300000}"/>
    <cellStyle name="Calculation 5 2 20 2 2" xfId="12514" xr:uid="{00000000-0005-0000-0000-0000CB300000}"/>
    <cellStyle name="Calculation 5 2 20 3" xfId="12515" xr:uid="{00000000-0005-0000-0000-0000CC300000}"/>
    <cellStyle name="Calculation 5 2 21" xfId="12516" xr:uid="{00000000-0005-0000-0000-0000CD300000}"/>
    <cellStyle name="Calculation 5 2 21 2" xfId="12517" xr:uid="{00000000-0005-0000-0000-0000CE300000}"/>
    <cellStyle name="Calculation 5 2 22" xfId="12518" xr:uid="{00000000-0005-0000-0000-0000CF300000}"/>
    <cellStyle name="Calculation 5 2 23" xfId="12519" xr:uid="{00000000-0005-0000-0000-0000D0300000}"/>
    <cellStyle name="Calculation 5 2 3" xfId="12520" xr:uid="{00000000-0005-0000-0000-0000D1300000}"/>
    <cellStyle name="Calculation 5 2 3 10" xfId="12521" xr:uid="{00000000-0005-0000-0000-0000D2300000}"/>
    <cellStyle name="Calculation 5 2 3 10 2" xfId="12522" xr:uid="{00000000-0005-0000-0000-0000D3300000}"/>
    <cellStyle name="Calculation 5 2 3 10 2 2" xfId="12523" xr:uid="{00000000-0005-0000-0000-0000D4300000}"/>
    <cellStyle name="Calculation 5 2 3 10 3" xfId="12524" xr:uid="{00000000-0005-0000-0000-0000D5300000}"/>
    <cellStyle name="Calculation 5 2 3 11" xfId="12525" xr:uid="{00000000-0005-0000-0000-0000D6300000}"/>
    <cellStyle name="Calculation 5 2 3 11 2" xfId="12526" xr:uid="{00000000-0005-0000-0000-0000D7300000}"/>
    <cellStyle name="Calculation 5 2 3 11 2 2" xfId="12527" xr:uid="{00000000-0005-0000-0000-0000D8300000}"/>
    <cellStyle name="Calculation 5 2 3 11 3" xfId="12528" xr:uid="{00000000-0005-0000-0000-0000D9300000}"/>
    <cellStyle name="Calculation 5 2 3 12" xfId="12529" xr:uid="{00000000-0005-0000-0000-0000DA300000}"/>
    <cellStyle name="Calculation 5 2 3 12 2" xfId="12530" xr:uid="{00000000-0005-0000-0000-0000DB300000}"/>
    <cellStyle name="Calculation 5 2 3 12 2 2" xfId="12531" xr:uid="{00000000-0005-0000-0000-0000DC300000}"/>
    <cellStyle name="Calculation 5 2 3 12 3" xfId="12532" xr:uid="{00000000-0005-0000-0000-0000DD300000}"/>
    <cellStyle name="Calculation 5 2 3 13" xfId="12533" xr:uid="{00000000-0005-0000-0000-0000DE300000}"/>
    <cellStyle name="Calculation 5 2 3 13 2" xfId="12534" xr:uid="{00000000-0005-0000-0000-0000DF300000}"/>
    <cellStyle name="Calculation 5 2 3 13 2 2" xfId="12535" xr:uid="{00000000-0005-0000-0000-0000E0300000}"/>
    <cellStyle name="Calculation 5 2 3 13 3" xfId="12536" xr:uid="{00000000-0005-0000-0000-0000E1300000}"/>
    <cellStyle name="Calculation 5 2 3 14" xfId="12537" xr:uid="{00000000-0005-0000-0000-0000E2300000}"/>
    <cellStyle name="Calculation 5 2 3 14 2" xfId="12538" xr:uid="{00000000-0005-0000-0000-0000E3300000}"/>
    <cellStyle name="Calculation 5 2 3 14 2 2" xfId="12539" xr:uid="{00000000-0005-0000-0000-0000E4300000}"/>
    <cellStyle name="Calculation 5 2 3 14 3" xfId="12540" xr:uid="{00000000-0005-0000-0000-0000E5300000}"/>
    <cellStyle name="Calculation 5 2 3 15" xfId="12541" xr:uid="{00000000-0005-0000-0000-0000E6300000}"/>
    <cellStyle name="Calculation 5 2 3 15 2" xfId="12542" xr:uid="{00000000-0005-0000-0000-0000E7300000}"/>
    <cellStyle name="Calculation 5 2 3 15 2 2" xfId="12543" xr:uid="{00000000-0005-0000-0000-0000E8300000}"/>
    <cellStyle name="Calculation 5 2 3 15 3" xfId="12544" xr:uid="{00000000-0005-0000-0000-0000E9300000}"/>
    <cellStyle name="Calculation 5 2 3 16" xfId="12545" xr:uid="{00000000-0005-0000-0000-0000EA300000}"/>
    <cellStyle name="Calculation 5 2 3 16 2" xfId="12546" xr:uid="{00000000-0005-0000-0000-0000EB300000}"/>
    <cellStyle name="Calculation 5 2 3 16 2 2" xfId="12547" xr:uid="{00000000-0005-0000-0000-0000EC300000}"/>
    <cellStyle name="Calculation 5 2 3 16 3" xfId="12548" xr:uid="{00000000-0005-0000-0000-0000ED300000}"/>
    <cellStyle name="Calculation 5 2 3 17" xfId="12549" xr:uid="{00000000-0005-0000-0000-0000EE300000}"/>
    <cellStyle name="Calculation 5 2 3 17 2" xfId="12550" xr:uid="{00000000-0005-0000-0000-0000EF300000}"/>
    <cellStyle name="Calculation 5 2 3 17 2 2" xfId="12551" xr:uid="{00000000-0005-0000-0000-0000F0300000}"/>
    <cellStyle name="Calculation 5 2 3 17 3" xfId="12552" xr:uid="{00000000-0005-0000-0000-0000F1300000}"/>
    <cellStyle name="Calculation 5 2 3 18" xfId="12553" xr:uid="{00000000-0005-0000-0000-0000F2300000}"/>
    <cellStyle name="Calculation 5 2 3 18 2" xfId="12554" xr:uid="{00000000-0005-0000-0000-0000F3300000}"/>
    <cellStyle name="Calculation 5 2 3 19" xfId="12555" xr:uid="{00000000-0005-0000-0000-0000F4300000}"/>
    <cellStyle name="Calculation 5 2 3 2" xfId="12556" xr:uid="{00000000-0005-0000-0000-0000F5300000}"/>
    <cellStyle name="Calculation 5 2 3 2 10" xfId="12557" xr:uid="{00000000-0005-0000-0000-0000F6300000}"/>
    <cellStyle name="Calculation 5 2 3 2 10 2" xfId="12558" xr:uid="{00000000-0005-0000-0000-0000F7300000}"/>
    <cellStyle name="Calculation 5 2 3 2 10 2 2" xfId="12559" xr:uid="{00000000-0005-0000-0000-0000F8300000}"/>
    <cellStyle name="Calculation 5 2 3 2 10 3" xfId="12560" xr:uid="{00000000-0005-0000-0000-0000F9300000}"/>
    <cellStyle name="Calculation 5 2 3 2 11" xfId="12561" xr:uid="{00000000-0005-0000-0000-0000FA300000}"/>
    <cellStyle name="Calculation 5 2 3 2 11 2" xfId="12562" xr:uid="{00000000-0005-0000-0000-0000FB300000}"/>
    <cellStyle name="Calculation 5 2 3 2 11 2 2" xfId="12563" xr:uid="{00000000-0005-0000-0000-0000FC300000}"/>
    <cellStyle name="Calculation 5 2 3 2 11 3" xfId="12564" xr:uid="{00000000-0005-0000-0000-0000FD300000}"/>
    <cellStyle name="Calculation 5 2 3 2 12" xfId="12565" xr:uid="{00000000-0005-0000-0000-0000FE300000}"/>
    <cellStyle name="Calculation 5 2 3 2 12 2" xfId="12566" xr:uid="{00000000-0005-0000-0000-0000FF300000}"/>
    <cellStyle name="Calculation 5 2 3 2 12 2 2" xfId="12567" xr:uid="{00000000-0005-0000-0000-000000310000}"/>
    <cellStyle name="Calculation 5 2 3 2 12 3" xfId="12568" xr:uid="{00000000-0005-0000-0000-000001310000}"/>
    <cellStyle name="Calculation 5 2 3 2 13" xfId="12569" xr:uid="{00000000-0005-0000-0000-000002310000}"/>
    <cellStyle name="Calculation 5 2 3 2 13 2" xfId="12570" xr:uid="{00000000-0005-0000-0000-000003310000}"/>
    <cellStyle name="Calculation 5 2 3 2 13 2 2" xfId="12571" xr:uid="{00000000-0005-0000-0000-000004310000}"/>
    <cellStyle name="Calculation 5 2 3 2 13 3" xfId="12572" xr:uid="{00000000-0005-0000-0000-000005310000}"/>
    <cellStyle name="Calculation 5 2 3 2 14" xfId="12573" xr:uid="{00000000-0005-0000-0000-000006310000}"/>
    <cellStyle name="Calculation 5 2 3 2 14 2" xfId="12574" xr:uid="{00000000-0005-0000-0000-000007310000}"/>
    <cellStyle name="Calculation 5 2 3 2 14 2 2" xfId="12575" xr:uid="{00000000-0005-0000-0000-000008310000}"/>
    <cellStyle name="Calculation 5 2 3 2 14 3" xfId="12576" xr:uid="{00000000-0005-0000-0000-000009310000}"/>
    <cellStyle name="Calculation 5 2 3 2 15" xfId="12577" xr:uid="{00000000-0005-0000-0000-00000A310000}"/>
    <cellStyle name="Calculation 5 2 3 2 15 2" xfId="12578" xr:uid="{00000000-0005-0000-0000-00000B310000}"/>
    <cellStyle name="Calculation 5 2 3 2 15 2 2" xfId="12579" xr:uid="{00000000-0005-0000-0000-00000C310000}"/>
    <cellStyle name="Calculation 5 2 3 2 15 3" xfId="12580" xr:uid="{00000000-0005-0000-0000-00000D310000}"/>
    <cellStyle name="Calculation 5 2 3 2 16" xfId="12581" xr:uid="{00000000-0005-0000-0000-00000E310000}"/>
    <cellStyle name="Calculation 5 2 3 2 16 2" xfId="12582" xr:uid="{00000000-0005-0000-0000-00000F310000}"/>
    <cellStyle name="Calculation 5 2 3 2 16 2 2" xfId="12583" xr:uid="{00000000-0005-0000-0000-000010310000}"/>
    <cellStyle name="Calculation 5 2 3 2 16 3" xfId="12584" xr:uid="{00000000-0005-0000-0000-000011310000}"/>
    <cellStyle name="Calculation 5 2 3 2 17" xfId="12585" xr:uid="{00000000-0005-0000-0000-000012310000}"/>
    <cellStyle name="Calculation 5 2 3 2 17 2" xfId="12586" xr:uid="{00000000-0005-0000-0000-000013310000}"/>
    <cellStyle name="Calculation 5 2 3 2 17 2 2" xfId="12587" xr:uid="{00000000-0005-0000-0000-000014310000}"/>
    <cellStyle name="Calculation 5 2 3 2 17 3" xfId="12588" xr:uid="{00000000-0005-0000-0000-000015310000}"/>
    <cellStyle name="Calculation 5 2 3 2 18" xfId="12589" xr:uid="{00000000-0005-0000-0000-000016310000}"/>
    <cellStyle name="Calculation 5 2 3 2 18 2" xfId="12590" xr:uid="{00000000-0005-0000-0000-000017310000}"/>
    <cellStyle name="Calculation 5 2 3 2 18 2 2" xfId="12591" xr:uid="{00000000-0005-0000-0000-000018310000}"/>
    <cellStyle name="Calculation 5 2 3 2 18 3" xfId="12592" xr:uid="{00000000-0005-0000-0000-000019310000}"/>
    <cellStyle name="Calculation 5 2 3 2 19" xfId="12593" xr:uid="{00000000-0005-0000-0000-00001A310000}"/>
    <cellStyle name="Calculation 5 2 3 2 19 2" xfId="12594" xr:uid="{00000000-0005-0000-0000-00001B310000}"/>
    <cellStyle name="Calculation 5 2 3 2 19 2 2" xfId="12595" xr:uid="{00000000-0005-0000-0000-00001C310000}"/>
    <cellStyle name="Calculation 5 2 3 2 19 3" xfId="12596" xr:uid="{00000000-0005-0000-0000-00001D310000}"/>
    <cellStyle name="Calculation 5 2 3 2 2" xfId="12597" xr:uid="{00000000-0005-0000-0000-00001E310000}"/>
    <cellStyle name="Calculation 5 2 3 2 2 2" xfId="12598" xr:uid="{00000000-0005-0000-0000-00001F310000}"/>
    <cellStyle name="Calculation 5 2 3 2 2 2 2" xfId="12599" xr:uid="{00000000-0005-0000-0000-000020310000}"/>
    <cellStyle name="Calculation 5 2 3 2 2 3" xfId="12600" xr:uid="{00000000-0005-0000-0000-000021310000}"/>
    <cellStyle name="Calculation 5 2 3 2 2 4" xfId="12601" xr:uid="{00000000-0005-0000-0000-000022310000}"/>
    <cellStyle name="Calculation 5 2 3 2 20" xfId="12602" xr:uid="{00000000-0005-0000-0000-000023310000}"/>
    <cellStyle name="Calculation 5 2 3 2 20 2" xfId="12603" xr:uid="{00000000-0005-0000-0000-000024310000}"/>
    <cellStyle name="Calculation 5 2 3 2 20 2 2" xfId="12604" xr:uid="{00000000-0005-0000-0000-000025310000}"/>
    <cellStyle name="Calculation 5 2 3 2 20 3" xfId="12605" xr:uid="{00000000-0005-0000-0000-000026310000}"/>
    <cellStyle name="Calculation 5 2 3 2 21" xfId="12606" xr:uid="{00000000-0005-0000-0000-000027310000}"/>
    <cellStyle name="Calculation 5 2 3 2 21 2" xfId="12607" xr:uid="{00000000-0005-0000-0000-000028310000}"/>
    <cellStyle name="Calculation 5 2 3 2 22" xfId="12608" xr:uid="{00000000-0005-0000-0000-000029310000}"/>
    <cellStyle name="Calculation 5 2 3 2 23" xfId="12609" xr:uid="{00000000-0005-0000-0000-00002A310000}"/>
    <cellStyle name="Calculation 5 2 3 2 3" xfId="12610" xr:uid="{00000000-0005-0000-0000-00002B310000}"/>
    <cellStyle name="Calculation 5 2 3 2 3 2" xfId="12611" xr:uid="{00000000-0005-0000-0000-00002C310000}"/>
    <cellStyle name="Calculation 5 2 3 2 3 2 2" xfId="12612" xr:uid="{00000000-0005-0000-0000-00002D310000}"/>
    <cellStyle name="Calculation 5 2 3 2 3 3" xfId="12613" xr:uid="{00000000-0005-0000-0000-00002E310000}"/>
    <cellStyle name="Calculation 5 2 3 2 3 4" xfId="12614" xr:uid="{00000000-0005-0000-0000-00002F310000}"/>
    <cellStyle name="Calculation 5 2 3 2 4" xfId="12615" xr:uid="{00000000-0005-0000-0000-000030310000}"/>
    <cellStyle name="Calculation 5 2 3 2 4 2" xfId="12616" xr:uid="{00000000-0005-0000-0000-000031310000}"/>
    <cellStyle name="Calculation 5 2 3 2 4 2 2" xfId="12617" xr:uid="{00000000-0005-0000-0000-000032310000}"/>
    <cellStyle name="Calculation 5 2 3 2 4 3" xfId="12618" xr:uid="{00000000-0005-0000-0000-000033310000}"/>
    <cellStyle name="Calculation 5 2 3 2 5" xfId="12619" xr:uid="{00000000-0005-0000-0000-000034310000}"/>
    <cellStyle name="Calculation 5 2 3 2 5 2" xfId="12620" xr:uid="{00000000-0005-0000-0000-000035310000}"/>
    <cellStyle name="Calculation 5 2 3 2 5 2 2" xfId="12621" xr:uid="{00000000-0005-0000-0000-000036310000}"/>
    <cellStyle name="Calculation 5 2 3 2 5 3" xfId="12622" xr:uid="{00000000-0005-0000-0000-000037310000}"/>
    <cellStyle name="Calculation 5 2 3 2 6" xfId="12623" xr:uid="{00000000-0005-0000-0000-000038310000}"/>
    <cellStyle name="Calculation 5 2 3 2 6 2" xfId="12624" xr:uid="{00000000-0005-0000-0000-000039310000}"/>
    <cellStyle name="Calculation 5 2 3 2 6 2 2" xfId="12625" xr:uid="{00000000-0005-0000-0000-00003A310000}"/>
    <cellStyle name="Calculation 5 2 3 2 6 3" xfId="12626" xr:uid="{00000000-0005-0000-0000-00003B310000}"/>
    <cellStyle name="Calculation 5 2 3 2 7" xfId="12627" xr:uid="{00000000-0005-0000-0000-00003C310000}"/>
    <cellStyle name="Calculation 5 2 3 2 7 2" xfId="12628" xr:uid="{00000000-0005-0000-0000-00003D310000}"/>
    <cellStyle name="Calculation 5 2 3 2 7 2 2" xfId="12629" xr:uid="{00000000-0005-0000-0000-00003E310000}"/>
    <cellStyle name="Calculation 5 2 3 2 7 3" xfId="12630" xr:uid="{00000000-0005-0000-0000-00003F310000}"/>
    <cellStyle name="Calculation 5 2 3 2 8" xfId="12631" xr:uid="{00000000-0005-0000-0000-000040310000}"/>
    <cellStyle name="Calculation 5 2 3 2 8 2" xfId="12632" xr:uid="{00000000-0005-0000-0000-000041310000}"/>
    <cellStyle name="Calculation 5 2 3 2 8 2 2" xfId="12633" xr:uid="{00000000-0005-0000-0000-000042310000}"/>
    <cellStyle name="Calculation 5 2 3 2 8 3" xfId="12634" xr:uid="{00000000-0005-0000-0000-000043310000}"/>
    <cellStyle name="Calculation 5 2 3 2 9" xfId="12635" xr:uid="{00000000-0005-0000-0000-000044310000}"/>
    <cellStyle name="Calculation 5 2 3 2 9 2" xfId="12636" xr:uid="{00000000-0005-0000-0000-000045310000}"/>
    <cellStyle name="Calculation 5 2 3 2 9 2 2" xfId="12637" xr:uid="{00000000-0005-0000-0000-000046310000}"/>
    <cellStyle name="Calculation 5 2 3 2 9 3" xfId="12638" xr:uid="{00000000-0005-0000-0000-000047310000}"/>
    <cellStyle name="Calculation 5 2 3 20" xfId="12639" xr:uid="{00000000-0005-0000-0000-000048310000}"/>
    <cellStyle name="Calculation 5 2 3 3" xfId="12640" xr:uid="{00000000-0005-0000-0000-000049310000}"/>
    <cellStyle name="Calculation 5 2 3 3 2" xfId="12641" xr:uid="{00000000-0005-0000-0000-00004A310000}"/>
    <cellStyle name="Calculation 5 2 3 3 2 2" xfId="12642" xr:uid="{00000000-0005-0000-0000-00004B310000}"/>
    <cellStyle name="Calculation 5 2 3 3 3" xfId="12643" xr:uid="{00000000-0005-0000-0000-00004C310000}"/>
    <cellStyle name="Calculation 5 2 3 3 4" xfId="12644" xr:uid="{00000000-0005-0000-0000-00004D310000}"/>
    <cellStyle name="Calculation 5 2 3 4" xfId="12645" xr:uid="{00000000-0005-0000-0000-00004E310000}"/>
    <cellStyle name="Calculation 5 2 3 4 2" xfId="12646" xr:uid="{00000000-0005-0000-0000-00004F310000}"/>
    <cellStyle name="Calculation 5 2 3 4 2 2" xfId="12647" xr:uid="{00000000-0005-0000-0000-000050310000}"/>
    <cellStyle name="Calculation 5 2 3 4 3" xfId="12648" xr:uid="{00000000-0005-0000-0000-000051310000}"/>
    <cellStyle name="Calculation 5 2 3 4 4" xfId="12649" xr:uid="{00000000-0005-0000-0000-000052310000}"/>
    <cellStyle name="Calculation 5 2 3 5" xfId="12650" xr:uid="{00000000-0005-0000-0000-000053310000}"/>
    <cellStyle name="Calculation 5 2 3 5 2" xfId="12651" xr:uid="{00000000-0005-0000-0000-000054310000}"/>
    <cellStyle name="Calculation 5 2 3 5 2 2" xfId="12652" xr:uid="{00000000-0005-0000-0000-000055310000}"/>
    <cellStyle name="Calculation 5 2 3 5 3" xfId="12653" xr:uid="{00000000-0005-0000-0000-000056310000}"/>
    <cellStyle name="Calculation 5 2 3 6" xfId="12654" xr:uid="{00000000-0005-0000-0000-000057310000}"/>
    <cellStyle name="Calculation 5 2 3 6 2" xfId="12655" xr:uid="{00000000-0005-0000-0000-000058310000}"/>
    <cellStyle name="Calculation 5 2 3 6 2 2" xfId="12656" xr:uid="{00000000-0005-0000-0000-000059310000}"/>
    <cellStyle name="Calculation 5 2 3 6 3" xfId="12657" xr:uid="{00000000-0005-0000-0000-00005A310000}"/>
    <cellStyle name="Calculation 5 2 3 7" xfId="12658" xr:uid="{00000000-0005-0000-0000-00005B310000}"/>
    <cellStyle name="Calculation 5 2 3 7 2" xfId="12659" xr:uid="{00000000-0005-0000-0000-00005C310000}"/>
    <cellStyle name="Calculation 5 2 3 7 2 2" xfId="12660" xr:uid="{00000000-0005-0000-0000-00005D310000}"/>
    <cellStyle name="Calculation 5 2 3 7 3" xfId="12661" xr:uid="{00000000-0005-0000-0000-00005E310000}"/>
    <cellStyle name="Calculation 5 2 3 8" xfId="12662" xr:uid="{00000000-0005-0000-0000-00005F310000}"/>
    <cellStyle name="Calculation 5 2 3 8 2" xfId="12663" xr:uid="{00000000-0005-0000-0000-000060310000}"/>
    <cellStyle name="Calculation 5 2 3 8 2 2" xfId="12664" xr:uid="{00000000-0005-0000-0000-000061310000}"/>
    <cellStyle name="Calculation 5 2 3 8 3" xfId="12665" xr:uid="{00000000-0005-0000-0000-000062310000}"/>
    <cellStyle name="Calculation 5 2 3 9" xfId="12666" xr:uid="{00000000-0005-0000-0000-000063310000}"/>
    <cellStyle name="Calculation 5 2 3 9 2" xfId="12667" xr:uid="{00000000-0005-0000-0000-000064310000}"/>
    <cellStyle name="Calculation 5 2 3 9 2 2" xfId="12668" xr:uid="{00000000-0005-0000-0000-000065310000}"/>
    <cellStyle name="Calculation 5 2 3 9 3" xfId="12669" xr:uid="{00000000-0005-0000-0000-000066310000}"/>
    <cellStyle name="Calculation 5 2 4" xfId="12670" xr:uid="{00000000-0005-0000-0000-000067310000}"/>
    <cellStyle name="Calculation 5 2 4 10" xfId="12671" xr:uid="{00000000-0005-0000-0000-000068310000}"/>
    <cellStyle name="Calculation 5 2 4 10 2" xfId="12672" xr:uid="{00000000-0005-0000-0000-000069310000}"/>
    <cellStyle name="Calculation 5 2 4 10 2 2" xfId="12673" xr:uid="{00000000-0005-0000-0000-00006A310000}"/>
    <cellStyle name="Calculation 5 2 4 10 3" xfId="12674" xr:uid="{00000000-0005-0000-0000-00006B310000}"/>
    <cellStyle name="Calculation 5 2 4 11" xfId="12675" xr:uid="{00000000-0005-0000-0000-00006C310000}"/>
    <cellStyle name="Calculation 5 2 4 11 2" xfId="12676" xr:uid="{00000000-0005-0000-0000-00006D310000}"/>
    <cellStyle name="Calculation 5 2 4 11 2 2" xfId="12677" xr:uid="{00000000-0005-0000-0000-00006E310000}"/>
    <cellStyle name="Calculation 5 2 4 11 3" xfId="12678" xr:uid="{00000000-0005-0000-0000-00006F310000}"/>
    <cellStyle name="Calculation 5 2 4 12" xfId="12679" xr:uid="{00000000-0005-0000-0000-000070310000}"/>
    <cellStyle name="Calculation 5 2 4 12 2" xfId="12680" xr:uid="{00000000-0005-0000-0000-000071310000}"/>
    <cellStyle name="Calculation 5 2 4 12 2 2" xfId="12681" xr:uid="{00000000-0005-0000-0000-000072310000}"/>
    <cellStyle name="Calculation 5 2 4 12 3" xfId="12682" xr:uid="{00000000-0005-0000-0000-000073310000}"/>
    <cellStyle name="Calculation 5 2 4 13" xfId="12683" xr:uid="{00000000-0005-0000-0000-000074310000}"/>
    <cellStyle name="Calculation 5 2 4 13 2" xfId="12684" xr:uid="{00000000-0005-0000-0000-000075310000}"/>
    <cellStyle name="Calculation 5 2 4 13 2 2" xfId="12685" xr:uid="{00000000-0005-0000-0000-000076310000}"/>
    <cellStyle name="Calculation 5 2 4 13 3" xfId="12686" xr:uid="{00000000-0005-0000-0000-000077310000}"/>
    <cellStyle name="Calculation 5 2 4 14" xfId="12687" xr:uid="{00000000-0005-0000-0000-000078310000}"/>
    <cellStyle name="Calculation 5 2 4 14 2" xfId="12688" xr:uid="{00000000-0005-0000-0000-000079310000}"/>
    <cellStyle name="Calculation 5 2 4 14 2 2" xfId="12689" xr:uid="{00000000-0005-0000-0000-00007A310000}"/>
    <cellStyle name="Calculation 5 2 4 14 3" xfId="12690" xr:uid="{00000000-0005-0000-0000-00007B310000}"/>
    <cellStyle name="Calculation 5 2 4 15" xfId="12691" xr:uid="{00000000-0005-0000-0000-00007C310000}"/>
    <cellStyle name="Calculation 5 2 4 15 2" xfId="12692" xr:uid="{00000000-0005-0000-0000-00007D310000}"/>
    <cellStyle name="Calculation 5 2 4 15 2 2" xfId="12693" xr:uid="{00000000-0005-0000-0000-00007E310000}"/>
    <cellStyle name="Calculation 5 2 4 15 3" xfId="12694" xr:uid="{00000000-0005-0000-0000-00007F310000}"/>
    <cellStyle name="Calculation 5 2 4 16" xfId="12695" xr:uid="{00000000-0005-0000-0000-000080310000}"/>
    <cellStyle name="Calculation 5 2 4 16 2" xfId="12696" xr:uid="{00000000-0005-0000-0000-000081310000}"/>
    <cellStyle name="Calculation 5 2 4 16 2 2" xfId="12697" xr:uid="{00000000-0005-0000-0000-000082310000}"/>
    <cellStyle name="Calculation 5 2 4 16 3" xfId="12698" xr:uid="{00000000-0005-0000-0000-000083310000}"/>
    <cellStyle name="Calculation 5 2 4 17" xfId="12699" xr:uid="{00000000-0005-0000-0000-000084310000}"/>
    <cellStyle name="Calculation 5 2 4 17 2" xfId="12700" xr:uid="{00000000-0005-0000-0000-000085310000}"/>
    <cellStyle name="Calculation 5 2 4 17 2 2" xfId="12701" xr:uid="{00000000-0005-0000-0000-000086310000}"/>
    <cellStyle name="Calculation 5 2 4 17 3" xfId="12702" xr:uid="{00000000-0005-0000-0000-000087310000}"/>
    <cellStyle name="Calculation 5 2 4 18" xfId="12703" xr:uid="{00000000-0005-0000-0000-000088310000}"/>
    <cellStyle name="Calculation 5 2 4 18 2" xfId="12704" xr:uid="{00000000-0005-0000-0000-000089310000}"/>
    <cellStyle name="Calculation 5 2 4 18 2 2" xfId="12705" xr:uid="{00000000-0005-0000-0000-00008A310000}"/>
    <cellStyle name="Calculation 5 2 4 18 3" xfId="12706" xr:uid="{00000000-0005-0000-0000-00008B310000}"/>
    <cellStyle name="Calculation 5 2 4 19" xfId="12707" xr:uid="{00000000-0005-0000-0000-00008C310000}"/>
    <cellStyle name="Calculation 5 2 4 19 2" xfId="12708" xr:uid="{00000000-0005-0000-0000-00008D310000}"/>
    <cellStyle name="Calculation 5 2 4 19 2 2" xfId="12709" xr:uid="{00000000-0005-0000-0000-00008E310000}"/>
    <cellStyle name="Calculation 5 2 4 19 3" xfId="12710" xr:uid="{00000000-0005-0000-0000-00008F310000}"/>
    <cellStyle name="Calculation 5 2 4 2" xfId="12711" xr:uid="{00000000-0005-0000-0000-000090310000}"/>
    <cellStyle name="Calculation 5 2 4 2 10" xfId="12712" xr:uid="{00000000-0005-0000-0000-000091310000}"/>
    <cellStyle name="Calculation 5 2 4 2 10 2" xfId="12713" xr:uid="{00000000-0005-0000-0000-000092310000}"/>
    <cellStyle name="Calculation 5 2 4 2 10 2 2" xfId="12714" xr:uid="{00000000-0005-0000-0000-000093310000}"/>
    <cellStyle name="Calculation 5 2 4 2 10 3" xfId="12715" xr:uid="{00000000-0005-0000-0000-000094310000}"/>
    <cellStyle name="Calculation 5 2 4 2 11" xfId="12716" xr:uid="{00000000-0005-0000-0000-000095310000}"/>
    <cellStyle name="Calculation 5 2 4 2 11 2" xfId="12717" xr:uid="{00000000-0005-0000-0000-000096310000}"/>
    <cellStyle name="Calculation 5 2 4 2 11 2 2" xfId="12718" xr:uid="{00000000-0005-0000-0000-000097310000}"/>
    <cellStyle name="Calculation 5 2 4 2 11 3" xfId="12719" xr:uid="{00000000-0005-0000-0000-000098310000}"/>
    <cellStyle name="Calculation 5 2 4 2 12" xfId="12720" xr:uid="{00000000-0005-0000-0000-000099310000}"/>
    <cellStyle name="Calculation 5 2 4 2 12 2" xfId="12721" xr:uid="{00000000-0005-0000-0000-00009A310000}"/>
    <cellStyle name="Calculation 5 2 4 2 12 2 2" xfId="12722" xr:uid="{00000000-0005-0000-0000-00009B310000}"/>
    <cellStyle name="Calculation 5 2 4 2 12 3" xfId="12723" xr:uid="{00000000-0005-0000-0000-00009C310000}"/>
    <cellStyle name="Calculation 5 2 4 2 13" xfId="12724" xr:uid="{00000000-0005-0000-0000-00009D310000}"/>
    <cellStyle name="Calculation 5 2 4 2 13 2" xfId="12725" xr:uid="{00000000-0005-0000-0000-00009E310000}"/>
    <cellStyle name="Calculation 5 2 4 2 13 2 2" xfId="12726" xr:uid="{00000000-0005-0000-0000-00009F310000}"/>
    <cellStyle name="Calculation 5 2 4 2 13 3" xfId="12727" xr:uid="{00000000-0005-0000-0000-0000A0310000}"/>
    <cellStyle name="Calculation 5 2 4 2 14" xfId="12728" xr:uid="{00000000-0005-0000-0000-0000A1310000}"/>
    <cellStyle name="Calculation 5 2 4 2 14 2" xfId="12729" xr:uid="{00000000-0005-0000-0000-0000A2310000}"/>
    <cellStyle name="Calculation 5 2 4 2 14 2 2" xfId="12730" xr:uid="{00000000-0005-0000-0000-0000A3310000}"/>
    <cellStyle name="Calculation 5 2 4 2 14 3" xfId="12731" xr:uid="{00000000-0005-0000-0000-0000A4310000}"/>
    <cellStyle name="Calculation 5 2 4 2 15" xfId="12732" xr:uid="{00000000-0005-0000-0000-0000A5310000}"/>
    <cellStyle name="Calculation 5 2 4 2 15 2" xfId="12733" xr:uid="{00000000-0005-0000-0000-0000A6310000}"/>
    <cellStyle name="Calculation 5 2 4 2 15 2 2" xfId="12734" xr:uid="{00000000-0005-0000-0000-0000A7310000}"/>
    <cellStyle name="Calculation 5 2 4 2 15 3" xfId="12735" xr:uid="{00000000-0005-0000-0000-0000A8310000}"/>
    <cellStyle name="Calculation 5 2 4 2 16" xfId="12736" xr:uid="{00000000-0005-0000-0000-0000A9310000}"/>
    <cellStyle name="Calculation 5 2 4 2 16 2" xfId="12737" xr:uid="{00000000-0005-0000-0000-0000AA310000}"/>
    <cellStyle name="Calculation 5 2 4 2 16 2 2" xfId="12738" xr:uid="{00000000-0005-0000-0000-0000AB310000}"/>
    <cellStyle name="Calculation 5 2 4 2 16 3" xfId="12739" xr:uid="{00000000-0005-0000-0000-0000AC310000}"/>
    <cellStyle name="Calculation 5 2 4 2 17" xfId="12740" xr:uid="{00000000-0005-0000-0000-0000AD310000}"/>
    <cellStyle name="Calculation 5 2 4 2 17 2" xfId="12741" xr:uid="{00000000-0005-0000-0000-0000AE310000}"/>
    <cellStyle name="Calculation 5 2 4 2 17 2 2" xfId="12742" xr:uid="{00000000-0005-0000-0000-0000AF310000}"/>
    <cellStyle name="Calculation 5 2 4 2 17 3" xfId="12743" xr:uid="{00000000-0005-0000-0000-0000B0310000}"/>
    <cellStyle name="Calculation 5 2 4 2 18" xfId="12744" xr:uid="{00000000-0005-0000-0000-0000B1310000}"/>
    <cellStyle name="Calculation 5 2 4 2 18 2" xfId="12745" xr:uid="{00000000-0005-0000-0000-0000B2310000}"/>
    <cellStyle name="Calculation 5 2 4 2 18 2 2" xfId="12746" xr:uid="{00000000-0005-0000-0000-0000B3310000}"/>
    <cellStyle name="Calculation 5 2 4 2 18 3" xfId="12747" xr:uid="{00000000-0005-0000-0000-0000B4310000}"/>
    <cellStyle name="Calculation 5 2 4 2 19" xfId="12748" xr:uid="{00000000-0005-0000-0000-0000B5310000}"/>
    <cellStyle name="Calculation 5 2 4 2 19 2" xfId="12749" xr:uid="{00000000-0005-0000-0000-0000B6310000}"/>
    <cellStyle name="Calculation 5 2 4 2 19 2 2" xfId="12750" xr:uid="{00000000-0005-0000-0000-0000B7310000}"/>
    <cellStyle name="Calculation 5 2 4 2 19 3" xfId="12751" xr:uid="{00000000-0005-0000-0000-0000B8310000}"/>
    <cellStyle name="Calculation 5 2 4 2 2" xfId="12752" xr:uid="{00000000-0005-0000-0000-0000B9310000}"/>
    <cellStyle name="Calculation 5 2 4 2 2 2" xfId="12753" xr:uid="{00000000-0005-0000-0000-0000BA310000}"/>
    <cellStyle name="Calculation 5 2 4 2 2 2 2" xfId="12754" xr:uid="{00000000-0005-0000-0000-0000BB310000}"/>
    <cellStyle name="Calculation 5 2 4 2 2 3" xfId="12755" xr:uid="{00000000-0005-0000-0000-0000BC310000}"/>
    <cellStyle name="Calculation 5 2 4 2 2 4" xfId="12756" xr:uid="{00000000-0005-0000-0000-0000BD310000}"/>
    <cellStyle name="Calculation 5 2 4 2 20" xfId="12757" xr:uid="{00000000-0005-0000-0000-0000BE310000}"/>
    <cellStyle name="Calculation 5 2 4 2 20 2" xfId="12758" xr:uid="{00000000-0005-0000-0000-0000BF310000}"/>
    <cellStyle name="Calculation 5 2 4 2 20 2 2" xfId="12759" xr:uid="{00000000-0005-0000-0000-0000C0310000}"/>
    <cellStyle name="Calculation 5 2 4 2 20 3" xfId="12760" xr:uid="{00000000-0005-0000-0000-0000C1310000}"/>
    <cellStyle name="Calculation 5 2 4 2 21" xfId="12761" xr:uid="{00000000-0005-0000-0000-0000C2310000}"/>
    <cellStyle name="Calculation 5 2 4 2 21 2" xfId="12762" xr:uid="{00000000-0005-0000-0000-0000C3310000}"/>
    <cellStyle name="Calculation 5 2 4 2 22" xfId="12763" xr:uid="{00000000-0005-0000-0000-0000C4310000}"/>
    <cellStyle name="Calculation 5 2 4 2 23" xfId="12764" xr:uid="{00000000-0005-0000-0000-0000C5310000}"/>
    <cellStyle name="Calculation 5 2 4 2 3" xfId="12765" xr:uid="{00000000-0005-0000-0000-0000C6310000}"/>
    <cellStyle name="Calculation 5 2 4 2 3 2" xfId="12766" xr:uid="{00000000-0005-0000-0000-0000C7310000}"/>
    <cellStyle name="Calculation 5 2 4 2 3 2 2" xfId="12767" xr:uid="{00000000-0005-0000-0000-0000C8310000}"/>
    <cellStyle name="Calculation 5 2 4 2 3 3" xfId="12768" xr:uid="{00000000-0005-0000-0000-0000C9310000}"/>
    <cellStyle name="Calculation 5 2 4 2 4" xfId="12769" xr:uid="{00000000-0005-0000-0000-0000CA310000}"/>
    <cellStyle name="Calculation 5 2 4 2 4 2" xfId="12770" xr:uid="{00000000-0005-0000-0000-0000CB310000}"/>
    <cellStyle name="Calculation 5 2 4 2 4 2 2" xfId="12771" xr:uid="{00000000-0005-0000-0000-0000CC310000}"/>
    <cellStyle name="Calculation 5 2 4 2 4 3" xfId="12772" xr:uid="{00000000-0005-0000-0000-0000CD310000}"/>
    <cellStyle name="Calculation 5 2 4 2 5" xfId="12773" xr:uid="{00000000-0005-0000-0000-0000CE310000}"/>
    <cellStyle name="Calculation 5 2 4 2 5 2" xfId="12774" xr:uid="{00000000-0005-0000-0000-0000CF310000}"/>
    <cellStyle name="Calculation 5 2 4 2 5 2 2" xfId="12775" xr:uid="{00000000-0005-0000-0000-0000D0310000}"/>
    <cellStyle name="Calculation 5 2 4 2 5 3" xfId="12776" xr:uid="{00000000-0005-0000-0000-0000D1310000}"/>
    <cellStyle name="Calculation 5 2 4 2 6" xfId="12777" xr:uid="{00000000-0005-0000-0000-0000D2310000}"/>
    <cellStyle name="Calculation 5 2 4 2 6 2" xfId="12778" xr:uid="{00000000-0005-0000-0000-0000D3310000}"/>
    <cellStyle name="Calculation 5 2 4 2 6 2 2" xfId="12779" xr:uid="{00000000-0005-0000-0000-0000D4310000}"/>
    <cellStyle name="Calculation 5 2 4 2 6 3" xfId="12780" xr:uid="{00000000-0005-0000-0000-0000D5310000}"/>
    <cellStyle name="Calculation 5 2 4 2 7" xfId="12781" xr:uid="{00000000-0005-0000-0000-0000D6310000}"/>
    <cellStyle name="Calculation 5 2 4 2 7 2" xfId="12782" xr:uid="{00000000-0005-0000-0000-0000D7310000}"/>
    <cellStyle name="Calculation 5 2 4 2 7 2 2" xfId="12783" xr:uid="{00000000-0005-0000-0000-0000D8310000}"/>
    <cellStyle name="Calculation 5 2 4 2 7 3" xfId="12784" xr:uid="{00000000-0005-0000-0000-0000D9310000}"/>
    <cellStyle name="Calculation 5 2 4 2 8" xfId="12785" xr:uid="{00000000-0005-0000-0000-0000DA310000}"/>
    <cellStyle name="Calculation 5 2 4 2 8 2" xfId="12786" xr:uid="{00000000-0005-0000-0000-0000DB310000}"/>
    <cellStyle name="Calculation 5 2 4 2 8 2 2" xfId="12787" xr:uid="{00000000-0005-0000-0000-0000DC310000}"/>
    <cellStyle name="Calculation 5 2 4 2 8 3" xfId="12788" xr:uid="{00000000-0005-0000-0000-0000DD310000}"/>
    <cellStyle name="Calculation 5 2 4 2 9" xfId="12789" xr:uid="{00000000-0005-0000-0000-0000DE310000}"/>
    <cellStyle name="Calculation 5 2 4 2 9 2" xfId="12790" xr:uid="{00000000-0005-0000-0000-0000DF310000}"/>
    <cellStyle name="Calculation 5 2 4 2 9 2 2" xfId="12791" xr:uid="{00000000-0005-0000-0000-0000E0310000}"/>
    <cellStyle name="Calculation 5 2 4 2 9 3" xfId="12792" xr:uid="{00000000-0005-0000-0000-0000E1310000}"/>
    <cellStyle name="Calculation 5 2 4 20" xfId="12793" xr:uid="{00000000-0005-0000-0000-0000E2310000}"/>
    <cellStyle name="Calculation 5 2 4 20 2" xfId="12794" xr:uid="{00000000-0005-0000-0000-0000E3310000}"/>
    <cellStyle name="Calculation 5 2 4 20 2 2" xfId="12795" xr:uid="{00000000-0005-0000-0000-0000E4310000}"/>
    <cellStyle name="Calculation 5 2 4 20 3" xfId="12796" xr:uid="{00000000-0005-0000-0000-0000E5310000}"/>
    <cellStyle name="Calculation 5 2 4 21" xfId="12797" xr:uid="{00000000-0005-0000-0000-0000E6310000}"/>
    <cellStyle name="Calculation 5 2 4 21 2" xfId="12798" xr:uid="{00000000-0005-0000-0000-0000E7310000}"/>
    <cellStyle name="Calculation 5 2 4 21 2 2" xfId="12799" xr:uid="{00000000-0005-0000-0000-0000E8310000}"/>
    <cellStyle name="Calculation 5 2 4 21 3" xfId="12800" xr:uid="{00000000-0005-0000-0000-0000E9310000}"/>
    <cellStyle name="Calculation 5 2 4 22" xfId="12801" xr:uid="{00000000-0005-0000-0000-0000EA310000}"/>
    <cellStyle name="Calculation 5 2 4 22 2" xfId="12802" xr:uid="{00000000-0005-0000-0000-0000EB310000}"/>
    <cellStyle name="Calculation 5 2 4 23" xfId="12803" xr:uid="{00000000-0005-0000-0000-0000EC310000}"/>
    <cellStyle name="Calculation 5 2 4 24" xfId="12804" xr:uid="{00000000-0005-0000-0000-0000ED310000}"/>
    <cellStyle name="Calculation 5 2 4 3" xfId="12805" xr:uid="{00000000-0005-0000-0000-0000EE310000}"/>
    <cellStyle name="Calculation 5 2 4 3 2" xfId="12806" xr:uid="{00000000-0005-0000-0000-0000EF310000}"/>
    <cellStyle name="Calculation 5 2 4 3 2 2" xfId="12807" xr:uid="{00000000-0005-0000-0000-0000F0310000}"/>
    <cellStyle name="Calculation 5 2 4 3 3" xfId="12808" xr:uid="{00000000-0005-0000-0000-0000F1310000}"/>
    <cellStyle name="Calculation 5 2 4 3 4" xfId="12809" xr:uid="{00000000-0005-0000-0000-0000F2310000}"/>
    <cellStyle name="Calculation 5 2 4 4" xfId="12810" xr:uid="{00000000-0005-0000-0000-0000F3310000}"/>
    <cellStyle name="Calculation 5 2 4 4 2" xfId="12811" xr:uid="{00000000-0005-0000-0000-0000F4310000}"/>
    <cellStyle name="Calculation 5 2 4 4 2 2" xfId="12812" xr:uid="{00000000-0005-0000-0000-0000F5310000}"/>
    <cellStyle name="Calculation 5 2 4 4 3" xfId="12813" xr:uid="{00000000-0005-0000-0000-0000F6310000}"/>
    <cellStyle name="Calculation 5 2 4 4 4" xfId="12814" xr:uid="{00000000-0005-0000-0000-0000F7310000}"/>
    <cellStyle name="Calculation 5 2 4 5" xfId="12815" xr:uid="{00000000-0005-0000-0000-0000F8310000}"/>
    <cellStyle name="Calculation 5 2 4 5 2" xfId="12816" xr:uid="{00000000-0005-0000-0000-0000F9310000}"/>
    <cellStyle name="Calculation 5 2 4 5 2 2" xfId="12817" xr:uid="{00000000-0005-0000-0000-0000FA310000}"/>
    <cellStyle name="Calculation 5 2 4 5 3" xfId="12818" xr:uid="{00000000-0005-0000-0000-0000FB310000}"/>
    <cellStyle name="Calculation 5 2 4 6" xfId="12819" xr:uid="{00000000-0005-0000-0000-0000FC310000}"/>
    <cellStyle name="Calculation 5 2 4 6 2" xfId="12820" xr:uid="{00000000-0005-0000-0000-0000FD310000}"/>
    <cellStyle name="Calculation 5 2 4 6 2 2" xfId="12821" xr:uid="{00000000-0005-0000-0000-0000FE310000}"/>
    <cellStyle name="Calculation 5 2 4 6 3" xfId="12822" xr:uid="{00000000-0005-0000-0000-0000FF310000}"/>
    <cellStyle name="Calculation 5 2 4 7" xfId="12823" xr:uid="{00000000-0005-0000-0000-000000320000}"/>
    <cellStyle name="Calculation 5 2 4 7 2" xfId="12824" xr:uid="{00000000-0005-0000-0000-000001320000}"/>
    <cellStyle name="Calculation 5 2 4 7 2 2" xfId="12825" xr:uid="{00000000-0005-0000-0000-000002320000}"/>
    <cellStyle name="Calculation 5 2 4 7 3" xfId="12826" xr:uid="{00000000-0005-0000-0000-000003320000}"/>
    <cellStyle name="Calculation 5 2 4 8" xfId="12827" xr:uid="{00000000-0005-0000-0000-000004320000}"/>
    <cellStyle name="Calculation 5 2 4 8 2" xfId="12828" xr:uid="{00000000-0005-0000-0000-000005320000}"/>
    <cellStyle name="Calculation 5 2 4 8 2 2" xfId="12829" xr:uid="{00000000-0005-0000-0000-000006320000}"/>
    <cellStyle name="Calculation 5 2 4 8 3" xfId="12830" xr:uid="{00000000-0005-0000-0000-000007320000}"/>
    <cellStyle name="Calculation 5 2 4 9" xfId="12831" xr:uid="{00000000-0005-0000-0000-000008320000}"/>
    <cellStyle name="Calculation 5 2 4 9 2" xfId="12832" xr:uid="{00000000-0005-0000-0000-000009320000}"/>
    <cellStyle name="Calculation 5 2 4 9 2 2" xfId="12833" xr:uid="{00000000-0005-0000-0000-00000A320000}"/>
    <cellStyle name="Calculation 5 2 4 9 3" xfId="12834" xr:uid="{00000000-0005-0000-0000-00000B320000}"/>
    <cellStyle name="Calculation 5 2 5" xfId="12835" xr:uid="{00000000-0005-0000-0000-00000C320000}"/>
    <cellStyle name="Calculation 5 2 5 10" xfId="12836" xr:uid="{00000000-0005-0000-0000-00000D320000}"/>
    <cellStyle name="Calculation 5 2 5 10 2" xfId="12837" xr:uid="{00000000-0005-0000-0000-00000E320000}"/>
    <cellStyle name="Calculation 5 2 5 10 2 2" xfId="12838" xr:uid="{00000000-0005-0000-0000-00000F320000}"/>
    <cellStyle name="Calculation 5 2 5 10 3" xfId="12839" xr:uid="{00000000-0005-0000-0000-000010320000}"/>
    <cellStyle name="Calculation 5 2 5 11" xfId="12840" xr:uid="{00000000-0005-0000-0000-000011320000}"/>
    <cellStyle name="Calculation 5 2 5 11 2" xfId="12841" xr:uid="{00000000-0005-0000-0000-000012320000}"/>
    <cellStyle name="Calculation 5 2 5 11 2 2" xfId="12842" xr:uid="{00000000-0005-0000-0000-000013320000}"/>
    <cellStyle name="Calculation 5 2 5 11 3" xfId="12843" xr:uid="{00000000-0005-0000-0000-000014320000}"/>
    <cellStyle name="Calculation 5 2 5 12" xfId="12844" xr:uid="{00000000-0005-0000-0000-000015320000}"/>
    <cellStyle name="Calculation 5 2 5 12 2" xfId="12845" xr:uid="{00000000-0005-0000-0000-000016320000}"/>
    <cellStyle name="Calculation 5 2 5 12 2 2" xfId="12846" xr:uid="{00000000-0005-0000-0000-000017320000}"/>
    <cellStyle name="Calculation 5 2 5 12 3" xfId="12847" xr:uid="{00000000-0005-0000-0000-000018320000}"/>
    <cellStyle name="Calculation 5 2 5 13" xfId="12848" xr:uid="{00000000-0005-0000-0000-000019320000}"/>
    <cellStyle name="Calculation 5 2 5 13 2" xfId="12849" xr:uid="{00000000-0005-0000-0000-00001A320000}"/>
    <cellStyle name="Calculation 5 2 5 13 2 2" xfId="12850" xr:uid="{00000000-0005-0000-0000-00001B320000}"/>
    <cellStyle name="Calculation 5 2 5 13 3" xfId="12851" xr:uid="{00000000-0005-0000-0000-00001C320000}"/>
    <cellStyle name="Calculation 5 2 5 14" xfId="12852" xr:uid="{00000000-0005-0000-0000-00001D320000}"/>
    <cellStyle name="Calculation 5 2 5 14 2" xfId="12853" xr:uid="{00000000-0005-0000-0000-00001E320000}"/>
    <cellStyle name="Calculation 5 2 5 14 2 2" xfId="12854" xr:uid="{00000000-0005-0000-0000-00001F320000}"/>
    <cellStyle name="Calculation 5 2 5 14 3" xfId="12855" xr:uid="{00000000-0005-0000-0000-000020320000}"/>
    <cellStyle name="Calculation 5 2 5 15" xfId="12856" xr:uid="{00000000-0005-0000-0000-000021320000}"/>
    <cellStyle name="Calculation 5 2 5 15 2" xfId="12857" xr:uid="{00000000-0005-0000-0000-000022320000}"/>
    <cellStyle name="Calculation 5 2 5 15 2 2" xfId="12858" xr:uid="{00000000-0005-0000-0000-000023320000}"/>
    <cellStyle name="Calculation 5 2 5 15 3" xfId="12859" xr:uid="{00000000-0005-0000-0000-000024320000}"/>
    <cellStyle name="Calculation 5 2 5 16" xfId="12860" xr:uid="{00000000-0005-0000-0000-000025320000}"/>
    <cellStyle name="Calculation 5 2 5 16 2" xfId="12861" xr:uid="{00000000-0005-0000-0000-000026320000}"/>
    <cellStyle name="Calculation 5 2 5 16 2 2" xfId="12862" xr:uid="{00000000-0005-0000-0000-000027320000}"/>
    <cellStyle name="Calculation 5 2 5 16 3" xfId="12863" xr:uid="{00000000-0005-0000-0000-000028320000}"/>
    <cellStyle name="Calculation 5 2 5 17" xfId="12864" xr:uid="{00000000-0005-0000-0000-000029320000}"/>
    <cellStyle name="Calculation 5 2 5 17 2" xfId="12865" xr:uid="{00000000-0005-0000-0000-00002A320000}"/>
    <cellStyle name="Calculation 5 2 5 17 2 2" xfId="12866" xr:uid="{00000000-0005-0000-0000-00002B320000}"/>
    <cellStyle name="Calculation 5 2 5 17 3" xfId="12867" xr:uid="{00000000-0005-0000-0000-00002C320000}"/>
    <cellStyle name="Calculation 5 2 5 18" xfId="12868" xr:uid="{00000000-0005-0000-0000-00002D320000}"/>
    <cellStyle name="Calculation 5 2 5 18 2" xfId="12869" xr:uid="{00000000-0005-0000-0000-00002E320000}"/>
    <cellStyle name="Calculation 5 2 5 18 2 2" xfId="12870" xr:uid="{00000000-0005-0000-0000-00002F320000}"/>
    <cellStyle name="Calculation 5 2 5 18 3" xfId="12871" xr:uid="{00000000-0005-0000-0000-000030320000}"/>
    <cellStyle name="Calculation 5 2 5 19" xfId="12872" xr:uid="{00000000-0005-0000-0000-000031320000}"/>
    <cellStyle name="Calculation 5 2 5 19 2" xfId="12873" xr:uid="{00000000-0005-0000-0000-000032320000}"/>
    <cellStyle name="Calculation 5 2 5 19 2 2" xfId="12874" xr:uid="{00000000-0005-0000-0000-000033320000}"/>
    <cellStyle name="Calculation 5 2 5 19 3" xfId="12875" xr:uid="{00000000-0005-0000-0000-000034320000}"/>
    <cellStyle name="Calculation 5 2 5 2" xfId="12876" xr:uid="{00000000-0005-0000-0000-000035320000}"/>
    <cellStyle name="Calculation 5 2 5 2 2" xfId="12877" xr:uid="{00000000-0005-0000-0000-000036320000}"/>
    <cellStyle name="Calculation 5 2 5 2 2 2" xfId="12878" xr:uid="{00000000-0005-0000-0000-000037320000}"/>
    <cellStyle name="Calculation 5 2 5 2 3" xfId="12879" xr:uid="{00000000-0005-0000-0000-000038320000}"/>
    <cellStyle name="Calculation 5 2 5 2 4" xfId="12880" xr:uid="{00000000-0005-0000-0000-000039320000}"/>
    <cellStyle name="Calculation 5 2 5 20" xfId="12881" xr:uid="{00000000-0005-0000-0000-00003A320000}"/>
    <cellStyle name="Calculation 5 2 5 20 2" xfId="12882" xr:uid="{00000000-0005-0000-0000-00003B320000}"/>
    <cellStyle name="Calculation 5 2 5 20 2 2" xfId="12883" xr:uid="{00000000-0005-0000-0000-00003C320000}"/>
    <cellStyle name="Calculation 5 2 5 20 3" xfId="12884" xr:uid="{00000000-0005-0000-0000-00003D320000}"/>
    <cellStyle name="Calculation 5 2 5 21" xfId="12885" xr:uid="{00000000-0005-0000-0000-00003E320000}"/>
    <cellStyle name="Calculation 5 2 5 21 2" xfId="12886" xr:uid="{00000000-0005-0000-0000-00003F320000}"/>
    <cellStyle name="Calculation 5 2 5 22" xfId="12887" xr:uid="{00000000-0005-0000-0000-000040320000}"/>
    <cellStyle name="Calculation 5 2 5 23" xfId="12888" xr:uid="{00000000-0005-0000-0000-000041320000}"/>
    <cellStyle name="Calculation 5 2 5 3" xfId="12889" xr:uid="{00000000-0005-0000-0000-000042320000}"/>
    <cellStyle name="Calculation 5 2 5 3 2" xfId="12890" xr:uid="{00000000-0005-0000-0000-000043320000}"/>
    <cellStyle name="Calculation 5 2 5 3 2 2" xfId="12891" xr:uid="{00000000-0005-0000-0000-000044320000}"/>
    <cellStyle name="Calculation 5 2 5 3 3" xfId="12892" xr:uid="{00000000-0005-0000-0000-000045320000}"/>
    <cellStyle name="Calculation 5 2 5 4" xfId="12893" xr:uid="{00000000-0005-0000-0000-000046320000}"/>
    <cellStyle name="Calculation 5 2 5 4 2" xfId="12894" xr:uid="{00000000-0005-0000-0000-000047320000}"/>
    <cellStyle name="Calculation 5 2 5 4 2 2" xfId="12895" xr:uid="{00000000-0005-0000-0000-000048320000}"/>
    <cellStyle name="Calculation 5 2 5 4 3" xfId="12896" xr:uid="{00000000-0005-0000-0000-000049320000}"/>
    <cellStyle name="Calculation 5 2 5 5" xfId="12897" xr:uid="{00000000-0005-0000-0000-00004A320000}"/>
    <cellStyle name="Calculation 5 2 5 5 2" xfId="12898" xr:uid="{00000000-0005-0000-0000-00004B320000}"/>
    <cellStyle name="Calculation 5 2 5 5 2 2" xfId="12899" xr:uid="{00000000-0005-0000-0000-00004C320000}"/>
    <cellStyle name="Calculation 5 2 5 5 3" xfId="12900" xr:uid="{00000000-0005-0000-0000-00004D320000}"/>
    <cellStyle name="Calculation 5 2 5 6" xfId="12901" xr:uid="{00000000-0005-0000-0000-00004E320000}"/>
    <cellStyle name="Calculation 5 2 5 6 2" xfId="12902" xr:uid="{00000000-0005-0000-0000-00004F320000}"/>
    <cellStyle name="Calculation 5 2 5 6 2 2" xfId="12903" xr:uid="{00000000-0005-0000-0000-000050320000}"/>
    <cellStyle name="Calculation 5 2 5 6 3" xfId="12904" xr:uid="{00000000-0005-0000-0000-000051320000}"/>
    <cellStyle name="Calculation 5 2 5 7" xfId="12905" xr:uid="{00000000-0005-0000-0000-000052320000}"/>
    <cellStyle name="Calculation 5 2 5 7 2" xfId="12906" xr:uid="{00000000-0005-0000-0000-000053320000}"/>
    <cellStyle name="Calculation 5 2 5 7 2 2" xfId="12907" xr:uid="{00000000-0005-0000-0000-000054320000}"/>
    <cellStyle name="Calculation 5 2 5 7 3" xfId="12908" xr:uid="{00000000-0005-0000-0000-000055320000}"/>
    <cellStyle name="Calculation 5 2 5 8" xfId="12909" xr:uid="{00000000-0005-0000-0000-000056320000}"/>
    <cellStyle name="Calculation 5 2 5 8 2" xfId="12910" xr:uid="{00000000-0005-0000-0000-000057320000}"/>
    <cellStyle name="Calculation 5 2 5 8 2 2" xfId="12911" xr:uid="{00000000-0005-0000-0000-000058320000}"/>
    <cellStyle name="Calculation 5 2 5 8 3" xfId="12912" xr:uid="{00000000-0005-0000-0000-000059320000}"/>
    <cellStyle name="Calculation 5 2 5 9" xfId="12913" xr:uid="{00000000-0005-0000-0000-00005A320000}"/>
    <cellStyle name="Calculation 5 2 5 9 2" xfId="12914" xr:uid="{00000000-0005-0000-0000-00005B320000}"/>
    <cellStyle name="Calculation 5 2 5 9 2 2" xfId="12915" xr:uid="{00000000-0005-0000-0000-00005C320000}"/>
    <cellStyle name="Calculation 5 2 5 9 3" xfId="12916" xr:uid="{00000000-0005-0000-0000-00005D320000}"/>
    <cellStyle name="Calculation 5 2 6" xfId="12917" xr:uid="{00000000-0005-0000-0000-00005E320000}"/>
    <cellStyle name="Calculation 5 2 6 2" xfId="12918" xr:uid="{00000000-0005-0000-0000-00005F320000}"/>
    <cellStyle name="Calculation 5 2 6 2 2" xfId="12919" xr:uid="{00000000-0005-0000-0000-000060320000}"/>
    <cellStyle name="Calculation 5 2 6 3" xfId="12920" xr:uid="{00000000-0005-0000-0000-000061320000}"/>
    <cellStyle name="Calculation 5 2 6 4" xfId="12921" xr:uid="{00000000-0005-0000-0000-000062320000}"/>
    <cellStyle name="Calculation 5 2 7" xfId="12922" xr:uid="{00000000-0005-0000-0000-000063320000}"/>
    <cellStyle name="Calculation 5 2 7 2" xfId="12923" xr:uid="{00000000-0005-0000-0000-000064320000}"/>
    <cellStyle name="Calculation 5 2 7 2 2" xfId="12924" xr:uid="{00000000-0005-0000-0000-000065320000}"/>
    <cellStyle name="Calculation 5 2 7 3" xfId="12925" xr:uid="{00000000-0005-0000-0000-000066320000}"/>
    <cellStyle name="Calculation 5 2 8" xfId="12926" xr:uid="{00000000-0005-0000-0000-000067320000}"/>
    <cellStyle name="Calculation 5 2 8 2" xfId="12927" xr:uid="{00000000-0005-0000-0000-000068320000}"/>
    <cellStyle name="Calculation 5 2 8 2 2" xfId="12928" xr:uid="{00000000-0005-0000-0000-000069320000}"/>
    <cellStyle name="Calculation 5 2 8 3" xfId="12929" xr:uid="{00000000-0005-0000-0000-00006A320000}"/>
    <cellStyle name="Calculation 5 2 9" xfId="12930" xr:uid="{00000000-0005-0000-0000-00006B320000}"/>
    <cellStyle name="Calculation 5 2 9 2" xfId="12931" xr:uid="{00000000-0005-0000-0000-00006C320000}"/>
    <cellStyle name="Calculation 5 2 9 2 2" xfId="12932" xr:uid="{00000000-0005-0000-0000-00006D320000}"/>
    <cellStyle name="Calculation 5 2 9 3" xfId="12933" xr:uid="{00000000-0005-0000-0000-00006E320000}"/>
    <cellStyle name="Calculation 5 20" xfId="12934" xr:uid="{00000000-0005-0000-0000-00006F320000}"/>
    <cellStyle name="Calculation 5 20 2" xfId="12935" xr:uid="{00000000-0005-0000-0000-000070320000}"/>
    <cellStyle name="Calculation 5 20 2 2" xfId="12936" xr:uid="{00000000-0005-0000-0000-000071320000}"/>
    <cellStyle name="Calculation 5 20 3" xfId="12937" xr:uid="{00000000-0005-0000-0000-000072320000}"/>
    <cellStyle name="Calculation 5 21" xfId="12938" xr:uid="{00000000-0005-0000-0000-000073320000}"/>
    <cellStyle name="Calculation 5 21 2" xfId="12939" xr:uid="{00000000-0005-0000-0000-000074320000}"/>
    <cellStyle name="Calculation 5 21 2 2" xfId="12940" xr:uid="{00000000-0005-0000-0000-000075320000}"/>
    <cellStyle name="Calculation 5 21 3" xfId="12941" xr:uid="{00000000-0005-0000-0000-000076320000}"/>
    <cellStyle name="Calculation 5 22" xfId="12942" xr:uid="{00000000-0005-0000-0000-000077320000}"/>
    <cellStyle name="Calculation 5 22 2" xfId="12943" xr:uid="{00000000-0005-0000-0000-000078320000}"/>
    <cellStyle name="Calculation 5 23" xfId="12944" xr:uid="{00000000-0005-0000-0000-000079320000}"/>
    <cellStyle name="Calculation 5 24" xfId="12945" xr:uid="{00000000-0005-0000-0000-00007A320000}"/>
    <cellStyle name="Calculation 5 25" xfId="12946" xr:uid="{00000000-0005-0000-0000-00007B320000}"/>
    <cellStyle name="Calculation 5 26" xfId="12947" xr:uid="{00000000-0005-0000-0000-00007C320000}"/>
    <cellStyle name="Calculation 5 27" xfId="12948" xr:uid="{00000000-0005-0000-0000-00007D320000}"/>
    <cellStyle name="Calculation 5 3" xfId="12949" xr:uid="{00000000-0005-0000-0000-00007E320000}"/>
    <cellStyle name="Calculation 5 3 10" xfId="12950" xr:uid="{00000000-0005-0000-0000-00007F320000}"/>
    <cellStyle name="Calculation 5 3 10 2" xfId="12951" xr:uid="{00000000-0005-0000-0000-000080320000}"/>
    <cellStyle name="Calculation 5 3 10 2 2" xfId="12952" xr:uid="{00000000-0005-0000-0000-000081320000}"/>
    <cellStyle name="Calculation 5 3 10 3" xfId="12953" xr:uid="{00000000-0005-0000-0000-000082320000}"/>
    <cellStyle name="Calculation 5 3 11" xfId="12954" xr:uid="{00000000-0005-0000-0000-000083320000}"/>
    <cellStyle name="Calculation 5 3 11 2" xfId="12955" xr:uid="{00000000-0005-0000-0000-000084320000}"/>
    <cellStyle name="Calculation 5 3 11 2 2" xfId="12956" xr:uid="{00000000-0005-0000-0000-000085320000}"/>
    <cellStyle name="Calculation 5 3 11 3" xfId="12957" xr:uid="{00000000-0005-0000-0000-000086320000}"/>
    <cellStyle name="Calculation 5 3 12" xfId="12958" xr:uid="{00000000-0005-0000-0000-000087320000}"/>
    <cellStyle name="Calculation 5 3 12 2" xfId="12959" xr:uid="{00000000-0005-0000-0000-000088320000}"/>
    <cellStyle name="Calculation 5 3 12 2 2" xfId="12960" xr:uid="{00000000-0005-0000-0000-000089320000}"/>
    <cellStyle name="Calculation 5 3 12 3" xfId="12961" xr:uid="{00000000-0005-0000-0000-00008A320000}"/>
    <cellStyle name="Calculation 5 3 13" xfId="12962" xr:uid="{00000000-0005-0000-0000-00008B320000}"/>
    <cellStyle name="Calculation 5 3 13 2" xfId="12963" xr:uid="{00000000-0005-0000-0000-00008C320000}"/>
    <cellStyle name="Calculation 5 3 13 2 2" xfId="12964" xr:uid="{00000000-0005-0000-0000-00008D320000}"/>
    <cellStyle name="Calculation 5 3 13 3" xfId="12965" xr:uid="{00000000-0005-0000-0000-00008E320000}"/>
    <cellStyle name="Calculation 5 3 14" xfId="12966" xr:uid="{00000000-0005-0000-0000-00008F320000}"/>
    <cellStyle name="Calculation 5 3 14 2" xfId="12967" xr:uid="{00000000-0005-0000-0000-000090320000}"/>
    <cellStyle name="Calculation 5 3 14 2 2" xfId="12968" xr:uid="{00000000-0005-0000-0000-000091320000}"/>
    <cellStyle name="Calculation 5 3 14 3" xfId="12969" xr:uid="{00000000-0005-0000-0000-000092320000}"/>
    <cellStyle name="Calculation 5 3 15" xfId="12970" xr:uid="{00000000-0005-0000-0000-000093320000}"/>
    <cellStyle name="Calculation 5 3 15 2" xfId="12971" xr:uid="{00000000-0005-0000-0000-000094320000}"/>
    <cellStyle name="Calculation 5 3 15 2 2" xfId="12972" xr:uid="{00000000-0005-0000-0000-000095320000}"/>
    <cellStyle name="Calculation 5 3 15 3" xfId="12973" xr:uid="{00000000-0005-0000-0000-000096320000}"/>
    <cellStyle name="Calculation 5 3 16" xfId="12974" xr:uid="{00000000-0005-0000-0000-000097320000}"/>
    <cellStyle name="Calculation 5 3 16 2" xfId="12975" xr:uid="{00000000-0005-0000-0000-000098320000}"/>
    <cellStyle name="Calculation 5 3 16 2 2" xfId="12976" xr:uid="{00000000-0005-0000-0000-000099320000}"/>
    <cellStyle name="Calculation 5 3 16 3" xfId="12977" xr:uid="{00000000-0005-0000-0000-00009A320000}"/>
    <cellStyle name="Calculation 5 3 17" xfId="12978" xr:uid="{00000000-0005-0000-0000-00009B320000}"/>
    <cellStyle name="Calculation 5 3 17 2" xfId="12979" xr:uid="{00000000-0005-0000-0000-00009C320000}"/>
    <cellStyle name="Calculation 5 3 17 2 2" xfId="12980" xr:uid="{00000000-0005-0000-0000-00009D320000}"/>
    <cellStyle name="Calculation 5 3 17 3" xfId="12981" xr:uid="{00000000-0005-0000-0000-00009E320000}"/>
    <cellStyle name="Calculation 5 3 18" xfId="12982" xr:uid="{00000000-0005-0000-0000-00009F320000}"/>
    <cellStyle name="Calculation 5 3 18 2" xfId="12983" xr:uid="{00000000-0005-0000-0000-0000A0320000}"/>
    <cellStyle name="Calculation 5 3 19" xfId="12984" xr:uid="{00000000-0005-0000-0000-0000A1320000}"/>
    <cellStyle name="Calculation 5 3 2" xfId="12985" xr:uid="{00000000-0005-0000-0000-0000A2320000}"/>
    <cellStyle name="Calculation 5 3 2 10" xfId="12986" xr:uid="{00000000-0005-0000-0000-0000A3320000}"/>
    <cellStyle name="Calculation 5 3 2 10 2" xfId="12987" xr:uid="{00000000-0005-0000-0000-0000A4320000}"/>
    <cellStyle name="Calculation 5 3 2 10 2 2" xfId="12988" xr:uid="{00000000-0005-0000-0000-0000A5320000}"/>
    <cellStyle name="Calculation 5 3 2 10 3" xfId="12989" xr:uid="{00000000-0005-0000-0000-0000A6320000}"/>
    <cellStyle name="Calculation 5 3 2 11" xfId="12990" xr:uid="{00000000-0005-0000-0000-0000A7320000}"/>
    <cellStyle name="Calculation 5 3 2 11 2" xfId="12991" xr:uid="{00000000-0005-0000-0000-0000A8320000}"/>
    <cellStyle name="Calculation 5 3 2 11 2 2" xfId="12992" xr:uid="{00000000-0005-0000-0000-0000A9320000}"/>
    <cellStyle name="Calculation 5 3 2 11 3" xfId="12993" xr:uid="{00000000-0005-0000-0000-0000AA320000}"/>
    <cellStyle name="Calculation 5 3 2 12" xfId="12994" xr:uid="{00000000-0005-0000-0000-0000AB320000}"/>
    <cellStyle name="Calculation 5 3 2 12 2" xfId="12995" xr:uid="{00000000-0005-0000-0000-0000AC320000}"/>
    <cellStyle name="Calculation 5 3 2 12 2 2" xfId="12996" xr:uid="{00000000-0005-0000-0000-0000AD320000}"/>
    <cellStyle name="Calculation 5 3 2 12 3" xfId="12997" xr:uid="{00000000-0005-0000-0000-0000AE320000}"/>
    <cellStyle name="Calculation 5 3 2 13" xfId="12998" xr:uid="{00000000-0005-0000-0000-0000AF320000}"/>
    <cellStyle name="Calculation 5 3 2 13 2" xfId="12999" xr:uid="{00000000-0005-0000-0000-0000B0320000}"/>
    <cellStyle name="Calculation 5 3 2 13 2 2" xfId="13000" xr:uid="{00000000-0005-0000-0000-0000B1320000}"/>
    <cellStyle name="Calculation 5 3 2 13 3" xfId="13001" xr:uid="{00000000-0005-0000-0000-0000B2320000}"/>
    <cellStyle name="Calculation 5 3 2 14" xfId="13002" xr:uid="{00000000-0005-0000-0000-0000B3320000}"/>
    <cellStyle name="Calculation 5 3 2 14 2" xfId="13003" xr:uid="{00000000-0005-0000-0000-0000B4320000}"/>
    <cellStyle name="Calculation 5 3 2 14 2 2" xfId="13004" xr:uid="{00000000-0005-0000-0000-0000B5320000}"/>
    <cellStyle name="Calculation 5 3 2 14 3" xfId="13005" xr:uid="{00000000-0005-0000-0000-0000B6320000}"/>
    <cellStyle name="Calculation 5 3 2 15" xfId="13006" xr:uid="{00000000-0005-0000-0000-0000B7320000}"/>
    <cellStyle name="Calculation 5 3 2 15 2" xfId="13007" xr:uid="{00000000-0005-0000-0000-0000B8320000}"/>
    <cellStyle name="Calculation 5 3 2 15 2 2" xfId="13008" xr:uid="{00000000-0005-0000-0000-0000B9320000}"/>
    <cellStyle name="Calculation 5 3 2 15 3" xfId="13009" xr:uid="{00000000-0005-0000-0000-0000BA320000}"/>
    <cellStyle name="Calculation 5 3 2 16" xfId="13010" xr:uid="{00000000-0005-0000-0000-0000BB320000}"/>
    <cellStyle name="Calculation 5 3 2 16 2" xfId="13011" xr:uid="{00000000-0005-0000-0000-0000BC320000}"/>
    <cellStyle name="Calculation 5 3 2 16 2 2" xfId="13012" xr:uid="{00000000-0005-0000-0000-0000BD320000}"/>
    <cellStyle name="Calculation 5 3 2 16 3" xfId="13013" xr:uid="{00000000-0005-0000-0000-0000BE320000}"/>
    <cellStyle name="Calculation 5 3 2 17" xfId="13014" xr:uid="{00000000-0005-0000-0000-0000BF320000}"/>
    <cellStyle name="Calculation 5 3 2 17 2" xfId="13015" xr:uid="{00000000-0005-0000-0000-0000C0320000}"/>
    <cellStyle name="Calculation 5 3 2 17 2 2" xfId="13016" xr:uid="{00000000-0005-0000-0000-0000C1320000}"/>
    <cellStyle name="Calculation 5 3 2 17 3" xfId="13017" xr:uid="{00000000-0005-0000-0000-0000C2320000}"/>
    <cellStyle name="Calculation 5 3 2 18" xfId="13018" xr:uid="{00000000-0005-0000-0000-0000C3320000}"/>
    <cellStyle name="Calculation 5 3 2 18 2" xfId="13019" xr:uid="{00000000-0005-0000-0000-0000C4320000}"/>
    <cellStyle name="Calculation 5 3 2 18 2 2" xfId="13020" xr:uid="{00000000-0005-0000-0000-0000C5320000}"/>
    <cellStyle name="Calculation 5 3 2 18 3" xfId="13021" xr:uid="{00000000-0005-0000-0000-0000C6320000}"/>
    <cellStyle name="Calculation 5 3 2 19" xfId="13022" xr:uid="{00000000-0005-0000-0000-0000C7320000}"/>
    <cellStyle name="Calculation 5 3 2 19 2" xfId="13023" xr:uid="{00000000-0005-0000-0000-0000C8320000}"/>
    <cellStyle name="Calculation 5 3 2 19 2 2" xfId="13024" xr:uid="{00000000-0005-0000-0000-0000C9320000}"/>
    <cellStyle name="Calculation 5 3 2 19 3" xfId="13025" xr:uid="{00000000-0005-0000-0000-0000CA320000}"/>
    <cellStyle name="Calculation 5 3 2 2" xfId="13026" xr:uid="{00000000-0005-0000-0000-0000CB320000}"/>
    <cellStyle name="Calculation 5 3 2 2 2" xfId="13027" xr:uid="{00000000-0005-0000-0000-0000CC320000}"/>
    <cellStyle name="Calculation 5 3 2 2 2 2" xfId="13028" xr:uid="{00000000-0005-0000-0000-0000CD320000}"/>
    <cellStyle name="Calculation 5 3 2 2 2 2 2" xfId="13029" xr:uid="{00000000-0005-0000-0000-0000CE320000}"/>
    <cellStyle name="Calculation 5 3 2 2 2 3" xfId="13030" xr:uid="{00000000-0005-0000-0000-0000CF320000}"/>
    <cellStyle name="Calculation 5 3 2 2 2 4" xfId="13031" xr:uid="{00000000-0005-0000-0000-0000D0320000}"/>
    <cellStyle name="Calculation 5 3 2 2 3" xfId="13032" xr:uid="{00000000-0005-0000-0000-0000D1320000}"/>
    <cellStyle name="Calculation 5 3 2 2 3 2" xfId="13033" xr:uid="{00000000-0005-0000-0000-0000D2320000}"/>
    <cellStyle name="Calculation 5 3 2 2 4" xfId="13034" xr:uid="{00000000-0005-0000-0000-0000D3320000}"/>
    <cellStyle name="Calculation 5 3 2 2 5" xfId="13035" xr:uid="{00000000-0005-0000-0000-0000D4320000}"/>
    <cellStyle name="Calculation 5 3 2 20" xfId="13036" xr:uid="{00000000-0005-0000-0000-0000D5320000}"/>
    <cellStyle name="Calculation 5 3 2 20 2" xfId="13037" xr:uid="{00000000-0005-0000-0000-0000D6320000}"/>
    <cellStyle name="Calculation 5 3 2 20 2 2" xfId="13038" xr:uid="{00000000-0005-0000-0000-0000D7320000}"/>
    <cellStyle name="Calculation 5 3 2 20 3" xfId="13039" xr:uid="{00000000-0005-0000-0000-0000D8320000}"/>
    <cellStyle name="Calculation 5 3 2 21" xfId="13040" xr:uid="{00000000-0005-0000-0000-0000D9320000}"/>
    <cellStyle name="Calculation 5 3 2 21 2" xfId="13041" xr:uid="{00000000-0005-0000-0000-0000DA320000}"/>
    <cellStyle name="Calculation 5 3 2 22" xfId="13042" xr:uid="{00000000-0005-0000-0000-0000DB320000}"/>
    <cellStyle name="Calculation 5 3 2 23" xfId="13043" xr:uid="{00000000-0005-0000-0000-0000DC320000}"/>
    <cellStyle name="Calculation 5 3 2 3" xfId="13044" xr:uid="{00000000-0005-0000-0000-0000DD320000}"/>
    <cellStyle name="Calculation 5 3 2 3 2" xfId="13045" xr:uid="{00000000-0005-0000-0000-0000DE320000}"/>
    <cellStyle name="Calculation 5 3 2 3 2 2" xfId="13046" xr:uid="{00000000-0005-0000-0000-0000DF320000}"/>
    <cellStyle name="Calculation 5 3 2 3 2 3" xfId="13047" xr:uid="{00000000-0005-0000-0000-0000E0320000}"/>
    <cellStyle name="Calculation 5 3 2 3 3" xfId="13048" xr:uid="{00000000-0005-0000-0000-0000E1320000}"/>
    <cellStyle name="Calculation 5 3 2 3 3 2" xfId="13049" xr:uid="{00000000-0005-0000-0000-0000E2320000}"/>
    <cellStyle name="Calculation 5 3 2 3 4" xfId="13050" xr:uid="{00000000-0005-0000-0000-0000E3320000}"/>
    <cellStyle name="Calculation 5 3 2 4" xfId="13051" xr:uid="{00000000-0005-0000-0000-0000E4320000}"/>
    <cellStyle name="Calculation 5 3 2 4 2" xfId="13052" xr:uid="{00000000-0005-0000-0000-0000E5320000}"/>
    <cellStyle name="Calculation 5 3 2 4 2 2" xfId="13053" xr:uid="{00000000-0005-0000-0000-0000E6320000}"/>
    <cellStyle name="Calculation 5 3 2 4 3" xfId="13054" xr:uid="{00000000-0005-0000-0000-0000E7320000}"/>
    <cellStyle name="Calculation 5 3 2 4 4" xfId="13055" xr:uid="{00000000-0005-0000-0000-0000E8320000}"/>
    <cellStyle name="Calculation 5 3 2 5" xfId="13056" xr:uid="{00000000-0005-0000-0000-0000E9320000}"/>
    <cellStyle name="Calculation 5 3 2 5 2" xfId="13057" xr:uid="{00000000-0005-0000-0000-0000EA320000}"/>
    <cellStyle name="Calculation 5 3 2 5 2 2" xfId="13058" xr:uid="{00000000-0005-0000-0000-0000EB320000}"/>
    <cellStyle name="Calculation 5 3 2 5 3" xfId="13059" xr:uid="{00000000-0005-0000-0000-0000EC320000}"/>
    <cellStyle name="Calculation 5 3 2 5 4" xfId="13060" xr:uid="{00000000-0005-0000-0000-0000ED320000}"/>
    <cellStyle name="Calculation 5 3 2 6" xfId="13061" xr:uid="{00000000-0005-0000-0000-0000EE320000}"/>
    <cellStyle name="Calculation 5 3 2 6 2" xfId="13062" xr:uid="{00000000-0005-0000-0000-0000EF320000}"/>
    <cellStyle name="Calculation 5 3 2 6 2 2" xfId="13063" xr:uid="{00000000-0005-0000-0000-0000F0320000}"/>
    <cellStyle name="Calculation 5 3 2 6 3" xfId="13064" xr:uid="{00000000-0005-0000-0000-0000F1320000}"/>
    <cellStyle name="Calculation 5 3 2 7" xfId="13065" xr:uid="{00000000-0005-0000-0000-0000F2320000}"/>
    <cellStyle name="Calculation 5 3 2 7 2" xfId="13066" xr:uid="{00000000-0005-0000-0000-0000F3320000}"/>
    <cellStyle name="Calculation 5 3 2 7 2 2" xfId="13067" xr:uid="{00000000-0005-0000-0000-0000F4320000}"/>
    <cellStyle name="Calculation 5 3 2 7 3" xfId="13068" xr:uid="{00000000-0005-0000-0000-0000F5320000}"/>
    <cellStyle name="Calculation 5 3 2 8" xfId="13069" xr:uid="{00000000-0005-0000-0000-0000F6320000}"/>
    <cellStyle name="Calculation 5 3 2 8 2" xfId="13070" xr:uid="{00000000-0005-0000-0000-0000F7320000}"/>
    <cellStyle name="Calculation 5 3 2 8 2 2" xfId="13071" xr:uid="{00000000-0005-0000-0000-0000F8320000}"/>
    <cellStyle name="Calculation 5 3 2 8 3" xfId="13072" xr:uid="{00000000-0005-0000-0000-0000F9320000}"/>
    <cellStyle name="Calculation 5 3 2 9" xfId="13073" xr:uid="{00000000-0005-0000-0000-0000FA320000}"/>
    <cellStyle name="Calculation 5 3 2 9 2" xfId="13074" xr:uid="{00000000-0005-0000-0000-0000FB320000}"/>
    <cellStyle name="Calculation 5 3 2 9 2 2" xfId="13075" xr:uid="{00000000-0005-0000-0000-0000FC320000}"/>
    <cellStyle name="Calculation 5 3 2 9 3" xfId="13076" xr:uid="{00000000-0005-0000-0000-0000FD320000}"/>
    <cellStyle name="Calculation 5 3 20" xfId="13077" xr:uid="{00000000-0005-0000-0000-0000FE320000}"/>
    <cellStyle name="Calculation 5 3 3" xfId="13078" xr:uid="{00000000-0005-0000-0000-0000FF320000}"/>
    <cellStyle name="Calculation 5 3 3 2" xfId="13079" xr:uid="{00000000-0005-0000-0000-000000330000}"/>
    <cellStyle name="Calculation 5 3 3 2 2" xfId="13080" xr:uid="{00000000-0005-0000-0000-000001330000}"/>
    <cellStyle name="Calculation 5 3 3 2 2 2" xfId="13081" xr:uid="{00000000-0005-0000-0000-000002330000}"/>
    <cellStyle name="Calculation 5 3 3 2 3" xfId="13082" xr:uid="{00000000-0005-0000-0000-000003330000}"/>
    <cellStyle name="Calculation 5 3 3 2 4" xfId="13083" xr:uid="{00000000-0005-0000-0000-000004330000}"/>
    <cellStyle name="Calculation 5 3 3 3" xfId="13084" xr:uid="{00000000-0005-0000-0000-000005330000}"/>
    <cellStyle name="Calculation 5 3 3 3 2" xfId="13085" xr:uid="{00000000-0005-0000-0000-000006330000}"/>
    <cellStyle name="Calculation 5 3 3 4" xfId="13086" xr:uid="{00000000-0005-0000-0000-000007330000}"/>
    <cellStyle name="Calculation 5 3 3 5" xfId="13087" xr:uid="{00000000-0005-0000-0000-000008330000}"/>
    <cellStyle name="Calculation 5 3 4" xfId="13088" xr:uid="{00000000-0005-0000-0000-000009330000}"/>
    <cellStyle name="Calculation 5 3 4 2" xfId="13089" xr:uid="{00000000-0005-0000-0000-00000A330000}"/>
    <cellStyle name="Calculation 5 3 4 2 2" xfId="13090" xr:uid="{00000000-0005-0000-0000-00000B330000}"/>
    <cellStyle name="Calculation 5 3 4 2 3" xfId="13091" xr:uid="{00000000-0005-0000-0000-00000C330000}"/>
    <cellStyle name="Calculation 5 3 4 3" xfId="13092" xr:uid="{00000000-0005-0000-0000-00000D330000}"/>
    <cellStyle name="Calculation 5 3 4 3 2" xfId="13093" xr:uid="{00000000-0005-0000-0000-00000E330000}"/>
    <cellStyle name="Calculation 5 3 4 4" xfId="13094" xr:uid="{00000000-0005-0000-0000-00000F330000}"/>
    <cellStyle name="Calculation 5 3 5" xfId="13095" xr:uid="{00000000-0005-0000-0000-000010330000}"/>
    <cellStyle name="Calculation 5 3 5 2" xfId="13096" xr:uid="{00000000-0005-0000-0000-000011330000}"/>
    <cellStyle name="Calculation 5 3 5 2 2" xfId="13097" xr:uid="{00000000-0005-0000-0000-000012330000}"/>
    <cellStyle name="Calculation 5 3 5 2 3" xfId="13098" xr:uid="{00000000-0005-0000-0000-000013330000}"/>
    <cellStyle name="Calculation 5 3 5 3" xfId="13099" xr:uid="{00000000-0005-0000-0000-000014330000}"/>
    <cellStyle name="Calculation 5 3 5 4" xfId="13100" xr:uid="{00000000-0005-0000-0000-000015330000}"/>
    <cellStyle name="Calculation 5 3 6" xfId="13101" xr:uid="{00000000-0005-0000-0000-000016330000}"/>
    <cellStyle name="Calculation 5 3 6 2" xfId="13102" xr:uid="{00000000-0005-0000-0000-000017330000}"/>
    <cellStyle name="Calculation 5 3 6 2 2" xfId="13103" xr:uid="{00000000-0005-0000-0000-000018330000}"/>
    <cellStyle name="Calculation 5 3 6 3" xfId="13104" xr:uid="{00000000-0005-0000-0000-000019330000}"/>
    <cellStyle name="Calculation 5 3 6 4" xfId="13105" xr:uid="{00000000-0005-0000-0000-00001A330000}"/>
    <cellStyle name="Calculation 5 3 7" xfId="13106" xr:uid="{00000000-0005-0000-0000-00001B330000}"/>
    <cellStyle name="Calculation 5 3 7 2" xfId="13107" xr:uid="{00000000-0005-0000-0000-00001C330000}"/>
    <cellStyle name="Calculation 5 3 7 2 2" xfId="13108" xr:uid="{00000000-0005-0000-0000-00001D330000}"/>
    <cellStyle name="Calculation 5 3 7 3" xfId="13109" xr:uid="{00000000-0005-0000-0000-00001E330000}"/>
    <cellStyle name="Calculation 5 3 8" xfId="13110" xr:uid="{00000000-0005-0000-0000-00001F330000}"/>
    <cellStyle name="Calculation 5 3 8 2" xfId="13111" xr:uid="{00000000-0005-0000-0000-000020330000}"/>
    <cellStyle name="Calculation 5 3 8 2 2" xfId="13112" xr:uid="{00000000-0005-0000-0000-000021330000}"/>
    <cellStyle name="Calculation 5 3 8 3" xfId="13113" xr:uid="{00000000-0005-0000-0000-000022330000}"/>
    <cellStyle name="Calculation 5 3 9" xfId="13114" xr:uid="{00000000-0005-0000-0000-000023330000}"/>
    <cellStyle name="Calculation 5 3 9 2" xfId="13115" xr:uid="{00000000-0005-0000-0000-000024330000}"/>
    <cellStyle name="Calculation 5 3 9 2 2" xfId="13116" xr:uid="{00000000-0005-0000-0000-000025330000}"/>
    <cellStyle name="Calculation 5 3 9 3" xfId="13117" xr:uid="{00000000-0005-0000-0000-000026330000}"/>
    <cellStyle name="Calculation 5 4" xfId="13118" xr:uid="{00000000-0005-0000-0000-000027330000}"/>
    <cellStyle name="Calculation 5 4 10" xfId="13119" xr:uid="{00000000-0005-0000-0000-000028330000}"/>
    <cellStyle name="Calculation 5 4 10 2" xfId="13120" xr:uid="{00000000-0005-0000-0000-000029330000}"/>
    <cellStyle name="Calculation 5 4 10 2 2" xfId="13121" xr:uid="{00000000-0005-0000-0000-00002A330000}"/>
    <cellStyle name="Calculation 5 4 10 3" xfId="13122" xr:uid="{00000000-0005-0000-0000-00002B330000}"/>
    <cellStyle name="Calculation 5 4 11" xfId="13123" xr:uid="{00000000-0005-0000-0000-00002C330000}"/>
    <cellStyle name="Calculation 5 4 11 2" xfId="13124" xr:uid="{00000000-0005-0000-0000-00002D330000}"/>
    <cellStyle name="Calculation 5 4 11 2 2" xfId="13125" xr:uid="{00000000-0005-0000-0000-00002E330000}"/>
    <cellStyle name="Calculation 5 4 11 3" xfId="13126" xr:uid="{00000000-0005-0000-0000-00002F330000}"/>
    <cellStyle name="Calculation 5 4 12" xfId="13127" xr:uid="{00000000-0005-0000-0000-000030330000}"/>
    <cellStyle name="Calculation 5 4 12 2" xfId="13128" xr:uid="{00000000-0005-0000-0000-000031330000}"/>
    <cellStyle name="Calculation 5 4 12 2 2" xfId="13129" xr:uid="{00000000-0005-0000-0000-000032330000}"/>
    <cellStyle name="Calculation 5 4 12 3" xfId="13130" xr:uid="{00000000-0005-0000-0000-000033330000}"/>
    <cellStyle name="Calculation 5 4 13" xfId="13131" xr:uid="{00000000-0005-0000-0000-000034330000}"/>
    <cellStyle name="Calculation 5 4 13 2" xfId="13132" xr:uid="{00000000-0005-0000-0000-000035330000}"/>
    <cellStyle name="Calculation 5 4 13 2 2" xfId="13133" xr:uid="{00000000-0005-0000-0000-000036330000}"/>
    <cellStyle name="Calculation 5 4 13 3" xfId="13134" xr:uid="{00000000-0005-0000-0000-000037330000}"/>
    <cellStyle name="Calculation 5 4 14" xfId="13135" xr:uid="{00000000-0005-0000-0000-000038330000}"/>
    <cellStyle name="Calculation 5 4 14 2" xfId="13136" xr:uid="{00000000-0005-0000-0000-000039330000}"/>
    <cellStyle name="Calculation 5 4 14 2 2" xfId="13137" xr:uid="{00000000-0005-0000-0000-00003A330000}"/>
    <cellStyle name="Calculation 5 4 14 3" xfId="13138" xr:uid="{00000000-0005-0000-0000-00003B330000}"/>
    <cellStyle name="Calculation 5 4 15" xfId="13139" xr:uid="{00000000-0005-0000-0000-00003C330000}"/>
    <cellStyle name="Calculation 5 4 15 2" xfId="13140" xr:uid="{00000000-0005-0000-0000-00003D330000}"/>
    <cellStyle name="Calculation 5 4 15 2 2" xfId="13141" xr:uid="{00000000-0005-0000-0000-00003E330000}"/>
    <cellStyle name="Calculation 5 4 15 3" xfId="13142" xr:uid="{00000000-0005-0000-0000-00003F330000}"/>
    <cellStyle name="Calculation 5 4 16" xfId="13143" xr:uid="{00000000-0005-0000-0000-000040330000}"/>
    <cellStyle name="Calculation 5 4 16 2" xfId="13144" xr:uid="{00000000-0005-0000-0000-000041330000}"/>
    <cellStyle name="Calculation 5 4 16 2 2" xfId="13145" xr:uid="{00000000-0005-0000-0000-000042330000}"/>
    <cellStyle name="Calculation 5 4 16 3" xfId="13146" xr:uid="{00000000-0005-0000-0000-000043330000}"/>
    <cellStyle name="Calculation 5 4 17" xfId="13147" xr:uid="{00000000-0005-0000-0000-000044330000}"/>
    <cellStyle name="Calculation 5 4 17 2" xfId="13148" xr:uid="{00000000-0005-0000-0000-000045330000}"/>
    <cellStyle name="Calculation 5 4 17 2 2" xfId="13149" xr:uid="{00000000-0005-0000-0000-000046330000}"/>
    <cellStyle name="Calculation 5 4 17 3" xfId="13150" xr:uid="{00000000-0005-0000-0000-000047330000}"/>
    <cellStyle name="Calculation 5 4 18" xfId="13151" xr:uid="{00000000-0005-0000-0000-000048330000}"/>
    <cellStyle name="Calculation 5 4 18 2" xfId="13152" xr:uid="{00000000-0005-0000-0000-000049330000}"/>
    <cellStyle name="Calculation 5 4 19" xfId="13153" xr:uid="{00000000-0005-0000-0000-00004A330000}"/>
    <cellStyle name="Calculation 5 4 2" xfId="13154" xr:uid="{00000000-0005-0000-0000-00004B330000}"/>
    <cellStyle name="Calculation 5 4 2 10" xfId="13155" xr:uid="{00000000-0005-0000-0000-00004C330000}"/>
    <cellStyle name="Calculation 5 4 2 10 2" xfId="13156" xr:uid="{00000000-0005-0000-0000-00004D330000}"/>
    <cellStyle name="Calculation 5 4 2 10 2 2" xfId="13157" xr:uid="{00000000-0005-0000-0000-00004E330000}"/>
    <cellStyle name="Calculation 5 4 2 10 3" xfId="13158" xr:uid="{00000000-0005-0000-0000-00004F330000}"/>
    <cellStyle name="Calculation 5 4 2 11" xfId="13159" xr:uid="{00000000-0005-0000-0000-000050330000}"/>
    <cellStyle name="Calculation 5 4 2 11 2" xfId="13160" xr:uid="{00000000-0005-0000-0000-000051330000}"/>
    <cellStyle name="Calculation 5 4 2 11 2 2" xfId="13161" xr:uid="{00000000-0005-0000-0000-000052330000}"/>
    <cellStyle name="Calculation 5 4 2 11 3" xfId="13162" xr:uid="{00000000-0005-0000-0000-000053330000}"/>
    <cellStyle name="Calculation 5 4 2 12" xfId="13163" xr:uid="{00000000-0005-0000-0000-000054330000}"/>
    <cellStyle name="Calculation 5 4 2 12 2" xfId="13164" xr:uid="{00000000-0005-0000-0000-000055330000}"/>
    <cellStyle name="Calculation 5 4 2 12 2 2" xfId="13165" xr:uid="{00000000-0005-0000-0000-000056330000}"/>
    <cellStyle name="Calculation 5 4 2 12 3" xfId="13166" xr:uid="{00000000-0005-0000-0000-000057330000}"/>
    <cellStyle name="Calculation 5 4 2 13" xfId="13167" xr:uid="{00000000-0005-0000-0000-000058330000}"/>
    <cellStyle name="Calculation 5 4 2 13 2" xfId="13168" xr:uid="{00000000-0005-0000-0000-000059330000}"/>
    <cellStyle name="Calculation 5 4 2 13 2 2" xfId="13169" xr:uid="{00000000-0005-0000-0000-00005A330000}"/>
    <cellStyle name="Calculation 5 4 2 13 3" xfId="13170" xr:uid="{00000000-0005-0000-0000-00005B330000}"/>
    <cellStyle name="Calculation 5 4 2 14" xfId="13171" xr:uid="{00000000-0005-0000-0000-00005C330000}"/>
    <cellStyle name="Calculation 5 4 2 14 2" xfId="13172" xr:uid="{00000000-0005-0000-0000-00005D330000}"/>
    <cellStyle name="Calculation 5 4 2 14 2 2" xfId="13173" xr:uid="{00000000-0005-0000-0000-00005E330000}"/>
    <cellStyle name="Calculation 5 4 2 14 3" xfId="13174" xr:uid="{00000000-0005-0000-0000-00005F330000}"/>
    <cellStyle name="Calculation 5 4 2 15" xfId="13175" xr:uid="{00000000-0005-0000-0000-000060330000}"/>
    <cellStyle name="Calculation 5 4 2 15 2" xfId="13176" xr:uid="{00000000-0005-0000-0000-000061330000}"/>
    <cellStyle name="Calculation 5 4 2 15 2 2" xfId="13177" xr:uid="{00000000-0005-0000-0000-000062330000}"/>
    <cellStyle name="Calculation 5 4 2 15 3" xfId="13178" xr:uid="{00000000-0005-0000-0000-000063330000}"/>
    <cellStyle name="Calculation 5 4 2 16" xfId="13179" xr:uid="{00000000-0005-0000-0000-000064330000}"/>
    <cellStyle name="Calculation 5 4 2 16 2" xfId="13180" xr:uid="{00000000-0005-0000-0000-000065330000}"/>
    <cellStyle name="Calculation 5 4 2 16 2 2" xfId="13181" xr:uid="{00000000-0005-0000-0000-000066330000}"/>
    <cellStyle name="Calculation 5 4 2 16 3" xfId="13182" xr:uid="{00000000-0005-0000-0000-000067330000}"/>
    <cellStyle name="Calculation 5 4 2 17" xfId="13183" xr:uid="{00000000-0005-0000-0000-000068330000}"/>
    <cellStyle name="Calculation 5 4 2 17 2" xfId="13184" xr:uid="{00000000-0005-0000-0000-000069330000}"/>
    <cellStyle name="Calculation 5 4 2 17 2 2" xfId="13185" xr:uid="{00000000-0005-0000-0000-00006A330000}"/>
    <cellStyle name="Calculation 5 4 2 17 3" xfId="13186" xr:uid="{00000000-0005-0000-0000-00006B330000}"/>
    <cellStyle name="Calculation 5 4 2 18" xfId="13187" xr:uid="{00000000-0005-0000-0000-00006C330000}"/>
    <cellStyle name="Calculation 5 4 2 18 2" xfId="13188" xr:uid="{00000000-0005-0000-0000-00006D330000}"/>
    <cellStyle name="Calculation 5 4 2 18 2 2" xfId="13189" xr:uid="{00000000-0005-0000-0000-00006E330000}"/>
    <cellStyle name="Calculation 5 4 2 18 3" xfId="13190" xr:uid="{00000000-0005-0000-0000-00006F330000}"/>
    <cellStyle name="Calculation 5 4 2 19" xfId="13191" xr:uid="{00000000-0005-0000-0000-000070330000}"/>
    <cellStyle name="Calculation 5 4 2 19 2" xfId="13192" xr:uid="{00000000-0005-0000-0000-000071330000}"/>
    <cellStyle name="Calculation 5 4 2 19 2 2" xfId="13193" xr:uid="{00000000-0005-0000-0000-000072330000}"/>
    <cellStyle name="Calculation 5 4 2 19 3" xfId="13194" xr:uid="{00000000-0005-0000-0000-000073330000}"/>
    <cellStyle name="Calculation 5 4 2 2" xfId="13195" xr:uid="{00000000-0005-0000-0000-000074330000}"/>
    <cellStyle name="Calculation 5 4 2 2 2" xfId="13196" xr:uid="{00000000-0005-0000-0000-000075330000}"/>
    <cellStyle name="Calculation 5 4 2 2 2 2" xfId="13197" xr:uid="{00000000-0005-0000-0000-000076330000}"/>
    <cellStyle name="Calculation 5 4 2 2 2 2 2" xfId="13198" xr:uid="{00000000-0005-0000-0000-000077330000}"/>
    <cellStyle name="Calculation 5 4 2 2 2 3" xfId="13199" xr:uid="{00000000-0005-0000-0000-000078330000}"/>
    <cellStyle name="Calculation 5 4 2 2 2 4" xfId="13200" xr:uid="{00000000-0005-0000-0000-000079330000}"/>
    <cellStyle name="Calculation 5 4 2 2 3" xfId="13201" xr:uid="{00000000-0005-0000-0000-00007A330000}"/>
    <cellStyle name="Calculation 5 4 2 2 3 2" xfId="13202" xr:uid="{00000000-0005-0000-0000-00007B330000}"/>
    <cellStyle name="Calculation 5 4 2 2 4" xfId="13203" xr:uid="{00000000-0005-0000-0000-00007C330000}"/>
    <cellStyle name="Calculation 5 4 2 2 5" xfId="13204" xr:uid="{00000000-0005-0000-0000-00007D330000}"/>
    <cellStyle name="Calculation 5 4 2 20" xfId="13205" xr:uid="{00000000-0005-0000-0000-00007E330000}"/>
    <cellStyle name="Calculation 5 4 2 20 2" xfId="13206" xr:uid="{00000000-0005-0000-0000-00007F330000}"/>
    <cellStyle name="Calculation 5 4 2 20 2 2" xfId="13207" xr:uid="{00000000-0005-0000-0000-000080330000}"/>
    <cellStyle name="Calculation 5 4 2 20 3" xfId="13208" xr:uid="{00000000-0005-0000-0000-000081330000}"/>
    <cellStyle name="Calculation 5 4 2 21" xfId="13209" xr:uid="{00000000-0005-0000-0000-000082330000}"/>
    <cellStyle name="Calculation 5 4 2 21 2" xfId="13210" xr:uid="{00000000-0005-0000-0000-000083330000}"/>
    <cellStyle name="Calculation 5 4 2 22" xfId="13211" xr:uid="{00000000-0005-0000-0000-000084330000}"/>
    <cellStyle name="Calculation 5 4 2 23" xfId="13212" xr:uid="{00000000-0005-0000-0000-000085330000}"/>
    <cellStyle name="Calculation 5 4 2 3" xfId="13213" xr:uid="{00000000-0005-0000-0000-000086330000}"/>
    <cellStyle name="Calculation 5 4 2 3 2" xfId="13214" xr:uid="{00000000-0005-0000-0000-000087330000}"/>
    <cellStyle name="Calculation 5 4 2 3 2 2" xfId="13215" xr:uid="{00000000-0005-0000-0000-000088330000}"/>
    <cellStyle name="Calculation 5 4 2 3 2 3" xfId="13216" xr:uid="{00000000-0005-0000-0000-000089330000}"/>
    <cellStyle name="Calculation 5 4 2 3 3" xfId="13217" xr:uid="{00000000-0005-0000-0000-00008A330000}"/>
    <cellStyle name="Calculation 5 4 2 3 3 2" xfId="13218" xr:uid="{00000000-0005-0000-0000-00008B330000}"/>
    <cellStyle name="Calculation 5 4 2 3 4" xfId="13219" xr:uid="{00000000-0005-0000-0000-00008C330000}"/>
    <cellStyle name="Calculation 5 4 2 4" xfId="13220" xr:uid="{00000000-0005-0000-0000-00008D330000}"/>
    <cellStyle name="Calculation 5 4 2 4 2" xfId="13221" xr:uid="{00000000-0005-0000-0000-00008E330000}"/>
    <cellStyle name="Calculation 5 4 2 4 2 2" xfId="13222" xr:uid="{00000000-0005-0000-0000-00008F330000}"/>
    <cellStyle name="Calculation 5 4 2 4 3" xfId="13223" xr:uid="{00000000-0005-0000-0000-000090330000}"/>
    <cellStyle name="Calculation 5 4 2 4 4" xfId="13224" xr:uid="{00000000-0005-0000-0000-000091330000}"/>
    <cellStyle name="Calculation 5 4 2 5" xfId="13225" xr:uid="{00000000-0005-0000-0000-000092330000}"/>
    <cellStyle name="Calculation 5 4 2 5 2" xfId="13226" xr:uid="{00000000-0005-0000-0000-000093330000}"/>
    <cellStyle name="Calculation 5 4 2 5 2 2" xfId="13227" xr:uid="{00000000-0005-0000-0000-000094330000}"/>
    <cellStyle name="Calculation 5 4 2 5 3" xfId="13228" xr:uid="{00000000-0005-0000-0000-000095330000}"/>
    <cellStyle name="Calculation 5 4 2 5 4" xfId="13229" xr:uid="{00000000-0005-0000-0000-000096330000}"/>
    <cellStyle name="Calculation 5 4 2 6" xfId="13230" xr:uid="{00000000-0005-0000-0000-000097330000}"/>
    <cellStyle name="Calculation 5 4 2 6 2" xfId="13231" xr:uid="{00000000-0005-0000-0000-000098330000}"/>
    <cellStyle name="Calculation 5 4 2 6 2 2" xfId="13232" xr:uid="{00000000-0005-0000-0000-000099330000}"/>
    <cellStyle name="Calculation 5 4 2 6 3" xfId="13233" xr:uid="{00000000-0005-0000-0000-00009A330000}"/>
    <cellStyle name="Calculation 5 4 2 7" xfId="13234" xr:uid="{00000000-0005-0000-0000-00009B330000}"/>
    <cellStyle name="Calculation 5 4 2 7 2" xfId="13235" xr:uid="{00000000-0005-0000-0000-00009C330000}"/>
    <cellStyle name="Calculation 5 4 2 7 2 2" xfId="13236" xr:uid="{00000000-0005-0000-0000-00009D330000}"/>
    <cellStyle name="Calculation 5 4 2 7 3" xfId="13237" xr:uid="{00000000-0005-0000-0000-00009E330000}"/>
    <cellStyle name="Calculation 5 4 2 8" xfId="13238" xr:uid="{00000000-0005-0000-0000-00009F330000}"/>
    <cellStyle name="Calculation 5 4 2 8 2" xfId="13239" xr:uid="{00000000-0005-0000-0000-0000A0330000}"/>
    <cellStyle name="Calculation 5 4 2 8 2 2" xfId="13240" xr:uid="{00000000-0005-0000-0000-0000A1330000}"/>
    <cellStyle name="Calculation 5 4 2 8 3" xfId="13241" xr:uid="{00000000-0005-0000-0000-0000A2330000}"/>
    <cellStyle name="Calculation 5 4 2 9" xfId="13242" xr:uid="{00000000-0005-0000-0000-0000A3330000}"/>
    <cellStyle name="Calculation 5 4 2 9 2" xfId="13243" xr:uid="{00000000-0005-0000-0000-0000A4330000}"/>
    <cellStyle name="Calculation 5 4 2 9 2 2" xfId="13244" xr:uid="{00000000-0005-0000-0000-0000A5330000}"/>
    <cellStyle name="Calculation 5 4 2 9 3" xfId="13245" xr:uid="{00000000-0005-0000-0000-0000A6330000}"/>
    <cellStyle name="Calculation 5 4 20" xfId="13246" xr:uid="{00000000-0005-0000-0000-0000A7330000}"/>
    <cellStyle name="Calculation 5 4 3" xfId="13247" xr:uid="{00000000-0005-0000-0000-0000A8330000}"/>
    <cellStyle name="Calculation 5 4 3 2" xfId="13248" xr:uid="{00000000-0005-0000-0000-0000A9330000}"/>
    <cellStyle name="Calculation 5 4 3 2 2" xfId="13249" xr:uid="{00000000-0005-0000-0000-0000AA330000}"/>
    <cellStyle name="Calculation 5 4 3 2 2 2" xfId="13250" xr:uid="{00000000-0005-0000-0000-0000AB330000}"/>
    <cellStyle name="Calculation 5 4 3 2 3" xfId="13251" xr:uid="{00000000-0005-0000-0000-0000AC330000}"/>
    <cellStyle name="Calculation 5 4 3 2 4" xfId="13252" xr:uid="{00000000-0005-0000-0000-0000AD330000}"/>
    <cellStyle name="Calculation 5 4 3 3" xfId="13253" xr:uid="{00000000-0005-0000-0000-0000AE330000}"/>
    <cellStyle name="Calculation 5 4 3 3 2" xfId="13254" xr:uid="{00000000-0005-0000-0000-0000AF330000}"/>
    <cellStyle name="Calculation 5 4 3 4" xfId="13255" xr:uid="{00000000-0005-0000-0000-0000B0330000}"/>
    <cellStyle name="Calculation 5 4 3 5" xfId="13256" xr:uid="{00000000-0005-0000-0000-0000B1330000}"/>
    <cellStyle name="Calculation 5 4 4" xfId="13257" xr:uid="{00000000-0005-0000-0000-0000B2330000}"/>
    <cellStyle name="Calculation 5 4 4 2" xfId="13258" xr:uid="{00000000-0005-0000-0000-0000B3330000}"/>
    <cellStyle name="Calculation 5 4 4 2 2" xfId="13259" xr:uid="{00000000-0005-0000-0000-0000B4330000}"/>
    <cellStyle name="Calculation 5 4 4 2 3" xfId="13260" xr:uid="{00000000-0005-0000-0000-0000B5330000}"/>
    <cellStyle name="Calculation 5 4 4 3" xfId="13261" xr:uid="{00000000-0005-0000-0000-0000B6330000}"/>
    <cellStyle name="Calculation 5 4 4 3 2" xfId="13262" xr:uid="{00000000-0005-0000-0000-0000B7330000}"/>
    <cellStyle name="Calculation 5 4 4 4" xfId="13263" xr:uid="{00000000-0005-0000-0000-0000B8330000}"/>
    <cellStyle name="Calculation 5 4 5" xfId="13264" xr:uid="{00000000-0005-0000-0000-0000B9330000}"/>
    <cellStyle name="Calculation 5 4 5 2" xfId="13265" xr:uid="{00000000-0005-0000-0000-0000BA330000}"/>
    <cellStyle name="Calculation 5 4 5 2 2" xfId="13266" xr:uid="{00000000-0005-0000-0000-0000BB330000}"/>
    <cellStyle name="Calculation 5 4 5 2 3" xfId="13267" xr:uid="{00000000-0005-0000-0000-0000BC330000}"/>
    <cellStyle name="Calculation 5 4 5 3" xfId="13268" xr:uid="{00000000-0005-0000-0000-0000BD330000}"/>
    <cellStyle name="Calculation 5 4 5 4" xfId="13269" xr:uid="{00000000-0005-0000-0000-0000BE330000}"/>
    <cellStyle name="Calculation 5 4 6" xfId="13270" xr:uid="{00000000-0005-0000-0000-0000BF330000}"/>
    <cellStyle name="Calculation 5 4 6 2" xfId="13271" xr:uid="{00000000-0005-0000-0000-0000C0330000}"/>
    <cellStyle name="Calculation 5 4 6 2 2" xfId="13272" xr:uid="{00000000-0005-0000-0000-0000C1330000}"/>
    <cellStyle name="Calculation 5 4 6 3" xfId="13273" xr:uid="{00000000-0005-0000-0000-0000C2330000}"/>
    <cellStyle name="Calculation 5 4 6 4" xfId="13274" xr:uid="{00000000-0005-0000-0000-0000C3330000}"/>
    <cellStyle name="Calculation 5 4 7" xfId="13275" xr:uid="{00000000-0005-0000-0000-0000C4330000}"/>
    <cellStyle name="Calculation 5 4 7 2" xfId="13276" xr:uid="{00000000-0005-0000-0000-0000C5330000}"/>
    <cellStyle name="Calculation 5 4 7 2 2" xfId="13277" xr:uid="{00000000-0005-0000-0000-0000C6330000}"/>
    <cellStyle name="Calculation 5 4 7 3" xfId="13278" xr:uid="{00000000-0005-0000-0000-0000C7330000}"/>
    <cellStyle name="Calculation 5 4 8" xfId="13279" xr:uid="{00000000-0005-0000-0000-0000C8330000}"/>
    <cellStyle name="Calculation 5 4 8 2" xfId="13280" xr:uid="{00000000-0005-0000-0000-0000C9330000}"/>
    <cellStyle name="Calculation 5 4 8 2 2" xfId="13281" xr:uid="{00000000-0005-0000-0000-0000CA330000}"/>
    <cellStyle name="Calculation 5 4 8 3" xfId="13282" xr:uid="{00000000-0005-0000-0000-0000CB330000}"/>
    <cellStyle name="Calculation 5 4 9" xfId="13283" xr:uid="{00000000-0005-0000-0000-0000CC330000}"/>
    <cellStyle name="Calculation 5 4 9 2" xfId="13284" xr:uid="{00000000-0005-0000-0000-0000CD330000}"/>
    <cellStyle name="Calculation 5 4 9 2 2" xfId="13285" xr:uid="{00000000-0005-0000-0000-0000CE330000}"/>
    <cellStyle name="Calculation 5 4 9 3" xfId="13286" xr:uid="{00000000-0005-0000-0000-0000CF330000}"/>
    <cellStyle name="Calculation 5 5" xfId="13287" xr:uid="{00000000-0005-0000-0000-0000D0330000}"/>
    <cellStyle name="Calculation 5 5 10" xfId="13288" xr:uid="{00000000-0005-0000-0000-0000D1330000}"/>
    <cellStyle name="Calculation 5 5 10 2" xfId="13289" xr:uid="{00000000-0005-0000-0000-0000D2330000}"/>
    <cellStyle name="Calculation 5 5 10 2 2" xfId="13290" xr:uid="{00000000-0005-0000-0000-0000D3330000}"/>
    <cellStyle name="Calculation 5 5 10 3" xfId="13291" xr:uid="{00000000-0005-0000-0000-0000D4330000}"/>
    <cellStyle name="Calculation 5 5 11" xfId="13292" xr:uid="{00000000-0005-0000-0000-0000D5330000}"/>
    <cellStyle name="Calculation 5 5 11 2" xfId="13293" xr:uid="{00000000-0005-0000-0000-0000D6330000}"/>
    <cellStyle name="Calculation 5 5 11 2 2" xfId="13294" xr:uid="{00000000-0005-0000-0000-0000D7330000}"/>
    <cellStyle name="Calculation 5 5 11 3" xfId="13295" xr:uid="{00000000-0005-0000-0000-0000D8330000}"/>
    <cellStyle name="Calculation 5 5 12" xfId="13296" xr:uid="{00000000-0005-0000-0000-0000D9330000}"/>
    <cellStyle name="Calculation 5 5 12 2" xfId="13297" xr:uid="{00000000-0005-0000-0000-0000DA330000}"/>
    <cellStyle name="Calculation 5 5 12 2 2" xfId="13298" xr:uid="{00000000-0005-0000-0000-0000DB330000}"/>
    <cellStyle name="Calculation 5 5 12 3" xfId="13299" xr:uid="{00000000-0005-0000-0000-0000DC330000}"/>
    <cellStyle name="Calculation 5 5 13" xfId="13300" xr:uid="{00000000-0005-0000-0000-0000DD330000}"/>
    <cellStyle name="Calculation 5 5 13 2" xfId="13301" xr:uid="{00000000-0005-0000-0000-0000DE330000}"/>
    <cellStyle name="Calculation 5 5 13 2 2" xfId="13302" xr:uid="{00000000-0005-0000-0000-0000DF330000}"/>
    <cellStyle name="Calculation 5 5 13 3" xfId="13303" xr:uid="{00000000-0005-0000-0000-0000E0330000}"/>
    <cellStyle name="Calculation 5 5 14" xfId="13304" xr:uid="{00000000-0005-0000-0000-0000E1330000}"/>
    <cellStyle name="Calculation 5 5 14 2" xfId="13305" xr:uid="{00000000-0005-0000-0000-0000E2330000}"/>
    <cellStyle name="Calculation 5 5 14 2 2" xfId="13306" xr:uid="{00000000-0005-0000-0000-0000E3330000}"/>
    <cellStyle name="Calculation 5 5 14 3" xfId="13307" xr:uid="{00000000-0005-0000-0000-0000E4330000}"/>
    <cellStyle name="Calculation 5 5 15" xfId="13308" xr:uid="{00000000-0005-0000-0000-0000E5330000}"/>
    <cellStyle name="Calculation 5 5 15 2" xfId="13309" xr:uid="{00000000-0005-0000-0000-0000E6330000}"/>
    <cellStyle name="Calculation 5 5 15 2 2" xfId="13310" xr:uid="{00000000-0005-0000-0000-0000E7330000}"/>
    <cellStyle name="Calculation 5 5 15 3" xfId="13311" xr:uid="{00000000-0005-0000-0000-0000E8330000}"/>
    <cellStyle name="Calculation 5 5 16" xfId="13312" xr:uid="{00000000-0005-0000-0000-0000E9330000}"/>
    <cellStyle name="Calculation 5 5 16 2" xfId="13313" xr:uid="{00000000-0005-0000-0000-0000EA330000}"/>
    <cellStyle name="Calculation 5 5 16 2 2" xfId="13314" xr:uid="{00000000-0005-0000-0000-0000EB330000}"/>
    <cellStyle name="Calculation 5 5 16 3" xfId="13315" xr:uid="{00000000-0005-0000-0000-0000EC330000}"/>
    <cellStyle name="Calculation 5 5 17" xfId="13316" xr:uid="{00000000-0005-0000-0000-0000ED330000}"/>
    <cellStyle name="Calculation 5 5 17 2" xfId="13317" xr:uid="{00000000-0005-0000-0000-0000EE330000}"/>
    <cellStyle name="Calculation 5 5 17 2 2" xfId="13318" xr:uid="{00000000-0005-0000-0000-0000EF330000}"/>
    <cellStyle name="Calculation 5 5 17 3" xfId="13319" xr:uid="{00000000-0005-0000-0000-0000F0330000}"/>
    <cellStyle name="Calculation 5 5 18" xfId="13320" xr:uid="{00000000-0005-0000-0000-0000F1330000}"/>
    <cellStyle name="Calculation 5 5 18 2" xfId="13321" xr:uid="{00000000-0005-0000-0000-0000F2330000}"/>
    <cellStyle name="Calculation 5 5 18 2 2" xfId="13322" xr:uid="{00000000-0005-0000-0000-0000F3330000}"/>
    <cellStyle name="Calculation 5 5 18 3" xfId="13323" xr:uid="{00000000-0005-0000-0000-0000F4330000}"/>
    <cellStyle name="Calculation 5 5 19" xfId="13324" xr:uid="{00000000-0005-0000-0000-0000F5330000}"/>
    <cellStyle name="Calculation 5 5 19 2" xfId="13325" xr:uid="{00000000-0005-0000-0000-0000F6330000}"/>
    <cellStyle name="Calculation 5 5 19 2 2" xfId="13326" xr:uid="{00000000-0005-0000-0000-0000F7330000}"/>
    <cellStyle name="Calculation 5 5 19 3" xfId="13327" xr:uid="{00000000-0005-0000-0000-0000F8330000}"/>
    <cellStyle name="Calculation 5 5 2" xfId="13328" xr:uid="{00000000-0005-0000-0000-0000F9330000}"/>
    <cellStyle name="Calculation 5 5 2 10" xfId="13329" xr:uid="{00000000-0005-0000-0000-0000FA330000}"/>
    <cellStyle name="Calculation 5 5 2 10 2" xfId="13330" xr:uid="{00000000-0005-0000-0000-0000FB330000}"/>
    <cellStyle name="Calculation 5 5 2 10 2 2" xfId="13331" xr:uid="{00000000-0005-0000-0000-0000FC330000}"/>
    <cellStyle name="Calculation 5 5 2 10 3" xfId="13332" xr:uid="{00000000-0005-0000-0000-0000FD330000}"/>
    <cellStyle name="Calculation 5 5 2 11" xfId="13333" xr:uid="{00000000-0005-0000-0000-0000FE330000}"/>
    <cellStyle name="Calculation 5 5 2 11 2" xfId="13334" xr:uid="{00000000-0005-0000-0000-0000FF330000}"/>
    <cellStyle name="Calculation 5 5 2 11 2 2" xfId="13335" xr:uid="{00000000-0005-0000-0000-000000340000}"/>
    <cellStyle name="Calculation 5 5 2 11 3" xfId="13336" xr:uid="{00000000-0005-0000-0000-000001340000}"/>
    <cellStyle name="Calculation 5 5 2 12" xfId="13337" xr:uid="{00000000-0005-0000-0000-000002340000}"/>
    <cellStyle name="Calculation 5 5 2 12 2" xfId="13338" xr:uid="{00000000-0005-0000-0000-000003340000}"/>
    <cellStyle name="Calculation 5 5 2 12 2 2" xfId="13339" xr:uid="{00000000-0005-0000-0000-000004340000}"/>
    <cellStyle name="Calculation 5 5 2 12 3" xfId="13340" xr:uid="{00000000-0005-0000-0000-000005340000}"/>
    <cellStyle name="Calculation 5 5 2 13" xfId="13341" xr:uid="{00000000-0005-0000-0000-000006340000}"/>
    <cellStyle name="Calculation 5 5 2 13 2" xfId="13342" xr:uid="{00000000-0005-0000-0000-000007340000}"/>
    <cellStyle name="Calculation 5 5 2 13 2 2" xfId="13343" xr:uid="{00000000-0005-0000-0000-000008340000}"/>
    <cellStyle name="Calculation 5 5 2 13 3" xfId="13344" xr:uid="{00000000-0005-0000-0000-000009340000}"/>
    <cellStyle name="Calculation 5 5 2 14" xfId="13345" xr:uid="{00000000-0005-0000-0000-00000A340000}"/>
    <cellStyle name="Calculation 5 5 2 14 2" xfId="13346" xr:uid="{00000000-0005-0000-0000-00000B340000}"/>
    <cellStyle name="Calculation 5 5 2 14 2 2" xfId="13347" xr:uid="{00000000-0005-0000-0000-00000C340000}"/>
    <cellStyle name="Calculation 5 5 2 14 3" xfId="13348" xr:uid="{00000000-0005-0000-0000-00000D340000}"/>
    <cellStyle name="Calculation 5 5 2 15" xfId="13349" xr:uid="{00000000-0005-0000-0000-00000E340000}"/>
    <cellStyle name="Calculation 5 5 2 15 2" xfId="13350" xr:uid="{00000000-0005-0000-0000-00000F340000}"/>
    <cellStyle name="Calculation 5 5 2 15 2 2" xfId="13351" xr:uid="{00000000-0005-0000-0000-000010340000}"/>
    <cellStyle name="Calculation 5 5 2 15 3" xfId="13352" xr:uid="{00000000-0005-0000-0000-000011340000}"/>
    <cellStyle name="Calculation 5 5 2 16" xfId="13353" xr:uid="{00000000-0005-0000-0000-000012340000}"/>
    <cellStyle name="Calculation 5 5 2 16 2" xfId="13354" xr:uid="{00000000-0005-0000-0000-000013340000}"/>
    <cellStyle name="Calculation 5 5 2 16 2 2" xfId="13355" xr:uid="{00000000-0005-0000-0000-000014340000}"/>
    <cellStyle name="Calculation 5 5 2 16 3" xfId="13356" xr:uid="{00000000-0005-0000-0000-000015340000}"/>
    <cellStyle name="Calculation 5 5 2 17" xfId="13357" xr:uid="{00000000-0005-0000-0000-000016340000}"/>
    <cellStyle name="Calculation 5 5 2 17 2" xfId="13358" xr:uid="{00000000-0005-0000-0000-000017340000}"/>
    <cellStyle name="Calculation 5 5 2 17 2 2" xfId="13359" xr:uid="{00000000-0005-0000-0000-000018340000}"/>
    <cellStyle name="Calculation 5 5 2 17 3" xfId="13360" xr:uid="{00000000-0005-0000-0000-000019340000}"/>
    <cellStyle name="Calculation 5 5 2 18" xfId="13361" xr:uid="{00000000-0005-0000-0000-00001A340000}"/>
    <cellStyle name="Calculation 5 5 2 18 2" xfId="13362" xr:uid="{00000000-0005-0000-0000-00001B340000}"/>
    <cellStyle name="Calculation 5 5 2 18 2 2" xfId="13363" xr:uid="{00000000-0005-0000-0000-00001C340000}"/>
    <cellStyle name="Calculation 5 5 2 18 3" xfId="13364" xr:uid="{00000000-0005-0000-0000-00001D340000}"/>
    <cellStyle name="Calculation 5 5 2 19" xfId="13365" xr:uid="{00000000-0005-0000-0000-00001E340000}"/>
    <cellStyle name="Calculation 5 5 2 19 2" xfId="13366" xr:uid="{00000000-0005-0000-0000-00001F340000}"/>
    <cellStyle name="Calculation 5 5 2 19 2 2" xfId="13367" xr:uid="{00000000-0005-0000-0000-000020340000}"/>
    <cellStyle name="Calculation 5 5 2 19 3" xfId="13368" xr:uid="{00000000-0005-0000-0000-000021340000}"/>
    <cellStyle name="Calculation 5 5 2 2" xfId="13369" xr:uid="{00000000-0005-0000-0000-000022340000}"/>
    <cellStyle name="Calculation 5 5 2 2 2" xfId="13370" xr:uid="{00000000-0005-0000-0000-000023340000}"/>
    <cellStyle name="Calculation 5 5 2 2 2 2" xfId="13371" xr:uid="{00000000-0005-0000-0000-000024340000}"/>
    <cellStyle name="Calculation 5 5 2 2 2 3" xfId="13372" xr:uid="{00000000-0005-0000-0000-000025340000}"/>
    <cellStyle name="Calculation 5 5 2 2 3" xfId="13373" xr:uid="{00000000-0005-0000-0000-000026340000}"/>
    <cellStyle name="Calculation 5 5 2 2 3 2" xfId="13374" xr:uid="{00000000-0005-0000-0000-000027340000}"/>
    <cellStyle name="Calculation 5 5 2 2 4" xfId="13375" xr:uid="{00000000-0005-0000-0000-000028340000}"/>
    <cellStyle name="Calculation 5 5 2 20" xfId="13376" xr:uid="{00000000-0005-0000-0000-000029340000}"/>
    <cellStyle name="Calculation 5 5 2 20 2" xfId="13377" xr:uid="{00000000-0005-0000-0000-00002A340000}"/>
    <cellStyle name="Calculation 5 5 2 20 2 2" xfId="13378" xr:uid="{00000000-0005-0000-0000-00002B340000}"/>
    <cellStyle name="Calculation 5 5 2 20 3" xfId="13379" xr:uid="{00000000-0005-0000-0000-00002C340000}"/>
    <cellStyle name="Calculation 5 5 2 21" xfId="13380" xr:uid="{00000000-0005-0000-0000-00002D340000}"/>
    <cellStyle name="Calculation 5 5 2 21 2" xfId="13381" xr:uid="{00000000-0005-0000-0000-00002E340000}"/>
    <cellStyle name="Calculation 5 5 2 22" xfId="13382" xr:uid="{00000000-0005-0000-0000-00002F340000}"/>
    <cellStyle name="Calculation 5 5 2 23" xfId="13383" xr:uid="{00000000-0005-0000-0000-000030340000}"/>
    <cellStyle name="Calculation 5 5 2 3" xfId="13384" xr:uid="{00000000-0005-0000-0000-000031340000}"/>
    <cellStyle name="Calculation 5 5 2 3 2" xfId="13385" xr:uid="{00000000-0005-0000-0000-000032340000}"/>
    <cellStyle name="Calculation 5 5 2 3 2 2" xfId="13386" xr:uid="{00000000-0005-0000-0000-000033340000}"/>
    <cellStyle name="Calculation 5 5 2 3 3" xfId="13387" xr:uid="{00000000-0005-0000-0000-000034340000}"/>
    <cellStyle name="Calculation 5 5 2 3 4" xfId="13388" xr:uid="{00000000-0005-0000-0000-000035340000}"/>
    <cellStyle name="Calculation 5 5 2 4" xfId="13389" xr:uid="{00000000-0005-0000-0000-000036340000}"/>
    <cellStyle name="Calculation 5 5 2 4 2" xfId="13390" xr:uid="{00000000-0005-0000-0000-000037340000}"/>
    <cellStyle name="Calculation 5 5 2 4 2 2" xfId="13391" xr:uid="{00000000-0005-0000-0000-000038340000}"/>
    <cellStyle name="Calculation 5 5 2 4 3" xfId="13392" xr:uid="{00000000-0005-0000-0000-000039340000}"/>
    <cellStyle name="Calculation 5 5 2 4 4" xfId="13393" xr:uid="{00000000-0005-0000-0000-00003A340000}"/>
    <cellStyle name="Calculation 5 5 2 5" xfId="13394" xr:uid="{00000000-0005-0000-0000-00003B340000}"/>
    <cellStyle name="Calculation 5 5 2 5 2" xfId="13395" xr:uid="{00000000-0005-0000-0000-00003C340000}"/>
    <cellStyle name="Calculation 5 5 2 5 2 2" xfId="13396" xr:uid="{00000000-0005-0000-0000-00003D340000}"/>
    <cellStyle name="Calculation 5 5 2 5 3" xfId="13397" xr:uid="{00000000-0005-0000-0000-00003E340000}"/>
    <cellStyle name="Calculation 5 5 2 6" xfId="13398" xr:uid="{00000000-0005-0000-0000-00003F340000}"/>
    <cellStyle name="Calculation 5 5 2 6 2" xfId="13399" xr:uid="{00000000-0005-0000-0000-000040340000}"/>
    <cellStyle name="Calculation 5 5 2 6 2 2" xfId="13400" xr:uid="{00000000-0005-0000-0000-000041340000}"/>
    <cellStyle name="Calculation 5 5 2 6 3" xfId="13401" xr:uid="{00000000-0005-0000-0000-000042340000}"/>
    <cellStyle name="Calculation 5 5 2 7" xfId="13402" xr:uid="{00000000-0005-0000-0000-000043340000}"/>
    <cellStyle name="Calculation 5 5 2 7 2" xfId="13403" xr:uid="{00000000-0005-0000-0000-000044340000}"/>
    <cellStyle name="Calculation 5 5 2 7 2 2" xfId="13404" xr:uid="{00000000-0005-0000-0000-000045340000}"/>
    <cellStyle name="Calculation 5 5 2 7 3" xfId="13405" xr:uid="{00000000-0005-0000-0000-000046340000}"/>
    <cellStyle name="Calculation 5 5 2 8" xfId="13406" xr:uid="{00000000-0005-0000-0000-000047340000}"/>
    <cellStyle name="Calculation 5 5 2 8 2" xfId="13407" xr:uid="{00000000-0005-0000-0000-000048340000}"/>
    <cellStyle name="Calculation 5 5 2 8 2 2" xfId="13408" xr:uid="{00000000-0005-0000-0000-000049340000}"/>
    <cellStyle name="Calculation 5 5 2 8 3" xfId="13409" xr:uid="{00000000-0005-0000-0000-00004A340000}"/>
    <cellStyle name="Calculation 5 5 2 9" xfId="13410" xr:uid="{00000000-0005-0000-0000-00004B340000}"/>
    <cellStyle name="Calculation 5 5 2 9 2" xfId="13411" xr:uid="{00000000-0005-0000-0000-00004C340000}"/>
    <cellStyle name="Calculation 5 5 2 9 2 2" xfId="13412" xr:uid="{00000000-0005-0000-0000-00004D340000}"/>
    <cellStyle name="Calculation 5 5 2 9 3" xfId="13413" xr:uid="{00000000-0005-0000-0000-00004E340000}"/>
    <cellStyle name="Calculation 5 5 20" xfId="13414" xr:uid="{00000000-0005-0000-0000-00004F340000}"/>
    <cellStyle name="Calculation 5 5 20 2" xfId="13415" xr:uid="{00000000-0005-0000-0000-000050340000}"/>
    <cellStyle name="Calculation 5 5 20 2 2" xfId="13416" xr:uid="{00000000-0005-0000-0000-000051340000}"/>
    <cellStyle name="Calculation 5 5 20 3" xfId="13417" xr:uid="{00000000-0005-0000-0000-000052340000}"/>
    <cellStyle name="Calculation 5 5 21" xfId="13418" xr:uid="{00000000-0005-0000-0000-000053340000}"/>
    <cellStyle name="Calculation 5 5 21 2" xfId="13419" xr:uid="{00000000-0005-0000-0000-000054340000}"/>
    <cellStyle name="Calculation 5 5 21 2 2" xfId="13420" xr:uid="{00000000-0005-0000-0000-000055340000}"/>
    <cellStyle name="Calculation 5 5 21 3" xfId="13421" xr:uid="{00000000-0005-0000-0000-000056340000}"/>
    <cellStyle name="Calculation 5 5 22" xfId="13422" xr:uid="{00000000-0005-0000-0000-000057340000}"/>
    <cellStyle name="Calculation 5 5 22 2" xfId="13423" xr:uid="{00000000-0005-0000-0000-000058340000}"/>
    <cellStyle name="Calculation 5 5 23" xfId="13424" xr:uid="{00000000-0005-0000-0000-000059340000}"/>
    <cellStyle name="Calculation 5 5 24" xfId="13425" xr:uid="{00000000-0005-0000-0000-00005A340000}"/>
    <cellStyle name="Calculation 5 5 3" xfId="13426" xr:uid="{00000000-0005-0000-0000-00005B340000}"/>
    <cellStyle name="Calculation 5 5 3 2" xfId="13427" xr:uid="{00000000-0005-0000-0000-00005C340000}"/>
    <cellStyle name="Calculation 5 5 3 2 2" xfId="13428" xr:uid="{00000000-0005-0000-0000-00005D340000}"/>
    <cellStyle name="Calculation 5 5 3 2 3" xfId="13429" xr:uid="{00000000-0005-0000-0000-00005E340000}"/>
    <cellStyle name="Calculation 5 5 3 3" xfId="13430" xr:uid="{00000000-0005-0000-0000-00005F340000}"/>
    <cellStyle name="Calculation 5 5 3 3 2" xfId="13431" xr:uid="{00000000-0005-0000-0000-000060340000}"/>
    <cellStyle name="Calculation 5 5 3 4" xfId="13432" xr:uid="{00000000-0005-0000-0000-000061340000}"/>
    <cellStyle name="Calculation 5 5 4" xfId="13433" xr:uid="{00000000-0005-0000-0000-000062340000}"/>
    <cellStyle name="Calculation 5 5 4 2" xfId="13434" xr:uid="{00000000-0005-0000-0000-000063340000}"/>
    <cellStyle name="Calculation 5 5 4 2 2" xfId="13435" xr:uid="{00000000-0005-0000-0000-000064340000}"/>
    <cellStyle name="Calculation 5 5 4 3" xfId="13436" xr:uid="{00000000-0005-0000-0000-000065340000}"/>
    <cellStyle name="Calculation 5 5 4 4" xfId="13437" xr:uid="{00000000-0005-0000-0000-000066340000}"/>
    <cellStyle name="Calculation 5 5 5" xfId="13438" xr:uid="{00000000-0005-0000-0000-000067340000}"/>
    <cellStyle name="Calculation 5 5 5 2" xfId="13439" xr:uid="{00000000-0005-0000-0000-000068340000}"/>
    <cellStyle name="Calculation 5 5 5 2 2" xfId="13440" xr:uid="{00000000-0005-0000-0000-000069340000}"/>
    <cellStyle name="Calculation 5 5 5 3" xfId="13441" xr:uid="{00000000-0005-0000-0000-00006A340000}"/>
    <cellStyle name="Calculation 5 5 5 4" xfId="13442" xr:uid="{00000000-0005-0000-0000-00006B340000}"/>
    <cellStyle name="Calculation 5 5 6" xfId="13443" xr:uid="{00000000-0005-0000-0000-00006C340000}"/>
    <cellStyle name="Calculation 5 5 6 2" xfId="13444" xr:uid="{00000000-0005-0000-0000-00006D340000}"/>
    <cellStyle name="Calculation 5 5 6 2 2" xfId="13445" xr:uid="{00000000-0005-0000-0000-00006E340000}"/>
    <cellStyle name="Calculation 5 5 6 3" xfId="13446" xr:uid="{00000000-0005-0000-0000-00006F340000}"/>
    <cellStyle name="Calculation 5 5 7" xfId="13447" xr:uid="{00000000-0005-0000-0000-000070340000}"/>
    <cellStyle name="Calculation 5 5 7 2" xfId="13448" xr:uid="{00000000-0005-0000-0000-000071340000}"/>
    <cellStyle name="Calculation 5 5 7 2 2" xfId="13449" xr:uid="{00000000-0005-0000-0000-000072340000}"/>
    <cellStyle name="Calculation 5 5 7 3" xfId="13450" xr:uid="{00000000-0005-0000-0000-000073340000}"/>
    <cellStyle name="Calculation 5 5 8" xfId="13451" xr:uid="{00000000-0005-0000-0000-000074340000}"/>
    <cellStyle name="Calculation 5 5 8 2" xfId="13452" xr:uid="{00000000-0005-0000-0000-000075340000}"/>
    <cellStyle name="Calculation 5 5 8 2 2" xfId="13453" xr:uid="{00000000-0005-0000-0000-000076340000}"/>
    <cellStyle name="Calculation 5 5 8 3" xfId="13454" xr:uid="{00000000-0005-0000-0000-000077340000}"/>
    <cellStyle name="Calculation 5 5 9" xfId="13455" xr:uid="{00000000-0005-0000-0000-000078340000}"/>
    <cellStyle name="Calculation 5 5 9 2" xfId="13456" xr:uid="{00000000-0005-0000-0000-000079340000}"/>
    <cellStyle name="Calculation 5 5 9 2 2" xfId="13457" xr:uid="{00000000-0005-0000-0000-00007A340000}"/>
    <cellStyle name="Calculation 5 5 9 3" xfId="13458" xr:uid="{00000000-0005-0000-0000-00007B340000}"/>
    <cellStyle name="Calculation 5 6" xfId="13459" xr:uid="{00000000-0005-0000-0000-00007C340000}"/>
    <cellStyle name="Calculation 5 6 10" xfId="13460" xr:uid="{00000000-0005-0000-0000-00007D340000}"/>
    <cellStyle name="Calculation 5 6 10 2" xfId="13461" xr:uid="{00000000-0005-0000-0000-00007E340000}"/>
    <cellStyle name="Calculation 5 6 10 2 2" xfId="13462" xr:uid="{00000000-0005-0000-0000-00007F340000}"/>
    <cellStyle name="Calculation 5 6 10 3" xfId="13463" xr:uid="{00000000-0005-0000-0000-000080340000}"/>
    <cellStyle name="Calculation 5 6 11" xfId="13464" xr:uid="{00000000-0005-0000-0000-000081340000}"/>
    <cellStyle name="Calculation 5 6 11 2" xfId="13465" xr:uid="{00000000-0005-0000-0000-000082340000}"/>
    <cellStyle name="Calculation 5 6 11 2 2" xfId="13466" xr:uid="{00000000-0005-0000-0000-000083340000}"/>
    <cellStyle name="Calculation 5 6 11 3" xfId="13467" xr:uid="{00000000-0005-0000-0000-000084340000}"/>
    <cellStyle name="Calculation 5 6 12" xfId="13468" xr:uid="{00000000-0005-0000-0000-000085340000}"/>
    <cellStyle name="Calculation 5 6 12 2" xfId="13469" xr:uid="{00000000-0005-0000-0000-000086340000}"/>
    <cellStyle name="Calculation 5 6 12 2 2" xfId="13470" xr:uid="{00000000-0005-0000-0000-000087340000}"/>
    <cellStyle name="Calculation 5 6 12 3" xfId="13471" xr:uid="{00000000-0005-0000-0000-000088340000}"/>
    <cellStyle name="Calculation 5 6 13" xfId="13472" xr:uid="{00000000-0005-0000-0000-000089340000}"/>
    <cellStyle name="Calculation 5 6 13 2" xfId="13473" xr:uid="{00000000-0005-0000-0000-00008A340000}"/>
    <cellStyle name="Calculation 5 6 13 2 2" xfId="13474" xr:uid="{00000000-0005-0000-0000-00008B340000}"/>
    <cellStyle name="Calculation 5 6 13 3" xfId="13475" xr:uid="{00000000-0005-0000-0000-00008C340000}"/>
    <cellStyle name="Calculation 5 6 14" xfId="13476" xr:uid="{00000000-0005-0000-0000-00008D340000}"/>
    <cellStyle name="Calculation 5 6 14 2" xfId="13477" xr:uid="{00000000-0005-0000-0000-00008E340000}"/>
    <cellStyle name="Calculation 5 6 14 2 2" xfId="13478" xr:uid="{00000000-0005-0000-0000-00008F340000}"/>
    <cellStyle name="Calculation 5 6 14 3" xfId="13479" xr:uid="{00000000-0005-0000-0000-000090340000}"/>
    <cellStyle name="Calculation 5 6 15" xfId="13480" xr:uid="{00000000-0005-0000-0000-000091340000}"/>
    <cellStyle name="Calculation 5 6 15 2" xfId="13481" xr:uid="{00000000-0005-0000-0000-000092340000}"/>
    <cellStyle name="Calculation 5 6 15 2 2" xfId="13482" xr:uid="{00000000-0005-0000-0000-000093340000}"/>
    <cellStyle name="Calculation 5 6 15 3" xfId="13483" xr:uid="{00000000-0005-0000-0000-000094340000}"/>
    <cellStyle name="Calculation 5 6 16" xfId="13484" xr:uid="{00000000-0005-0000-0000-000095340000}"/>
    <cellStyle name="Calculation 5 6 16 2" xfId="13485" xr:uid="{00000000-0005-0000-0000-000096340000}"/>
    <cellStyle name="Calculation 5 6 16 2 2" xfId="13486" xr:uid="{00000000-0005-0000-0000-000097340000}"/>
    <cellStyle name="Calculation 5 6 16 3" xfId="13487" xr:uid="{00000000-0005-0000-0000-000098340000}"/>
    <cellStyle name="Calculation 5 6 17" xfId="13488" xr:uid="{00000000-0005-0000-0000-000099340000}"/>
    <cellStyle name="Calculation 5 6 17 2" xfId="13489" xr:uid="{00000000-0005-0000-0000-00009A340000}"/>
    <cellStyle name="Calculation 5 6 17 2 2" xfId="13490" xr:uid="{00000000-0005-0000-0000-00009B340000}"/>
    <cellStyle name="Calculation 5 6 17 3" xfId="13491" xr:uid="{00000000-0005-0000-0000-00009C340000}"/>
    <cellStyle name="Calculation 5 6 18" xfId="13492" xr:uid="{00000000-0005-0000-0000-00009D340000}"/>
    <cellStyle name="Calculation 5 6 18 2" xfId="13493" xr:uid="{00000000-0005-0000-0000-00009E340000}"/>
    <cellStyle name="Calculation 5 6 18 2 2" xfId="13494" xr:uid="{00000000-0005-0000-0000-00009F340000}"/>
    <cellStyle name="Calculation 5 6 18 3" xfId="13495" xr:uid="{00000000-0005-0000-0000-0000A0340000}"/>
    <cellStyle name="Calculation 5 6 19" xfId="13496" xr:uid="{00000000-0005-0000-0000-0000A1340000}"/>
    <cellStyle name="Calculation 5 6 19 2" xfId="13497" xr:uid="{00000000-0005-0000-0000-0000A2340000}"/>
    <cellStyle name="Calculation 5 6 19 2 2" xfId="13498" xr:uid="{00000000-0005-0000-0000-0000A3340000}"/>
    <cellStyle name="Calculation 5 6 19 3" xfId="13499" xr:uid="{00000000-0005-0000-0000-0000A4340000}"/>
    <cellStyle name="Calculation 5 6 2" xfId="13500" xr:uid="{00000000-0005-0000-0000-0000A5340000}"/>
    <cellStyle name="Calculation 5 6 2 2" xfId="13501" xr:uid="{00000000-0005-0000-0000-0000A6340000}"/>
    <cellStyle name="Calculation 5 6 2 2 2" xfId="13502" xr:uid="{00000000-0005-0000-0000-0000A7340000}"/>
    <cellStyle name="Calculation 5 6 2 2 3" xfId="13503" xr:uid="{00000000-0005-0000-0000-0000A8340000}"/>
    <cellStyle name="Calculation 5 6 2 3" xfId="13504" xr:uid="{00000000-0005-0000-0000-0000A9340000}"/>
    <cellStyle name="Calculation 5 6 2 3 2" xfId="13505" xr:uid="{00000000-0005-0000-0000-0000AA340000}"/>
    <cellStyle name="Calculation 5 6 2 4" xfId="13506" xr:uid="{00000000-0005-0000-0000-0000AB340000}"/>
    <cellStyle name="Calculation 5 6 20" xfId="13507" xr:uid="{00000000-0005-0000-0000-0000AC340000}"/>
    <cellStyle name="Calculation 5 6 20 2" xfId="13508" xr:uid="{00000000-0005-0000-0000-0000AD340000}"/>
    <cellStyle name="Calculation 5 6 20 2 2" xfId="13509" xr:uid="{00000000-0005-0000-0000-0000AE340000}"/>
    <cellStyle name="Calculation 5 6 20 3" xfId="13510" xr:uid="{00000000-0005-0000-0000-0000AF340000}"/>
    <cellStyle name="Calculation 5 6 21" xfId="13511" xr:uid="{00000000-0005-0000-0000-0000B0340000}"/>
    <cellStyle name="Calculation 5 6 21 2" xfId="13512" xr:uid="{00000000-0005-0000-0000-0000B1340000}"/>
    <cellStyle name="Calculation 5 6 22" xfId="13513" xr:uid="{00000000-0005-0000-0000-0000B2340000}"/>
    <cellStyle name="Calculation 5 6 23" xfId="13514" xr:uid="{00000000-0005-0000-0000-0000B3340000}"/>
    <cellStyle name="Calculation 5 6 3" xfId="13515" xr:uid="{00000000-0005-0000-0000-0000B4340000}"/>
    <cellStyle name="Calculation 5 6 3 2" xfId="13516" xr:uid="{00000000-0005-0000-0000-0000B5340000}"/>
    <cellStyle name="Calculation 5 6 3 2 2" xfId="13517" xr:uid="{00000000-0005-0000-0000-0000B6340000}"/>
    <cellStyle name="Calculation 5 6 3 3" xfId="13518" xr:uid="{00000000-0005-0000-0000-0000B7340000}"/>
    <cellStyle name="Calculation 5 6 3 4" xfId="13519" xr:uid="{00000000-0005-0000-0000-0000B8340000}"/>
    <cellStyle name="Calculation 5 6 4" xfId="13520" xr:uid="{00000000-0005-0000-0000-0000B9340000}"/>
    <cellStyle name="Calculation 5 6 4 2" xfId="13521" xr:uid="{00000000-0005-0000-0000-0000BA340000}"/>
    <cellStyle name="Calculation 5 6 4 2 2" xfId="13522" xr:uid="{00000000-0005-0000-0000-0000BB340000}"/>
    <cellStyle name="Calculation 5 6 4 3" xfId="13523" xr:uid="{00000000-0005-0000-0000-0000BC340000}"/>
    <cellStyle name="Calculation 5 6 4 4" xfId="13524" xr:uid="{00000000-0005-0000-0000-0000BD340000}"/>
    <cellStyle name="Calculation 5 6 5" xfId="13525" xr:uid="{00000000-0005-0000-0000-0000BE340000}"/>
    <cellStyle name="Calculation 5 6 5 2" xfId="13526" xr:uid="{00000000-0005-0000-0000-0000BF340000}"/>
    <cellStyle name="Calculation 5 6 5 2 2" xfId="13527" xr:uid="{00000000-0005-0000-0000-0000C0340000}"/>
    <cellStyle name="Calculation 5 6 5 3" xfId="13528" xr:uid="{00000000-0005-0000-0000-0000C1340000}"/>
    <cellStyle name="Calculation 5 6 6" xfId="13529" xr:uid="{00000000-0005-0000-0000-0000C2340000}"/>
    <cellStyle name="Calculation 5 6 6 2" xfId="13530" xr:uid="{00000000-0005-0000-0000-0000C3340000}"/>
    <cellStyle name="Calculation 5 6 6 2 2" xfId="13531" xr:uid="{00000000-0005-0000-0000-0000C4340000}"/>
    <cellStyle name="Calculation 5 6 6 3" xfId="13532" xr:uid="{00000000-0005-0000-0000-0000C5340000}"/>
    <cellStyle name="Calculation 5 6 7" xfId="13533" xr:uid="{00000000-0005-0000-0000-0000C6340000}"/>
    <cellStyle name="Calculation 5 6 7 2" xfId="13534" xr:uid="{00000000-0005-0000-0000-0000C7340000}"/>
    <cellStyle name="Calculation 5 6 7 2 2" xfId="13535" xr:uid="{00000000-0005-0000-0000-0000C8340000}"/>
    <cellStyle name="Calculation 5 6 7 3" xfId="13536" xr:uid="{00000000-0005-0000-0000-0000C9340000}"/>
    <cellStyle name="Calculation 5 6 8" xfId="13537" xr:uid="{00000000-0005-0000-0000-0000CA340000}"/>
    <cellStyle name="Calculation 5 6 8 2" xfId="13538" xr:uid="{00000000-0005-0000-0000-0000CB340000}"/>
    <cellStyle name="Calculation 5 6 8 2 2" xfId="13539" xr:uid="{00000000-0005-0000-0000-0000CC340000}"/>
    <cellStyle name="Calculation 5 6 8 3" xfId="13540" xr:uid="{00000000-0005-0000-0000-0000CD340000}"/>
    <cellStyle name="Calculation 5 6 9" xfId="13541" xr:uid="{00000000-0005-0000-0000-0000CE340000}"/>
    <cellStyle name="Calculation 5 6 9 2" xfId="13542" xr:uid="{00000000-0005-0000-0000-0000CF340000}"/>
    <cellStyle name="Calculation 5 6 9 2 2" xfId="13543" xr:uid="{00000000-0005-0000-0000-0000D0340000}"/>
    <cellStyle name="Calculation 5 6 9 3" xfId="13544" xr:uid="{00000000-0005-0000-0000-0000D1340000}"/>
    <cellStyle name="Calculation 5 7" xfId="13545" xr:uid="{00000000-0005-0000-0000-0000D2340000}"/>
    <cellStyle name="Calculation 5 7 2" xfId="13546" xr:uid="{00000000-0005-0000-0000-0000D3340000}"/>
    <cellStyle name="Calculation 5 7 2 2" xfId="13547" xr:uid="{00000000-0005-0000-0000-0000D4340000}"/>
    <cellStyle name="Calculation 5 7 2 3" xfId="13548" xr:uid="{00000000-0005-0000-0000-0000D5340000}"/>
    <cellStyle name="Calculation 5 7 3" xfId="13549" xr:uid="{00000000-0005-0000-0000-0000D6340000}"/>
    <cellStyle name="Calculation 5 7 3 2" xfId="13550" xr:uid="{00000000-0005-0000-0000-0000D7340000}"/>
    <cellStyle name="Calculation 5 7 4" xfId="13551" xr:uid="{00000000-0005-0000-0000-0000D8340000}"/>
    <cellStyle name="Calculation 5 8" xfId="13552" xr:uid="{00000000-0005-0000-0000-0000D9340000}"/>
    <cellStyle name="Calculation 5 8 2" xfId="13553" xr:uid="{00000000-0005-0000-0000-0000DA340000}"/>
    <cellStyle name="Calculation 5 8 2 2" xfId="13554" xr:uid="{00000000-0005-0000-0000-0000DB340000}"/>
    <cellStyle name="Calculation 5 8 2 3" xfId="13555" xr:uid="{00000000-0005-0000-0000-0000DC340000}"/>
    <cellStyle name="Calculation 5 8 3" xfId="13556" xr:uid="{00000000-0005-0000-0000-0000DD340000}"/>
    <cellStyle name="Calculation 5 8 4" xfId="13557" xr:uid="{00000000-0005-0000-0000-0000DE340000}"/>
    <cellStyle name="Calculation 5 9" xfId="13558" xr:uid="{00000000-0005-0000-0000-0000DF340000}"/>
    <cellStyle name="Calculation 5 9 2" xfId="13559" xr:uid="{00000000-0005-0000-0000-0000E0340000}"/>
    <cellStyle name="Calculation 5 9 2 2" xfId="13560" xr:uid="{00000000-0005-0000-0000-0000E1340000}"/>
    <cellStyle name="Calculation 5 9 3" xfId="13561" xr:uid="{00000000-0005-0000-0000-0000E2340000}"/>
    <cellStyle name="Calculation 5 9 4" xfId="13562" xr:uid="{00000000-0005-0000-0000-0000E3340000}"/>
    <cellStyle name="Calculation 6" xfId="13563" xr:uid="{00000000-0005-0000-0000-0000E4340000}"/>
    <cellStyle name="Calculation 6 10" xfId="13564" xr:uid="{00000000-0005-0000-0000-0000E5340000}"/>
    <cellStyle name="Calculation 6 10 2" xfId="13565" xr:uid="{00000000-0005-0000-0000-0000E6340000}"/>
    <cellStyle name="Calculation 6 10 2 2" xfId="13566" xr:uid="{00000000-0005-0000-0000-0000E7340000}"/>
    <cellStyle name="Calculation 6 10 3" xfId="13567" xr:uid="{00000000-0005-0000-0000-0000E8340000}"/>
    <cellStyle name="Calculation 6 11" xfId="13568" xr:uid="{00000000-0005-0000-0000-0000E9340000}"/>
    <cellStyle name="Calculation 6 11 2" xfId="13569" xr:uid="{00000000-0005-0000-0000-0000EA340000}"/>
    <cellStyle name="Calculation 6 11 2 2" xfId="13570" xr:uid="{00000000-0005-0000-0000-0000EB340000}"/>
    <cellStyle name="Calculation 6 11 3" xfId="13571" xr:uid="{00000000-0005-0000-0000-0000EC340000}"/>
    <cellStyle name="Calculation 6 12" xfId="13572" xr:uid="{00000000-0005-0000-0000-0000ED340000}"/>
    <cellStyle name="Calculation 6 12 2" xfId="13573" xr:uid="{00000000-0005-0000-0000-0000EE340000}"/>
    <cellStyle name="Calculation 6 12 2 2" xfId="13574" xr:uid="{00000000-0005-0000-0000-0000EF340000}"/>
    <cellStyle name="Calculation 6 12 3" xfId="13575" xr:uid="{00000000-0005-0000-0000-0000F0340000}"/>
    <cellStyle name="Calculation 6 13" xfId="13576" xr:uid="{00000000-0005-0000-0000-0000F1340000}"/>
    <cellStyle name="Calculation 6 13 2" xfId="13577" xr:uid="{00000000-0005-0000-0000-0000F2340000}"/>
    <cellStyle name="Calculation 6 13 2 2" xfId="13578" xr:uid="{00000000-0005-0000-0000-0000F3340000}"/>
    <cellStyle name="Calculation 6 13 3" xfId="13579" xr:uid="{00000000-0005-0000-0000-0000F4340000}"/>
    <cellStyle name="Calculation 6 14" xfId="13580" xr:uid="{00000000-0005-0000-0000-0000F5340000}"/>
    <cellStyle name="Calculation 6 14 2" xfId="13581" xr:uid="{00000000-0005-0000-0000-0000F6340000}"/>
    <cellStyle name="Calculation 6 14 2 2" xfId="13582" xr:uid="{00000000-0005-0000-0000-0000F7340000}"/>
    <cellStyle name="Calculation 6 14 3" xfId="13583" xr:uid="{00000000-0005-0000-0000-0000F8340000}"/>
    <cellStyle name="Calculation 6 15" xfId="13584" xr:uid="{00000000-0005-0000-0000-0000F9340000}"/>
    <cellStyle name="Calculation 6 15 2" xfId="13585" xr:uid="{00000000-0005-0000-0000-0000FA340000}"/>
    <cellStyle name="Calculation 6 15 2 2" xfId="13586" xr:uid="{00000000-0005-0000-0000-0000FB340000}"/>
    <cellStyle name="Calculation 6 15 3" xfId="13587" xr:uid="{00000000-0005-0000-0000-0000FC340000}"/>
    <cellStyle name="Calculation 6 16" xfId="13588" xr:uid="{00000000-0005-0000-0000-0000FD340000}"/>
    <cellStyle name="Calculation 6 16 2" xfId="13589" xr:uid="{00000000-0005-0000-0000-0000FE340000}"/>
    <cellStyle name="Calculation 6 16 2 2" xfId="13590" xr:uid="{00000000-0005-0000-0000-0000FF340000}"/>
    <cellStyle name="Calculation 6 16 3" xfId="13591" xr:uid="{00000000-0005-0000-0000-000000350000}"/>
    <cellStyle name="Calculation 6 17" xfId="13592" xr:uid="{00000000-0005-0000-0000-000001350000}"/>
    <cellStyle name="Calculation 6 17 2" xfId="13593" xr:uid="{00000000-0005-0000-0000-000002350000}"/>
    <cellStyle name="Calculation 6 17 2 2" xfId="13594" xr:uid="{00000000-0005-0000-0000-000003350000}"/>
    <cellStyle name="Calculation 6 17 3" xfId="13595" xr:uid="{00000000-0005-0000-0000-000004350000}"/>
    <cellStyle name="Calculation 6 18" xfId="13596" xr:uid="{00000000-0005-0000-0000-000005350000}"/>
    <cellStyle name="Calculation 6 18 2" xfId="13597" xr:uid="{00000000-0005-0000-0000-000006350000}"/>
    <cellStyle name="Calculation 6 18 2 2" xfId="13598" xr:uid="{00000000-0005-0000-0000-000007350000}"/>
    <cellStyle name="Calculation 6 18 3" xfId="13599" xr:uid="{00000000-0005-0000-0000-000008350000}"/>
    <cellStyle name="Calculation 6 19" xfId="13600" xr:uid="{00000000-0005-0000-0000-000009350000}"/>
    <cellStyle name="Calculation 6 19 2" xfId="13601" xr:uid="{00000000-0005-0000-0000-00000A350000}"/>
    <cellStyle name="Calculation 6 19 2 2" xfId="13602" xr:uid="{00000000-0005-0000-0000-00000B350000}"/>
    <cellStyle name="Calculation 6 19 3" xfId="13603" xr:uid="{00000000-0005-0000-0000-00000C350000}"/>
    <cellStyle name="Calculation 6 2" xfId="13604" xr:uid="{00000000-0005-0000-0000-00000D350000}"/>
    <cellStyle name="Calculation 6 2 10" xfId="13605" xr:uid="{00000000-0005-0000-0000-00000E350000}"/>
    <cellStyle name="Calculation 6 2 10 2" xfId="13606" xr:uid="{00000000-0005-0000-0000-00000F350000}"/>
    <cellStyle name="Calculation 6 2 10 2 2" xfId="13607" xr:uid="{00000000-0005-0000-0000-000010350000}"/>
    <cellStyle name="Calculation 6 2 10 3" xfId="13608" xr:uid="{00000000-0005-0000-0000-000011350000}"/>
    <cellStyle name="Calculation 6 2 11" xfId="13609" xr:uid="{00000000-0005-0000-0000-000012350000}"/>
    <cellStyle name="Calculation 6 2 11 2" xfId="13610" xr:uid="{00000000-0005-0000-0000-000013350000}"/>
    <cellStyle name="Calculation 6 2 11 2 2" xfId="13611" xr:uid="{00000000-0005-0000-0000-000014350000}"/>
    <cellStyle name="Calculation 6 2 11 3" xfId="13612" xr:uid="{00000000-0005-0000-0000-000015350000}"/>
    <cellStyle name="Calculation 6 2 12" xfId="13613" xr:uid="{00000000-0005-0000-0000-000016350000}"/>
    <cellStyle name="Calculation 6 2 12 2" xfId="13614" xr:uid="{00000000-0005-0000-0000-000017350000}"/>
    <cellStyle name="Calculation 6 2 12 2 2" xfId="13615" xr:uid="{00000000-0005-0000-0000-000018350000}"/>
    <cellStyle name="Calculation 6 2 12 3" xfId="13616" xr:uid="{00000000-0005-0000-0000-000019350000}"/>
    <cellStyle name="Calculation 6 2 13" xfId="13617" xr:uid="{00000000-0005-0000-0000-00001A350000}"/>
    <cellStyle name="Calculation 6 2 13 2" xfId="13618" xr:uid="{00000000-0005-0000-0000-00001B350000}"/>
    <cellStyle name="Calculation 6 2 13 2 2" xfId="13619" xr:uid="{00000000-0005-0000-0000-00001C350000}"/>
    <cellStyle name="Calculation 6 2 13 3" xfId="13620" xr:uid="{00000000-0005-0000-0000-00001D350000}"/>
    <cellStyle name="Calculation 6 2 14" xfId="13621" xr:uid="{00000000-0005-0000-0000-00001E350000}"/>
    <cellStyle name="Calculation 6 2 14 2" xfId="13622" xr:uid="{00000000-0005-0000-0000-00001F350000}"/>
    <cellStyle name="Calculation 6 2 14 2 2" xfId="13623" xr:uid="{00000000-0005-0000-0000-000020350000}"/>
    <cellStyle name="Calculation 6 2 14 3" xfId="13624" xr:uid="{00000000-0005-0000-0000-000021350000}"/>
    <cellStyle name="Calculation 6 2 15" xfId="13625" xr:uid="{00000000-0005-0000-0000-000022350000}"/>
    <cellStyle name="Calculation 6 2 15 2" xfId="13626" xr:uid="{00000000-0005-0000-0000-000023350000}"/>
    <cellStyle name="Calculation 6 2 15 2 2" xfId="13627" xr:uid="{00000000-0005-0000-0000-000024350000}"/>
    <cellStyle name="Calculation 6 2 15 3" xfId="13628" xr:uid="{00000000-0005-0000-0000-000025350000}"/>
    <cellStyle name="Calculation 6 2 16" xfId="13629" xr:uid="{00000000-0005-0000-0000-000026350000}"/>
    <cellStyle name="Calculation 6 2 16 2" xfId="13630" xr:uid="{00000000-0005-0000-0000-000027350000}"/>
    <cellStyle name="Calculation 6 2 16 2 2" xfId="13631" xr:uid="{00000000-0005-0000-0000-000028350000}"/>
    <cellStyle name="Calculation 6 2 16 3" xfId="13632" xr:uid="{00000000-0005-0000-0000-000029350000}"/>
    <cellStyle name="Calculation 6 2 17" xfId="13633" xr:uid="{00000000-0005-0000-0000-00002A350000}"/>
    <cellStyle name="Calculation 6 2 17 2" xfId="13634" xr:uid="{00000000-0005-0000-0000-00002B350000}"/>
    <cellStyle name="Calculation 6 2 17 2 2" xfId="13635" xr:uid="{00000000-0005-0000-0000-00002C350000}"/>
    <cellStyle name="Calculation 6 2 17 3" xfId="13636" xr:uid="{00000000-0005-0000-0000-00002D350000}"/>
    <cellStyle name="Calculation 6 2 18" xfId="13637" xr:uid="{00000000-0005-0000-0000-00002E350000}"/>
    <cellStyle name="Calculation 6 2 18 2" xfId="13638" xr:uid="{00000000-0005-0000-0000-00002F350000}"/>
    <cellStyle name="Calculation 6 2 18 2 2" xfId="13639" xr:uid="{00000000-0005-0000-0000-000030350000}"/>
    <cellStyle name="Calculation 6 2 18 3" xfId="13640" xr:uid="{00000000-0005-0000-0000-000031350000}"/>
    <cellStyle name="Calculation 6 2 19" xfId="13641" xr:uid="{00000000-0005-0000-0000-000032350000}"/>
    <cellStyle name="Calculation 6 2 19 2" xfId="13642" xr:uid="{00000000-0005-0000-0000-000033350000}"/>
    <cellStyle name="Calculation 6 2 19 2 2" xfId="13643" xr:uid="{00000000-0005-0000-0000-000034350000}"/>
    <cellStyle name="Calculation 6 2 19 3" xfId="13644" xr:uid="{00000000-0005-0000-0000-000035350000}"/>
    <cellStyle name="Calculation 6 2 2" xfId="13645" xr:uid="{00000000-0005-0000-0000-000036350000}"/>
    <cellStyle name="Calculation 6 2 2 10" xfId="13646" xr:uid="{00000000-0005-0000-0000-000037350000}"/>
    <cellStyle name="Calculation 6 2 2 10 2" xfId="13647" xr:uid="{00000000-0005-0000-0000-000038350000}"/>
    <cellStyle name="Calculation 6 2 2 10 2 2" xfId="13648" xr:uid="{00000000-0005-0000-0000-000039350000}"/>
    <cellStyle name="Calculation 6 2 2 10 3" xfId="13649" xr:uid="{00000000-0005-0000-0000-00003A350000}"/>
    <cellStyle name="Calculation 6 2 2 11" xfId="13650" xr:uid="{00000000-0005-0000-0000-00003B350000}"/>
    <cellStyle name="Calculation 6 2 2 11 2" xfId="13651" xr:uid="{00000000-0005-0000-0000-00003C350000}"/>
    <cellStyle name="Calculation 6 2 2 11 2 2" xfId="13652" xr:uid="{00000000-0005-0000-0000-00003D350000}"/>
    <cellStyle name="Calculation 6 2 2 11 3" xfId="13653" xr:uid="{00000000-0005-0000-0000-00003E350000}"/>
    <cellStyle name="Calculation 6 2 2 12" xfId="13654" xr:uid="{00000000-0005-0000-0000-00003F350000}"/>
    <cellStyle name="Calculation 6 2 2 12 2" xfId="13655" xr:uid="{00000000-0005-0000-0000-000040350000}"/>
    <cellStyle name="Calculation 6 2 2 12 2 2" xfId="13656" xr:uid="{00000000-0005-0000-0000-000041350000}"/>
    <cellStyle name="Calculation 6 2 2 12 3" xfId="13657" xr:uid="{00000000-0005-0000-0000-000042350000}"/>
    <cellStyle name="Calculation 6 2 2 13" xfId="13658" xr:uid="{00000000-0005-0000-0000-000043350000}"/>
    <cellStyle name="Calculation 6 2 2 13 2" xfId="13659" xr:uid="{00000000-0005-0000-0000-000044350000}"/>
    <cellStyle name="Calculation 6 2 2 13 2 2" xfId="13660" xr:uid="{00000000-0005-0000-0000-000045350000}"/>
    <cellStyle name="Calculation 6 2 2 13 3" xfId="13661" xr:uid="{00000000-0005-0000-0000-000046350000}"/>
    <cellStyle name="Calculation 6 2 2 14" xfId="13662" xr:uid="{00000000-0005-0000-0000-000047350000}"/>
    <cellStyle name="Calculation 6 2 2 14 2" xfId="13663" xr:uid="{00000000-0005-0000-0000-000048350000}"/>
    <cellStyle name="Calculation 6 2 2 14 2 2" xfId="13664" xr:uid="{00000000-0005-0000-0000-000049350000}"/>
    <cellStyle name="Calculation 6 2 2 14 3" xfId="13665" xr:uid="{00000000-0005-0000-0000-00004A350000}"/>
    <cellStyle name="Calculation 6 2 2 15" xfId="13666" xr:uid="{00000000-0005-0000-0000-00004B350000}"/>
    <cellStyle name="Calculation 6 2 2 15 2" xfId="13667" xr:uid="{00000000-0005-0000-0000-00004C350000}"/>
    <cellStyle name="Calculation 6 2 2 15 2 2" xfId="13668" xr:uid="{00000000-0005-0000-0000-00004D350000}"/>
    <cellStyle name="Calculation 6 2 2 15 3" xfId="13669" xr:uid="{00000000-0005-0000-0000-00004E350000}"/>
    <cellStyle name="Calculation 6 2 2 16" xfId="13670" xr:uid="{00000000-0005-0000-0000-00004F350000}"/>
    <cellStyle name="Calculation 6 2 2 16 2" xfId="13671" xr:uid="{00000000-0005-0000-0000-000050350000}"/>
    <cellStyle name="Calculation 6 2 2 16 2 2" xfId="13672" xr:uid="{00000000-0005-0000-0000-000051350000}"/>
    <cellStyle name="Calculation 6 2 2 16 3" xfId="13673" xr:uid="{00000000-0005-0000-0000-000052350000}"/>
    <cellStyle name="Calculation 6 2 2 17" xfId="13674" xr:uid="{00000000-0005-0000-0000-000053350000}"/>
    <cellStyle name="Calculation 6 2 2 17 2" xfId="13675" xr:uid="{00000000-0005-0000-0000-000054350000}"/>
    <cellStyle name="Calculation 6 2 2 17 2 2" xfId="13676" xr:uid="{00000000-0005-0000-0000-000055350000}"/>
    <cellStyle name="Calculation 6 2 2 17 3" xfId="13677" xr:uid="{00000000-0005-0000-0000-000056350000}"/>
    <cellStyle name="Calculation 6 2 2 18" xfId="13678" xr:uid="{00000000-0005-0000-0000-000057350000}"/>
    <cellStyle name="Calculation 6 2 2 18 2" xfId="13679" xr:uid="{00000000-0005-0000-0000-000058350000}"/>
    <cellStyle name="Calculation 6 2 2 19" xfId="13680" xr:uid="{00000000-0005-0000-0000-000059350000}"/>
    <cellStyle name="Calculation 6 2 2 2" xfId="13681" xr:uid="{00000000-0005-0000-0000-00005A350000}"/>
    <cellStyle name="Calculation 6 2 2 2 10" xfId="13682" xr:uid="{00000000-0005-0000-0000-00005B350000}"/>
    <cellStyle name="Calculation 6 2 2 2 10 2" xfId="13683" xr:uid="{00000000-0005-0000-0000-00005C350000}"/>
    <cellStyle name="Calculation 6 2 2 2 10 2 2" xfId="13684" xr:uid="{00000000-0005-0000-0000-00005D350000}"/>
    <cellStyle name="Calculation 6 2 2 2 10 3" xfId="13685" xr:uid="{00000000-0005-0000-0000-00005E350000}"/>
    <cellStyle name="Calculation 6 2 2 2 11" xfId="13686" xr:uid="{00000000-0005-0000-0000-00005F350000}"/>
    <cellStyle name="Calculation 6 2 2 2 11 2" xfId="13687" xr:uid="{00000000-0005-0000-0000-000060350000}"/>
    <cellStyle name="Calculation 6 2 2 2 11 2 2" xfId="13688" xr:uid="{00000000-0005-0000-0000-000061350000}"/>
    <cellStyle name="Calculation 6 2 2 2 11 3" xfId="13689" xr:uid="{00000000-0005-0000-0000-000062350000}"/>
    <cellStyle name="Calculation 6 2 2 2 12" xfId="13690" xr:uid="{00000000-0005-0000-0000-000063350000}"/>
    <cellStyle name="Calculation 6 2 2 2 12 2" xfId="13691" xr:uid="{00000000-0005-0000-0000-000064350000}"/>
    <cellStyle name="Calculation 6 2 2 2 12 2 2" xfId="13692" xr:uid="{00000000-0005-0000-0000-000065350000}"/>
    <cellStyle name="Calculation 6 2 2 2 12 3" xfId="13693" xr:uid="{00000000-0005-0000-0000-000066350000}"/>
    <cellStyle name="Calculation 6 2 2 2 13" xfId="13694" xr:uid="{00000000-0005-0000-0000-000067350000}"/>
    <cellStyle name="Calculation 6 2 2 2 13 2" xfId="13695" xr:uid="{00000000-0005-0000-0000-000068350000}"/>
    <cellStyle name="Calculation 6 2 2 2 13 2 2" xfId="13696" xr:uid="{00000000-0005-0000-0000-000069350000}"/>
    <cellStyle name="Calculation 6 2 2 2 13 3" xfId="13697" xr:uid="{00000000-0005-0000-0000-00006A350000}"/>
    <cellStyle name="Calculation 6 2 2 2 14" xfId="13698" xr:uid="{00000000-0005-0000-0000-00006B350000}"/>
    <cellStyle name="Calculation 6 2 2 2 14 2" xfId="13699" xr:uid="{00000000-0005-0000-0000-00006C350000}"/>
    <cellStyle name="Calculation 6 2 2 2 14 2 2" xfId="13700" xr:uid="{00000000-0005-0000-0000-00006D350000}"/>
    <cellStyle name="Calculation 6 2 2 2 14 3" xfId="13701" xr:uid="{00000000-0005-0000-0000-00006E350000}"/>
    <cellStyle name="Calculation 6 2 2 2 15" xfId="13702" xr:uid="{00000000-0005-0000-0000-00006F350000}"/>
    <cellStyle name="Calculation 6 2 2 2 15 2" xfId="13703" xr:uid="{00000000-0005-0000-0000-000070350000}"/>
    <cellStyle name="Calculation 6 2 2 2 15 2 2" xfId="13704" xr:uid="{00000000-0005-0000-0000-000071350000}"/>
    <cellStyle name="Calculation 6 2 2 2 15 3" xfId="13705" xr:uid="{00000000-0005-0000-0000-000072350000}"/>
    <cellStyle name="Calculation 6 2 2 2 16" xfId="13706" xr:uid="{00000000-0005-0000-0000-000073350000}"/>
    <cellStyle name="Calculation 6 2 2 2 16 2" xfId="13707" xr:uid="{00000000-0005-0000-0000-000074350000}"/>
    <cellStyle name="Calculation 6 2 2 2 16 2 2" xfId="13708" xr:uid="{00000000-0005-0000-0000-000075350000}"/>
    <cellStyle name="Calculation 6 2 2 2 16 3" xfId="13709" xr:uid="{00000000-0005-0000-0000-000076350000}"/>
    <cellStyle name="Calculation 6 2 2 2 17" xfId="13710" xr:uid="{00000000-0005-0000-0000-000077350000}"/>
    <cellStyle name="Calculation 6 2 2 2 17 2" xfId="13711" xr:uid="{00000000-0005-0000-0000-000078350000}"/>
    <cellStyle name="Calculation 6 2 2 2 17 2 2" xfId="13712" xr:uid="{00000000-0005-0000-0000-000079350000}"/>
    <cellStyle name="Calculation 6 2 2 2 17 3" xfId="13713" xr:uid="{00000000-0005-0000-0000-00007A350000}"/>
    <cellStyle name="Calculation 6 2 2 2 18" xfId="13714" xr:uid="{00000000-0005-0000-0000-00007B350000}"/>
    <cellStyle name="Calculation 6 2 2 2 18 2" xfId="13715" xr:uid="{00000000-0005-0000-0000-00007C350000}"/>
    <cellStyle name="Calculation 6 2 2 2 18 2 2" xfId="13716" xr:uid="{00000000-0005-0000-0000-00007D350000}"/>
    <cellStyle name="Calculation 6 2 2 2 18 3" xfId="13717" xr:uid="{00000000-0005-0000-0000-00007E350000}"/>
    <cellStyle name="Calculation 6 2 2 2 19" xfId="13718" xr:uid="{00000000-0005-0000-0000-00007F350000}"/>
    <cellStyle name="Calculation 6 2 2 2 19 2" xfId="13719" xr:uid="{00000000-0005-0000-0000-000080350000}"/>
    <cellStyle name="Calculation 6 2 2 2 19 2 2" xfId="13720" xr:uid="{00000000-0005-0000-0000-000081350000}"/>
    <cellStyle name="Calculation 6 2 2 2 19 3" xfId="13721" xr:uid="{00000000-0005-0000-0000-000082350000}"/>
    <cellStyle name="Calculation 6 2 2 2 2" xfId="13722" xr:uid="{00000000-0005-0000-0000-000083350000}"/>
    <cellStyle name="Calculation 6 2 2 2 2 2" xfId="13723" xr:uid="{00000000-0005-0000-0000-000084350000}"/>
    <cellStyle name="Calculation 6 2 2 2 2 2 2" xfId="13724" xr:uid="{00000000-0005-0000-0000-000085350000}"/>
    <cellStyle name="Calculation 6 2 2 2 2 2 3" xfId="13725" xr:uid="{00000000-0005-0000-0000-000086350000}"/>
    <cellStyle name="Calculation 6 2 2 2 2 3" xfId="13726" xr:uid="{00000000-0005-0000-0000-000087350000}"/>
    <cellStyle name="Calculation 6 2 2 2 2 3 2" xfId="13727" xr:uid="{00000000-0005-0000-0000-000088350000}"/>
    <cellStyle name="Calculation 6 2 2 2 2 4" xfId="13728" xr:uid="{00000000-0005-0000-0000-000089350000}"/>
    <cellStyle name="Calculation 6 2 2 2 20" xfId="13729" xr:uid="{00000000-0005-0000-0000-00008A350000}"/>
    <cellStyle name="Calculation 6 2 2 2 20 2" xfId="13730" xr:uid="{00000000-0005-0000-0000-00008B350000}"/>
    <cellStyle name="Calculation 6 2 2 2 20 2 2" xfId="13731" xr:uid="{00000000-0005-0000-0000-00008C350000}"/>
    <cellStyle name="Calculation 6 2 2 2 20 3" xfId="13732" xr:uid="{00000000-0005-0000-0000-00008D350000}"/>
    <cellStyle name="Calculation 6 2 2 2 21" xfId="13733" xr:uid="{00000000-0005-0000-0000-00008E350000}"/>
    <cellStyle name="Calculation 6 2 2 2 21 2" xfId="13734" xr:uid="{00000000-0005-0000-0000-00008F350000}"/>
    <cellStyle name="Calculation 6 2 2 2 22" xfId="13735" xr:uid="{00000000-0005-0000-0000-000090350000}"/>
    <cellStyle name="Calculation 6 2 2 2 23" xfId="13736" xr:uid="{00000000-0005-0000-0000-000091350000}"/>
    <cellStyle name="Calculation 6 2 2 2 3" xfId="13737" xr:uid="{00000000-0005-0000-0000-000092350000}"/>
    <cellStyle name="Calculation 6 2 2 2 3 2" xfId="13738" xr:uid="{00000000-0005-0000-0000-000093350000}"/>
    <cellStyle name="Calculation 6 2 2 2 3 2 2" xfId="13739" xr:uid="{00000000-0005-0000-0000-000094350000}"/>
    <cellStyle name="Calculation 6 2 2 2 3 3" xfId="13740" xr:uid="{00000000-0005-0000-0000-000095350000}"/>
    <cellStyle name="Calculation 6 2 2 2 3 4" xfId="13741" xr:uid="{00000000-0005-0000-0000-000096350000}"/>
    <cellStyle name="Calculation 6 2 2 2 4" xfId="13742" xr:uid="{00000000-0005-0000-0000-000097350000}"/>
    <cellStyle name="Calculation 6 2 2 2 4 2" xfId="13743" xr:uid="{00000000-0005-0000-0000-000098350000}"/>
    <cellStyle name="Calculation 6 2 2 2 4 2 2" xfId="13744" xr:uid="{00000000-0005-0000-0000-000099350000}"/>
    <cellStyle name="Calculation 6 2 2 2 4 3" xfId="13745" xr:uid="{00000000-0005-0000-0000-00009A350000}"/>
    <cellStyle name="Calculation 6 2 2 2 4 4" xfId="13746" xr:uid="{00000000-0005-0000-0000-00009B350000}"/>
    <cellStyle name="Calculation 6 2 2 2 5" xfId="13747" xr:uid="{00000000-0005-0000-0000-00009C350000}"/>
    <cellStyle name="Calculation 6 2 2 2 5 2" xfId="13748" xr:uid="{00000000-0005-0000-0000-00009D350000}"/>
    <cellStyle name="Calculation 6 2 2 2 5 2 2" xfId="13749" xr:uid="{00000000-0005-0000-0000-00009E350000}"/>
    <cellStyle name="Calculation 6 2 2 2 5 3" xfId="13750" xr:uid="{00000000-0005-0000-0000-00009F350000}"/>
    <cellStyle name="Calculation 6 2 2 2 6" xfId="13751" xr:uid="{00000000-0005-0000-0000-0000A0350000}"/>
    <cellStyle name="Calculation 6 2 2 2 6 2" xfId="13752" xr:uid="{00000000-0005-0000-0000-0000A1350000}"/>
    <cellStyle name="Calculation 6 2 2 2 6 2 2" xfId="13753" xr:uid="{00000000-0005-0000-0000-0000A2350000}"/>
    <cellStyle name="Calculation 6 2 2 2 6 3" xfId="13754" xr:uid="{00000000-0005-0000-0000-0000A3350000}"/>
    <cellStyle name="Calculation 6 2 2 2 7" xfId="13755" xr:uid="{00000000-0005-0000-0000-0000A4350000}"/>
    <cellStyle name="Calculation 6 2 2 2 7 2" xfId="13756" xr:uid="{00000000-0005-0000-0000-0000A5350000}"/>
    <cellStyle name="Calculation 6 2 2 2 7 2 2" xfId="13757" xr:uid="{00000000-0005-0000-0000-0000A6350000}"/>
    <cellStyle name="Calculation 6 2 2 2 7 3" xfId="13758" xr:uid="{00000000-0005-0000-0000-0000A7350000}"/>
    <cellStyle name="Calculation 6 2 2 2 8" xfId="13759" xr:uid="{00000000-0005-0000-0000-0000A8350000}"/>
    <cellStyle name="Calculation 6 2 2 2 8 2" xfId="13760" xr:uid="{00000000-0005-0000-0000-0000A9350000}"/>
    <cellStyle name="Calculation 6 2 2 2 8 2 2" xfId="13761" xr:uid="{00000000-0005-0000-0000-0000AA350000}"/>
    <cellStyle name="Calculation 6 2 2 2 8 3" xfId="13762" xr:uid="{00000000-0005-0000-0000-0000AB350000}"/>
    <cellStyle name="Calculation 6 2 2 2 9" xfId="13763" xr:uid="{00000000-0005-0000-0000-0000AC350000}"/>
    <cellStyle name="Calculation 6 2 2 2 9 2" xfId="13764" xr:uid="{00000000-0005-0000-0000-0000AD350000}"/>
    <cellStyle name="Calculation 6 2 2 2 9 2 2" xfId="13765" xr:uid="{00000000-0005-0000-0000-0000AE350000}"/>
    <cellStyle name="Calculation 6 2 2 2 9 3" xfId="13766" xr:uid="{00000000-0005-0000-0000-0000AF350000}"/>
    <cellStyle name="Calculation 6 2 2 20" xfId="13767" xr:uid="{00000000-0005-0000-0000-0000B0350000}"/>
    <cellStyle name="Calculation 6 2 2 3" xfId="13768" xr:uid="{00000000-0005-0000-0000-0000B1350000}"/>
    <cellStyle name="Calculation 6 2 2 3 2" xfId="13769" xr:uid="{00000000-0005-0000-0000-0000B2350000}"/>
    <cellStyle name="Calculation 6 2 2 3 2 2" xfId="13770" xr:uid="{00000000-0005-0000-0000-0000B3350000}"/>
    <cellStyle name="Calculation 6 2 2 3 2 3" xfId="13771" xr:uid="{00000000-0005-0000-0000-0000B4350000}"/>
    <cellStyle name="Calculation 6 2 2 3 3" xfId="13772" xr:uid="{00000000-0005-0000-0000-0000B5350000}"/>
    <cellStyle name="Calculation 6 2 2 3 3 2" xfId="13773" xr:uid="{00000000-0005-0000-0000-0000B6350000}"/>
    <cellStyle name="Calculation 6 2 2 3 4" xfId="13774" xr:uid="{00000000-0005-0000-0000-0000B7350000}"/>
    <cellStyle name="Calculation 6 2 2 4" xfId="13775" xr:uid="{00000000-0005-0000-0000-0000B8350000}"/>
    <cellStyle name="Calculation 6 2 2 4 2" xfId="13776" xr:uid="{00000000-0005-0000-0000-0000B9350000}"/>
    <cellStyle name="Calculation 6 2 2 4 2 2" xfId="13777" xr:uid="{00000000-0005-0000-0000-0000BA350000}"/>
    <cellStyle name="Calculation 6 2 2 4 3" xfId="13778" xr:uid="{00000000-0005-0000-0000-0000BB350000}"/>
    <cellStyle name="Calculation 6 2 2 4 4" xfId="13779" xr:uid="{00000000-0005-0000-0000-0000BC350000}"/>
    <cellStyle name="Calculation 6 2 2 5" xfId="13780" xr:uid="{00000000-0005-0000-0000-0000BD350000}"/>
    <cellStyle name="Calculation 6 2 2 5 2" xfId="13781" xr:uid="{00000000-0005-0000-0000-0000BE350000}"/>
    <cellStyle name="Calculation 6 2 2 5 2 2" xfId="13782" xr:uid="{00000000-0005-0000-0000-0000BF350000}"/>
    <cellStyle name="Calculation 6 2 2 5 3" xfId="13783" xr:uid="{00000000-0005-0000-0000-0000C0350000}"/>
    <cellStyle name="Calculation 6 2 2 5 4" xfId="13784" xr:uid="{00000000-0005-0000-0000-0000C1350000}"/>
    <cellStyle name="Calculation 6 2 2 6" xfId="13785" xr:uid="{00000000-0005-0000-0000-0000C2350000}"/>
    <cellStyle name="Calculation 6 2 2 6 2" xfId="13786" xr:uid="{00000000-0005-0000-0000-0000C3350000}"/>
    <cellStyle name="Calculation 6 2 2 6 2 2" xfId="13787" xr:uid="{00000000-0005-0000-0000-0000C4350000}"/>
    <cellStyle name="Calculation 6 2 2 6 3" xfId="13788" xr:uid="{00000000-0005-0000-0000-0000C5350000}"/>
    <cellStyle name="Calculation 6 2 2 7" xfId="13789" xr:uid="{00000000-0005-0000-0000-0000C6350000}"/>
    <cellStyle name="Calculation 6 2 2 7 2" xfId="13790" xr:uid="{00000000-0005-0000-0000-0000C7350000}"/>
    <cellStyle name="Calculation 6 2 2 7 2 2" xfId="13791" xr:uid="{00000000-0005-0000-0000-0000C8350000}"/>
    <cellStyle name="Calculation 6 2 2 7 3" xfId="13792" xr:uid="{00000000-0005-0000-0000-0000C9350000}"/>
    <cellStyle name="Calculation 6 2 2 8" xfId="13793" xr:uid="{00000000-0005-0000-0000-0000CA350000}"/>
    <cellStyle name="Calculation 6 2 2 8 2" xfId="13794" xr:uid="{00000000-0005-0000-0000-0000CB350000}"/>
    <cellStyle name="Calculation 6 2 2 8 2 2" xfId="13795" xr:uid="{00000000-0005-0000-0000-0000CC350000}"/>
    <cellStyle name="Calculation 6 2 2 8 3" xfId="13796" xr:uid="{00000000-0005-0000-0000-0000CD350000}"/>
    <cellStyle name="Calculation 6 2 2 9" xfId="13797" xr:uid="{00000000-0005-0000-0000-0000CE350000}"/>
    <cellStyle name="Calculation 6 2 2 9 2" xfId="13798" xr:uid="{00000000-0005-0000-0000-0000CF350000}"/>
    <cellStyle name="Calculation 6 2 2 9 2 2" xfId="13799" xr:uid="{00000000-0005-0000-0000-0000D0350000}"/>
    <cellStyle name="Calculation 6 2 2 9 3" xfId="13800" xr:uid="{00000000-0005-0000-0000-0000D1350000}"/>
    <cellStyle name="Calculation 6 2 20" xfId="13801" xr:uid="{00000000-0005-0000-0000-0000D2350000}"/>
    <cellStyle name="Calculation 6 2 20 2" xfId="13802" xr:uid="{00000000-0005-0000-0000-0000D3350000}"/>
    <cellStyle name="Calculation 6 2 20 2 2" xfId="13803" xr:uid="{00000000-0005-0000-0000-0000D4350000}"/>
    <cellStyle name="Calculation 6 2 20 3" xfId="13804" xr:uid="{00000000-0005-0000-0000-0000D5350000}"/>
    <cellStyle name="Calculation 6 2 21" xfId="13805" xr:uid="{00000000-0005-0000-0000-0000D6350000}"/>
    <cellStyle name="Calculation 6 2 21 2" xfId="13806" xr:uid="{00000000-0005-0000-0000-0000D7350000}"/>
    <cellStyle name="Calculation 6 2 22" xfId="13807" xr:uid="{00000000-0005-0000-0000-0000D8350000}"/>
    <cellStyle name="Calculation 6 2 23" xfId="13808" xr:uid="{00000000-0005-0000-0000-0000D9350000}"/>
    <cellStyle name="Calculation 6 2 3" xfId="13809" xr:uid="{00000000-0005-0000-0000-0000DA350000}"/>
    <cellStyle name="Calculation 6 2 3 10" xfId="13810" xr:uid="{00000000-0005-0000-0000-0000DB350000}"/>
    <cellStyle name="Calculation 6 2 3 10 2" xfId="13811" xr:uid="{00000000-0005-0000-0000-0000DC350000}"/>
    <cellStyle name="Calculation 6 2 3 10 2 2" xfId="13812" xr:uid="{00000000-0005-0000-0000-0000DD350000}"/>
    <cellStyle name="Calculation 6 2 3 10 3" xfId="13813" xr:uid="{00000000-0005-0000-0000-0000DE350000}"/>
    <cellStyle name="Calculation 6 2 3 11" xfId="13814" xr:uid="{00000000-0005-0000-0000-0000DF350000}"/>
    <cellStyle name="Calculation 6 2 3 11 2" xfId="13815" xr:uid="{00000000-0005-0000-0000-0000E0350000}"/>
    <cellStyle name="Calculation 6 2 3 11 2 2" xfId="13816" xr:uid="{00000000-0005-0000-0000-0000E1350000}"/>
    <cellStyle name="Calculation 6 2 3 11 3" xfId="13817" xr:uid="{00000000-0005-0000-0000-0000E2350000}"/>
    <cellStyle name="Calculation 6 2 3 12" xfId="13818" xr:uid="{00000000-0005-0000-0000-0000E3350000}"/>
    <cellStyle name="Calculation 6 2 3 12 2" xfId="13819" xr:uid="{00000000-0005-0000-0000-0000E4350000}"/>
    <cellStyle name="Calculation 6 2 3 12 2 2" xfId="13820" xr:uid="{00000000-0005-0000-0000-0000E5350000}"/>
    <cellStyle name="Calculation 6 2 3 12 3" xfId="13821" xr:uid="{00000000-0005-0000-0000-0000E6350000}"/>
    <cellStyle name="Calculation 6 2 3 13" xfId="13822" xr:uid="{00000000-0005-0000-0000-0000E7350000}"/>
    <cellStyle name="Calculation 6 2 3 13 2" xfId="13823" xr:uid="{00000000-0005-0000-0000-0000E8350000}"/>
    <cellStyle name="Calculation 6 2 3 13 2 2" xfId="13824" xr:uid="{00000000-0005-0000-0000-0000E9350000}"/>
    <cellStyle name="Calculation 6 2 3 13 3" xfId="13825" xr:uid="{00000000-0005-0000-0000-0000EA350000}"/>
    <cellStyle name="Calculation 6 2 3 14" xfId="13826" xr:uid="{00000000-0005-0000-0000-0000EB350000}"/>
    <cellStyle name="Calculation 6 2 3 14 2" xfId="13827" xr:uid="{00000000-0005-0000-0000-0000EC350000}"/>
    <cellStyle name="Calculation 6 2 3 14 2 2" xfId="13828" xr:uid="{00000000-0005-0000-0000-0000ED350000}"/>
    <cellStyle name="Calculation 6 2 3 14 3" xfId="13829" xr:uid="{00000000-0005-0000-0000-0000EE350000}"/>
    <cellStyle name="Calculation 6 2 3 15" xfId="13830" xr:uid="{00000000-0005-0000-0000-0000EF350000}"/>
    <cellStyle name="Calculation 6 2 3 15 2" xfId="13831" xr:uid="{00000000-0005-0000-0000-0000F0350000}"/>
    <cellStyle name="Calculation 6 2 3 15 2 2" xfId="13832" xr:uid="{00000000-0005-0000-0000-0000F1350000}"/>
    <cellStyle name="Calculation 6 2 3 15 3" xfId="13833" xr:uid="{00000000-0005-0000-0000-0000F2350000}"/>
    <cellStyle name="Calculation 6 2 3 16" xfId="13834" xr:uid="{00000000-0005-0000-0000-0000F3350000}"/>
    <cellStyle name="Calculation 6 2 3 16 2" xfId="13835" xr:uid="{00000000-0005-0000-0000-0000F4350000}"/>
    <cellStyle name="Calculation 6 2 3 16 2 2" xfId="13836" xr:uid="{00000000-0005-0000-0000-0000F5350000}"/>
    <cellStyle name="Calculation 6 2 3 16 3" xfId="13837" xr:uid="{00000000-0005-0000-0000-0000F6350000}"/>
    <cellStyle name="Calculation 6 2 3 17" xfId="13838" xr:uid="{00000000-0005-0000-0000-0000F7350000}"/>
    <cellStyle name="Calculation 6 2 3 17 2" xfId="13839" xr:uid="{00000000-0005-0000-0000-0000F8350000}"/>
    <cellStyle name="Calculation 6 2 3 17 2 2" xfId="13840" xr:uid="{00000000-0005-0000-0000-0000F9350000}"/>
    <cellStyle name="Calculation 6 2 3 17 3" xfId="13841" xr:uid="{00000000-0005-0000-0000-0000FA350000}"/>
    <cellStyle name="Calculation 6 2 3 18" xfId="13842" xr:uid="{00000000-0005-0000-0000-0000FB350000}"/>
    <cellStyle name="Calculation 6 2 3 18 2" xfId="13843" xr:uid="{00000000-0005-0000-0000-0000FC350000}"/>
    <cellStyle name="Calculation 6 2 3 19" xfId="13844" xr:uid="{00000000-0005-0000-0000-0000FD350000}"/>
    <cellStyle name="Calculation 6 2 3 2" xfId="13845" xr:uid="{00000000-0005-0000-0000-0000FE350000}"/>
    <cellStyle name="Calculation 6 2 3 2 10" xfId="13846" xr:uid="{00000000-0005-0000-0000-0000FF350000}"/>
    <cellStyle name="Calculation 6 2 3 2 10 2" xfId="13847" xr:uid="{00000000-0005-0000-0000-000000360000}"/>
    <cellStyle name="Calculation 6 2 3 2 10 2 2" xfId="13848" xr:uid="{00000000-0005-0000-0000-000001360000}"/>
    <cellStyle name="Calculation 6 2 3 2 10 3" xfId="13849" xr:uid="{00000000-0005-0000-0000-000002360000}"/>
    <cellStyle name="Calculation 6 2 3 2 11" xfId="13850" xr:uid="{00000000-0005-0000-0000-000003360000}"/>
    <cellStyle name="Calculation 6 2 3 2 11 2" xfId="13851" xr:uid="{00000000-0005-0000-0000-000004360000}"/>
    <cellStyle name="Calculation 6 2 3 2 11 2 2" xfId="13852" xr:uid="{00000000-0005-0000-0000-000005360000}"/>
    <cellStyle name="Calculation 6 2 3 2 11 3" xfId="13853" xr:uid="{00000000-0005-0000-0000-000006360000}"/>
    <cellStyle name="Calculation 6 2 3 2 12" xfId="13854" xr:uid="{00000000-0005-0000-0000-000007360000}"/>
    <cellStyle name="Calculation 6 2 3 2 12 2" xfId="13855" xr:uid="{00000000-0005-0000-0000-000008360000}"/>
    <cellStyle name="Calculation 6 2 3 2 12 2 2" xfId="13856" xr:uid="{00000000-0005-0000-0000-000009360000}"/>
    <cellStyle name="Calculation 6 2 3 2 12 3" xfId="13857" xr:uid="{00000000-0005-0000-0000-00000A360000}"/>
    <cellStyle name="Calculation 6 2 3 2 13" xfId="13858" xr:uid="{00000000-0005-0000-0000-00000B360000}"/>
    <cellStyle name="Calculation 6 2 3 2 13 2" xfId="13859" xr:uid="{00000000-0005-0000-0000-00000C360000}"/>
    <cellStyle name="Calculation 6 2 3 2 13 2 2" xfId="13860" xr:uid="{00000000-0005-0000-0000-00000D360000}"/>
    <cellStyle name="Calculation 6 2 3 2 13 3" xfId="13861" xr:uid="{00000000-0005-0000-0000-00000E360000}"/>
    <cellStyle name="Calculation 6 2 3 2 14" xfId="13862" xr:uid="{00000000-0005-0000-0000-00000F360000}"/>
    <cellStyle name="Calculation 6 2 3 2 14 2" xfId="13863" xr:uid="{00000000-0005-0000-0000-000010360000}"/>
    <cellStyle name="Calculation 6 2 3 2 14 2 2" xfId="13864" xr:uid="{00000000-0005-0000-0000-000011360000}"/>
    <cellStyle name="Calculation 6 2 3 2 14 3" xfId="13865" xr:uid="{00000000-0005-0000-0000-000012360000}"/>
    <cellStyle name="Calculation 6 2 3 2 15" xfId="13866" xr:uid="{00000000-0005-0000-0000-000013360000}"/>
    <cellStyle name="Calculation 6 2 3 2 15 2" xfId="13867" xr:uid="{00000000-0005-0000-0000-000014360000}"/>
    <cellStyle name="Calculation 6 2 3 2 15 2 2" xfId="13868" xr:uid="{00000000-0005-0000-0000-000015360000}"/>
    <cellStyle name="Calculation 6 2 3 2 15 3" xfId="13869" xr:uid="{00000000-0005-0000-0000-000016360000}"/>
    <cellStyle name="Calculation 6 2 3 2 16" xfId="13870" xr:uid="{00000000-0005-0000-0000-000017360000}"/>
    <cellStyle name="Calculation 6 2 3 2 16 2" xfId="13871" xr:uid="{00000000-0005-0000-0000-000018360000}"/>
    <cellStyle name="Calculation 6 2 3 2 16 2 2" xfId="13872" xr:uid="{00000000-0005-0000-0000-000019360000}"/>
    <cellStyle name="Calculation 6 2 3 2 16 3" xfId="13873" xr:uid="{00000000-0005-0000-0000-00001A360000}"/>
    <cellStyle name="Calculation 6 2 3 2 17" xfId="13874" xr:uid="{00000000-0005-0000-0000-00001B360000}"/>
    <cellStyle name="Calculation 6 2 3 2 17 2" xfId="13875" xr:uid="{00000000-0005-0000-0000-00001C360000}"/>
    <cellStyle name="Calculation 6 2 3 2 17 2 2" xfId="13876" xr:uid="{00000000-0005-0000-0000-00001D360000}"/>
    <cellStyle name="Calculation 6 2 3 2 17 3" xfId="13877" xr:uid="{00000000-0005-0000-0000-00001E360000}"/>
    <cellStyle name="Calculation 6 2 3 2 18" xfId="13878" xr:uid="{00000000-0005-0000-0000-00001F360000}"/>
    <cellStyle name="Calculation 6 2 3 2 18 2" xfId="13879" xr:uid="{00000000-0005-0000-0000-000020360000}"/>
    <cellStyle name="Calculation 6 2 3 2 18 2 2" xfId="13880" xr:uid="{00000000-0005-0000-0000-000021360000}"/>
    <cellStyle name="Calculation 6 2 3 2 18 3" xfId="13881" xr:uid="{00000000-0005-0000-0000-000022360000}"/>
    <cellStyle name="Calculation 6 2 3 2 19" xfId="13882" xr:uid="{00000000-0005-0000-0000-000023360000}"/>
    <cellStyle name="Calculation 6 2 3 2 19 2" xfId="13883" xr:uid="{00000000-0005-0000-0000-000024360000}"/>
    <cellStyle name="Calculation 6 2 3 2 19 2 2" xfId="13884" xr:uid="{00000000-0005-0000-0000-000025360000}"/>
    <cellStyle name="Calculation 6 2 3 2 19 3" xfId="13885" xr:uid="{00000000-0005-0000-0000-000026360000}"/>
    <cellStyle name="Calculation 6 2 3 2 2" xfId="13886" xr:uid="{00000000-0005-0000-0000-000027360000}"/>
    <cellStyle name="Calculation 6 2 3 2 2 2" xfId="13887" xr:uid="{00000000-0005-0000-0000-000028360000}"/>
    <cellStyle name="Calculation 6 2 3 2 2 2 2" xfId="13888" xr:uid="{00000000-0005-0000-0000-000029360000}"/>
    <cellStyle name="Calculation 6 2 3 2 2 3" xfId="13889" xr:uid="{00000000-0005-0000-0000-00002A360000}"/>
    <cellStyle name="Calculation 6 2 3 2 2 4" xfId="13890" xr:uid="{00000000-0005-0000-0000-00002B360000}"/>
    <cellStyle name="Calculation 6 2 3 2 20" xfId="13891" xr:uid="{00000000-0005-0000-0000-00002C360000}"/>
    <cellStyle name="Calculation 6 2 3 2 20 2" xfId="13892" xr:uid="{00000000-0005-0000-0000-00002D360000}"/>
    <cellStyle name="Calculation 6 2 3 2 20 2 2" xfId="13893" xr:uid="{00000000-0005-0000-0000-00002E360000}"/>
    <cellStyle name="Calculation 6 2 3 2 20 3" xfId="13894" xr:uid="{00000000-0005-0000-0000-00002F360000}"/>
    <cellStyle name="Calculation 6 2 3 2 21" xfId="13895" xr:uid="{00000000-0005-0000-0000-000030360000}"/>
    <cellStyle name="Calculation 6 2 3 2 21 2" xfId="13896" xr:uid="{00000000-0005-0000-0000-000031360000}"/>
    <cellStyle name="Calculation 6 2 3 2 22" xfId="13897" xr:uid="{00000000-0005-0000-0000-000032360000}"/>
    <cellStyle name="Calculation 6 2 3 2 23" xfId="13898" xr:uid="{00000000-0005-0000-0000-000033360000}"/>
    <cellStyle name="Calculation 6 2 3 2 3" xfId="13899" xr:uid="{00000000-0005-0000-0000-000034360000}"/>
    <cellStyle name="Calculation 6 2 3 2 3 2" xfId="13900" xr:uid="{00000000-0005-0000-0000-000035360000}"/>
    <cellStyle name="Calculation 6 2 3 2 3 2 2" xfId="13901" xr:uid="{00000000-0005-0000-0000-000036360000}"/>
    <cellStyle name="Calculation 6 2 3 2 3 3" xfId="13902" xr:uid="{00000000-0005-0000-0000-000037360000}"/>
    <cellStyle name="Calculation 6 2 3 2 3 4" xfId="13903" xr:uid="{00000000-0005-0000-0000-000038360000}"/>
    <cellStyle name="Calculation 6 2 3 2 4" xfId="13904" xr:uid="{00000000-0005-0000-0000-000039360000}"/>
    <cellStyle name="Calculation 6 2 3 2 4 2" xfId="13905" xr:uid="{00000000-0005-0000-0000-00003A360000}"/>
    <cellStyle name="Calculation 6 2 3 2 4 2 2" xfId="13906" xr:uid="{00000000-0005-0000-0000-00003B360000}"/>
    <cellStyle name="Calculation 6 2 3 2 4 3" xfId="13907" xr:uid="{00000000-0005-0000-0000-00003C360000}"/>
    <cellStyle name="Calculation 6 2 3 2 5" xfId="13908" xr:uid="{00000000-0005-0000-0000-00003D360000}"/>
    <cellStyle name="Calculation 6 2 3 2 5 2" xfId="13909" xr:uid="{00000000-0005-0000-0000-00003E360000}"/>
    <cellStyle name="Calculation 6 2 3 2 5 2 2" xfId="13910" xr:uid="{00000000-0005-0000-0000-00003F360000}"/>
    <cellStyle name="Calculation 6 2 3 2 5 3" xfId="13911" xr:uid="{00000000-0005-0000-0000-000040360000}"/>
    <cellStyle name="Calculation 6 2 3 2 6" xfId="13912" xr:uid="{00000000-0005-0000-0000-000041360000}"/>
    <cellStyle name="Calculation 6 2 3 2 6 2" xfId="13913" xr:uid="{00000000-0005-0000-0000-000042360000}"/>
    <cellStyle name="Calculation 6 2 3 2 6 2 2" xfId="13914" xr:uid="{00000000-0005-0000-0000-000043360000}"/>
    <cellStyle name="Calculation 6 2 3 2 6 3" xfId="13915" xr:uid="{00000000-0005-0000-0000-000044360000}"/>
    <cellStyle name="Calculation 6 2 3 2 7" xfId="13916" xr:uid="{00000000-0005-0000-0000-000045360000}"/>
    <cellStyle name="Calculation 6 2 3 2 7 2" xfId="13917" xr:uid="{00000000-0005-0000-0000-000046360000}"/>
    <cellStyle name="Calculation 6 2 3 2 7 2 2" xfId="13918" xr:uid="{00000000-0005-0000-0000-000047360000}"/>
    <cellStyle name="Calculation 6 2 3 2 7 3" xfId="13919" xr:uid="{00000000-0005-0000-0000-000048360000}"/>
    <cellStyle name="Calculation 6 2 3 2 8" xfId="13920" xr:uid="{00000000-0005-0000-0000-000049360000}"/>
    <cellStyle name="Calculation 6 2 3 2 8 2" xfId="13921" xr:uid="{00000000-0005-0000-0000-00004A360000}"/>
    <cellStyle name="Calculation 6 2 3 2 8 2 2" xfId="13922" xr:uid="{00000000-0005-0000-0000-00004B360000}"/>
    <cellStyle name="Calculation 6 2 3 2 8 3" xfId="13923" xr:uid="{00000000-0005-0000-0000-00004C360000}"/>
    <cellStyle name="Calculation 6 2 3 2 9" xfId="13924" xr:uid="{00000000-0005-0000-0000-00004D360000}"/>
    <cellStyle name="Calculation 6 2 3 2 9 2" xfId="13925" xr:uid="{00000000-0005-0000-0000-00004E360000}"/>
    <cellStyle name="Calculation 6 2 3 2 9 2 2" xfId="13926" xr:uid="{00000000-0005-0000-0000-00004F360000}"/>
    <cellStyle name="Calculation 6 2 3 2 9 3" xfId="13927" xr:uid="{00000000-0005-0000-0000-000050360000}"/>
    <cellStyle name="Calculation 6 2 3 20" xfId="13928" xr:uid="{00000000-0005-0000-0000-000051360000}"/>
    <cellStyle name="Calculation 6 2 3 3" xfId="13929" xr:uid="{00000000-0005-0000-0000-000052360000}"/>
    <cellStyle name="Calculation 6 2 3 3 2" xfId="13930" xr:uid="{00000000-0005-0000-0000-000053360000}"/>
    <cellStyle name="Calculation 6 2 3 3 2 2" xfId="13931" xr:uid="{00000000-0005-0000-0000-000054360000}"/>
    <cellStyle name="Calculation 6 2 3 3 3" xfId="13932" xr:uid="{00000000-0005-0000-0000-000055360000}"/>
    <cellStyle name="Calculation 6 2 3 3 4" xfId="13933" xr:uid="{00000000-0005-0000-0000-000056360000}"/>
    <cellStyle name="Calculation 6 2 3 4" xfId="13934" xr:uid="{00000000-0005-0000-0000-000057360000}"/>
    <cellStyle name="Calculation 6 2 3 4 2" xfId="13935" xr:uid="{00000000-0005-0000-0000-000058360000}"/>
    <cellStyle name="Calculation 6 2 3 4 2 2" xfId="13936" xr:uid="{00000000-0005-0000-0000-000059360000}"/>
    <cellStyle name="Calculation 6 2 3 4 3" xfId="13937" xr:uid="{00000000-0005-0000-0000-00005A360000}"/>
    <cellStyle name="Calculation 6 2 3 4 4" xfId="13938" xr:uid="{00000000-0005-0000-0000-00005B360000}"/>
    <cellStyle name="Calculation 6 2 3 5" xfId="13939" xr:uid="{00000000-0005-0000-0000-00005C360000}"/>
    <cellStyle name="Calculation 6 2 3 5 2" xfId="13940" xr:uid="{00000000-0005-0000-0000-00005D360000}"/>
    <cellStyle name="Calculation 6 2 3 5 2 2" xfId="13941" xr:uid="{00000000-0005-0000-0000-00005E360000}"/>
    <cellStyle name="Calculation 6 2 3 5 3" xfId="13942" xr:uid="{00000000-0005-0000-0000-00005F360000}"/>
    <cellStyle name="Calculation 6 2 3 6" xfId="13943" xr:uid="{00000000-0005-0000-0000-000060360000}"/>
    <cellStyle name="Calculation 6 2 3 6 2" xfId="13944" xr:uid="{00000000-0005-0000-0000-000061360000}"/>
    <cellStyle name="Calculation 6 2 3 6 2 2" xfId="13945" xr:uid="{00000000-0005-0000-0000-000062360000}"/>
    <cellStyle name="Calculation 6 2 3 6 3" xfId="13946" xr:uid="{00000000-0005-0000-0000-000063360000}"/>
    <cellStyle name="Calculation 6 2 3 7" xfId="13947" xr:uid="{00000000-0005-0000-0000-000064360000}"/>
    <cellStyle name="Calculation 6 2 3 7 2" xfId="13948" xr:uid="{00000000-0005-0000-0000-000065360000}"/>
    <cellStyle name="Calculation 6 2 3 7 2 2" xfId="13949" xr:uid="{00000000-0005-0000-0000-000066360000}"/>
    <cellStyle name="Calculation 6 2 3 7 3" xfId="13950" xr:uid="{00000000-0005-0000-0000-000067360000}"/>
    <cellStyle name="Calculation 6 2 3 8" xfId="13951" xr:uid="{00000000-0005-0000-0000-000068360000}"/>
    <cellStyle name="Calculation 6 2 3 8 2" xfId="13952" xr:uid="{00000000-0005-0000-0000-000069360000}"/>
    <cellStyle name="Calculation 6 2 3 8 2 2" xfId="13953" xr:uid="{00000000-0005-0000-0000-00006A360000}"/>
    <cellStyle name="Calculation 6 2 3 8 3" xfId="13954" xr:uid="{00000000-0005-0000-0000-00006B360000}"/>
    <cellStyle name="Calculation 6 2 3 9" xfId="13955" xr:uid="{00000000-0005-0000-0000-00006C360000}"/>
    <cellStyle name="Calculation 6 2 3 9 2" xfId="13956" xr:uid="{00000000-0005-0000-0000-00006D360000}"/>
    <cellStyle name="Calculation 6 2 3 9 2 2" xfId="13957" xr:uid="{00000000-0005-0000-0000-00006E360000}"/>
    <cellStyle name="Calculation 6 2 3 9 3" xfId="13958" xr:uid="{00000000-0005-0000-0000-00006F360000}"/>
    <cellStyle name="Calculation 6 2 4" xfId="13959" xr:uid="{00000000-0005-0000-0000-000070360000}"/>
    <cellStyle name="Calculation 6 2 4 10" xfId="13960" xr:uid="{00000000-0005-0000-0000-000071360000}"/>
    <cellStyle name="Calculation 6 2 4 10 2" xfId="13961" xr:uid="{00000000-0005-0000-0000-000072360000}"/>
    <cellStyle name="Calculation 6 2 4 10 2 2" xfId="13962" xr:uid="{00000000-0005-0000-0000-000073360000}"/>
    <cellStyle name="Calculation 6 2 4 10 3" xfId="13963" xr:uid="{00000000-0005-0000-0000-000074360000}"/>
    <cellStyle name="Calculation 6 2 4 11" xfId="13964" xr:uid="{00000000-0005-0000-0000-000075360000}"/>
    <cellStyle name="Calculation 6 2 4 11 2" xfId="13965" xr:uid="{00000000-0005-0000-0000-000076360000}"/>
    <cellStyle name="Calculation 6 2 4 11 2 2" xfId="13966" xr:uid="{00000000-0005-0000-0000-000077360000}"/>
    <cellStyle name="Calculation 6 2 4 11 3" xfId="13967" xr:uid="{00000000-0005-0000-0000-000078360000}"/>
    <cellStyle name="Calculation 6 2 4 12" xfId="13968" xr:uid="{00000000-0005-0000-0000-000079360000}"/>
    <cellStyle name="Calculation 6 2 4 12 2" xfId="13969" xr:uid="{00000000-0005-0000-0000-00007A360000}"/>
    <cellStyle name="Calculation 6 2 4 12 2 2" xfId="13970" xr:uid="{00000000-0005-0000-0000-00007B360000}"/>
    <cellStyle name="Calculation 6 2 4 12 3" xfId="13971" xr:uid="{00000000-0005-0000-0000-00007C360000}"/>
    <cellStyle name="Calculation 6 2 4 13" xfId="13972" xr:uid="{00000000-0005-0000-0000-00007D360000}"/>
    <cellStyle name="Calculation 6 2 4 13 2" xfId="13973" xr:uid="{00000000-0005-0000-0000-00007E360000}"/>
    <cellStyle name="Calculation 6 2 4 13 2 2" xfId="13974" xr:uid="{00000000-0005-0000-0000-00007F360000}"/>
    <cellStyle name="Calculation 6 2 4 13 3" xfId="13975" xr:uid="{00000000-0005-0000-0000-000080360000}"/>
    <cellStyle name="Calculation 6 2 4 14" xfId="13976" xr:uid="{00000000-0005-0000-0000-000081360000}"/>
    <cellStyle name="Calculation 6 2 4 14 2" xfId="13977" xr:uid="{00000000-0005-0000-0000-000082360000}"/>
    <cellStyle name="Calculation 6 2 4 14 2 2" xfId="13978" xr:uid="{00000000-0005-0000-0000-000083360000}"/>
    <cellStyle name="Calculation 6 2 4 14 3" xfId="13979" xr:uid="{00000000-0005-0000-0000-000084360000}"/>
    <cellStyle name="Calculation 6 2 4 15" xfId="13980" xr:uid="{00000000-0005-0000-0000-000085360000}"/>
    <cellStyle name="Calculation 6 2 4 15 2" xfId="13981" xr:uid="{00000000-0005-0000-0000-000086360000}"/>
    <cellStyle name="Calculation 6 2 4 15 2 2" xfId="13982" xr:uid="{00000000-0005-0000-0000-000087360000}"/>
    <cellStyle name="Calculation 6 2 4 15 3" xfId="13983" xr:uid="{00000000-0005-0000-0000-000088360000}"/>
    <cellStyle name="Calculation 6 2 4 16" xfId="13984" xr:uid="{00000000-0005-0000-0000-000089360000}"/>
    <cellStyle name="Calculation 6 2 4 16 2" xfId="13985" xr:uid="{00000000-0005-0000-0000-00008A360000}"/>
    <cellStyle name="Calculation 6 2 4 16 2 2" xfId="13986" xr:uid="{00000000-0005-0000-0000-00008B360000}"/>
    <cellStyle name="Calculation 6 2 4 16 3" xfId="13987" xr:uid="{00000000-0005-0000-0000-00008C360000}"/>
    <cellStyle name="Calculation 6 2 4 17" xfId="13988" xr:uid="{00000000-0005-0000-0000-00008D360000}"/>
    <cellStyle name="Calculation 6 2 4 17 2" xfId="13989" xr:uid="{00000000-0005-0000-0000-00008E360000}"/>
    <cellStyle name="Calculation 6 2 4 17 2 2" xfId="13990" xr:uid="{00000000-0005-0000-0000-00008F360000}"/>
    <cellStyle name="Calculation 6 2 4 17 3" xfId="13991" xr:uid="{00000000-0005-0000-0000-000090360000}"/>
    <cellStyle name="Calculation 6 2 4 18" xfId="13992" xr:uid="{00000000-0005-0000-0000-000091360000}"/>
    <cellStyle name="Calculation 6 2 4 18 2" xfId="13993" xr:uid="{00000000-0005-0000-0000-000092360000}"/>
    <cellStyle name="Calculation 6 2 4 18 2 2" xfId="13994" xr:uid="{00000000-0005-0000-0000-000093360000}"/>
    <cellStyle name="Calculation 6 2 4 18 3" xfId="13995" xr:uid="{00000000-0005-0000-0000-000094360000}"/>
    <cellStyle name="Calculation 6 2 4 19" xfId="13996" xr:uid="{00000000-0005-0000-0000-000095360000}"/>
    <cellStyle name="Calculation 6 2 4 19 2" xfId="13997" xr:uid="{00000000-0005-0000-0000-000096360000}"/>
    <cellStyle name="Calculation 6 2 4 19 2 2" xfId="13998" xr:uid="{00000000-0005-0000-0000-000097360000}"/>
    <cellStyle name="Calculation 6 2 4 19 3" xfId="13999" xr:uid="{00000000-0005-0000-0000-000098360000}"/>
    <cellStyle name="Calculation 6 2 4 2" xfId="14000" xr:uid="{00000000-0005-0000-0000-000099360000}"/>
    <cellStyle name="Calculation 6 2 4 2 10" xfId="14001" xr:uid="{00000000-0005-0000-0000-00009A360000}"/>
    <cellStyle name="Calculation 6 2 4 2 10 2" xfId="14002" xr:uid="{00000000-0005-0000-0000-00009B360000}"/>
    <cellStyle name="Calculation 6 2 4 2 10 2 2" xfId="14003" xr:uid="{00000000-0005-0000-0000-00009C360000}"/>
    <cellStyle name="Calculation 6 2 4 2 10 3" xfId="14004" xr:uid="{00000000-0005-0000-0000-00009D360000}"/>
    <cellStyle name="Calculation 6 2 4 2 11" xfId="14005" xr:uid="{00000000-0005-0000-0000-00009E360000}"/>
    <cellStyle name="Calculation 6 2 4 2 11 2" xfId="14006" xr:uid="{00000000-0005-0000-0000-00009F360000}"/>
    <cellStyle name="Calculation 6 2 4 2 11 2 2" xfId="14007" xr:uid="{00000000-0005-0000-0000-0000A0360000}"/>
    <cellStyle name="Calculation 6 2 4 2 11 3" xfId="14008" xr:uid="{00000000-0005-0000-0000-0000A1360000}"/>
    <cellStyle name="Calculation 6 2 4 2 12" xfId="14009" xr:uid="{00000000-0005-0000-0000-0000A2360000}"/>
    <cellStyle name="Calculation 6 2 4 2 12 2" xfId="14010" xr:uid="{00000000-0005-0000-0000-0000A3360000}"/>
    <cellStyle name="Calculation 6 2 4 2 12 2 2" xfId="14011" xr:uid="{00000000-0005-0000-0000-0000A4360000}"/>
    <cellStyle name="Calculation 6 2 4 2 12 3" xfId="14012" xr:uid="{00000000-0005-0000-0000-0000A5360000}"/>
    <cellStyle name="Calculation 6 2 4 2 13" xfId="14013" xr:uid="{00000000-0005-0000-0000-0000A6360000}"/>
    <cellStyle name="Calculation 6 2 4 2 13 2" xfId="14014" xr:uid="{00000000-0005-0000-0000-0000A7360000}"/>
    <cellStyle name="Calculation 6 2 4 2 13 2 2" xfId="14015" xr:uid="{00000000-0005-0000-0000-0000A8360000}"/>
    <cellStyle name="Calculation 6 2 4 2 13 3" xfId="14016" xr:uid="{00000000-0005-0000-0000-0000A9360000}"/>
    <cellStyle name="Calculation 6 2 4 2 14" xfId="14017" xr:uid="{00000000-0005-0000-0000-0000AA360000}"/>
    <cellStyle name="Calculation 6 2 4 2 14 2" xfId="14018" xr:uid="{00000000-0005-0000-0000-0000AB360000}"/>
    <cellStyle name="Calculation 6 2 4 2 14 2 2" xfId="14019" xr:uid="{00000000-0005-0000-0000-0000AC360000}"/>
    <cellStyle name="Calculation 6 2 4 2 14 3" xfId="14020" xr:uid="{00000000-0005-0000-0000-0000AD360000}"/>
    <cellStyle name="Calculation 6 2 4 2 15" xfId="14021" xr:uid="{00000000-0005-0000-0000-0000AE360000}"/>
    <cellStyle name="Calculation 6 2 4 2 15 2" xfId="14022" xr:uid="{00000000-0005-0000-0000-0000AF360000}"/>
    <cellStyle name="Calculation 6 2 4 2 15 2 2" xfId="14023" xr:uid="{00000000-0005-0000-0000-0000B0360000}"/>
    <cellStyle name="Calculation 6 2 4 2 15 3" xfId="14024" xr:uid="{00000000-0005-0000-0000-0000B1360000}"/>
    <cellStyle name="Calculation 6 2 4 2 16" xfId="14025" xr:uid="{00000000-0005-0000-0000-0000B2360000}"/>
    <cellStyle name="Calculation 6 2 4 2 16 2" xfId="14026" xr:uid="{00000000-0005-0000-0000-0000B3360000}"/>
    <cellStyle name="Calculation 6 2 4 2 16 2 2" xfId="14027" xr:uid="{00000000-0005-0000-0000-0000B4360000}"/>
    <cellStyle name="Calculation 6 2 4 2 16 3" xfId="14028" xr:uid="{00000000-0005-0000-0000-0000B5360000}"/>
    <cellStyle name="Calculation 6 2 4 2 17" xfId="14029" xr:uid="{00000000-0005-0000-0000-0000B6360000}"/>
    <cellStyle name="Calculation 6 2 4 2 17 2" xfId="14030" xr:uid="{00000000-0005-0000-0000-0000B7360000}"/>
    <cellStyle name="Calculation 6 2 4 2 17 2 2" xfId="14031" xr:uid="{00000000-0005-0000-0000-0000B8360000}"/>
    <cellStyle name="Calculation 6 2 4 2 17 3" xfId="14032" xr:uid="{00000000-0005-0000-0000-0000B9360000}"/>
    <cellStyle name="Calculation 6 2 4 2 18" xfId="14033" xr:uid="{00000000-0005-0000-0000-0000BA360000}"/>
    <cellStyle name="Calculation 6 2 4 2 18 2" xfId="14034" xr:uid="{00000000-0005-0000-0000-0000BB360000}"/>
    <cellStyle name="Calculation 6 2 4 2 18 2 2" xfId="14035" xr:uid="{00000000-0005-0000-0000-0000BC360000}"/>
    <cellStyle name="Calculation 6 2 4 2 18 3" xfId="14036" xr:uid="{00000000-0005-0000-0000-0000BD360000}"/>
    <cellStyle name="Calculation 6 2 4 2 19" xfId="14037" xr:uid="{00000000-0005-0000-0000-0000BE360000}"/>
    <cellStyle name="Calculation 6 2 4 2 19 2" xfId="14038" xr:uid="{00000000-0005-0000-0000-0000BF360000}"/>
    <cellStyle name="Calculation 6 2 4 2 19 2 2" xfId="14039" xr:uid="{00000000-0005-0000-0000-0000C0360000}"/>
    <cellStyle name="Calculation 6 2 4 2 19 3" xfId="14040" xr:uid="{00000000-0005-0000-0000-0000C1360000}"/>
    <cellStyle name="Calculation 6 2 4 2 2" xfId="14041" xr:uid="{00000000-0005-0000-0000-0000C2360000}"/>
    <cellStyle name="Calculation 6 2 4 2 2 2" xfId="14042" xr:uid="{00000000-0005-0000-0000-0000C3360000}"/>
    <cellStyle name="Calculation 6 2 4 2 2 2 2" xfId="14043" xr:uid="{00000000-0005-0000-0000-0000C4360000}"/>
    <cellStyle name="Calculation 6 2 4 2 2 3" xfId="14044" xr:uid="{00000000-0005-0000-0000-0000C5360000}"/>
    <cellStyle name="Calculation 6 2 4 2 2 4" xfId="14045" xr:uid="{00000000-0005-0000-0000-0000C6360000}"/>
    <cellStyle name="Calculation 6 2 4 2 20" xfId="14046" xr:uid="{00000000-0005-0000-0000-0000C7360000}"/>
    <cellStyle name="Calculation 6 2 4 2 20 2" xfId="14047" xr:uid="{00000000-0005-0000-0000-0000C8360000}"/>
    <cellStyle name="Calculation 6 2 4 2 20 2 2" xfId="14048" xr:uid="{00000000-0005-0000-0000-0000C9360000}"/>
    <cellStyle name="Calculation 6 2 4 2 20 3" xfId="14049" xr:uid="{00000000-0005-0000-0000-0000CA360000}"/>
    <cellStyle name="Calculation 6 2 4 2 21" xfId="14050" xr:uid="{00000000-0005-0000-0000-0000CB360000}"/>
    <cellStyle name="Calculation 6 2 4 2 21 2" xfId="14051" xr:uid="{00000000-0005-0000-0000-0000CC360000}"/>
    <cellStyle name="Calculation 6 2 4 2 22" xfId="14052" xr:uid="{00000000-0005-0000-0000-0000CD360000}"/>
    <cellStyle name="Calculation 6 2 4 2 23" xfId="14053" xr:uid="{00000000-0005-0000-0000-0000CE360000}"/>
    <cellStyle name="Calculation 6 2 4 2 3" xfId="14054" xr:uid="{00000000-0005-0000-0000-0000CF360000}"/>
    <cellStyle name="Calculation 6 2 4 2 3 2" xfId="14055" xr:uid="{00000000-0005-0000-0000-0000D0360000}"/>
    <cellStyle name="Calculation 6 2 4 2 3 2 2" xfId="14056" xr:uid="{00000000-0005-0000-0000-0000D1360000}"/>
    <cellStyle name="Calculation 6 2 4 2 3 3" xfId="14057" xr:uid="{00000000-0005-0000-0000-0000D2360000}"/>
    <cellStyle name="Calculation 6 2 4 2 4" xfId="14058" xr:uid="{00000000-0005-0000-0000-0000D3360000}"/>
    <cellStyle name="Calculation 6 2 4 2 4 2" xfId="14059" xr:uid="{00000000-0005-0000-0000-0000D4360000}"/>
    <cellStyle name="Calculation 6 2 4 2 4 2 2" xfId="14060" xr:uid="{00000000-0005-0000-0000-0000D5360000}"/>
    <cellStyle name="Calculation 6 2 4 2 4 3" xfId="14061" xr:uid="{00000000-0005-0000-0000-0000D6360000}"/>
    <cellStyle name="Calculation 6 2 4 2 5" xfId="14062" xr:uid="{00000000-0005-0000-0000-0000D7360000}"/>
    <cellStyle name="Calculation 6 2 4 2 5 2" xfId="14063" xr:uid="{00000000-0005-0000-0000-0000D8360000}"/>
    <cellStyle name="Calculation 6 2 4 2 5 2 2" xfId="14064" xr:uid="{00000000-0005-0000-0000-0000D9360000}"/>
    <cellStyle name="Calculation 6 2 4 2 5 3" xfId="14065" xr:uid="{00000000-0005-0000-0000-0000DA360000}"/>
    <cellStyle name="Calculation 6 2 4 2 6" xfId="14066" xr:uid="{00000000-0005-0000-0000-0000DB360000}"/>
    <cellStyle name="Calculation 6 2 4 2 6 2" xfId="14067" xr:uid="{00000000-0005-0000-0000-0000DC360000}"/>
    <cellStyle name="Calculation 6 2 4 2 6 2 2" xfId="14068" xr:uid="{00000000-0005-0000-0000-0000DD360000}"/>
    <cellStyle name="Calculation 6 2 4 2 6 3" xfId="14069" xr:uid="{00000000-0005-0000-0000-0000DE360000}"/>
    <cellStyle name="Calculation 6 2 4 2 7" xfId="14070" xr:uid="{00000000-0005-0000-0000-0000DF360000}"/>
    <cellStyle name="Calculation 6 2 4 2 7 2" xfId="14071" xr:uid="{00000000-0005-0000-0000-0000E0360000}"/>
    <cellStyle name="Calculation 6 2 4 2 7 2 2" xfId="14072" xr:uid="{00000000-0005-0000-0000-0000E1360000}"/>
    <cellStyle name="Calculation 6 2 4 2 7 3" xfId="14073" xr:uid="{00000000-0005-0000-0000-0000E2360000}"/>
    <cellStyle name="Calculation 6 2 4 2 8" xfId="14074" xr:uid="{00000000-0005-0000-0000-0000E3360000}"/>
    <cellStyle name="Calculation 6 2 4 2 8 2" xfId="14075" xr:uid="{00000000-0005-0000-0000-0000E4360000}"/>
    <cellStyle name="Calculation 6 2 4 2 8 2 2" xfId="14076" xr:uid="{00000000-0005-0000-0000-0000E5360000}"/>
    <cellStyle name="Calculation 6 2 4 2 8 3" xfId="14077" xr:uid="{00000000-0005-0000-0000-0000E6360000}"/>
    <cellStyle name="Calculation 6 2 4 2 9" xfId="14078" xr:uid="{00000000-0005-0000-0000-0000E7360000}"/>
    <cellStyle name="Calculation 6 2 4 2 9 2" xfId="14079" xr:uid="{00000000-0005-0000-0000-0000E8360000}"/>
    <cellStyle name="Calculation 6 2 4 2 9 2 2" xfId="14080" xr:uid="{00000000-0005-0000-0000-0000E9360000}"/>
    <cellStyle name="Calculation 6 2 4 2 9 3" xfId="14081" xr:uid="{00000000-0005-0000-0000-0000EA360000}"/>
    <cellStyle name="Calculation 6 2 4 20" xfId="14082" xr:uid="{00000000-0005-0000-0000-0000EB360000}"/>
    <cellStyle name="Calculation 6 2 4 20 2" xfId="14083" xr:uid="{00000000-0005-0000-0000-0000EC360000}"/>
    <cellStyle name="Calculation 6 2 4 20 2 2" xfId="14084" xr:uid="{00000000-0005-0000-0000-0000ED360000}"/>
    <cellStyle name="Calculation 6 2 4 20 3" xfId="14085" xr:uid="{00000000-0005-0000-0000-0000EE360000}"/>
    <cellStyle name="Calculation 6 2 4 21" xfId="14086" xr:uid="{00000000-0005-0000-0000-0000EF360000}"/>
    <cellStyle name="Calculation 6 2 4 21 2" xfId="14087" xr:uid="{00000000-0005-0000-0000-0000F0360000}"/>
    <cellStyle name="Calculation 6 2 4 21 2 2" xfId="14088" xr:uid="{00000000-0005-0000-0000-0000F1360000}"/>
    <cellStyle name="Calculation 6 2 4 21 3" xfId="14089" xr:uid="{00000000-0005-0000-0000-0000F2360000}"/>
    <cellStyle name="Calculation 6 2 4 22" xfId="14090" xr:uid="{00000000-0005-0000-0000-0000F3360000}"/>
    <cellStyle name="Calculation 6 2 4 22 2" xfId="14091" xr:uid="{00000000-0005-0000-0000-0000F4360000}"/>
    <cellStyle name="Calculation 6 2 4 23" xfId="14092" xr:uid="{00000000-0005-0000-0000-0000F5360000}"/>
    <cellStyle name="Calculation 6 2 4 24" xfId="14093" xr:uid="{00000000-0005-0000-0000-0000F6360000}"/>
    <cellStyle name="Calculation 6 2 4 3" xfId="14094" xr:uid="{00000000-0005-0000-0000-0000F7360000}"/>
    <cellStyle name="Calculation 6 2 4 3 2" xfId="14095" xr:uid="{00000000-0005-0000-0000-0000F8360000}"/>
    <cellStyle name="Calculation 6 2 4 3 2 2" xfId="14096" xr:uid="{00000000-0005-0000-0000-0000F9360000}"/>
    <cellStyle name="Calculation 6 2 4 3 3" xfId="14097" xr:uid="{00000000-0005-0000-0000-0000FA360000}"/>
    <cellStyle name="Calculation 6 2 4 3 4" xfId="14098" xr:uid="{00000000-0005-0000-0000-0000FB360000}"/>
    <cellStyle name="Calculation 6 2 4 4" xfId="14099" xr:uid="{00000000-0005-0000-0000-0000FC360000}"/>
    <cellStyle name="Calculation 6 2 4 4 2" xfId="14100" xr:uid="{00000000-0005-0000-0000-0000FD360000}"/>
    <cellStyle name="Calculation 6 2 4 4 2 2" xfId="14101" xr:uid="{00000000-0005-0000-0000-0000FE360000}"/>
    <cellStyle name="Calculation 6 2 4 4 3" xfId="14102" xr:uid="{00000000-0005-0000-0000-0000FF360000}"/>
    <cellStyle name="Calculation 6 2 4 4 4" xfId="14103" xr:uid="{00000000-0005-0000-0000-000000370000}"/>
    <cellStyle name="Calculation 6 2 4 5" xfId="14104" xr:uid="{00000000-0005-0000-0000-000001370000}"/>
    <cellStyle name="Calculation 6 2 4 5 2" xfId="14105" xr:uid="{00000000-0005-0000-0000-000002370000}"/>
    <cellStyle name="Calculation 6 2 4 5 2 2" xfId="14106" xr:uid="{00000000-0005-0000-0000-000003370000}"/>
    <cellStyle name="Calculation 6 2 4 5 3" xfId="14107" xr:uid="{00000000-0005-0000-0000-000004370000}"/>
    <cellStyle name="Calculation 6 2 4 6" xfId="14108" xr:uid="{00000000-0005-0000-0000-000005370000}"/>
    <cellStyle name="Calculation 6 2 4 6 2" xfId="14109" xr:uid="{00000000-0005-0000-0000-000006370000}"/>
    <cellStyle name="Calculation 6 2 4 6 2 2" xfId="14110" xr:uid="{00000000-0005-0000-0000-000007370000}"/>
    <cellStyle name="Calculation 6 2 4 6 3" xfId="14111" xr:uid="{00000000-0005-0000-0000-000008370000}"/>
    <cellStyle name="Calculation 6 2 4 7" xfId="14112" xr:uid="{00000000-0005-0000-0000-000009370000}"/>
    <cellStyle name="Calculation 6 2 4 7 2" xfId="14113" xr:uid="{00000000-0005-0000-0000-00000A370000}"/>
    <cellStyle name="Calculation 6 2 4 7 2 2" xfId="14114" xr:uid="{00000000-0005-0000-0000-00000B370000}"/>
    <cellStyle name="Calculation 6 2 4 7 3" xfId="14115" xr:uid="{00000000-0005-0000-0000-00000C370000}"/>
    <cellStyle name="Calculation 6 2 4 8" xfId="14116" xr:uid="{00000000-0005-0000-0000-00000D370000}"/>
    <cellStyle name="Calculation 6 2 4 8 2" xfId="14117" xr:uid="{00000000-0005-0000-0000-00000E370000}"/>
    <cellStyle name="Calculation 6 2 4 8 2 2" xfId="14118" xr:uid="{00000000-0005-0000-0000-00000F370000}"/>
    <cellStyle name="Calculation 6 2 4 8 3" xfId="14119" xr:uid="{00000000-0005-0000-0000-000010370000}"/>
    <cellStyle name="Calculation 6 2 4 9" xfId="14120" xr:uid="{00000000-0005-0000-0000-000011370000}"/>
    <cellStyle name="Calculation 6 2 4 9 2" xfId="14121" xr:uid="{00000000-0005-0000-0000-000012370000}"/>
    <cellStyle name="Calculation 6 2 4 9 2 2" xfId="14122" xr:uid="{00000000-0005-0000-0000-000013370000}"/>
    <cellStyle name="Calculation 6 2 4 9 3" xfId="14123" xr:uid="{00000000-0005-0000-0000-000014370000}"/>
    <cellStyle name="Calculation 6 2 5" xfId="14124" xr:uid="{00000000-0005-0000-0000-000015370000}"/>
    <cellStyle name="Calculation 6 2 5 10" xfId="14125" xr:uid="{00000000-0005-0000-0000-000016370000}"/>
    <cellStyle name="Calculation 6 2 5 10 2" xfId="14126" xr:uid="{00000000-0005-0000-0000-000017370000}"/>
    <cellStyle name="Calculation 6 2 5 10 2 2" xfId="14127" xr:uid="{00000000-0005-0000-0000-000018370000}"/>
    <cellStyle name="Calculation 6 2 5 10 3" xfId="14128" xr:uid="{00000000-0005-0000-0000-000019370000}"/>
    <cellStyle name="Calculation 6 2 5 11" xfId="14129" xr:uid="{00000000-0005-0000-0000-00001A370000}"/>
    <cellStyle name="Calculation 6 2 5 11 2" xfId="14130" xr:uid="{00000000-0005-0000-0000-00001B370000}"/>
    <cellStyle name="Calculation 6 2 5 11 2 2" xfId="14131" xr:uid="{00000000-0005-0000-0000-00001C370000}"/>
    <cellStyle name="Calculation 6 2 5 11 3" xfId="14132" xr:uid="{00000000-0005-0000-0000-00001D370000}"/>
    <cellStyle name="Calculation 6 2 5 12" xfId="14133" xr:uid="{00000000-0005-0000-0000-00001E370000}"/>
    <cellStyle name="Calculation 6 2 5 12 2" xfId="14134" xr:uid="{00000000-0005-0000-0000-00001F370000}"/>
    <cellStyle name="Calculation 6 2 5 12 2 2" xfId="14135" xr:uid="{00000000-0005-0000-0000-000020370000}"/>
    <cellStyle name="Calculation 6 2 5 12 3" xfId="14136" xr:uid="{00000000-0005-0000-0000-000021370000}"/>
    <cellStyle name="Calculation 6 2 5 13" xfId="14137" xr:uid="{00000000-0005-0000-0000-000022370000}"/>
    <cellStyle name="Calculation 6 2 5 13 2" xfId="14138" xr:uid="{00000000-0005-0000-0000-000023370000}"/>
    <cellStyle name="Calculation 6 2 5 13 2 2" xfId="14139" xr:uid="{00000000-0005-0000-0000-000024370000}"/>
    <cellStyle name="Calculation 6 2 5 13 3" xfId="14140" xr:uid="{00000000-0005-0000-0000-000025370000}"/>
    <cellStyle name="Calculation 6 2 5 14" xfId="14141" xr:uid="{00000000-0005-0000-0000-000026370000}"/>
    <cellStyle name="Calculation 6 2 5 14 2" xfId="14142" xr:uid="{00000000-0005-0000-0000-000027370000}"/>
    <cellStyle name="Calculation 6 2 5 14 2 2" xfId="14143" xr:uid="{00000000-0005-0000-0000-000028370000}"/>
    <cellStyle name="Calculation 6 2 5 14 3" xfId="14144" xr:uid="{00000000-0005-0000-0000-000029370000}"/>
    <cellStyle name="Calculation 6 2 5 15" xfId="14145" xr:uid="{00000000-0005-0000-0000-00002A370000}"/>
    <cellStyle name="Calculation 6 2 5 15 2" xfId="14146" xr:uid="{00000000-0005-0000-0000-00002B370000}"/>
    <cellStyle name="Calculation 6 2 5 15 2 2" xfId="14147" xr:uid="{00000000-0005-0000-0000-00002C370000}"/>
    <cellStyle name="Calculation 6 2 5 15 3" xfId="14148" xr:uid="{00000000-0005-0000-0000-00002D370000}"/>
    <cellStyle name="Calculation 6 2 5 16" xfId="14149" xr:uid="{00000000-0005-0000-0000-00002E370000}"/>
    <cellStyle name="Calculation 6 2 5 16 2" xfId="14150" xr:uid="{00000000-0005-0000-0000-00002F370000}"/>
    <cellStyle name="Calculation 6 2 5 16 2 2" xfId="14151" xr:uid="{00000000-0005-0000-0000-000030370000}"/>
    <cellStyle name="Calculation 6 2 5 16 3" xfId="14152" xr:uid="{00000000-0005-0000-0000-000031370000}"/>
    <cellStyle name="Calculation 6 2 5 17" xfId="14153" xr:uid="{00000000-0005-0000-0000-000032370000}"/>
    <cellStyle name="Calculation 6 2 5 17 2" xfId="14154" xr:uid="{00000000-0005-0000-0000-000033370000}"/>
    <cellStyle name="Calculation 6 2 5 17 2 2" xfId="14155" xr:uid="{00000000-0005-0000-0000-000034370000}"/>
    <cellStyle name="Calculation 6 2 5 17 3" xfId="14156" xr:uid="{00000000-0005-0000-0000-000035370000}"/>
    <cellStyle name="Calculation 6 2 5 18" xfId="14157" xr:uid="{00000000-0005-0000-0000-000036370000}"/>
    <cellStyle name="Calculation 6 2 5 18 2" xfId="14158" xr:uid="{00000000-0005-0000-0000-000037370000}"/>
    <cellStyle name="Calculation 6 2 5 18 2 2" xfId="14159" xr:uid="{00000000-0005-0000-0000-000038370000}"/>
    <cellStyle name="Calculation 6 2 5 18 3" xfId="14160" xr:uid="{00000000-0005-0000-0000-000039370000}"/>
    <cellStyle name="Calculation 6 2 5 19" xfId="14161" xr:uid="{00000000-0005-0000-0000-00003A370000}"/>
    <cellStyle name="Calculation 6 2 5 19 2" xfId="14162" xr:uid="{00000000-0005-0000-0000-00003B370000}"/>
    <cellStyle name="Calculation 6 2 5 19 2 2" xfId="14163" xr:uid="{00000000-0005-0000-0000-00003C370000}"/>
    <cellStyle name="Calculation 6 2 5 19 3" xfId="14164" xr:uid="{00000000-0005-0000-0000-00003D370000}"/>
    <cellStyle name="Calculation 6 2 5 2" xfId="14165" xr:uid="{00000000-0005-0000-0000-00003E370000}"/>
    <cellStyle name="Calculation 6 2 5 2 2" xfId="14166" xr:uid="{00000000-0005-0000-0000-00003F370000}"/>
    <cellStyle name="Calculation 6 2 5 2 2 2" xfId="14167" xr:uid="{00000000-0005-0000-0000-000040370000}"/>
    <cellStyle name="Calculation 6 2 5 2 3" xfId="14168" xr:uid="{00000000-0005-0000-0000-000041370000}"/>
    <cellStyle name="Calculation 6 2 5 2 4" xfId="14169" xr:uid="{00000000-0005-0000-0000-000042370000}"/>
    <cellStyle name="Calculation 6 2 5 20" xfId="14170" xr:uid="{00000000-0005-0000-0000-000043370000}"/>
    <cellStyle name="Calculation 6 2 5 20 2" xfId="14171" xr:uid="{00000000-0005-0000-0000-000044370000}"/>
    <cellStyle name="Calculation 6 2 5 20 2 2" xfId="14172" xr:uid="{00000000-0005-0000-0000-000045370000}"/>
    <cellStyle name="Calculation 6 2 5 20 3" xfId="14173" xr:uid="{00000000-0005-0000-0000-000046370000}"/>
    <cellStyle name="Calculation 6 2 5 21" xfId="14174" xr:uid="{00000000-0005-0000-0000-000047370000}"/>
    <cellStyle name="Calculation 6 2 5 21 2" xfId="14175" xr:uid="{00000000-0005-0000-0000-000048370000}"/>
    <cellStyle name="Calculation 6 2 5 22" xfId="14176" xr:uid="{00000000-0005-0000-0000-000049370000}"/>
    <cellStyle name="Calculation 6 2 5 23" xfId="14177" xr:uid="{00000000-0005-0000-0000-00004A370000}"/>
    <cellStyle name="Calculation 6 2 5 3" xfId="14178" xr:uid="{00000000-0005-0000-0000-00004B370000}"/>
    <cellStyle name="Calculation 6 2 5 3 2" xfId="14179" xr:uid="{00000000-0005-0000-0000-00004C370000}"/>
    <cellStyle name="Calculation 6 2 5 3 2 2" xfId="14180" xr:uid="{00000000-0005-0000-0000-00004D370000}"/>
    <cellStyle name="Calculation 6 2 5 3 3" xfId="14181" xr:uid="{00000000-0005-0000-0000-00004E370000}"/>
    <cellStyle name="Calculation 6 2 5 4" xfId="14182" xr:uid="{00000000-0005-0000-0000-00004F370000}"/>
    <cellStyle name="Calculation 6 2 5 4 2" xfId="14183" xr:uid="{00000000-0005-0000-0000-000050370000}"/>
    <cellStyle name="Calculation 6 2 5 4 2 2" xfId="14184" xr:uid="{00000000-0005-0000-0000-000051370000}"/>
    <cellStyle name="Calculation 6 2 5 4 3" xfId="14185" xr:uid="{00000000-0005-0000-0000-000052370000}"/>
    <cellStyle name="Calculation 6 2 5 5" xfId="14186" xr:uid="{00000000-0005-0000-0000-000053370000}"/>
    <cellStyle name="Calculation 6 2 5 5 2" xfId="14187" xr:uid="{00000000-0005-0000-0000-000054370000}"/>
    <cellStyle name="Calculation 6 2 5 5 2 2" xfId="14188" xr:uid="{00000000-0005-0000-0000-000055370000}"/>
    <cellStyle name="Calculation 6 2 5 5 3" xfId="14189" xr:uid="{00000000-0005-0000-0000-000056370000}"/>
    <cellStyle name="Calculation 6 2 5 6" xfId="14190" xr:uid="{00000000-0005-0000-0000-000057370000}"/>
    <cellStyle name="Calculation 6 2 5 6 2" xfId="14191" xr:uid="{00000000-0005-0000-0000-000058370000}"/>
    <cellStyle name="Calculation 6 2 5 6 2 2" xfId="14192" xr:uid="{00000000-0005-0000-0000-000059370000}"/>
    <cellStyle name="Calculation 6 2 5 6 3" xfId="14193" xr:uid="{00000000-0005-0000-0000-00005A370000}"/>
    <cellStyle name="Calculation 6 2 5 7" xfId="14194" xr:uid="{00000000-0005-0000-0000-00005B370000}"/>
    <cellStyle name="Calculation 6 2 5 7 2" xfId="14195" xr:uid="{00000000-0005-0000-0000-00005C370000}"/>
    <cellStyle name="Calculation 6 2 5 7 2 2" xfId="14196" xr:uid="{00000000-0005-0000-0000-00005D370000}"/>
    <cellStyle name="Calculation 6 2 5 7 3" xfId="14197" xr:uid="{00000000-0005-0000-0000-00005E370000}"/>
    <cellStyle name="Calculation 6 2 5 8" xfId="14198" xr:uid="{00000000-0005-0000-0000-00005F370000}"/>
    <cellStyle name="Calculation 6 2 5 8 2" xfId="14199" xr:uid="{00000000-0005-0000-0000-000060370000}"/>
    <cellStyle name="Calculation 6 2 5 8 2 2" xfId="14200" xr:uid="{00000000-0005-0000-0000-000061370000}"/>
    <cellStyle name="Calculation 6 2 5 8 3" xfId="14201" xr:uid="{00000000-0005-0000-0000-000062370000}"/>
    <cellStyle name="Calculation 6 2 5 9" xfId="14202" xr:uid="{00000000-0005-0000-0000-000063370000}"/>
    <cellStyle name="Calculation 6 2 5 9 2" xfId="14203" xr:uid="{00000000-0005-0000-0000-000064370000}"/>
    <cellStyle name="Calculation 6 2 5 9 2 2" xfId="14204" xr:uid="{00000000-0005-0000-0000-000065370000}"/>
    <cellStyle name="Calculation 6 2 5 9 3" xfId="14205" xr:uid="{00000000-0005-0000-0000-000066370000}"/>
    <cellStyle name="Calculation 6 2 6" xfId="14206" xr:uid="{00000000-0005-0000-0000-000067370000}"/>
    <cellStyle name="Calculation 6 2 6 2" xfId="14207" xr:uid="{00000000-0005-0000-0000-000068370000}"/>
    <cellStyle name="Calculation 6 2 6 2 2" xfId="14208" xr:uid="{00000000-0005-0000-0000-000069370000}"/>
    <cellStyle name="Calculation 6 2 6 3" xfId="14209" xr:uid="{00000000-0005-0000-0000-00006A370000}"/>
    <cellStyle name="Calculation 6 2 6 4" xfId="14210" xr:uid="{00000000-0005-0000-0000-00006B370000}"/>
    <cellStyle name="Calculation 6 2 7" xfId="14211" xr:uid="{00000000-0005-0000-0000-00006C370000}"/>
    <cellStyle name="Calculation 6 2 7 2" xfId="14212" xr:uid="{00000000-0005-0000-0000-00006D370000}"/>
    <cellStyle name="Calculation 6 2 7 2 2" xfId="14213" xr:uid="{00000000-0005-0000-0000-00006E370000}"/>
    <cellStyle name="Calculation 6 2 7 3" xfId="14214" xr:uid="{00000000-0005-0000-0000-00006F370000}"/>
    <cellStyle name="Calculation 6 2 8" xfId="14215" xr:uid="{00000000-0005-0000-0000-000070370000}"/>
    <cellStyle name="Calculation 6 2 8 2" xfId="14216" xr:uid="{00000000-0005-0000-0000-000071370000}"/>
    <cellStyle name="Calculation 6 2 8 2 2" xfId="14217" xr:uid="{00000000-0005-0000-0000-000072370000}"/>
    <cellStyle name="Calculation 6 2 8 3" xfId="14218" xr:uid="{00000000-0005-0000-0000-000073370000}"/>
    <cellStyle name="Calculation 6 2 9" xfId="14219" xr:uid="{00000000-0005-0000-0000-000074370000}"/>
    <cellStyle name="Calculation 6 2 9 2" xfId="14220" xr:uid="{00000000-0005-0000-0000-000075370000}"/>
    <cellStyle name="Calculation 6 2 9 2 2" xfId="14221" xr:uid="{00000000-0005-0000-0000-000076370000}"/>
    <cellStyle name="Calculation 6 2 9 3" xfId="14222" xr:uid="{00000000-0005-0000-0000-000077370000}"/>
    <cellStyle name="Calculation 6 20" xfId="14223" xr:uid="{00000000-0005-0000-0000-000078370000}"/>
    <cellStyle name="Calculation 6 20 2" xfId="14224" xr:uid="{00000000-0005-0000-0000-000079370000}"/>
    <cellStyle name="Calculation 6 20 2 2" xfId="14225" xr:uid="{00000000-0005-0000-0000-00007A370000}"/>
    <cellStyle name="Calculation 6 20 3" xfId="14226" xr:uid="{00000000-0005-0000-0000-00007B370000}"/>
    <cellStyle name="Calculation 6 21" xfId="14227" xr:uid="{00000000-0005-0000-0000-00007C370000}"/>
    <cellStyle name="Calculation 6 21 2" xfId="14228" xr:uid="{00000000-0005-0000-0000-00007D370000}"/>
    <cellStyle name="Calculation 6 21 2 2" xfId="14229" xr:uid="{00000000-0005-0000-0000-00007E370000}"/>
    <cellStyle name="Calculation 6 21 3" xfId="14230" xr:uid="{00000000-0005-0000-0000-00007F370000}"/>
    <cellStyle name="Calculation 6 22" xfId="14231" xr:uid="{00000000-0005-0000-0000-000080370000}"/>
    <cellStyle name="Calculation 6 22 2" xfId="14232" xr:uid="{00000000-0005-0000-0000-000081370000}"/>
    <cellStyle name="Calculation 6 23" xfId="14233" xr:uid="{00000000-0005-0000-0000-000082370000}"/>
    <cellStyle name="Calculation 6 24" xfId="14234" xr:uid="{00000000-0005-0000-0000-000083370000}"/>
    <cellStyle name="Calculation 6 25" xfId="14235" xr:uid="{00000000-0005-0000-0000-000084370000}"/>
    <cellStyle name="Calculation 6 26" xfId="14236" xr:uid="{00000000-0005-0000-0000-000085370000}"/>
    <cellStyle name="Calculation 6 27" xfId="14237" xr:uid="{00000000-0005-0000-0000-000086370000}"/>
    <cellStyle name="Calculation 6 3" xfId="14238" xr:uid="{00000000-0005-0000-0000-000087370000}"/>
    <cellStyle name="Calculation 6 3 10" xfId="14239" xr:uid="{00000000-0005-0000-0000-000088370000}"/>
    <cellStyle name="Calculation 6 3 10 2" xfId="14240" xr:uid="{00000000-0005-0000-0000-000089370000}"/>
    <cellStyle name="Calculation 6 3 10 2 2" xfId="14241" xr:uid="{00000000-0005-0000-0000-00008A370000}"/>
    <cellStyle name="Calculation 6 3 10 3" xfId="14242" xr:uid="{00000000-0005-0000-0000-00008B370000}"/>
    <cellStyle name="Calculation 6 3 11" xfId="14243" xr:uid="{00000000-0005-0000-0000-00008C370000}"/>
    <cellStyle name="Calculation 6 3 11 2" xfId="14244" xr:uid="{00000000-0005-0000-0000-00008D370000}"/>
    <cellStyle name="Calculation 6 3 11 2 2" xfId="14245" xr:uid="{00000000-0005-0000-0000-00008E370000}"/>
    <cellStyle name="Calculation 6 3 11 3" xfId="14246" xr:uid="{00000000-0005-0000-0000-00008F370000}"/>
    <cellStyle name="Calculation 6 3 12" xfId="14247" xr:uid="{00000000-0005-0000-0000-000090370000}"/>
    <cellStyle name="Calculation 6 3 12 2" xfId="14248" xr:uid="{00000000-0005-0000-0000-000091370000}"/>
    <cellStyle name="Calculation 6 3 12 2 2" xfId="14249" xr:uid="{00000000-0005-0000-0000-000092370000}"/>
    <cellStyle name="Calculation 6 3 12 3" xfId="14250" xr:uid="{00000000-0005-0000-0000-000093370000}"/>
    <cellStyle name="Calculation 6 3 13" xfId="14251" xr:uid="{00000000-0005-0000-0000-000094370000}"/>
    <cellStyle name="Calculation 6 3 13 2" xfId="14252" xr:uid="{00000000-0005-0000-0000-000095370000}"/>
    <cellStyle name="Calculation 6 3 13 2 2" xfId="14253" xr:uid="{00000000-0005-0000-0000-000096370000}"/>
    <cellStyle name="Calculation 6 3 13 3" xfId="14254" xr:uid="{00000000-0005-0000-0000-000097370000}"/>
    <cellStyle name="Calculation 6 3 14" xfId="14255" xr:uid="{00000000-0005-0000-0000-000098370000}"/>
    <cellStyle name="Calculation 6 3 14 2" xfId="14256" xr:uid="{00000000-0005-0000-0000-000099370000}"/>
    <cellStyle name="Calculation 6 3 14 2 2" xfId="14257" xr:uid="{00000000-0005-0000-0000-00009A370000}"/>
    <cellStyle name="Calculation 6 3 14 3" xfId="14258" xr:uid="{00000000-0005-0000-0000-00009B370000}"/>
    <cellStyle name="Calculation 6 3 15" xfId="14259" xr:uid="{00000000-0005-0000-0000-00009C370000}"/>
    <cellStyle name="Calculation 6 3 15 2" xfId="14260" xr:uid="{00000000-0005-0000-0000-00009D370000}"/>
    <cellStyle name="Calculation 6 3 15 2 2" xfId="14261" xr:uid="{00000000-0005-0000-0000-00009E370000}"/>
    <cellStyle name="Calculation 6 3 15 3" xfId="14262" xr:uid="{00000000-0005-0000-0000-00009F370000}"/>
    <cellStyle name="Calculation 6 3 16" xfId="14263" xr:uid="{00000000-0005-0000-0000-0000A0370000}"/>
    <cellStyle name="Calculation 6 3 16 2" xfId="14264" xr:uid="{00000000-0005-0000-0000-0000A1370000}"/>
    <cellStyle name="Calculation 6 3 16 2 2" xfId="14265" xr:uid="{00000000-0005-0000-0000-0000A2370000}"/>
    <cellStyle name="Calculation 6 3 16 3" xfId="14266" xr:uid="{00000000-0005-0000-0000-0000A3370000}"/>
    <cellStyle name="Calculation 6 3 17" xfId="14267" xr:uid="{00000000-0005-0000-0000-0000A4370000}"/>
    <cellStyle name="Calculation 6 3 17 2" xfId="14268" xr:uid="{00000000-0005-0000-0000-0000A5370000}"/>
    <cellStyle name="Calculation 6 3 17 2 2" xfId="14269" xr:uid="{00000000-0005-0000-0000-0000A6370000}"/>
    <cellStyle name="Calculation 6 3 17 3" xfId="14270" xr:uid="{00000000-0005-0000-0000-0000A7370000}"/>
    <cellStyle name="Calculation 6 3 18" xfId="14271" xr:uid="{00000000-0005-0000-0000-0000A8370000}"/>
    <cellStyle name="Calculation 6 3 18 2" xfId="14272" xr:uid="{00000000-0005-0000-0000-0000A9370000}"/>
    <cellStyle name="Calculation 6 3 19" xfId="14273" xr:uid="{00000000-0005-0000-0000-0000AA370000}"/>
    <cellStyle name="Calculation 6 3 2" xfId="14274" xr:uid="{00000000-0005-0000-0000-0000AB370000}"/>
    <cellStyle name="Calculation 6 3 2 10" xfId="14275" xr:uid="{00000000-0005-0000-0000-0000AC370000}"/>
    <cellStyle name="Calculation 6 3 2 10 2" xfId="14276" xr:uid="{00000000-0005-0000-0000-0000AD370000}"/>
    <cellStyle name="Calculation 6 3 2 10 2 2" xfId="14277" xr:uid="{00000000-0005-0000-0000-0000AE370000}"/>
    <cellStyle name="Calculation 6 3 2 10 3" xfId="14278" xr:uid="{00000000-0005-0000-0000-0000AF370000}"/>
    <cellStyle name="Calculation 6 3 2 11" xfId="14279" xr:uid="{00000000-0005-0000-0000-0000B0370000}"/>
    <cellStyle name="Calculation 6 3 2 11 2" xfId="14280" xr:uid="{00000000-0005-0000-0000-0000B1370000}"/>
    <cellStyle name="Calculation 6 3 2 11 2 2" xfId="14281" xr:uid="{00000000-0005-0000-0000-0000B2370000}"/>
    <cellStyle name="Calculation 6 3 2 11 3" xfId="14282" xr:uid="{00000000-0005-0000-0000-0000B3370000}"/>
    <cellStyle name="Calculation 6 3 2 12" xfId="14283" xr:uid="{00000000-0005-0000-0000-0000B4370000}"/>
    <cellStyle name="Calculation 6 3 2 12 2" xfId="14284" xr:uid="{00000000-0005-0000-0000-0000B5370000}"/>
    <cellStyle name="Calculation 6 3 2 12 2 2" xfId="14285" xr:uid="{00000000-0005-0000-0000-0000B6370000}"/>
    <cellStyle name="Calculation 6 3 2 12 3" xfId="14286" xr:uid="{00000000-0005-0000-0000-0000B7370000}"/>
    <cellStyle name="Calculation 6 3 2 13" xfId="14287" xr:uid="{00000000-0005-0000-0000-0000B8370000}"/>
    <cellStyle name="Calculation 6 3 2 13 2" xfId="14288" xr:uid="{00000000-0005-0000-0000-0000B9370000}"/>
    <cellStyle name="Calculation 6 3 2 13 2 2" xfId="14289" xr:uid="{00000000-0005-0000-0000-0000BA370000}"/>
    <cellStyle name="Calculation 6 3 2 13 3" xfId="14290" xr:uid="{00000000-0005-0000-0000-0000BB370000}"/>
    <cellStyle name="Calculation 6 3 2 14" xfId="14291" xr:uid="{00000000-0005-0000-0000-0000BC370000}"/>
    <cellStyle name="Calculation 6 3 2 14 2" xfId="14292" xr:uid="{00000000-0005-0000-0000-0000BD370000}"/>
    <cellStyle name="Calculation 6 3 2 14 2 2" xfId="14293" xr:uid="{00000000-0005-0000-0000-0000BE370000}"/>
    <cellStyle name="Calculation 6 3 2 14 3" xfId="14294" xr:uid="{00000000-0005-0000-0000-0000BF370000}"/>
    <cellStyle name="Calculation 6 3 2 15" xfId="14295" xr:uid="{00000000-0005-0000-0000-0000C0370000}"/>
    <cellStyle name="Calculation 6 3 2 15 2" xfId="14296" xr:uid="{00000000-0005-0000-0000-0000C1370000}"/>
    <cellStyle name="Calculation 6 3 2 15 2 2" xfId="14297" xr:uid="{00000000-0005-0000-0000-0000C2370000}"/>
    <cellStyle name="Calculation 6 3 2 15 3" xfId="14298" xr:uid="{00000000-0005-0000-0000-0000C3370000}"/>
    <cellStyle name="Calculation 6 3 2 16" xfId="14299" xr:uid="{00000000-0005-0000-0000-0000C4370000}"/>
    <cellStyle name="Calculation 6 3 2 16 2" xfId="14300" xr:uid="{00000000-0005-0000-0000-0000C5370000}"/>
    <cellStyle name="Calculation 6 3 2 16 2 2" xfId="14301" xr:uid="{00000000-0005-0000-0000-0000C6370000}"/>
    <cellStyle name="Calculation 6 3 2 16 3" xfId="14302" xr:uid="{00000000-0005-0000-0000-0000C7370000}"/>
    <cellStyle name="Calculation 6 3 2 17" xfId="14303" xr:uid="{00000000-0005-0000-0000-0000C8370000}"/>
    <cellStyle name="Calculation 6 3 2 17 2" xfId="14304" xr:uid="{00000000-0005-0000-0000-0000C9370000}"/>
    <cellStyle name="Calculation 6 3 2 17 2 2" xfId="14305" xr:uid="{00000000-0005-0000-0000-0000CA370000}"/>
    <cellStyle name="Calculation 6 3 2 17 3" xfId="14306" xr:uid="{00000000-0005-0000-0000-0000CB370000}"/>
    <cellStyle name="Calculation 6 3 2 18" xfId="14307" xr:uid="{00000000-0005-0000-0000-0000CC370000}"/>
    <cellStyle name="Calculation 6 3 2 18 2" xfId="14308" xr:uid="{00000000-0005-0000-0000-0000CD370000}"/>
    <cellStyle name="Calculation 6 3 2 18 2 2" xfId="14309" xr:uid="{00000000-0005-0000-0000-0000CE370000}"/>
    <cellStyle name="Calculation 6 3 2 18 3" xfId="14310" xr:uid="{00000000-0005-0000-0000-0000CF370000}"/>
    <cellStyle name="Calculation 6 3 2 19" xfId="14311" xr:uid="{00000000-0005-0000-0000-0000D0370000}"/>
    <cellStyle name="Calculation 6 3 2 19 2" xfId="14312" xr:uid="{00000000-0005-0000-0000-0000D1370000}"/>
    <cellStyle name="Calculation 6 3 2 19 2 2" xfId="14313" xr:uid="{00000000-0005-0000-0000-0000D2370000}"/>
    <cellStyle name="Calculation 6 3 2 19 3" xfId="14314" xr:uid="{00000000-0005-0000-0000-0000D3370000}"/>
    <cellStyle name="Calculation 6 3 2 2" xfId="14315" xr:uid="{00000000-0005-0000-0000-0000D4370000}"/>
    <cellStyle name="Calculation 6 3 2 2 2" xfId="14316" xr:uid="{00000000-0005-0000-0000-0000D5370000}"/>
    <cellStyle name="Calculation 6 3 2 2 2 2" xfId="14317" xr:uid="{00000000-0005-0000-0000-0000D6370000}"/>
    <cellStyle name="Calculation 6 3 2 2 2 2 2" xfId="14318" xr:uid="{00000000-0005-0000-0000-0000D7370000}"/>
    <cellStyle name="Calculation 6 3 2 2 2 3" xfId="14319" xr:uid="{00000000-0005-0000-0000-0000D8370000}"/>
    <cellStyle name="Calculation 6 3 2 2 2 4" xfId="14320" xr:uid="{00000000-0005-0000-0000-0000D9370000}"/>
    <cellStyle name="Calculation 6 3 2 2 3" xfId="14321" xr:uid="{00000000-0005-0000-0000-0000DA370000}"/>
    <cellStyle name="Calculation 6 3 2 2 3 2" xfId="14322" xr:uid="{00000000-0005-0000-0000-0000DB370000}"/>
    <cellStyle name="Calculation 6 3 2 2 4" xfId="14323" xr:uid="{00000000-0005-0000-0000-0000DC370000}"/>
    <cellStyle name="Calculation 6 3 2 2 5" xfId="14324" xr:uid="{00000000-0005-0000-0000-0000DD370000}"/>
    <cellStyle name="Calculation 6 3 2 20" xfId="14325" xr:uid="{00000000-0005-0000-0000-0000DE370000}"/>
    <cellStyle name="Calculation 6 3 2 20 2" xfId="14326" xr:uid="{00000000-0005-0000-0000-0000DF370000}"/>
    <cellStyle name="Calculation 6 3 2 20 2 2" xfId="14327" xr:uid="{00000000-0005-0000-0000-0000E0370000}"/>
    <cellStyle name="Calculation 6 3 2 20 3" xfId="14328" xr:uid="{00000000-0005-0000-0000-0000E1370000}"/>
    <cellStyle name="Calculation 6 3 2 21" xfId="14329" xr:uid="{00000000-0005-0000-0000-0000E2370000}"/>
    <cellStyle name="Calculation 6 3 2 21 2" xfId="14330" xr:uid="{00000000-0005-0000-0000-0000E3370000}"/>
    <cellStyle name="Calculation 6 3 2 22" xfId="14331" xr:uid="{00000000-0005-0000-0000-0000E4370000}"/>
    <cellStyle name="Calculation 6 3 2 23" xfId="14332" xr:uid="{00000000-0005-0000-0000-0000E5370000}"/>
    <cellStyle name="Calculation 6 3 2 3" xfId="14333" xr:uid="{00000000-0005-0000-0000-0000E6370000}"/>
    <cellStyle name="Calculation 6 3 2 3 2" xfId="14334" xr:uid="{00000000-0005-0000-0000-0000E7370000}"/>
    <cellStyle name="Calculation 6 3 2 3 2 2" xfId="14335" xr:uid="{00000000-0005-0000-0000-0000E8370000}"/>
    <cellStyle name="Calculation 6 3 2 3 2 3" xfId="14336" xr:uid="{00000000-0005-0000-0000-0000E9370000}"/>
    <cellStyle name="Calculation 6 3 2 3 3" xfId="14337" xr:uid="{00000000-0005-0000-0000-0000EA370000}"/>
    <cellStyle name="Calculation 6 3 2 3 3 2" xfId="14338" xr:uid="{00000000-0005-0000-0000-0000EB370000}"/>
    <cellStyle name="Calculation 6 3 2 3 4" xfId="14339" xr:uid="{00000000-0005-0000-0000-0000EC370000}"/>
    <cellStyle name="Calculation 6 3 2 4" xfId="14340" xr:uid="{00000000-0005-0000-0000-0000ED370000}"/>
    <cellStyle name="Calculation 6 3 2 4 2" xfId="14341" xr:uid="{00000000-0005-0000-0000-0000EE370000}"/>
    <cellStyle name="Calculation 6 3 2 4 2 2" xfId="14342" xr:uid="{00000000-0005-0000-0000-0000EF370000}"/>
    <cellStyle name="Calculation 6 3 2 4 3" xfId="14343" xr:uid="{00000000-0005-0000-0000-0000F0370000}"/>
    <cellStyle name="Calculation 6 3 2 4 4" xfId="14344" xr:uid="{00000000-0005-0000-0000-0000F1370000}"/>
    <cellStyle name="Calculation 6 3 2 5" xfId="14345" xr:uid="{00000000-0005-0000-0000-0000F2370000}"/>
    <cellStyle name="Calculation 6 3 2 5 2" xfId="14346" xr:uid="{00000000-0005-0000-0000-0000F3370000}"/>
    <cellStyle name="Calculation 6 3 2 5 2 2" xfId="14347" xr:uid="{00000000-0005-0000-0000-0000F4370000}"/>
    <cellStyle name="Calculation 6 3 2 5 3" xfId="14348" xr:uid="{00000000-0005-0000-0000-0000F5370000}"/>
    <cellStyle name="Calculation 6 3 2 5 4" xfId="14349" xr:uid="{00000000-0005-0000-0000-0000F6370000}"/>
    <cellStyle name="Calculation 6 3 2 6" xfId="14350" xr:uid="{00000000-0005-0000-0000-0000F7370000}"/>
    <cellStyle name="Calculation 6 3 2 6 2" xfId="14351" xr:uid="{00000000-0005-0000-0000-0000F8370000}"/>
    <cellStyle name="Calculation 6 3 2 6 2 2" xfId="14352" xr:uid="{00000000-0005-0000-0000-0000F9370000}"/>
    <cellStyle name="Calculation 6 3 2 6 3" xfId="14353" xr:uid="{00000000-0005-0000-0000-0000FA370000}"/>
    <cellStyle name="Calculation 6 3 2 7" xfId="14354" xr:uid="{00000000-0005-0000-0000-0000FB370000}"/>
    <cellStyle name="Calculation 6 3 2 7 2" xfId="14355" xr:uid="{00000000-0005-0000-0000-0000FC370000}"/>
    <cellStyle name="Calculation 6 3 2 7 2 2" xfId="14356" xr:uid="{00000000-0005-0000-0000-0000FD370000}"/>
    <cellStyle name="Calculation 6 3 2 7 3" xfId="14357" xr:uid="{00000000-0005-0000-0000-0000FE370000}"/>
    <cellStyle name="Calculation 6 3 2 8" xfId="14358" xr:uid="{00000000-0005-0000-0000-0000FF370000}"/>
    <cellStyle name="Calculation 6 3 2 8 2" xfId="14359" xr:uid="{00000000-0005-0000-0000-000000380000}"/>
    <cellStyle name="Calculation 6 3 2 8 2 2" xfId="14360" xr:uid="{00000000-0005-0000-0000-000001380000}"/>
    <cellStyle name="Calculation 6 3 2 8 3" xfId="14361" xr:uid="{00000000-0005-0000-0000-000002380000}"/>
    <cellStyle name="Calculation 6 3 2 9" xfId="14362" xr:uid="{00000000-0005-0000-0000-000003380000}"/>
    <cellStyle name="Calculation 6 3 2 9 2" xfId="14363" xr:uid="{00000000-0005-0000-0000-000004380000}"/>
    <cellStyle name="Calculation 6 3 2 9 2 2" xfId="14364" xr:uid="{00000000-0005-0000-0000-000005380000}"/>
    <cellStyle name="Calculation 6 3 2 9 3" xfId="14365" xr:uid="{00000000-0005-0000-0000-000006380000}"/>
    <cellStyle name="Calculation 6 3 20" xfId="14366" xr:uid="{00000000-0005-0000-0000-000007380000}"/>
    <cellStyle name="Calculation 6 3 3" xfId="14367" xr:uid="{00000000-0005-0000-0000-000008380000}"/>
    <cellStyle name="Calculation 6 3 3 2" xfId="14368" xr:uid="{00000000-0005-0000-0000-000009380000}"/>
    <cellStyle name="Calculation 6 3 3 2 2" xfId="14369" xr:uid="{00000000-0005-0000-0000-00000A380000}"/>
    <cellStyle name="Calculation 6 3 3 2 2 2" xfId="14370" xr:uid="{00000000-0005-0000-0000-00000B380000}"/>
    <cellStyle name="Calculation 6 3 3 2 3" xfId="14371" xr:uid="{00000000-0005-0000-0000-00000C380000}"/>
    <cellStyle name="Calculation 6 3 3 2 4" xfId="14372" xr:uid="{00000000-0005-0000-0000-00000D380000}"/>
    <cellStyle name="Calculation 6 3 3 3" xfId="14373" xr:uid="{00000000-0005-0000-0000-00000E380000}"/>
    <cellStyle name="Calculation 6 3 3 3 2" xfId="14374" xr:uid="{00000000-0005-0000-0000-00000F380000}"/>
    <cellStyle name="Calculation 6 3 3 4" xfId="14375" xr:uid="{00000000-0005-0000-0000-000010380000}"/>
    <cellStyle name="Calculation 6 3 3 5" xfId="14376" xr:uid="{00000000-0005-0000-0000-000011380000}"/>
    <cellStyle name="Calculation 6 3 4" xfId="14377" xr:uid="{00000000-0005-0000-0000-000012380000}"/>
    <cellStyle name="Calculation 6 3 4 2" xfId="14378" xr:uid="{00000000-0005-0000-0000-000013380000}"/>
    <cellStyle name="Calculation 6 3 4 2 2" xfId="14379" xr:uid="{00000000-0005-0000-0000-000014380000}"/>
    <cellStyle name="Calculation 6 3 4 2 3" xfId="14380" xr:uid="{00000000-0005-0000-0000-000015380000}"/>
    <cellStyle name="Calculation 6 3 4 3" xfId="14381" xr:uid="{00000000-0005-0000-0000-000016380000}"/>
    <cellStyle name="Calculation 6 3 4 3 2" xfId="14382" xr:uid="{00000000-0005-0000-0000-000017380000}"/>
    <cellStyle name="Calculation 6 3 4 4" xfId="14383" xr:uid="{00000000-0005-0000-0000-000018380000}"/>
    <cellStyle name="Calculation 6 3 5" xfId="14384" xr:uid="{00000000-0005-0000-0000-000019380000}"/>
    <cellStyle name="Calculation 6 3 5 2" xfId="14385" xr:uid="{00000000-0005-0000-0000-00001A380000}"/>
    <cellStyle name="Calculation 6 3 5 2 2" xfId="14386" xr:uid="{00000000-0005-0000-0000-00001B380000}"/>
    <cellStyle name="Calculation 6 3 5 2 3" xfId="14387" xr:uid="{00000000-0005-0000-0000-00001C380000}"/>
    <cellStyle name="Calculation 6 3 5 3" xfId="14388" xr:uid="{00000000-0005-0000-0000-00001D380000}"/>
    <cellStyle name="Calculation 6 3 5 4" xfId="14389" xr:uid="{00000000-0005-0000-0000-00001E380000}"/>
    <cellStyle name="Calculation 6 3 6" xfId="14390" xr:uid="{00000000-0005-0000-0000-00001F380000}"/>
    <cellStyle name="Calculation 6 3 6 2" xfId="14391" xr:uid="{00000000-0005-0000-0000-000020380000}"/>
    <cellStyle name="Calculation 6 3 6 2 2" xfId="14392" xr:uid="{00000000-0005-0000-0000-000021380000}"/>
    <cellStyle name="Calculation 6 3 6 3" xfId="14393" xr:uid="{00000000-0005-0000-0000-000022380000}"/>
    <cellStyle name="Calculation 6 3 6 4" xfId="14394" xr:uid="{00000000-0005-0000-0000-000023380000}"/>
    <cellStyle name="Calculation 6 3 7" xfId="14395" xr:uid="{00000000-0005-0000-0000-000024380000}"/>
    <cellStyle name="Calculation 6 3 7 2" xfId="14396" xr:uid="{00000000-0005-0000-0000-000025380000}"/>
    <cellStyle name="Calculation 6 3 7 2 2" xfId="14397" xr:uid="{00000000-0005-0000-0000-000026380000}"/>
    <cellStyle name="Calculation 6 3 7 3" xfId="14398" xr:uid="{00000000-0005-0000-0000-000027380000}"/>
    <cellStyle name="Calculation 6 3 8" xfId="14399" xr:uid="{00000000-0005-0000-0000-000028380000}"/>
    <cellStyle name="Calculation 6 3 8 2" xfId="14400" xr:uid="{00000000-0005-0000-0000-000029380000}"/>
    <cellStyle name="Calculation 6 3 8 2 2" xfId="14401" xr:uid="{00000000-0005-0000-0000-00002A380000}"/>
    <cellStyle name="Calculation 6 3 8 3" xfId="14402" xr:uid="{00000000-0005-0000-0000-00002B380000}"/>
    <cellStyle name="Calculation 6 3 9" xfId="14403" xr:uid="{00000000-0005-0000-0000-00002C380000}"/>
    <cellStyle name="Calculation 6 3 9 2" xfId="14404" xr:uid="{00000000-0005-0000-0000-00002D380000}"/>
    <cellStyle name="Calculation 6 3 9 2 2" xfId="14405" xr:uid="{00000000-0005-0000-0000-00002E380000}"/>
    <cellStyle name="Calculation 6 3 9 3" xfId="14406" xr:uid="{00000000-0005-0000-0000-00002F380000}"/>
    <cellStyle name="Calculation 6 4" xfId="14407" xr:uid="{00000000-0005-0000-0000-000030380000}"/>
    <cellStyle name="Calculation 6 4 10" xfId="14408" xr:uid="{00000000-0005-0000-0000-000031380000}"/>
    <cellStyle name="Calculation 6 4 10 2" xfId="14409" xr:uid="{00000000-0005-0000-0000-000032380000}"/>
    <cellStyle name="Calculation 6 4 10 2 2" xfId="14410" xr:uid="{00000000-0005-0000-0000-000033380000}"/>
    <cellStyle name="Calculation 6 4 10 3" xfId="14411" xr:uid="{00000000-0005-0000-0000-000034380000}"/>
    <cellStyle name="Calculation 6 4 11" xfId="14412" xr:uid="{00000000-0005-0000-0000-000035380000}"/>
    <cellStyle name="Calculation 6 4 11 2" xfId="14413" xr:uid="{00000000-0005-0000-0000-000036380000}"/>
    <cellStyle name="Calculation 6 4 11 2 2" xfId="14414" xr:uid="{00000000-0005-0000-0000-000037380000}"/>
    <cellStyle name="Calculation 6 4 11 3" xfId="14415" xr:uid="{00000000-0005-0000-0000-000038380000}"/>
    <cellStyle name="Calculation 6 4 12" xfId="14416" xr:uid="{00000000-0005-0000-0000-000039380000}"/>
    <cellStyle name="Calculation 6 4 12 2" xfId="14417" xr:uid="{00000000-0005-0000-0000-00003A380000}"/>
    <cellStyle name="Calculation 6 4 12 2 2" xfId="14418" xr:uid="{00000000-0005-0000-0000-00003B380000}"/>
    <cellStyle name="Calculation 6 4 12 3" xfId="14419" xr:uid="{00000000-0005-0000-0000-00003C380000}"/>
    <cellStyle name="Calculation 6 4 13" xfId="14420" xr:uid="{00000000-0005-0000-0000-00003D380000}"/>
    <cellStyle name="Calculation 6 4 13 2" xfId="14421" xr:uid="{00000000-0005-0000-0000-00003E380000}"/>
    <cellStyle name="Calculation 6 4 13 2 2" xfId="14422" xr:uid="{00000000-0005-0000-0000-00003F380000}"/>
    <cellStyle name="Calculation 6 4 13 3" xfId="14423" xr:uid="{00000000-0005-0000-0000-000040380000}"/>
    <cellStyle name="Calculation 6 4 14" xfId="14424" xr:uid="{00000000-0005-0000-0000-000041380000}"/>
    <cellStyle name="Calculation 6 4 14 2" xfId="14425" xr:uid="{00000000-0005-0000-0000-000042380000}"/>
    <cellStyle name="Calculation 6 4 14 2 2" xfId="14426" xr:uid="{00000000-0005-0000-0000-000043380000}"/>
    <cellStyle name="Calculation 6 4 14 3" xfId="14427" xr:uid="{00000000-0005-0000-0000-000044380000}"/>
    <cellStyle name="Calculation 6 4 15" xfId="14428" xr:uid="{00000000-0005-0000-0000-000045380000}"/>
    <cellStyle name="Calculation 6 4 15 2" xfId="14429" xr:uid="{00000000-0005-0000-0000-000046380000}"/>
    <cellStyle name="Calculation 6 4 15 2 2" xfId="14430" xr:uid="{00000000-0005-0000-0000-000047380000}"/>
    <cellStyle name="Calculation 6 4 15 3" xfId="14431" xr:uid="{00000000-0005-0000-0000-000048380000}"/>
    <cellStyle name="Calculation 6 4 16" xfId="14432" xr:uid="{00000000-0005-0000-0000-000049380000}"/>
    <cellStyle name="Calculation 6 4 16 2" xfId="14433" xr:uid="{00000000-0005-0000-0000-00004A380000}"/>
    <cellStyle name="Calculation 6 4 16 2 2" xfId="14434" xr:uid="{00000000-0005-0000-0000-00004B380000}"/>
    <cellStyle name="Calculation 6 4 16 3" xfId="14435" xr:uid="{00000000-0005-0000-0000-00004C380000}"/>
    <cellStyle name="Calculation 6 4 17" xfId="14436" xr:uid="{00000000-0005-0000-0000-00004D380000}"/>
    <cellStyle name="Calculation 6 4 17 2" xfId="14437" xr:uid="{00000000-0005-0000-0000-00004E380000}"/>
    <cellStyle name="Calculation 6 4 17 2 2" xfId="14438" xr:uid="{00000000-0005-0000-0000-00004F380000}"/>
    <cellStyle name="Calculation 6 4 17 3" xfId="14439" xr:uid="{00000000-0005-0000-0000-000050380000}"/>
    <cellStyle name="Calculation 6 4 18" xfId="14440" xr:uid="{00000000-0005-0000-0000-000051380000}"/>
    <cellStyle name="Calculation 6 4 18 2" xfId="14441" xr:uid="{00000000-0005-0000-0000-000052380000}"/>
    <cellStyle name="Calculation 6 4 19" xfId="14442" xr:uid="{00000000-0005-0000-0000-000053380000}"/>
    <cellStyle name="Calculation 6 4 2" xfId="14443" xr:uid="{00000000-0005-0000-0000-000054380000}"/>
    <cellStyle name="Calculation 6 4 2 10" xfId="14444" xr:uid="{00000000-0005-0000-0000-000055380000}"/>
    <cellStyle name="Calculation 6 4 2 10 2" xfId="14445" xr:uid="{00000000-0005-0000-0000-000056380000}"/>
    <cellStyle name="Calculation 6 4 2 10 2 2" xfId="14446" xr:uid="{00000000-0005-0000-0000-000057380000}"/>
    <cellStyle name="Calculation 6 4 2 10 3" xfId="14447" xr:uid="{00000000-0005-0000-0000-000058380000}"/>
    <cellStyle name="Calculation 6 4 2 11" xfId="14448" xr:uid="{00000000-0005-0000-0000-000059380000}"/>
    <cellStyle name="Calculation 6 4 2 11 2" xfId="14449" xr:uid="{00000000-0005-0000-0000-00005A380000}"/>
    <cellStyle name="Calculation 6 4 2 11 2 2" xfId="14450" xr:uid="{00000000-0005-0000-0000-00005B380000}"/>
    <cellStyle name="Calculation 6 4 2 11 3" xfId="14451" xr:uid="{00000000-0005-0000-0000-00005C380000}"/>
    <cellStyle name="Calculation 6 4 2 12" xfId="14452" xr:uid="{00000000-0005-0000-0000-00005D380000}"/>
    <cellStyle name="Calculation 6 4 2 12 2" xfId="14453" xr:uid="{00000000-0005-0000-0000-00005E380000}"/>
    <cellStyle name="Calculation 6 4 2 12 2 2" xfId="14454" xr:uid="{00000000-0005-0000-0000-00005F380000}"/>
    <cellStyle name="Calculation 6 4 2 12 3" xfId="14455" xr:uid="{00000000-0005-0000-0000-000060380000}"/>
    <cellStyle name="Calculation 6 4 2 13" xfId="14456" xr:uid="{00000000-0005-0000-0000-000061380000}"/>
    <cellStyle name="Calculation 6 4 2 13 2" xfId="14457" xr:uid="{00000000-0005-0000-0000-000062380000}"/>
    <cellStyle name="Calculation 6 4 2 13 2 2" xfId="14458" xr:uid="{00000000-0005-0000-0000-000063380000}"/>
    <cellStyle name="Calculation 6 4 2 13 3" xfId="14459" xr:uid="{00000000-0005-0000-0000-000064380000}"/>
    <cellStyle name="Calculation 6 4 2 14" xfId="14460" xr:uid="{00000000-0005-0000-0000-000065380000}"/>
    <cellStyle name="Calculation 6 4 2 14 2" xfId="14461" xr:uid="{00000000-0005-0000-0000-000066380000}"/>
    <cellStyle name="Calculation 6 4 2 14 2 2" xfId="14462" xr:uid="{00000000-0005-0000-0000-000067380000}"/>
    <cellStyle name="Calculation 6 4 2 14 3" xfId="14463" xr:uid="{00000000-0005-0000-0000-000068380000}"/>
    <cellStyle name="Calculation 6 4 2 15" xfId="14464" xr:uid="{00000000-0005-0000-0000-000069380000}"/>
    <cellStyle name="Calculation 6 4 2 15 2" xfId="14465" xr:uid="{00000000-0005-0000-0000-00006A380000}"/>
    <cellStyle name="Calculation 6 4 2 15 2 2" xfId="14466" xr:uid="{00000000-0005-0000-0000-00006B380000}"/>
    <cellStyle name="Calculation 6 4 2 15 3" xfId="14467" xr:uid="{00000000-0005-0000-0000-00006C380000}"/>
    <cellStyle name="Calculation 6 4 2 16" xfId="14468" xr:uid="{00000000-0005-0000-0000-00006D380000}"/>
    <cellStyle name="Calculation 6 4 2 16 2" xfId="14469" xr:uid="{00000000-0005-0000-0000-00006E380000}"/>
    <cellStyle name="Calculation 6 4 2 16 2 2" xfId="14470" xr:uid="{00000000-0005-0000-0000-00006F380000}"/>
    <cellStyle name="Calculation 6 4 2 16 3" xfId="14471" xr:uid="{00000000-0005-0000-0000-000070380000}"/>
    <cellStyle name="Calculation 6 4 2 17" xfId="14472" xr:uid="{00000000-0005-0000-0000-000071380000}"/>
    <cellStyle name="Calculation 6 4 2 17 2" xfId="14473" xr:uid="{00000000-0005-0000-0000-000072380000}"/>
    <cellStyle name="Calculation 6 4 2 17 2 2" xfId="14474" xr:uid="{00000000-0005-0000-0000-000073380000}"/>
    <cellStyle name="Calculation 6 4 2 17 3" xfId="14475" xr:uid="{00000000-0005-0000-0000-000074380000}"/>
    <cellStyle name="Calculation 6 4 2 18" xfId="14476" xr:uid="{00000000-0005-0000-0000-000075380000}"/>
    <cellStyle name="Calculation 6 4 2 18 2" xfId="14477" xr:uid="{00000000-0005-0000-0000-000076380000}"/>
    <cellStyle name="Calculation 6 4 2 18 2 2" xfId="14478" xr:uid="{00000000-0005-0000-0000-000077380000}"/>
    <cellStyle name="Calculation 6 4 2 18 3" xfId="14479" xr:uid="{00000000-0005-0000-0000-000078380000}"/>
    <cellStyle name="Calculation 6 4 2 19" xfId="14480" xr:uid="{00000000-0005-0000-0000-000079380000}"/>
    <cellStyle name="Calculation 6 4 2 19 2" xfId="14481" xr:uid="{00000000-0005-0000-0000-00007A380000}"/>
    <cellStyle name="Calculation 6 4 2 19 2 2" xfId="14482" xr:uid="{00000000-0005-0000-0000-00007B380000}"/>
    <cellStyle name="Calculation 6 4 2 19 3" xfId="14483" xr:uid="{00000000-0005-0000-0000-00007C380000}"/>
    <cellStyle name="Calculation 6 4 2 2" xfId="14484" xr:uid="{00000000-0005-0000-0000-00007D380000}"/>
    <cellStyle name="Calculation 6 4 2 2 2" xfId="14485" xr:uid="{00000000-0005-0000-0000-00007E380000}"/>
    <cellStyle name="Calculation 6 4 2 2 2 2" xfId="14486" xr:uid="{00000000-0005-0000-0000-00007F380000}"/>
    <cellStyle name="Calculation 6 4 2 2 2 2 2" xfId="14487" xr:uid="{00000000-0005-0000-0000-000080380000}"/>
    <cellStyle name="Calculation 6 4 2 2 2 3" xfId="14488" xr:uid="{00000000-0005-0000-0000-000081380000}"/>
    <cellStyle name="Calculation 6 4 2 2 2 4" xfId="14489" xr:uid="{00000000-0005-0000-0000-000082380000}"/>
    <cellStyle name="Calculation 6 4 2 2 3" xfId="14490" xr:uid="{00000000-0005-0000-0000-000083380000}"/>
    <cellStyle name="Calculation 6 4 2 2 3 2" xfId="14491" xr:uid="{00000000-0005-0000-0000-000084380000}"/>
    <cellStyle name="Calculation 6 4 2 2 4" xfId="14492" xr:uid="{00000000-0005-0000-0000-000085380000}"/>
    <cellStyle name="Calculation 6 4 2 2 5" xfId="14493" xr:uid="{00000000-0005-0000-0000-000086380000}"/>
    <cellStyle name="Calculation 6 4 2 20" xfId="14494" xr:uid="{00000000-0005-0000-0000-000087380000}"/>
    <cellStyle name="Calculation 6 4 2 20 2" xfId="14495" xr:uid="{00000000-0005-0000-0000-000088380000}"/>
    <cellStyle name="Calculation 6 4 2 20 2 2" xfId="14496" xr:uid="{00000000-0005-0000-0000-000089380000}"/>
    <cellStyle name="Calculation 6 4 2 20 3" xfId="14497" xr:uid="{00000000-0005-0000-0000-00008A380000}"/>
    <cellStyle name="Calculation 6 4 2 21" xfId="14498" xr:uid="{00000000-0005-0000-0000-00008B380000}"/>
    <cellStyle name="Calculation 6 4 2 21 2" xfId="14499" xr:uid="{00000000-0005-0000-0000-00008C380000}"/>
    <cellStyle name="Calculation 6 4 2 22" xfId="14500" xr:uid="{00000000-0005-0000-0000-00008D380000}"/>
    <cellStyle name="Calculation 6 4 2 23" xfId="14501" xr:uid="{00000000-0005-0000-0000-00008E380000}"/>
    <cellStyle name="Calculation 6 4 2 3" xfId="14502" xr:uid="{00000000-0005-0000-0000-00008F380000}"/>
    <cellStyle name="Calculation 6 4 2 3 2" xfId="14503" xr:uid="{00000000-0005-0000-0000-000090380000}"/>
    <cellStyle name="Calculation 6 4 2 3 2 2" xfId="14504" xr:uid="{00000000-0005-0000-0000-000091380000}"/>
    <cellStyle name="Calculation 6 4 2 3 2 3" xfId="14505" xr:uid="{00000000-0005-0000-0000-000092380000}"/>
    <cellStyle name="Calculation 6 4 2 3 3" xfId="14506" xr:uid="{00000000-0005-0000-0000-000093380000}"/>
    <cellStyle name="Calculation 6 4 2 3 3 2" xfId="14507" xr:uid="{00000000-0005-0000-0000-000094380000}"/>
    <cellStyle name="Calculation 6 4 2 3 4" xfId="14508" xr:uid="{00000000-0005-0000-0000-000095380000}"/>
    <cellStyle name="Calculation 6 4 2 4" xfId="14509" xr:uid="{00000000-0005-0000-0000-000096380000}"/>
    <cellStyle name="Calculation 6 4 2 4 2" xfId="14510" xr:uid="{00000000-0005-0000-0000-000097380000}"/>
    <cellStyle name="Calculation 6 4 2 4 2 2" xfId="14511" xr:uid="{00000000-0005-0000-0000-000098380000}"/>
    <cellStyle name="Calculation 6 4 2 4 3" xfId="14512" xr:uid="{00000000-0005-0000-0000-000099380000}"/>
    <cellStyle name="Calculation 6 4 2 4 4" xfId="14513" xr:uid="{00000000-0005-0000-0000-00009A380000}"/>
    <cellStyle name="Calculation 6 4 2 5" xfId="14514" xr:uid="{00000000-0005-0000-0000-00009B380000}"/>
    <cellStyle name="Calculation 6 4 2 5 2" xfId="14515" xr:uid="{00000000-0005-0000-0000-00009C380000}"/>
    <cellStyle name="Calculation 6 4 2 5 2 2" xfId="14516" xr:uid="{00000000-0005-0000-0000-00009D380000}"/>
    <cellStyle name="Calculation 6 4 2 5 3" xfId="14517" xr:uid="{00000000-0005-0000-0000-00009E380000}"/>
    <cellStyle name="Calculation 6 4 2 5 4" xfId="14518" xr:uid="{00000000-0005-0000-0000-00009F380000}"/>
    <cellStyle name="Calculation 6 4 2 6" xfId="14519" xr:uid="{00000000-0005-0000-0000-0000A0380000}"/>
    <cellStyle name="Calculation 6 4 2 6 2" xfId="14520" xr:uid="{00000000-0005-0000-0000-0000A1380000}"/>
    <cellStyle name="Calculation 6 4 2 6 2 2" xfId="14521" xr:uid="{00000000-0005-0000-0000-0000A2380000}"/>
    <cellStyle name="Calculation 6 4 2 6 3" xfId="14522" xr:uid="{00000000-0005-0000-0000-0000A3380000}"/>
    <cellStyle name="Calculation 6 4 2 7" xfId="14523" xr:uid="{00000000-0005-0000-0000-0000A4380000}"/>
    <cellStyle name="Calculation 6 4 2 7 2" xfId="14524" xr:uid="{00000000-0005-0000-0000-0000A5380000}"/>
    <cellStyle name="Calculation 6 4 2 7 2 2" xfId="14525" xr:uid="{00000000-0005-0000-0000-0000A6380000}"/>
    <cellStyle name="Calculation 6 4 2 7 3" xfId="14526" xr:uid="{00000000-0005-0000-0000-0000A7380000}"/>
    <cellStyle name="Calculation 6 4 2 8" xfId="14527" xr:uid="{00000000-0005-0000-0000-0000A8380000}"/>
    <cellStyle name="Calculation 6 4 2 8 2" xfId="14528" xr:uid="{00000000-0005-0000-0000-0000A9380000}"/>
    <cellStyle name="Calculation 6 4 2 8 2 2" xfId="14529" xr:uid="{00000000-0005-0000-0000-0000AA380000}"/>
    <cellStyle name="Calculation 6 4 2 8 3" xfId="14530" xr:uid="{00000000-0005-0000-0000-0000AB380000}"/>
    <cellStyle name="Calculation 6 4 2 9" xfId="14531" xr:uid="{00000000-0005-0000-0000-0000AC380000}"/>
    <cellStyle name="Calculation 6 4 2 9 2" xfId="14532" xr:uid="{00000000-0005-0000-0000-0000AD380000}"/>
    <cellStyle name="Calculation 6 4 2 9 2 2" xfId="14533" xr:uid="{00000000-0005-0000-0000-0000AE380000}"/>
    <cellStyle name="Calculation 6 4 2 9 3" xfId="14534" xr:uid="{00000000-0005-0000-0000-0000AF380000}"/>
    <cellStyle name="Calculation 6 4 20" xfId="14535" xr:uid="{00000000-0005-0000-0000-0000B0380000}"/>
    <cellStyle name="Calculation 6 4 3" xfId="14536" xr:uid="{00000000-0005-0000-0000-0000B1380000}"/>
    <cellStyle name="Calculation 6 4 3 2" xfId="14537" xr:uid="{00000000-0005-0000-0000-0000B2380000}"/>
    <cellStyle name="Calculation 6 4 3 2 2" xfId="14538" xr:uid="{00000000-0005-0000-0000-0000B3380000}"/>
    <cellStyle name="Calculation 6 4 3 2 2 2" xfId="14539" xr:uid="{00000000-0005-0000-0000-0000B4380000}"/>
    <cellStyle name="Calculation 6 4 3 2 3" xfId="14540" xr:uid="{00000000-0005-0000-0000-0000B5380000}"/>
    <cellStyle name="Calculation 6 4 3 2 4" xfId="14541" xr:uid="{00000000-0005-0000-0000-0000B6380000}"/>
    <cellStyle name="Calculation 6 4 3 3" xfId="14542" xr:uid="{00000000-0005-0000-0000-0000B7380000}"/>
    <cellStyle name="Calculation 6 4 3 3 2" xfId="14543" xr:uid="{00000000-0005-0000-0000-0000B8380000}"/>
    <cellStyle name="Calculation 6 4 3 4" xfId="14544" xr:uid="{00000000-0005-0000-0000-0000B9380000}"/>
    <cellStyle name="Calculation 6 4 3 5" xfId="14545" xr:uid="{00000000-0005-0000-0000-0000BA380000}"/>
    <cellStyle name="Calculation 6 4 4" xfId="14546" xr:uid="{00000000-0005-0000-0000-0000BB380000}"/>
    <cellStyle name="Calculation 6 4 4 2" xfId="14547" xr:uid="{00000000-0005-0000-0000-0000BC380000}"/>
    <cellStyle name="Calculation 6 4 4 2 2" xfId="14548" xr:uid="{00000000-0005-0000-0000-0000BD380000}"/>
    <cellStyle name="Calculation 6 4 4 2 3" xfId="14549" xr:uid="{00000000-0005-0000-0000-0000BE380000}"/>
    <cellStyle name="Calculation 6 4 4 3" xfId="14550" xr:uid="{00000000-0005-0000-0000-0000BF380000}"/>
    <cellStyle name="Calculation 6 4 4 3 2" xfId="14551" xr:uid="{00000000-0005-0000-0000-0000C0380000}"/>
    <cellStyle name="Calculation 6 4 4 4" xfId="14552" xr:uid="{00000000-0005-0000-0000-0000C1380000}"/>
    <cellStyle name="Calculation 6 4 5" xfId="14553" xr:uid="{00000000-0005-0000-0000-0000C2380000}"/>
    <cellStyle name="Calculation 6 4 5 2" xfId="14554" xr:uid="{00000000-0005-0000-0000-0000C3380000}"/>
    <cellStyle name="Calculation 6 4 5 2 2" xfId="14555" xr:uid="{00000000-0005-0000-0000-0000C4380000}"/>
    <cellStyle name="Calculation 6 4 5 2 3" xfId="14556" xr:uid="{00000000-0005-0000-0000-0000C5380000}"/>
    <cellStyle name="Calculation 6 4 5 3" xfId="14557" xr:uid="{00000000-0005-0000-0000-0000C6380000}"/>
    <cellStyle name="Calculation 6 4 5 4" xfId="14558" xr:uid="{00000000-0005-0000-0000-0000C7380000}"/>
    <cellStyle name="Calculation 6 4 6" xfId="14559" xr:uid="{00000000-0005-0000-0000-0000C8380000}"/>
    <cellStyle name="Calculation 6 4 6 2" xfId="14560" xr:uid="{00000000-0005-0000-0000-0000C9380000}"/>
    <cellStyle name="Calculation 6 4 6 2 2" xfId="14561" xr:uid="{00000000-0005-0000-0000-0000CA380000}"/>
    <cellStyle name="Calculation 6 4 6 3" xfId="14562" xr:uid="{00000000-0005-0000-0000-0000CB380000}"/>
    <cellStyle name="Calculation 6 4 6 4" xfId="14563" xr:uid="{00000000-0005-0000-0000-0000CC380000}"/>
    <cellStyle name="Calculation 6 4 7" xfId="14564" xr:uid="{00000000-0005-0000-0000-0000CD380000}"/>
    <cellStyle name="Calculation 6 4 7 2" xfId="14565" xr:uid="{00000000-0005-0000-0000-0000CE380000}"/>
    <cellStyle name="Calculation 6 4 7 2 2" xfId="14566" xr:uid="{00000000-0005-0000-0000-0000CF380000}"/>
    <cellStyle name="Calculation 6 4 7 3" xfId="14567" xr:uid="{00000000-0005-0000-0000-0000D0380000}"/>
    <cellStyle name="Calculation 6 4 8" xfId="14568" xr:uid="{00000000-0005-0000-0000-0000D1380000}"/>
    <cellStyle name="Calculation 6 4 8 2" xfId="14569" xr:uid="{00000000-0005-0000-0000-0000D2380000}"/>
    <cellStyle name="Calculation 6 4 8 2 2" xfId="14570" xr:uid="{00000000-0005-0000-0000-0000D3380000}"/>
    <cellStyle name="Calculation 6 4 8 3" xfId="14571" xr:uid="{00000000-0005-0000-0000-0000D4380000}"/>
    <cellStyle name="Calculation 6 4 9" xfId="14572" xr:uid="{00000000-0005-0000-0000-0000D5380000}"/>
    <cellStyle name="Calculation 6 4 9 2" xfId="14573" xr:uid="{00000000-0005-0000-0000-0000D6380000}"/>
    <cellStyle name="Calculation 6 4 9 2 2" xfId="14574" xr:uid="{00000000-0005-0000-0000-0000D7380000}"/>
    <cellStyle name="Calculation 6 4 9 3" xfId="14575" xr:uid="{00000000-0005-0000-0000-0000D8380000}"/>
    <cellStyle name="Calculation 6 5" xfId="14576" xr:uid="{00000000-0005-0000-0000-0000D9380000}"/>
    <cellStyle name="Calculation 6 5 10" xfId="14577" xr:uid="{00000000-0005-0000-0000-0000DA380000}"/>
    <cellStyle name="Calculation 6 5 10 2" xfId="14578" xr:uid="{00000000-0005-0000-0000-0000DB380000}"/>
    <cellStyle name="Calculation 6 5 10 2 2" xfId="14579" xr:uid="{00000000-0005-0000-0000-0000DC380000}"/>
    <cellStyle name="Calculation 6 5 10 3" xfId="14580" xr:uid="{00000000-0005-0000-0000-0000DD380000}"/>
    <cellStyle name="Calculation 6 5 11" xfId="14581" xr:uid="{00000000-0005-0000-0000-0000DE380000}"/>
    <cellStyle name="Calculation 6 5 11 2" xfId="14582" xr:uid="{00000000-0005-0000-0000-0000DF380000}"/>
    <cellStyle name="Calculation 6 5 11 2 2" xfId="14583" xr:uid="{00000000-0005-0000-0000-0000E0380000}"/>
    <cellStyle name="Calculation 6 5 11 3" xfId="14584" xr:uid="{00000000-0005-0000-0000-0000E1380000}"/>
    <cellStyle name="Calculation 6 5 12" xfId="14585" xr:uid="{00000000-0005-0000-0000-0000E2380000}"/>
    <cellStyle name="Calculation 6 5 12 2" xfId="14586" xr:uid="{00000000-0005-0000-0000-0000E3380000}"/>
    <cellStyle name="Calculation 6 5 12 2 2" xfId="14587" xr:uid="{00000000-0005-0000-0000-0000E4380000}"/>
    <cellStyle name="Calculation 6 5 12 3" xfId="14588" xr:uid="{00000000-0005-0000-0000-0000E5380000}"/>
    <cellStyle name="Calculation 6 5 13" xfId="14589" xr:uid="{00000000-0005-0000-0000-0000E6380000}"/>
    <cellStyle name="Calculation 6 5 13 2" xfId="14590" xr:uid="{00000000-0005-0000-0000-0000E7380000}"/>
    <cellStyle name="Calculation 6 5 13 2 2" xfId="14591" xr:uid="{00000000-0005-0000-0000-0000E8380000}"/>
    <cellStyle name="Calculation 6 5 13 3" xfId="14592" xr:uid="{00000000-0005-0000-0000-0000E9380000}"/>
    <cellStyle name="Calculation 6 5 14" xfId="14593" xr:uid="{00000000-0005-0000-0000-0000EA380000}"/>
    <cellStyle name="Calculation 6 5 14 2" xfId="14594" xr:uid="{00000000-0005-0000-0000-0000EB380000}"/>
    <cellStyle name="Calculation 6 5 14 2 2" xfId="14595" xr:uid="{00000000-0005-0000-0000-0000EC380000}"/>
    <cellStyle name="Calculation 6 5 14 3" xfId="14596" xr:uid="{00000000-0005-0000-0000-0000ED380000}"/>
    <cellStyle name="Calculation 6 5 15" xfId="14597" xr:uid="{00000000-0005-0000-0000-0000EE380000}"/>
    <cellStyle name="Calculation 6 5 15 2" xfId="14598" xr:uid="{00000000-0005-0000-0000-0000EF380000}"/>
    <cellStyle name="Calculation 6 5 15 2 2" xfId="14599" xr:uid="{00000000-0005-0000-0000-0000F0380000}"/>
    <cellStyle name="Calculation 6 5 15 3" xfId="14600" xr:uid="{00000000-0005-0000-0000-0000F1380000}"/>
    <cellStyle name="Calculation 6 5 16" xfId="14601" xr:uid="{00000000-0005-0000-0000-0000F2380000}"/>
    <cellStyle name="Calculation 6 5 16 2" xfId="14602" xr:uid="{00000000-0005-0000-0000-0000F3380000}"/>
    <cellStyle name="Calculation 6 5 16 2 2" xfId="14603" xr:uid="{00000000-0005-0000-0000-0000F4380000}"/>
    <cellStyle name="Calculation 6 5 16 3" xfId="14604" xr:uid="{00000000-0005-0000-0000-0000F5380000}"/>
    <cellStyle name="Calculation 6 5 17" xfId="14605" xr:uid="{00000000-0005-0000-0000-0000F6380000}"/>
    <cellStyle name="Calculation 6 5 17 2" xfId="14606" xr:uid="{00000000-0005-0000-0000-0000F7380000}"/>
    <cellStyle name="Calculation 6 5 17 2 2" xfId="14607" xr:uid="{00000000-0005-0000-0000-0000F8380000}"/>
    <cellStyle name="Calculation 6 5 17 3" xfId="14608" xr:uid="{00000000-0005-0000-0000-0000F9380000}"/>
    <cellStyle name="Calculation 6 5 18" xfId="14609" xr:uid="{00000000-0005-0000-0000-0000FA380000}"/>
    <cellStyle name="Calculation 6 5 18 2" xfId="14610" xr:uid="{00000000-0005-0000-0000-0000FB380000}"/>
    <cellStyle name="Calculation 6 5 18 2 2" xfId="14611" xr:uid="{00000000-0005-0000-0000-0000FC380000}"/>
    <cellStyle name="Calculation 6 5 18 3" xfId="14612" xr:uid="{00000000-0005-0000-0000-0000FD380000}"/>
    <cellStyle name="Calculation 6 5 19" xfId="14613" xr:uid="{00000000-0005-0000-0000-0000FE380000}"/>
    <cellStyle name="Calculation 6 5 19 2" xfId="14614" xr:uid="{00000000-0005-0000-0000-0000FF380000}"/>
    <cellStyle name="Calculation 6 5 19 2 2" xfId="14615" xr:uid="{00000000-0005-0000-0000-000000390000}"/>
    <cellStyle name="Calculation 6 5 19 3" xfId="14616" xr:uid="{00000000-0005-0000-0000-000001390000}"/>
    <cellStyle name="Calculation 6 5 2" xfId="14617" xr:uid="{00000000-0005-0000-0000-000002390000}"/>
    <cellStyle name="Calculation 6 5 2 10" xfId="14618" xr:uid="{00000000-0005-0000-0000-000003390000}"/>
    <cellStyle name="Calculation 6 5 2 10 2" xfId="14619" xr:uid="{00000000-0005-0000-0000-000004390000}"/>
    <cellStyle name="Calculation 6 5 2 10 2 2" xfId="14620" xr:uid="{00000000-0005-0000-0000-000005390000}"/>
    <cellStyle name="Calculation 6 5 2 10 3" xfId="14621" xr:uid="{00000000-0005-0000-0000-000006390000}"/>
    <cellStyle name="Calculation 6 5 2 11" xfId="14622" xr:uid="{00000000-0005-0000-0000-000007390000}"/>
    <cellStyle name="Calculation 6 5 2 11 2" xfId="14623" xr:uid="{00000000-0005-0000-0000-000008390000}"/>
    <cellStyle name="Calculation 6 5 2 11 2 2" xfId="14624" xr:uid="{00000000-0005-0000-0000-000009390000}"/>
    <cellStyle name="Calculation 6 5 2 11 3" xfId="14625" xr:uid="{00000000-0005-0000-0000-00000A390000}"/>
    <cellStyle name="Calculation 6 5 2 12" xfId="14626" xr:uid="{00000000-0005-0000-0000-00000B390000}"/>
    <cellStyle name="Calculation 6 5 2 12 2" xfId="14627" xr:uid="{00000000-0005-0000-0000-00000C390000}"/>
    <cellStyle name="Calculation 6 5 2 12 2 2" xfId="14628" xr:uid="{00000000-0005-0000-0000-00000D390000}"/>
    <cellStyle name="Calculation 6 5 2 12 3" xfId="14629" xr:uid="{00000000-0005-0000-0000-00000E390000}"/>
    <cellStyle name="Calculation 6 5 2 13" xfId="14630" xr:uid="{00000000-0005-0000-0000-00000F390000}"/>
    <cellStyle name="Calculation 6 5 2 13 2" xfId="14631" xr:uid="{00000000-0005-0000-0000-000010390000}"/>
    <cellStyle name="Calculation 6 5 2 13 2 2" xfId="14632" xr:uid="{00000000-0005-0000-0000-000011390000}"/>
    <cellStyle name="Calculation 6 5 2 13 3" xfId="14633" xr:uid="{00000000-0005-0000-0000-000012390000}"/>
    <cellStyle name="Calculation 6 5 2 14" xfId="14634" xr:uid="{00000000-0005-0000-0000-000013390000}"/>
    <cellStyle name="Calculation 6 5 2 14 2" xfId="14635" xr:uid="{00000000-0005-0000-0000-000014390000}"/>
    <cellStyle name="Calculation 6 5 2 14 2 2" xfId="14636" xr:uid="{00000000-0005-0000-0000-000015390000}"/>
    <cellStyle name="Calculation 6 5 2 14 3" xfId="14637" xr:uid="{00000000-0005-0000-0000-000016390000}"/>
    <cellStyle name="Calculation 6 5 2 15" xfId="14638" xr:uid="{00000000-0005-0000-0000-000017390000}"/>
    <cellStyle name="Calculation 6 5 2 15 2" xfId="14639" xr:uid="{00000000-0005-0000-0000-000018390000}"/>
    <cellStyle name="Calculation 6 5 2 15 2 2" xfId="14640" xr:uid="{00000000-0005-0000-0000-000019390000}"/>
    <cellStyle name="Calculation 6 5 2 15 3" xfId="14641" xr:uid="{00000000-0005-0000-0000-00001A390000}"/>
    <cellStyle name="Calculation 6 5 2 16" xfId="14642" xr:uid="{00000000-0005-0000-0000-00001B390000}"/>
    <cellStyle name="Calculation 6 5 2 16 2" xfId="14643" xr:uid="{00000000-0005-0000-0000-00001C390000}"/>
    <cellStyle name="Calculation 6 5 2 16 2 2" xfId="14644" xr:uid="{00000000-0005-0000-0000-00001D390000}"/>
    <cellStyle name="Calculation 6 5 2 16 3" xfId="14645" xr:uid="{00000000-0005-0000-0000-00001E390000}"/>
    <cellStyle name="Calculation 6 5 2 17" xfId="14646" xr:uid="{00000000-0005-0000-0000-00001F390000}"/>
    <cellStyle name="Calculation 6 5 2 17 2" xfId="14647" xr:uid="{00000000-0005-0000-0000-000020390000}"/>
    <cellStyle name="Calculation 6 5 2 17 2 2" xfId="14648" xr:uid="{00000000-0005-0000-0000-000021390000}"/>
    <cellStyle name="Calculation 6 5 2 17 3" xfId="14649" xr:uid="{00000000-0005-0000-0000-000022390000}"/>
    <cellStyle name="Calculation 6 5 2 18" xfId="14650" xr:uid="{00000000-0005-0000-0000-000023390000}"/>
    <cellStyle name="Calculation 6 5 2 18 2" xfId="14651" xr:uid="{00000000-0005-0000-0000-000024390000}"/>
    <cellStyle name="Calculation 6 5 2 18 2 2" xfId="14652" xr:uid="{00000000-0005-0000-0000-000025390000}"/>
    <cellStyle name="Calculation 6 5 2 18 3" xfId="14653" xr:uid="{00000000-0005-0000-0000-000026390000}"/>
    <cellStyle name="Calculation 6 5 2 19" xfId="14654" xr:uid="{00000000-0005-0000-0000-000027390000}"/>
    <cellStyle name="Calculation 6 5 2 19 2" xfId="14655" xr:uid="{00000000-0005-0000-0000-000028390000}"/>
    <cellStyle name="Calculation 6 5 2 19 2 2" xfId="14656" xr:uid="{00000000-0005-0000-0000-000029390000}"/>
    <cellStyle name="Calculation 6 5 2 19 3" xfId="14657" xr:uid="{00000000-0005-0000-0000-00002A390000}"/>
    <cellStyle name="Calculation 6 5 2 2" xfId="14658" xr:uid="{00000000-0005-0000-0000-00002B390000}"/>
    <cellStyle name="Calculation 6 5 2 2 2" xfId="14659" xr:uid="{00000000-0005-0000-0000-00002C390000}"/>
    <cellStyle name="Calculation 6 5 2 2 2 2" xfId="14660" xr:uid="{00000000-0005-0000-0000-00002D390000}"/>
    <cellStyle name="Calculation 6 5 2 2 2 3" xfId="14661" xr:uid="{00000000-0005-0000-0000-00002E390000}"/>
    <cellStyle name="Calculation 6 5 2 2 3" xfId="14662" xr:uid="{00000000-0005-0000-0000-00002F390000}"/>
    <cellStyle name="Calculation 6 5 2 2 3 2" xfId="14663" xr:uid="{00000000-0005-0000-0000-000030390000}"/>
    <cellStyle name="Calculation 6 5 2 2 4" xfId="14664" xr:uid="{00000000-0005-0000-0000-000031390000}"/>
    <cellStyle name="Calculation 6 5 2 20" xfId="14665" xr:uid="{00000000-0005-0000-0000-000032390000}"/>
    <cellStyle name="Calculation 6 5 2 20 2" xfId="14666" xr:uid="{00000000-0005-0000-0000-000033390000}"/>
    <cellStyle name="Calculation 6 5 2 20 2 2" xfId="14667" xr:uid="{00000000-0005-0000-0000-000034390000}"/>
    <cellStyle name="Calculation 6 5 2 20 3" xfId="14668" xr:uid="{00000000-0005-0000-0000-000035390000}"/>
    <cellStyle name="Calculation 6 5 2 21" xfId="14669" xr:uid="{00000000-0005-0000-0000-000036390000}"/>
    <cellStyle name="Calculation 6 5 2 21 2" xfId="14670" xr:uid="{00000000-0005-0000-0000-000037390000}"/>
    <cellStyle name="Calculation 6 5 2 22" xfId="14671" xr:uid="{00000000-0005-0000-0000-000038390000}"/>
    <cellStyle name="Calculation 6 5 2 23" xfId="14672" xr:uid="{00000000-0005-0000-0000-000039390000}"/>
    <cellStyle name="Calculation 6 5 2 3" xfId="14673" xr:uid="{00000000-0005-0000-0000-00003A390000}"/>
    <cellStyle name="Calculation 6 5 2 3 2" xfId="14674" xr:uid="{00000000-0005-0000-0000-00003B390000}"/>
    <cellStyle name="Calculation 6 5 2 3 2 2" xfId="14675" xr:uid="{00000000-0005-0000-0000-00003C390000}"/>
    <cellStyle name="Calculation 6 5 2 3 3" xfId="14676" xr:uid="{00000000-0005-0000-0000-00003D390000}"/>
    <cellStyle name="Calculation 6 5 2 3 4" xfId="14677" xr:uid="{00000000-0005-0000-0000-00003E390000}"/>
    <cellStyle name="Calculation 6 5 2 4" xfId="14678" xr:uid="{00000000-0005-0000-0000-00003F390000}"/>
    <cellStyle name="Calculation 6 5 2 4 2" xfId="14679" xr:uid="{00000000-0005-0000-0000-000040390000}"/>
    <cellStyle name="Calculation 6 5 2 4 2 2" xfId="14680" xr:uid="{00000000-0005-0000-0000-000041390000}"/>
    <cellStyle name="Calculation 6 5 2 4 3" xfId="14681" xr:uid="{00000000-0005-0000-0000-000042390000}"/>
    <cellStyle name="Calculation 6 5 2 4 4" xfId="14682" xr:uid="{00000000-0005-0000-0000-000043390000}"/>
    <cellStyle name="Calculation 6 5 2 5" xfId="14683" xr:uid="{00000000-0005-0000-0000-000044390000}"/>
    <cellStyle name="Calculation 6 5 2 5 2" xfId="14684" xr:uid="{00000000-0005-0000-0000-000045390000}"/>
    <cellStyle name="Calculation 6 5 2 5 2 2" xfId="14685" xr:uid="{00000000-0005-0000-0000-000046390000}"/>
    <cellStyle name="Calculation 6 5 2 5 3" xfId="14686" xr:uid="{00000000-0005-0000-0000-000047390000}"/>
    <cellStyle name="Calculation 6 5 2 6" xfId="14687" xr:uid="{00000000-0005-0000-0000-000048390000}"/>
    <cellStyle name="Calculation 6 5 2 6 2" xfId="14688" xr:uid="{00000000-0005-0000-0000-000049390000}"/>
    <cellStyle name="Calculation 6 5 2 6 2 2" xfId="14689" xr:uid="{00000000-0005-0000-0000-00004A390000}"/>
    <cellStyle name="Calculation 6 5 2 6 3" xfId="14690" xr:uid="{00000000-0005-0000-0000-00004B390000}"/>
    <cellStyle name="Calculation 6 5 2 7" xfId="14691" xr:uid="{00000000-0005-0000-0000-00004C390000}"/>
    <cellStyle name="Calculation 6 5 2 7 2" xfId="14692" xr:uid="{00000000-0005-0000-0000-00004D390000}"/>
    <cellStyle name="Calculation 6 5 2 7 2 2" xfId="14693" xr:uid="{00000000-0005-0000-0000-00004E390000}"/>
    <cellStyle name="Calculation 6 5 2 7 3" xfId="14694" xr:uid="{00000000-0005-0000-0000-00004F390000}"/>
    <cellStyle name="Calculation 6 5 2 8" xfId="14695" xr:uid="{00000000-0005-0000-0000-000050390000}"/>
    <cellStyle name="Calculation 6 5 2 8 2" xfId="14696" xr:uid="{00000000-0005-0000-0000-000051390000}"/>
    <cellStyle name="Calculation 6 5 2 8 2 2" xfId="14697" xr:uid="{00000000-0005-0000-0000-000052390000}"/>
    <cellStyle name="Calculation 6 5 2 8 3" xfId="14698" xr:uid="{00000000-0005-0000-0000-000053390000}"/>
    <cellStyle name="Calculation 6 5 2 9" xfId="14699" xr:uid="{00000000-0005-0000-0000-000054390000}"/>
    <cellStyle name="Calculation 6 5 2 9 2" xfId="14700" xr:uid="{00000000-0005-0000-0000-000055390000}"/>
    <cellStyle name="Calculation 6 5 2 9 2 2" xfId="14701" xr:uid="{00000000-0005-0000-0000-000056390000}"/>
    <cellStyle name="Calculation 6 5 2 9 3" xfId="14702" xr:uid="{00000000-0005-0000-0000-000057390000}"/>
    <cellStyle name="Calculation 6 5 20" xfId="14703" xr:uid="{00000000-0005-0000-0000-000058390000}"/>
    <cellStyle name="Calculation 6 5 20 2" xfId="14704" xr:uid="{00000000-0005-0000-0000-000059390000}"/>
    <cellStyle name="Calculation 6 5 20 2 2" xfId="14705" xr:uid="{00000000-0005-0000-0000-00005A390000}"/>
    <cellStyle name="Calculation 6 5 20 3" xfId="14706" xr:uid="{00000000-0005-0000-0000-00005B390000}"/>
    <cellStyle name="Calculation 6 5 21" xfId="14707" xr:uid="{00000000-0005-0000-0000-00005C390000}"/>
    <cellStyle name="Calculation 6 5 21 2" xfId="14708" xr:uid="{00000000-0005-0000-0000-00005D390000}"/>
    <cellStyle name="Calculation 6 5 21 2 2" xfId="14709" xr:uid="{00000000-0005-0000-0000-00005E390000}"/>
    <cellStyle name="Calculation 6 5 21 3" xfId="14710" xr:uid="{00000000-0005-0000-0000-00005F390000}"/>
    <cellStyle name="Calculation 6 5 22" xfId="14711" xr:uid="{00000000-0005-0000-0000-000060390000}"/>
    <cellStyle name="Calculation 6 5 22 2" xfId="14712" xr:uid="{00000000-0005-0000-0000-000061390000}"/>
    <cellStyle name="Calculation 6 5 23" xfId="14713" xr:uid="{00000000-0005-0000-0000-000062390000}"/>
    <cellStyle name="Calculation 6 5 24" xfId="14714" xr:uid="{00000000-0005-0000-0000-000063390000}"/>
    <cellStyle name="Calculation 6 5 3" xfId="14715" xr:uid="{00000000-0005-0000-0000-000064390000}"/>
    <cellStyle name="Calculation 6 5 3 2" xfId="14716" xr:uid="{00000000-0005-0000-0000-000065390000}"/>
    <cellStyle name="Calculation 6 5 3 2 2" xfId="14717" xr:uid="{00000000-0005-0000-0000-000066390000}"/>
    <cellStyle name="Calculation 6 5 3 2 3" xfId="14718" xr:uid="{00000000-0005-0000-0000-000067390000}"/>
    <cellStyle name="Calculation 6 5 3 3" xfId="14719" xr:uid="{00000000-0005-0000-0000-000068390000}"/>
    <cellStyle name="Calculation 6 5 3 3 2" xfId="14720" xr:uid="{00000000-0005-0000-0000-000069390000}"/>
    <cellStyle name="Calculation 6 5 3 4" xfId="14721" xr:uid="{00000000-0005-0000-0000-00006A390000}"/>
    <cellStyle name="Calculation 6 5 4" xfId="14722" xr:uid="{00000000-0005-0000-0000-00006B390000}"/>
    <cellStyle name="Calculation 6 5 4 2" xfId="14723" xr:uid="{00000000-0005-0000-0000-00006C390000}"/>
    <cellStyle name="Calculation 6 5 4 2 2" xfId="14724" xr:uid="{00000000-0005-0000-0000-00006D390000}"/>
    <cellStyle name="Calculation 6 5 4 3" xfId="14725" xr:uid="{00000000-0005-0000-0000-00006E390000}"/>
    <cellStyle name="Calculation 6 5 4 4" xfId="14726" xr:uid="{00000000-0005-0000-0000-00006F390000}"/>
    <cellStyle name="Calculation 6 5 5" xfId="14727" xr:uid="{00000000-0005-0000-0000-000070390000}"/>
    <cellStyle name="Calculation 6 5 5 2" xfId="14728" xr:uid="{00000000-0005-0000-0000-000071390000}"/>
    <cellStyle name="Calculation 6 5 5 2 2" xfId="14729" xr:uid="{00000000-0005-0000-0000-000072390000}"/>
    <cellStyle name="Calculation 6 5 5 3" xfId="14730" xr:uid="{00000000-0005-0000-0000-000073390000}"/>
    <cellStyle name="Calculation 6 5 5 4" xfId="14731" xr:uid="{00000000-0005-0000-0000-000074390000}"/>
    <cellStyle name="Calculation 6 5 6" xfId="14732" xr:uid="{00000000-0005-0000-0000-000075390000}"/>
    <cellStyle name="Calculation 6 5 6 2" xfId="14733" xr:uid="{00000000-0005-0000-0000-000076390000}"/>
    <cellStyle name="Calculation 6 5 6 2 2" xfId="14734" xr:uid="{00000000-0005-0000-0000-000077390000}"/>
    <cellStyle name="Calculation 6 5 6 3" xfId="14735" xr:uid="{00000000-0005-0000-0000-000078390000}"/>
    <cellStyle name="Calculation 6 5 7" xfId="14736" xr:uid="{00000000-0005-0000-0000-000079390000}"/>
    <cellStyle name="Calculation 6 5 7 2" xfId="14737" xr:uid="{00000000-0005-0000-0000-00007A390000}"/>
    <cellStyle name="Calculation 6 5 7 2 2" xfId="14738" xr:uid="{00000000-0005-0000-0000-00007B390000}"/>
    <cellStyle name="Calculation 6 5 7 3" xfId="14739" xr:uid="{00000000-0005-0000-0000-00007C390000}"/>
    <cellStyle name="Calculation 6 5 8" xfId="14740" xr:uid="{00000000-0005-0000-0000-00007D390000}"/>
    <cellStyle name="Calculation 6 5 8 2" xfId="14741" xr:uid="{00000000-0005-0000-0000-00007E390000}"/>
    <cellStyle name="Calculation 6 5 8 2 2" xfId="14742" xr:uid="{00000000-0005-0000-0000-00007F390000}"/>
    <cellStyle name="Calculation 6 5 8 3" xfId="14743" xr:uid="{00000000-0005-0000-0000-000080390000}"/>
    <cellStyle name="Calculation 6 5 9" xfId="14744" xr:uid="{00000000-0005-0000-0000-000081390000}"/>
    <cellStyle name="Calculation 6 5 9 2" xfId="14745" xr:uid="{00000000-0005-0000-0000-000082390000}"/>
    <cellStyle name="Calculation 6 5 9 2 2" xfId="14746" xr:uid="{00000000-0005-0000-0000-000083390000}"/>
    <cellStyle name="Calculation 6 5 9 3" xfId="14747" xr:uid="{00000000-0005-0000-0000-000084390000}"/>
    <cellStyle name="Calculation 6 6" xfId="14748" xr:uid="{00000000-0005-0000-0000-000085390000}"/>
    <cellStyle name="Calculation 6 6 10" xfId="14749" xr:uid="{00000000-0005-0000-0000-000086390000}"/>
    <cellStyle name="Calculation 6 6 10 2" xfId="14750" xr:uid="{00000000-0005-0000-0000-000087390000}"/>
    <cellStyle name="Calculation 6 6 10 2 2" xfId="14751" xr:uid="{00000000-0005-0000-0000-000088390000}"/>
    <cellStyle name="Calculation 6 6 10 3" xfId="14752" xr:uid="{00000000-0005-0000-0000-000089390000}"/>
    <cellStyle name="Calculation 6 6 11" xfId="14753" xr:uid="{00000000-0005-0000-0000-00008A390000}"/>
    <cellStyle name="Calculation 6 6 11 2" xfId="14754" xr:uid="{00000000-0005-0000-0000-00008B390000}"/>
    <cellStyle name="Calculation 6 6 11 2 2" xfId="14755" xr:uid="{00000000-0005-0000-0000-00008C390000}"/>
    <cellStyle name="Calculation 6 6 11 3" xfId="14756" xr:uid="{00000000-0005-0000-0000-00008D390000}"/>
    <cellStyle name="Calculation 6 6 12" xfId="14757" xr:uid="{00000000-0005-0000-0000-00008E390000}"/>
    <cellStyle name="Calculation 6 6 12 2" xfId="14758" xr:uid="{00000000-0005-0000-0000-00008F390000}"/>
    <cellStyle name="Calculation 6 6 12 2 2" xfId="14759" xr:uid="{00000000-0005-0000-0000-000090390000}"/>
    <cellStyle name="Calculation 6 6 12 3" xfId="14760" xr:uid="{00000000-0005-0000-0000-000091390000}"/>
    <cellStyle name="Calculation 6 6 13" xfId="14761" xr:uid="{00000000-0005-0000-0000-000092390000}"/>
    <cellStyle name="Calculation 6 6 13 2" xfId="14762" xr:uid="{00000000-0005-0000-0000-000093390000}"/>
    <cellStyle name="Calculation 6 6 13 2 2" xfId="14763" xr:uid="{00000000-0005-0000-0000-000094390000}"/>
    <cellStyle name="Calculation 6 6 13 3" xfId="14764" xr:uid="{00000000-0005-0000-0000-000095390000}"/>
    <cellStyle name="Calculation 6 6 14" xfId="14765" xr:uid="{00000000-0005-0000-0000-000096390000}"/>
    <cellStyle name="Calculation 6 6 14 2" xfId="14766" xr:uid="{00000000-0005-0000-0000-000097390000}"/>
    <cellStyle name="Calculation 6 6 14 2 2" xfId="14767" xr:uid="{00000000-0005-0000-0000-000098390000}"/>
    <cellStyle name="Calculation 6 6 14 3" xfId="14768" xr:uid="{00000000-0005-0000-0000-000099390000}"/>
    <cellStyle name="Calculation 6 6 15" xfId="14769" xr:uid="{00000000-0005-0000-0000-00009A390000}"/>
    <cellStyle name="Calculation 6 6 15 2" xfId="14770" xr:uid="{00000000-0005-0000-0000-00009B390000}"/>
    <cellStyle name="Calculation 6 6 15 2 2" xfId="14771" xr:uid="{00000000-0005-0000-0000-00009C390000}"/>
    <cellStyle name="Calculation 6 6 15 3" xfId="14772" xr:uid="{00000000-0005-0000-0000-00009D390000}"/>
    <cellStyle name="Calculation 6 6 16" xfId="14773" xr:uid="{00000000-0005-0000-0000-00009E390000}"/>
    <cellStyle name="Calculation 6 6 16 2" xfId="14774" xr:uid="{00000000-0005-0000-0000-00009F390000}"/>
    <cellStyle name="Calculation 6 6 16 2 2" xfId="14775" xr:uid="{00000000-0005-0000-0000-0000A0390000}"/>
    <cellStyle name="Calculation 6 6 16 3" xfId="14776" xr:uid="{00000000-0005-0000-0000-0000A1390000}"/>
    <cellStyle name="Calculation 6 6 17" xfId="14777" xr:uid="{00000000-0005-0000-0000-0000A2390000}"/>
    <cellStyle name="Calculation 6 6 17 2" xfId="14778" xr:uid="{00000000-0005-0000-0000-0000A3390000}"/>
    <cellStyle name="Calculation 6 6 17 2 2" xfId="14779" xr:uid="{00000000-0005-0000-0000-0000A4390000}"/>
    <cellStyle name="Calculation 6 6 17 3" xfId="14780" xr:uid="{00000000-0005-0000-0000-0000A5390000}"/>
    <cellStyle name="Calculation 6 6 18" xfId="14781" xr:uid="{00000000-0005-0000-0000-0000A6390000}"/>
    <cellStyle name="Calculation 6 6 18 2" xfId="14782" xr:uid="{00000000-0005-0000-0000-0000A7390000}"/>
    <cellStyle name="Calculation 6 6 18 2 2" xfId="14783" xr:uid="{00000000-0005-0000-0000-0000A8390000}"/>
    <cellStyle name="Calculation 6 6 18 3" xfId="14784" xr:uid="{00000000-0005-0000-0000-0000A9390000}"/>
    <cellStyle name="Calculation 6 6 19" xfId="14785" xr:uid="{00000000-0005-0000-0000-0000AA390000}"/>
    <cellStyle name="Calculation 6 6 19 2" xfId="14786" xr:uid="{00000000-0005-0000-0000-0000AB390000}"/>
    <cellStyle name="Calculation 6 6 19 2 2" xfId="14787" xr:uid="{00000000-0005-0000-0000-0000AC390000}"/>
    <cellStyle name="Calculation 6 6 19 3" xfId="14788" xr:uid="{00000000-0005-0000-0000-0000AD390000}"/>
    <cellStyle name="Calculation 6 6 2" xfId="14789" xr:uid="{00000000-0005-0000-0000-0000AE390000}"/>
    <cellStyle name="Calculation 6 6 2 2" xfId="14790" xr:uid="{00000000-0005-0000-0000-0000AF390000}"/>
    <cellStyle name="Calculation 6 6 2 2 2" xfId="14791" xr:uid="{00000000-0005-0000-0000-0000B0390000}"/>
    <cellStyle name="Calculation 6 6 2 2 3" xfId="14792" xr:uid="{00000000-0005-0000-0000-0000B1390000}"/>
    <cellStyle name="Calculation 6 6 2 3" xfId="14793" xr:uid="{00000000-0005-0000-0000-0000B2390000}"/>
    <cellStyle name="Calculation 6 6 2 3 2" xfId="14794" xr:uid="{00000000-0005-0000-0000-0000B3390000}"/>
    <cellStyle name="Calculation 6 6 2 4" xfId="14795" xr:uid="{00000000-0005-0000-0000-0000B4390000}"/>
    <cellStyle name="Calculation 6 6 20" xfId="14796" xr:uid="{00000000-0005-0000-0000-0000B5390000}"/>
    <cellStyle name="Calculation 6 6 20 2" xfId="14797" xr:uid="{00000000-0005-0000-0000-0000B6390000}"/>
    <cellStyle name="Calculation 6 6 20 2 2" xfId="14798" xr:uid="{00000000-0005-0000-0000-0000B7390000}"/>
    <cellStyle name="Calculation 6 6 20 3" xfId="14799" xr:uid="{00000000-0005-0000-0000-0000B8390000}"/>
    <cellStyle name="Calculation 6 6 21" xfId="14800" xr:uid="{00000000-0005-0000-0000-0000B9390000}"/>
    <cellStyle name="Calculation 6 6 21 2" xfId="14801" xr:uid="{00000000-0005-0000-0000-0000BA390000}"/>
    <cellStyle name="Calculation 6 6 22" xfId="14802" xr:uid="{00000000-0005-0000-0000-0000BB390000}"/>
    <cellStyle name="Calculation 6 6 23" xfId="14803" xr:uid="{00000000-0005-0000-0000-0000BC390000}"/>
    <cellStyle name="Calculation 6 6 3" xfId="14804" xr:uid="{00000000-0005-0000-0000-0000BD390000}"/>
    <cellStyle name="Calculation 6 6 3 2" xfId="14805" xr:uid="{00000000-0005-0000-0000-0000BE390000}"/>
    <cellStyle name="Calculation 6 6 3 2 2" xfId="14806" xr:uid="{00000000-0005-0000-0000-0000BF390000}"/>
    <cellStyle name="Calculation 6 6 3 3" xfId="14807" xr:uid="{00000000-0005-0000-0000-0000C0390000}"/>
    <cellStyle name="Calculation 6 6 3 4" xfId="14808" xr:uid="{00000000-0005-0000-0000-0000C1390000}"/>
    <cellStyle name="Calculation 6 6 4" xfId="14809" xr:uid="{00000000-0005-0000-0000-0000C2390000}"/>
    <cellStyle name="Calculation 6 6 4 2" xfId="14810" xr:uid="{00000000-0005-0000-0000-0000C3390000}"/>
    <cellStyle name="Calculation 6 6 4 2 2" xfId="14811" xr:uid="{00000000-0005-0000-0000-0000C4390000}"/>
    <cellStyle name="Calculation 6 6 4 3" xfId="14812" xr:uid="{00000000-0005-0000-0000-0000C5390000}"/>
    <cellStyle name="Calculation 6 6 4 4" xfId="14813" xr:uid="{00000000-0005-0000-0000-0000C6390000}"/>
    <cellStyle name="Calculation 6 6 5" xfId="14814" xr:uid="{00000000-0005-0000-0000-0000C7390000}"/>
    <cellStyle name="Calculation 6 6 5 2" xfId="14815" xr:uid="{00000000-0005-0000-0000-0000C8390000}"/>
    <cellStyle name="Calculation 6 6 5 2 2" xfId="14816" xr:uid="{00000000-0005-0000-0000-0000C9390000}"/>
    <cellStyle name="Calculation 6 6 5 3" xfId="14817" xr:uid="{00000000-0005-0000-0000-0000CA390000}"/>
    <cellStyle name="Calculation 6 6 6" xfId="14818" xr:uid="{00000000-0005-0000-0000-0000CB390000}"/>
    <cellStyle name="Calculation 6 6 6 2" xfId="14819" xr:uid="{00000000-0005-0000-0000-0000CC390000}"/>
    <cellStyle name="Calculation 6 6 6 2 2" xfId="14820" xr:uid="{00000000-0005-0000-0000-0000CD390000}"/>
    <cellStyle name="Calculation 6 6 6 3" xfId="14821" xr:uid="{00000000-0005-0000-0000-0000CE390000}"/>
    <cellStyle name="Calculation 6 6 7" xfId="14822" xr:uid="{00000000-0005-0000-0000-0000CF390000}"/>
    <cellStyle name="Calculation 6 6 7 2" xfId="14823" xr:uid="{00000000-0005-0000-0000-0000D0390000}"/>
    <cellStyle name="Calculation 6 6 7 2 2" xfId="14824" xr:uid="{00000000-0005-0000-0000-0000D1390000}"/>
    <cellStyle name="Calculation 6 6 7 3" xfId="14825" xr:uid="{00000000-0005-0000-0000-0000D2390000}"/>
    <cellStyle name="Calculation 6 6 8" xfId="14826" xr:uid="{00000000-0005-0000-0000-0000D3390000}"/>
    <cellStyle name="Calculation 6 6 8 2" xfId="14827" xr:uid="{00000000-0005-0000-0000-0000D4390000}"/>
    <cellStyle name="Calculation 6 6 8 2 2" xfId="14828" xr:uid="{00000000-0005-0000-0000-0000D5390000}"/>
    <cellStyle name="Calculation 6 6 8 3" xfId="14829" xr:uid="{00000000-0005-0000-0000-0000D6390000}"/>
    <cellStyle name="Calculation 6 6 9" xfId="14830" xr:uid="{00000000-0005-0000-0000-0000D7390000}"/>
    <cellStyle name="Calculation 6 6 9 2" xfId="14831" xr:uid="{00000000-0005-0000-0000-0000D8390000}"/>
    <cellStyle name="Calculation 6 6 9 2 2" xfId="14832" xr:uid="{00000000-0005-0000-0000-0000D9390000}"/>
    <cellStyle name="Calculation 6 6 9 3" xfId="14833" xr:uid="{00000000-0005-0000-0000-0000DA390000}"/>
    <cellStyle name="Calculation 6 7" xfId="14834" xr:uid="{00000000-0005-0000-0000-0000DB390000}"/>
    <cellStyle name="Calculation 6 7 2" xfId="14835" xr:uid="{00000000-0005-0000-0000-0000DC390000}"/>
    <cellStyle name="Calculation 6 7 2 2" xfId="14836" xr:uid="{00000000-0005-0000-0000-0000DD390000}"/>
    <cellStyle name="Calculation 6 7 2 3" xfId="14837" xr:uid="{00000000-0005-0000-0000-0000DE390000}"/>
    <cellStyle name="Calculation 6 7 3" xfId="14838" xr:uid="{00000000-0005-0000-0000-0000DF390000}"/>
    <cellStyle name="Calculation 6 7 3 2" xfId="14839" xr:uid="{00000000-0005-0000-0000-0000E0390000}"/>
    <cellStyle name="Calculation 6 7 4" xfId="14840" xr:uid="{00000000-0005-0000-0000-0000E1390000}"/>
    <cellStyle name="Calculation 6 8" xfId="14841" xr:uid="{00000000-0005-0000-0000-0000E2390000}"/>
    <cellStyle name="Calculation 6 8 2" xfId="14842" xr:uid="{00000000-0005-0000-0000-0000E3390000}"/>
    <cellStyle name="Calculation 6 8 2 2" xfId="14843" xr:uid="{00000000-0005-0000-0000-0000E4390000}"/>
    <cellStyle name="Calculation 6 8 2 3" xfId="14844" xr:uid="{00000000-0005-0000-0000-0000E5390000}"/>
    <cellStyle name="Calculation 6 8 3" xfId="14845" xr:uid="{00000000-0005-0000-0000-0000E6390000}"/>
    <cellStyle name="Calculation 6 8 4" xfId="14846" xr:uid="{00000000-0005-0000-0000-0000E7390000}"/>
    <cellStyle name="Calculation 6 9" xfId="14847" xr:uid="{00000000-0005-0000-0000-0000E8390000}"/>
    <cellStyle name="Calculation 6 9 2" xfId="14848" xr:uid="{00000000-0005-0000-0000-0000E9390000}"/>
    <cellStyle name="Calculation 6 9 2 2" xfId="14849" xr:uid="{00000000-0005-0000-0000-0000EA390000}"/>
    <cellStyle name="Calculation 6 9 3" xfId="14850" xr:uid="{00000000-0005-0000-0000-0000EB390000}"/>
    <cellStyle name="Calculation 6 9 4" xfId="14851" xr:uid="{00000000-0005-0000-0000-0000EC390000}"/>
    <cellStyle name="Calculation 7" xfId="14852" xr:uid="{00000000-0005-0000-0000-0000ED390000}"/>
    <cellStyle name="Calculation 8" xfId="50394" xr:uid="{D720BF44-0D86-4CFD-B9E7-F47E3E0B7F60}"/>
    <cellStyle name="Calculation 9" xfId="50438" xr:uid="{A8DA915E-C1FD-4EB5-910B-9D4C344DAF0D}"/>
    <cellStyle name="CellBACode" xfId="14853" xr:uid="{00000000-0005-0000-0000-0000EE390000}"/>
    <cellStyle name="CellBAName" xfId="14854" xr:uid="{00000000-0005-0000-0000-0000EF390000}"/>
    <cellStyle name="CellBAValue" xfId="14855" xr:uid="{00000000-0005-0000-0000-0000F0390000}"/>
    <cellStyle name="CellBAValue 2" xfId="14856" xr:uid="{00000000-0005-0000-0000-0000F1390000}"/>
    <cellStyle name="CellMCCode" xfId="14857" xr:uid="{00000000-0005-0000-0000-0000F2390000}"/>
    <cellStyle name="CellMCCode 2 2" xfId="50537" xr:uid="{235CA686-CA21-478A-96B2-8033A774E2EF}"/>
    <cellStyle name="CellMCName" xfId="14858" xr:uid="{00000000-0005-0000-0000-0000F3390000}"/>
    <cellStyle name="CellMCName 2 2" xfId="50536" xr:uid="{0F37CE89-65E4-4897-BEB9-96D511C78846}"/>
    <cellStyle name="CellMCValue" xfId="14859" xr:uid="{00000000-0005-0000-0000-0000F4390000}"/>
    <cellStyle name="CellNationCode" xfId="14860" xr:uid="{00000000-0005-0000-0000-0000F5390000}"/>
    <cellStyle name="CellNationCode 2 2" xfId="50535" xr:uid="{EA5D026B-AFD9-4F59-93E9-71F48A942095}"/>
    <cellStyle name="CellNationName" xfId="14861" xr:uid="{00000000-0005-0000-0000-0000F6390000}"/>
    <cellStyle name="CellNationName 2 2" xfId="50534" xr:uid="{C01FE857-0633-4195-A563-677838DB6A21}"/>
    <cellStyle name="CellNationSubCode" xfId="14862" xr:uid="{00000000-0005-0000-0000-0000F7390000}"/>
    <cellStyle name="CellNationSubName" xfId="14863" xr:uid="{00000000-0005-0000-0000-0000F8390000}"/>
    <cellStyle name="CellNationSubName 2 2" xfId="50541" xr:uid="{AC44A20E-C404-4874-90F6-3F20938C34A2}"/>
    <cellStyle name="CellNationSubValue" xfId="14864" xr:uid="{00000000-0005-0000-0000-0000F9390000}"/>
    <cellStyle name="CellNationValue" xfId="14865" xr:uid="{00000000-0005-0000-0000-0000FA390000}"/>
    <cellStyle name="CellNationValue 2" xfId="14866" xr:uid="{00000000-0005-0000-0000-0000FB390000}"/>
    <cellStyle name="CellNationValue 2 2" xfId="50450" xr:uid="{016C64A0-4969-4640-8D9E-30D174C50CD5}"/>
    <cellStyle name="CellNationValue 2 2 2" xfId="50532" xr:uid="{CF98C2B7-5F85-469B-947E-33B94675C254}"/>
    <cellStyle name="CellNationValue 2 3" xfId="50462" xr:uid="{1D53AF41-7FF2-4519-A323-7482890CBC12}"/>
    <cellStyle name="CellNationValue 2 4" xfId="50486" xr:uid="{30D2994F-335F-42F6-85CA-2BCFD8290D4C}"/>
    <cellStyle name="CellNationValue 2 5" xfId="50577" xr:uid="{F7EA1C15-5E27-4DBD-81B3-0F8054565933}"/>
    <cellStyle name="CellNationValue 3" xfId="50439" xr:uid="{F8E774A6-39F2-4E5C-9148-2FCE2249CD05}"/>
    <cellStyle name="CellNationValue 4" xfId="50436" xr:uid="{4CE740E2-BD1F-4558-A015-E7B5D4D50D48}"/>
    <cellStyle name="CellNationValue 5" xfId="50474" xr:uid="{47CF68D6-B3C6-4D4C-9057-62438AA906E2}"/>
    <cellStyle name="CellNationValue 6" xfId="50518" xr:uid="{8F7D492E-520D-494A-B737-B6ECECAD9A36}"/>
    <cellStyle name="CellNormal" xfId="14867" xr:uid="{00000000-0005-0000-0000-0000FC390000}"/>
    <cellStyle name="CellRegionCode" xfId="14868" xr:uid="{00000000-0005-0000-0000-0000FD390000}"/>
    <cellStyle name="CellRegionCode 2 2" xfId="50539" xr:uid="{7FB95A47-51D3-4D56-BD37-98CFC4FB7F58}"/>
    <cellStyle name="CellRegionName" xfId="14869" xr:uid="{00000000-0005-0000-0000-0000FE390000}"/>
    <cellStyle name="CellRegionName 2 2" xfId="50538" xr:uid="{030AC836-2910-4AB7-9358-DD9978B46BC4}"/>
    <cellStyle name="CellRegionValue" xfId="14870" xr:uid="{00000000-0005-0000-0000-0000FF390000}"/>
    <cellStyle name="CellUACode" xfId="14871" xr:uid="{00000000-0005-0000-0000-0000003A0000}"/>
    <cellStyle name="CellUACode 2 2" xfId="50533" xr:uid="{B9475778-B783-44C7-BC59-E3C8C8F855A1}"/>
    <cellStyle name="CellUAName" xfId="14872" xr:uid="{00000000-0005-0000-0000-0000013A0000}"/>
    <cellStyle name="CellUAName 2 2" xfId="50540" xr:uid="{D266A5E6-9D68-49E6-B113-D1F06E6A2FF5}"/>
    <cellStyle name="CellUAValue" xfId="14873" xr:uid="{00000000-0005-0000-0000-0000023A0000}"/>
    <cellStyle name="CellUAValue 2" xfId="14874" xr:uid="{00000000-0005-0000-0000-0000033A0000}"/>
    <cellStyle name="CellUAValue 2 2" xfId="14875" xr:uid="{00000000-0005-0000-0000-0000043A0000}"/>
    <cellStyle name="CellUAValue 2 2 2" xfId="50457" xr:uid="{63FD4E47-F987-411A-B443-A5890D10FA80}"/>
    <cellStyle name="CellUAValue 2 2 3" xfId="50465" xr:uid="{D73CC1A2-7198-4A86-82CC-10ED8CBC3832}"/>
    <cellStyle name="CellUAValue 2 2 4" xfId="50492" xr:uid="{F9B12A66-D8EE-4C0E-B8B2-465507CD6F80}"/>
    <cellStyle name="CellUAValue 2 2 5" xfId="50584" xr:uid="{DA76134D-8C47-4101-9545-D31AD3E30E05}"/>
    <cellStyle name="CellUAValue 2 3" xfId="50447" xr:uid="{AF4D35FC-41DD-4B92-A47D-16F97AD6ED7A}"/>
    <cellStyle name="CellUAValue 2 4" xfId="50460" xr:uid="{8B98C1F8-6658-40D2-93E0-86A00E43D25B}"/>
    <cellStyle name="CellUAValue 2 5" xfId="50483" xr:uid="{543691E5-14F0-4CAE-B6E3-542BCCA1E6A9}"/>
    <cellStyle name="CellUAValue 2 6" xfId="50520" xr:uid="{4F797F3B-D43B-40B1-9289-8F6C8BF41228}"/>
    <cellStyle name="CellUAValue 3" xfId="14876" xr:uid="{00000000-0005-0000-0000-0000053A0000}"/>
    <cellStyle name="CellUAValue 3 2" xfId="50451" xr:uid="{E21B0039-ED48-4309-BA09-94D7D400C455}"/>
    <cellStyle name="CellUAValue 3 3" xfId="50463" xr:uid="{1C9C18B8-C929-4663-970E-2A2E24EAD030}"/>
    <cellStyle name="CellUAValue 3 4" xfId="50487" xr:uid="{94090A8B-363E-4B0B-A238-E95B532E051E}"/>
    <cellStyle name="CellUAValue 3 5" xfId="50578" xr:uid="{EBE88348-1D67-49FD-94A8-CD8979C193F4}"/>
    <cellStyle name="CellUAValue 4" xfId="50440" xr:uid="{037F3525-6683-476C-A9B7-245943E58B54}"/>
    <cellStyle name="CellUAValue 5" xfId="50435" xr:uid="{2E480904-D699-4332-88CD-21EEE448B899}"/>
    <cellStyle name="CellUAValue 6" xfId="50475" xr:uid="{CF5C5C40-393A-4998-99D3-BF63E8FE1BAE}"/>
    <cellStyle name="CellUAValue 7" xfId="50519" xr:uid="{D593F982-2154-40BA-81AA-AD2D0D27329D}"/>
    <cellStyle name="Characteristic" xfId="14877" xr:uid="{00000000-0005-0000-0000-0000063A0000}"/>
    <cellStyle name="CharactGroup" xfId="14878" xr:uid="{00000000-0005-0000-0000-0000073A0000}"/>
    <cellStyle name="CharactNote" xfId="14879" xr:uid="{00000000-0005-0000-0000-0000083A0000}"/>
    <cellStyle name="CharactType" xfId="14880" xr:uid="{00000000-0005-0000-0000-0000093A0000}"/>
    <cellStyle name="CharactValue" xfId="14881" xr:uid="{00000000-0005-0000-0000-00000A3A0000}"/>
    <cellStyle name="CharactValueNote" xfId="14882" xr:uid="{00000000-0005-0000-0000-00000B3A0000}"/>
    <cellStyle name="CharShortType" xfId="14883" xr:uid="{00000000-0005-0000-0000-00000C3A0000}"/>
    <cellStyle name="Check Cell 2" xfId="14884" xr:uid="{00000000-0005-0000-0000-00000D3A0000}"/>
    <cellStyle name="Check Cell 2 10" xfId="14885" xr:uid="{00000000-0005-0000-0000-00000E3A0000}"/>
    <cellStyle name="Check Cell 2 11" xfId="14886" xr:uid="{00000000-0005-0000-0000-00000F3A0000}"/>
    <cellStyle name="Check Cell 2 12" xfId="14887" xr:uid="{00000000-0005-0000-0000-0000103A0000}"/>
    <cellStyle name="Check Cell 2 13" xfId="14888" xr:uid="{00000000-0005-0000-0000-0000113A0000}"/>
    <cellStyle name="Check Cell 2 2" xfId="14889" xr:uid="{00000000-0005-0000-0000-0000123A0000}"/>
    <cellStyle name="Check Cell 2 3" xfId="14890" xr:uid="{00000000-0005-0000-0000-0000133A0000}"/>
    <cellStyle name="Check Cell 2 4" xfId="14891" xr:uid="{00000000-0005-0000-0000-0000143A0000}"/>
    <cellStyle name="Check Cell 2 5" xfId="14892" xr:uid="{00000000-0005-0000-0000-0000153A0000}"/>
    <cellStyle name="Check Cell 2 6" xfId="14893" xr:uid="{00000000-0005-0000-0000-0000163A0000}"/>
    <cellStyle name="Check Cell 2 7" xfId="14894" xr:uid="{00000000-0005-0000-0000-0000173A0000}"/>
    <cellStyle name="Check Cell 2 8" xfId="14895" xr:uid="{00000000-0005-0000-0000-0000183A0000}"/>
    <cellStyle name="Check Cell 2 9" xfId="14896" xr:uid="{00000000-0005-0000-0000-0000193A0000}"/>
    <cellStyle name="Check Cell 3" xfId="14897" xr:uid="{00000000-0005-0000-0000-00001A3A0000}"/>
    <cellStyle name="Check Cell 3 10" xfId="14898" xr:uid="{00000000-0005-0000-0000-00001B3A0000}"/>
    <cellStyle name="Check Cell 3 11" xfId="14899" xr:uid="{00000000-0005-0000-0000-00001C3A0000}"/>
    <cellStyle name="Check Cell 3 12" xfId="14900" xr:uid="{00000000-0005-0000-0000-00001D3A0000}"/>
    <cellStyle name="Check Cell 3 13" xfId="14901" xr:uid="{00000000-0005-0000-0000-00001E3A0000}"/>
    <cellStyle name="Check Cell 3 2" xfId="14902" xr:uid="{00000000-0005-0000-0000-00001F3A0000}"/>
    <cellStyle name="Check Cell 3 3" xfId="14903" xr:uid="{00000000-0005-0000-0000-0000203A0000}"/>
    <cellStyle name="Check Cell 3 4" xfId="14904" xr:uid="{00000000-0005-0000-0000-0000213A0000}"/>
    <cellStyle name="Check Cell 3 5" xfId="14905" xr:uid="{00000000-0005-0000-0000-0000223A0000}"/>
    <cellStyle name="Check Cell 3 6" xfId="14906" xr:uid="{00000000-0005-0000-0000-0000233A0000}"/>
    <cellStyle name="Check Cell 3 7" xfId="14907" xr:uid="{00000000-0005-0000-0000-0000243A0000}"/>
    <cellStyle name="Check Cell 3 8" xfId="14908" xr:uid="{00000000-0005-0000-0000-0000253A0000}"/>
    <cellStyle name="Check Cell 3 9" xfId="14909" xr:uid="{00000000-0005-0000-0000-0000263A0000}"/>
    <cellStyle name="Check Cell 4" xfId="14910" xr:uid="{00000000-0005-0000-0000-0000273A0000}"/>
    <cellStyle name="Check Cell 4 10" xfId="14911" xr:uid="{00000000-0005-0000-0000-0000283A0000}"/>
    <cellStyle name="Check Cell 4 11" xfId="14912" xr:uid="{00000000-0005-0000-0000-0000293A0000}"/>
    <cellStyle name="Check Cell 4 12" xfId="14913" xr:uid="{00000000-0005-0000-0000-00002A3A0000}"/>
    <cellStyle name="Check Cell 4 13" xfId="14914" xr:uid="{00000000-0005-0000-0000-00002B3A0000}"/>
    <cellStyle name="Check Cell 4 2" xfId="14915" xr:uid="{00000000-0005-0000-0000-00002C3A0000}"/>
    <cellStyle name="Check Cell 4 3" xfId="14916" xr:uid="{00000000-0005-0000-0000-00002D3A0000}"/>
    <cellStyle name="Check Cell 4 4" xfId="14917" xr:uid="{00000000-0005-0000-0000-00002E3A0000}"/>
    <cellStyle name="Check Cell 4 5" xfId="14918" xr:uid="{00000000-0005-0000-0000-00002F3A0000}"/>
    <cellStyle name="Check Cell 4 6" xfId="14919" xr:uid="{00000000-0005-0000-0000-0000303A0000}"/>
    <cellStyle name="Check Cell 4 7" xfId="14920" xr:uid="{00000000-0005-0000-0000-0000313A0000}"/>
    <cellStyle name="Check Cell 4 8" xfId="14921" xr:uid="{00000000-0005-0000-0000-0000323A0000}"/>
    <cellStyle name="Check Cell 4 9" xfId="14922" xr:uid="{00000000-0005-0000-0000-0000333A0000}"/>
    <cellStyle name="Check Cell 5" xfId="14923" xr:uid="{00000000-0005-0000-0000-0000343A0000}"/>
    <cellStyle name="Check Cell 5 10" xfId="14924" xr:uid="{00000000-0005-0000-0000-0000353A0000}"/>
    <cellStyle name="Check Cell 5 11" xfId="14925" xr:uid="{00000000-0005-0000-0000-0000363A0000}"/>
    <cellStyle name="Check Cell 5 12" xfId="14926" xr:uid="{00000000-0005-0000-0000-0000373A0000}"/>
    <cellStyle name="Check Cell 5 13" xfId="14927" xr:uid="{00000000-0005-0000-0000-0000383A0000}"/>
    <cellStyle name="Check Cell 5 2" xfId="14928" xr:uid="{00000000-0005-0000-0000-0000393A0000}"/>
    <cellStyle name="Check Cell 5 3" xfId="14929" xr:uid="{00000000-0005-0000-0000-00003A3A0000}"/>
    <cellStyle name="Check Cell 5 4" xfId="14930" xr:uid="{00000000-0005-0000-0000-00003B3A0000}"/>
    <cellStyle name="Check Cell 5 5" xfId="14931" xr:uid="{00000000-0005-0000-0000-00003C3A0000}"/>
    <cellStyle name="Check Cell 5 6" xfId="14932" xr:uid="{00000000-0005-0000-0000-00003D3A0000}"/>
    <cellStyle name="Check Cell 5 7" xfId="14933" xr:uid="{00000000-0005-0000-0000-00003E3A0000}"/>
    <cellStyle name="Check Cell 5 8" xfId="14934" xr:uid="{00000000-0005-0000-0000-00003F3A0000}"/>
    <cellStyle name="Check Cell 5 9" xfId="14935" xr:uid="{00000000-0005-0000-0000-0000403A0000}"/>
    <cellStyle name="Check Cell 6" xfId="14936" xr:uid="{00000000-0005-0000-0000-0000413A0000}"/>
    <cellStyle name="Check Cell 6 10" xfId="14937" xr:uid="{00000000-0005-0000-0000-0000423A0000}"/>
    <cellStyle name="Check Cell 6 11" xfId="14938" xr:uid="{00000000-0005-0000-0000-0000433A0000}"/>
    <cellStyle name="Check Cell 6 12" xfId="14939" xr:uid="{00000000-0005-0000-0000-0000443A0000}"/>
    <cellStyle name="Check Cell 6 13" xfId="14940" xr:uid="{00000000-0005-0000-0000-0000453A0000}"/>
    <cellStyle name="Check Cell 6 2" xfId="14941" xr:uid="{00000000-0005-0000-0000-0000463A0000}"/>
    <cellStyle name="Check Cell 6 3" xfId="14942" xr:uid="{00000000-0005-0000-0000-0000473A0000}"/>
    <cellStyle name="Check Cell 6 4" xfId="14943" xr:uid="{00000000-0005-0000-0000-0000483A0000}"/>
    <cellStyle name="Check Cell 6 5" xfId="14944" xr:uid="{00000000-0005-0000-0000-0000493A0000}"/>
    <cellStyle name="Check Cell 6 6" xfId="14945" xr:uid="{00000000-0005-0000-0000-00004A3A0000}"/>
    <cellStyle name="Check Cell 6 7" xfId="14946" xr:uid="{00000000-0005-0000-0000-00004B3A0000}"/>
    <cellStyle name="Check Cell 6 8" xfId="14947" xr:uid="{00000000-0005-0000-0000-00004C3A0000}"/>
    <cellStyle name="Check Cell 6 9" xfId="14948" xr:uid="{00000000-0005-0000-0000-00004D3A0000}"/>
    <cellStyle name="CIL" xfId="14949" xr:uid="{00000000-0005-0000-0000-00004E3A0000}"/>
    <cellStyle name="CIU" xfId="14950" xr:uid="{00000000-0005-0000-0000-00004F3A0000}"/>
    <cellStyle name="CodeHeading" xfId="14951" xr:uid="{00000000-0005-0000-0000-0000503A0000}"/>
    <cellStyle name="CodeHeading 2" xfId="14952" xr:uid="{00000000-0005-0000-0000-0000513A0000}"/>
    <cellStyle name="CodeHeading 3" xfId="14953" xr:uid="{00000000-0005-0000-0000-0000523A0000}"/>
    <cellStyle name="CodeHeading 4" xfId="14954" xr:uid="{00000000-0005-0000-0000-0000533A0000}"/>
    <cellStyle name="CodeHeading 5" xfId="14955" xr:uid="{00000000-0005-0000-0000-0000543A0000}"/>
    <cellStyle name="CodeHeading 6" xfId="14956" xr:uid="{00000000-0005-0000-0000-0000553A0000}"/>
    <cellStyle name="CodeHeading_5A4 PCT Slides 2010-11" xfId="14957" xr:uid="{00000000-0005-0000-0000-0000563A0000}"/>
    <cellStyle name="Comma" xfId="50387" builtinId="3"/>
    <cellStyle name="Comma -" xfId="14958" xr:uid="{00000000-0005-0000-0000-0000583A0000}"/>
    <cellStyle name="Comma  - Style1" xfId="14959" xr:uid="{00000000-0005-0000-0000-0000593A0000}"/>
    <cellStyle name="Comma  - Style2" xfId="14960" xr:uid="{00000000-0005-0000-0000-00005A3A0000}"/>
    <cellStyle name="Comma  - Style3" xfId="14961" xr:uid="{00000000-0005-0000-0000-00005B3A0000}"/>
    <cellStyle name="Comma  - Style4" xfId="14962" xr:uid="{00000000-0005-0000-0000-00005C3A0000}"/>
    <cellStyle name="Comma  - Style5" xfId="14963" xr:uid="{00000000-0005-0000-0000-00005D3A0000}"/>
    <cellStyle name="Comma  - Style6" xfId="14964" xr:uid="{00000000-0005-0000-0000-00005E3A0000}"/>
    <cellStyle name="Comma  - Style7" xfId="14965" xr:uid="{00000000-0005-0000-0000-00005F3A0000}"/>
    <cellStyle name="Comma  - Style8" xfId="14966" xr:uid="{00000000-0005-0000-0000-0000603A0000}"/>
    <cellStyle name="Comma [0] 2" xfId="14967" xr:uid="{00000000-0005-0000-0000-0000613A0000}"/>
    <cellStyle name="Comma [0] 3" xfId="14968" xr:uid="{00000000-0005-0000-0000-0000623A0000}"/>
    <cellStyle name="Comma [0] 4" xfId="14969" xr:uid="{00000000-0005-0000-0000-0000633A0000}"/>
    <cellStyle name="Comma 0" xfId="14970" xr:uid="{00000000-0005-0000-0000-0000643A0000}"/>
    <cellStyle name="Comma 0*" xfId="14971" xr:uid="{00000000-0005-0000-0000-0000653A0000}"/>
    <cellStyle name="Comma 0__MasterJRComps" xfId="14972" xr:uid="{00000000-0005-0000-0000-0000663A0000}"/>
    <cellStyle name="Comma 10" xfId="14973" xr:uid="{00000000-0005-0000-0000-0000673A0000}"/>
    <cellStyle name="Comma 11" xfId="12" xr:uid="{00000000-0005-0000-0000-0000683A0000}"/>
    <cellStyle name="Comma 11 2" xfId="14974" xr:uid="{00000000-0005-0000-0000-0000693A0000}"/>
    <cellStyle name="Comma 12" xfId="14975" xr:uid="{00000000-0005-0000-0000-00006A3A0000}"/>
    <cellStyle name="Comma 12 2" xfId="14976" xr:uid="{00000000-0005-0000-0000-00006B3A0000}"/>
    <cellStyle name="Comma 13" xfId="14977" xr:uid="{00000000-0005-0000-0000-00006C3A0000}"/>
    <cellStyle name="Comma 14" xfId="14978" xr:uid="{00000000-0005-0000-0000-00006D3A0000}"/>
    <cellStyle name="Comma 15" xfId="14979" xr:uid="{00000000-0005-0000-0000-00006E3A0000}"/>
    <cellStyle name="Comma 15 2" xfId="14980" xr:uid="{00000000-0005-0000-0000-00006F3A0000}"/>
    <cellStyle name="Comma 16" xfId="14981" xr:uid="{00000000-0005-0000-0000-0000703A0000}"/>
    <cellStyle name="Comma 16 2" xfId="14982" xr:uid="{00000000-0005-0000-0000-0000713A0000}"/>
    <cellStyle name="Comma 17" xfId="14983" xr:uid="{00000000-0005-0000-0000-0000723A0000}"/>
    <cellStyle name="Comma 18" xfId="14984" xr:uid="{00000000-0005-0000-0000-0000733A0000}"/>
    <cellStyle name="Comma 19" xfId="14985" xr:uid="{00000000-0005-0000-0000-0000743A0000}"/>
    <cellStyle name="Comma 19 2" xfId="50427" xr:uid="{798AF34C-D9E1-47BD-B199-D563C5CA04A4}"/>
    <cellStyle name="Comma 2" xfId="14986" xr:uid="{00000000-0005-0000-0000-0000753A0000}"/>
    <cellStyle name="Comma 2 2" xfId="14987" xr:uid="{00000000-0005-0000-0000-0000763A0000}"/>
    <cellStyle name="Comma 2 2 2" xfId="14988" xr:uid="{00000000-0005-0000-0000-0000773A0000}"/>
    <cellStyle name="Comma 2 2 2 2" xfId="14989" xr:uid="{00000000-0005-0000-0000-0000783A0000}"/>
    <cellStyle name="Comma 2 2 2 3" xfId="14990" xr:uid="{00000000-0005-0000-0000-0000793A0000}"/>
    <cellStyle name="Comma 2 2 2 4" xfId="50458" xr:uid="{F054DA39-9244-4A75-AB41-06ACEB281E79}"/>
    <cellStyle name="Comma 2 2 2 5" xfId="50493" xr:uid="{6BC6884D-D694-49C1-ACA2-B8FB3923AE79}"/>
    <cellStyle name="Comma 2 2 2 6" xfId="50585" xr:uid="{4B147A78-0ACB-4B53-9C36-27627B778656}"/>
    <cellStyle name="Comma 2 2 3" xfId="14991" xr:uid="{00000000-0005-0000-0000-00007A3A0000}"/>
    <cellStyle name="Comma 2 2 4" xfId="50405" xr:uid="{DC6D6EC0-5B92-4B65-989F-F4F661C23DB7}"/>
    <cellStyle name="Comma 2 3" xfId="14992" xr:uid="{00000000-0005-0000-0000-00007B3A0000}"/>
    <cellStyle name="Comma 2 3 2" xfId="14993" xr:uid="{00000000-0005-0000-0000-00007C3A0000}"/>
    <cellStyle name="Comma 2 3 2 2" xfId="14994" xr:uid="{00000000-0005-0000-0000-00007D3A0000}"/>
    <cellStyle name="Comma 2 3 3" xfId="14995" xr:uid="{00000000-0005-0000-0000-00007E3A0000}"/>
    <cellStyle name="Comma 2 3 4" xfId="14996" xr:uid="{00000000-0005-0000-0000-00007F3A0000}"/>
    <cellStyle name="Comma 2 3 4 2" xfId="14997" xr:uid="{00000000-0005-0000-0000-0000803A0000}"/>
    <cellStyle name="Comma 2 3 5" xfId="14998" xr:uid="{00000000-0005-0000-0000-0000813A0000}"/>
    <cellStyle name="Comma 2 3 6" xfId="50452" xr:uid="{5A55D436-F21A-41AE-BF0B-629642F6EE87}"/>
    <cellStyle name="Comma 2 3 7" xfId="50488" xr:uid="{F076FFCD-AB90-4E93-8007-906BBFAE4B2B}"/>
    <cellStyle name="Comma 2 3 8" xfId="50579" xr:uid="{04DC3DC1-63BE-4C60-9F8A-8944AB39D414}"/>
    <cellStyle name="Comma 2 4" xfId="14999" xr:uid="{00000000-0005-0000-0000-0000823A0000}"/>
    <cellStyle name="Comma 2 4 2" xfId="15000" xr:uid="{00000000-0005-0000-0000-0000833A0000}"/>
    <cellStyle name="Comma 2 4 3" xfId="15001" xr:uid="{00000000-0005-0000-0000-0000843A0000}"/>
    <cellStyle name="Comma 2 5" xfId="15002" xr:uid="{00000000-0005-0000-0000-0000853A0000}"/>
    <cellStyle name="Comma 2 6" xfId="15003" xr:uid="{00000000-0005-0000-0000-0000863A0000}"/>
    <cellStyle name="Comma 2 7" xfId="50395" xr:uid="{D1E07516-06C4-465F-B88E-A20E2822DDF3}"/>
    <cellStyle name="Comma 2*" xfId="15004" xr:uid="{00000000-0005-0000-0000-0000873A0000}"/>
    <cellStyle name="Comma 2__MasterJRComps" xfId="15005" xr:uid="{00000000-0005-0000-0000-0000883A0000}"/>
    <cellStyle name="Comma 20" xfId="15006" xr:uid="{00000000-0005-0000-0000-0000893A0000}"/>
    <cellStyle name="Comma 21" xfId="15007" xr:uid="{00000000-0005-0000-0000-00008A3A0000}"/>
    <cellStyle name="Comma 22" xfId="50388" xr:uid="{00000000-0005-0000-0000-00008B3A0000}"/>
    <cellStyle name="Comma 22 2" xfId="50652" xr:uid="{3745F23B-E096-4B50-8C00-D8A7F2E1ABF7}"/>
    <cellStyle name="Comma 22 3" xfId="50646" xr:uid="{652C55AC-23D4-4FBC-AD41-44F1F4711A47}"/>
    <cellStyle name="Comma 23" xfId="50424" xr:uid="{74E33835-5BA0-4249-99AA-286432E33254}"/>
    <cellStyle name="Comma 24" xfId="50521" xr:uid="{1264038E-43B2-4F11-BE20-C2D8A330672A}"/>
    <cellStyle name="Comma 25" xfId="50516" xr:uid="{8E3D8580-0ACE-4CBC-B328-F097A0099664}"/>
    <cellStyle name="Comma 25 2" xfId="50626" xr:uid="{162588FE-6C0F-4CEE-B27C-272E0A3114DE}"/>
    <cellStyle name="Comma 26" xfId="50617" xr:uid="{A1D034F3-513C-43D1-8E3E-C8249D122BD3}"/>
    <cellStyle name="Comma 3" xfId="15008" xr:uid="{00000000-0005-0000-0000-00008C3A0000}"/>
    <cellStyle name="Comma 3 2" xfId="14" xr:uid="{00000000-0005-0000-0000-00008D3A0000}"/>
    <cellStyle name="Comma 3 2 2" xfId="15009" xr:uid="{00000000-0005-0000-0000-00008E3A0000}"/>
    <cellStyle name="Comma 3 2 2 2" xfId="15010" xr:uid="{00000000-0005-0000-0000-00008F3A0000}"/>
    <cellStyle name="Comma 3 2 3" xfId="15011" xr:uid="{00000000-0005-0000-0000-0000903A0000}"/>
    <cellStyle name="Comma 3 3" xfId="15012" xr:uid="{00000000-0005-0000-0000-0000913A0000}"/>
    <cellStyle name="Comma 3 3 2" xfId="15013" xr:uid="{00000000-0005-0000-0000-0000923A0000}"/>
    <cellStyle name="Comma 3 3 3" xfId="15014" xr:uid="{00000000-0005-0000-0000-0000933A0000}"/>
    <cellStyle name="Comma 3 4" xfId="15015" xr:uid="{00000000-0005-0000-0000-0000943A0000}"/>
    <cellStyle name="Comma 3 5" xfId="15016" xr:uid="{00000000-0005-0000-0000-0000953A0000}"/>
    <cellStyle name="Comma 3 6" xfId="50530" xr:uid="{FBC0C2D1-82B0-4386-8E06-642ADAA498B2}"/>
    <cellStyle name="Comma 3*" xfId="15017" xr:uid="{00000000-0005-0000-0000-0000963A0000}"/>
    <cellStyle name="Comma 4" xfId="15018" xr:uid="{00000000-0005-0000-0000-0000973A0000}"/>
    <cellStyle name="Comma 4 2" xfId="15019" xr:uid="{00000000-0005-0000-0000-0000983A0000}"/>
    <cellStyle name="Comma 4 2 2" xfId="15020" xr:uid="{00000000-0005-0000-0000-0000993A0000}"/>
    <cellStyle name="Comma 4 2 2 2" xfId="15021" xr:uid="{00000000-0005-0000-0000-00009A3A0000}"/>
    <cellStyle name="Comma 4 2 3" xfId="15022" xr:uid="{00000000-0005-0000-0000-00009B3A0000}"/>
    <cellStyle name="Comma 4 3" xfId="15023" xr:uid="{00000000-0005-0000-0000-00009C3A0000}"/>
    <cellStyle name="Comma 4 3 2" xfId="15024" xr:uid="{00000000-0005-0000-0000-00009D3A0000}"/>
    <cellStyle name="Comma 4 4" xfId="15025" xr:uid="{00000000-0005-0000-0000-00009E3A0000}"/>
    <cellStyle name="Comma 4 5" xfId="50622" xr:uid="{164E2A2D-2F8A-4650-ABF3-A46D5FF890F0}"/>
    <cellStyle name="Comma 5" xfId="15026" xr:uid="{00000000-0005-0000-0000-00009F3A0000}"/>
    <cellStyle name="Comma 5 2" xfId="15027" xr:uid="{00000000-0005-0000-0000-0000A03A0000}"/>
    <cellStyle name="Comma 5 3" xfId="15028" xr:uid="{00000000-0005-0000-0000-0000A13A0000}"/>
    <cellStyle name="Comma 6" xfId="15029" xr:uid="{00000000-0005-0000-0000-0000A23A0000}"/>
    <cellStyle name="Comma 6 2" xfId="15030" xr:uid="{00000000-0005-0000-0000-0000A33A0000}"/>
    <cellStyle name="Comma 7" xfId="15031" xr:uid="{00000000-0005-0000-0000-0000A43A0000}"/>
    <cellStyle name="Comma 8" xfId="15032" xr:uid="{00000000-0005-0000-0000-0000A53A0000}"/>
    <cellStyle name="Comma 8 2" xfId="15033" xr:uid="{00000000-0005-0000-0000-0000A63A0000}"/>
    <cellStyle name="Comma 9" xfId="15034" xr:uid="{00000000-0005-0000-0000-0000A73A0000}"/>
    <cellStyle name="Comma 9 2" xfId="15035" xr:uid="{00000000-0005-0000-0000-0000A83A0000}"/>
    <cellStyle name="Comma*" xfId="15036" xr:uid="{00000000-0005-0000-0000-0000A93A0000}"/>
    <cellStyle name="Comma0" xfId="15037" xr:uid="{00000000-0005-0000-0000-0000AA3A0000}"/>
    <cellStyle name="Comma0 - Modelo1" xfId="15038" xr:uid="{00000000-0005-0000-0000-0000AB3A0000}"/>
    <cellStyle name="Comma0 - Style1" xfId="15039" xr:uid="{00000000-0005-0000-0000-0000AC3A0000}"/>
    <cellStyle name="Comma1 - Modelo2" xfId="15040" xr:uid="{00000000-0005-0000-0000-0000AD3A0000}"/>
    <cellStyle name="Comma1 - Style2" xfId="15041" xr:uid="{00000000-0005-0000-0000-0000AE3A0000}"/>
    <cellStyle name="Condition" xfId="15042" xr:uid="{00000000-0005-0000-0000-0000AF3A0000}"/>
    <cellStyle name="CondMandatory" xfId="15043" xr:uid="{00000000-0005-0000-0000-0000B03A0000}"/>
    <cellStyle name="Content1" xfId="15044" xr:uid="{00000000-0005-0000-0000-0000B13A0000}"/>
    <cellStyle name="Content2" xfId="15045" xr:uid="{00000000-0005-0000-0000-0000B23A0000}"/>
    <cellStyle name="Content3" xfId="15046" xr:uid="{00000000-0005-0000-0000-0000B33A0000}"/>
    <cellStyle name="Cover Date" xfId="15047" xr:uid="{00000000-0005-0000-0000-0000B43A0000}"/>
    <cellStyle name="Cover Subtitle" xfId="15048" xr:uid="{00000000-0005-0000-0000-0000B53A0000}"/>
    <cellStyle name="Cover Title" xfId="15049" xr:uid="{00000000-0005-0000-0000-0000B63A0000}"/>
    <cellStyle name="CoverTextNotes" xfId="15050" xr:uid="{00000000-0005-0000-0000-0000B73A0000}"/>
    <cellStyle name="Currency [0] 2" xfId="15051" xr:uid="{00000000-0005-0000-0000-0000B83A0000}"/>
    <cellStyle name="Currency [0] 2 2" xfId="15052" xr:uid="{00000000-0005-0000-0000-0000B93A0000}"/>
    <cellStyle name="Currency 0" xfId="15053" xr:uid="{00000000-0005-0000-0000-0000BA3A0000}"/>
    <cellStyle name="Currency 2" xfId="15054" xr:uid="{00000000-0005-0000-0000-0000BB3A0000}"/>
    <cellStyle name="Currency 2 2" xfId="15055" xr:uid="{00000000-0005-0000-0000-0000BC3A0000}"/>
    <cellStyle name="Currency 2 3" xfId="15056" xr:uid="{00000000-0005-0000-0000-0000BD3A0000}"/>
    <cellStyle name="Currency 2*" xfId="15057" xr:uid="{00000000-0005-0000-0000-0000BE3A0000}"/>
    <cellStyle name="Currency 2_% Change" xfId="15058" xr:uid="{00000000-0005-0000-0000-0000BF3A0000}"/>
    <cellStyle name="Currency 3" xfId="15059" xr:uid="{00000000-0005-0000-0000-0000C03A0000}"/>
    <cellStyle name="Currency 3*" xfId="15060" xr:uid="{00000000-0005-0000-0000-0000C13A0000}"/>
    <cellStyle name="Currency 4" xfId="15061" xr:uid="{00000000-0005-0000-0000-0000C23A0000}"/>
    <cellStyle name="Currency 5" xfId="15062" xr:uid="{00000000-0005-0000-0000-0000C33A0000}"/>
    <cellStyle name="Currency*" xfId="15063" xr:uid="{00000000-0005-0000-0000-0000C43A0000}"/>
    <cellStyle name="Currency0" xfId="15064" xr:uid="{00000000-0005-0000-0000-0000C53A0000}"/>
    <cellStyle name="Data_Total" xfId="15065" xr:uid="{00000000-0005-0000-0000-0000C63A0000}"/>
    <cellStyle name="Date" xfId="15066" xr:uid="{00000000-0005-0000-0000-0000C73A0000}"/>
    <cellStyle name="Date Aligned" xfId="15067" xr:uid="{00000000-0005-0000-0000-0000C83A0000}"/>
    <cellStyle name="Date Aligned*" xfId="15068" xr:uid="{00000000-0005-0000-0000-0000C93A0000}"/>
    <cellStyle name="Date Aligned__MasterJRComps" xfId="15069" xr:uid="{00000000-0005-0000-0000-0000CA3A0000}"/>
    <cellStyle name="Date Feeder Field" xfId="15070" xr:uid="{00000000-0005-0000-0000-0000CB3A0000}"/>
    <cellStyle name="Date Feeder Field 10" xfId="15071" xr:uid="{00000000-0005-0000-0000-0000CC3A0000}"/>
    <cellStyle name="Date Feeder Field 10 2" xfId="15072" xr:uid="{00000000-0005-0000-0000-0000CD3A0000}"/>
    <cellStyle name="Date Feeder Field 10 2 2" xfId="15073" xr:uid="{00000000-0005-0000-0000-0000CE3A0000}"/>
    <cellStyle name="Date Feeder Field 10 3" xfId="15074" xr:uid="{00000000-0005-0000-0000-0000CF3A0000}"/>
    <cellStyle name="Date Feeder Field 11" xfId="15075" xr:uid="{00000000-0005-0000-0000-0000D03A0000}"/>
    <cellStyle name="Date Feeder Field 11 2" xfId="15076" xr:uid="{00000000-0005-0000-0000-0000D13A0000}"/>
    <cellStyle name="Date Feeder Field 11 2 2" xfId="15077" xr:uid="{00000000-0005-0000-0000-0000D23A0000}"/>
    <cellStyle name="Date Feeder Field 11 3" xfId="15078" xr:uid="{00000000-0005-0000-0000-0000D33A0000}"/>
    <cellStyle name="Date Feeder Field 12" xfId="15079" xr:uid="{00000000-0005-0000-0000-0000D43A0000}"/>
    <cellStyle name="Date Feeder Field 12 2" xfId="15080" xr:uid="{00000000-0005-0000-0000-0000D53A0000}"/>
    <cellStyle name="Date Feeder Field 12 2 2" xfId="15081" xr:uid="{00000000-0005-0000-0000-0000D63A0000}"/>
    <cellStyle name="Date Feeder Field 12 3" xfId="15082" xr:uid="{00000000-0005-0000-0000-0000D73A0000}"/>
    <cellStyle name="Date Feeder Field 13" xfId="15083" xr:uid="{00000000-0005-0000-0000-0000D83A0000}"/>
    <cellStyle name="Date Feeder Field 13 2" xfId="15084" xr:uid="{00000000-0005-0000-0000-0000D93A0000}"/>
    <cellStyle name="Date Feeder Field 13 2 2" xfId="15085" xr:uid="{00000000-0005-0000-0000-0000DA3A0000}"/>
    <cellStyle name="Date Feeder Field 13 3" xfId="15086" xr:uid="{00000000-0005-0000-0000-0000DB3A0000}"/>
    <cellStyle name="Date Feeder Field 14" xfId="15087" xr:uid="{00000000-0005-0000-0000-0000DC3A0000}"/>
    <cellStyle name="Date Feeder Field 14 2" xfId="15088" xr:uid="{00000000-0005-0000-0000-0000DD3A0000}"/>
    <cellStyle name="Date Feeder Field 14 2 2" xfId="15089" xr:uid="{00000000-0005-0000-0000-0000DE3A0000}"/>
    <cellStyle name="Date Feeder Field 14 3" xfId="15090" xr:uid="{00000000-0005-0000-0000-0000DF3A0000}"/>
    <cellStyle name="Date Feeder Field 15" xfId="15091" xr:uid="{00000000-0005-0000-0000-0000E03A0000}"/>
    <cellStyle name="Date Feeder Field 15 2" xfId="15092" xr:uid="{00000000-0005-0000-0000-0000E13A0000}"/>
    <cellStyle name="Date Feeder Field 15 2 2" xfId="15093" xr:uid="{00000000-0005-0000-0000-0000E23A0000}"/>
    <cellStyle name="Date Feeder Field 15 3" xfId="15094" xr:uid="{00000000-0005-0000-0000-0000E33A0000}"/>
    <cellStyle name="Date Feeder Field 16" xfId="15095" xr:uid="{00000000-0005-0000-0000-0000E43A0000}"/>
    <cellStyle name="Date Feeder Field 16 2" xfId="15096" xr:uid="{00000000-0005-0000-0000-0000E53A0000}"/>
    <cellStyle name="Date Feeder Field 16 2 2" xfId="15097" xr:uid="{00000000-0005-0000-0000-0000E63A0000}"/>
    <cellStyle name="Date Feeder Field 16 3" xfId="15098" xr:uid="{00000000-0005-0000-0000-0000E73A0000}"/>
    <cellStyle name="Date Feeder Field 17" xfId="15099" xr:uid="{00000000-0005-0000-0000-0000E83A0000}"/>
    <cellStyle name="Date Feeder Field 17 2" xfId="15100" xr:uid="{00000000-0005-0000-0000-0000E93A0000}"/>
    <cellStyle name="Date Feeder Field 17 2 2" xfId="15101" xr:uid="{00000000-0005-0000-0000-0000EA3A0000}"/>
    <cellStyle name="Date Feeder Field 17 3" xfId="15102" xr:uid="{00000000-0005-0000-0000-0000EB3A0000}"/>
    <cellStyle name="Date Feeder Field 18" xfId="15103" xr:uid="{00000000-0005-0000-0000-0000EC3A0000}"/>
    <cellStyle name="Date Feeder Field 18 2" xfId="15104" xr:uid="{00000000-0005-0000-0000-0000ED3A0000}"/>
    <cellStyle name="Date Feeder Field 18 2 2" xfId="15105" xr:uid="{00000000-0005-0000-0000-0000EE3A0000}"/>
    <cellStyle name="Date Feeder Field 18 3" xfId="15106" xr:uid="{00000000-0005-0000-0000-0000EF3A0000}"/>
    <cellStyle name="Date Feeder Field 19" xfId="15107" xr:uid="{00000000-0005-0000-0000-0000F03A0000}"/>
    <cellStyle name="Date Feeder Field 19 2" xfId="15108" xr:uid="{00000000-0005-0000-0000-0000F13A0000}"/>
    <cellStyle name="Date Feeder Field 19 2 2" xfId="15109" xr:uid="{00000000-0005-0000-0000-0000F23A0000}"/>
    <cellStyle name="Date Feeder Field 19 3" xfId="15110" xr:uid="{00000000-0005-0000-0000-0000F33A0000}"/>
    <cellStyle name="Date Feeder Field 2" xfId="15111" xr:uid="{00000000-0005-0000-0000-0000F43A0000}"/>
    <cellStyle name="Date Feeder Field 2 10" xfId="15112" xr:uid="{00000000-0005-0000-0000-0000F53A0000}"/>
    <cellStyle name="Date Feeder Field 2 10 2" xfId="15113" xr:uid="{00000000-0005-0000-0000-0000F63A0000}"/>
    <cellStyle name="Date Feeder Field 2 10 2 2" xfId="15114" xr:uid="{00000000-0005-0000-0000-0000F73A0000}"/>
    <cellStyle name="Date Feeder Field 2 10 3" xfId="15115" xr:uid="{00000000-0005-0000-0000-0000F83A0000}"/>
    <cellStyle name="Date Feeder Field 2 11" xfId="15116" xr:uid="{00000000-0005-0000-0000-0000F93A0000}"/>
    <cellStyle name="Date Feeder Field 2 11 2" xfId="15117" xr:uid="{00000000-0005-0000-0000-0000FA3A0000}"/>
    <cellStyle name="Date Feeder Field 2 11 2 2" xfId="15118" xr:uid="{00000000-0005-0000-0000-0000FB3A0000}"/>
    <cellStyle name="Date Feeder Field 2 11 3" xfId="15119" xr:uid="{00000000-0005-0000-0000-0000FC3A0000}"/>
    <cellStyle name="Date Feeder Field 2 12" xfId="15120" xr:uid="{00000000-0005-0000-0000-0000FD3A0000}"/>
    <cellStyle name="Date Feeder Field 2 12 2" xfId="15121" xr:uid="{00000000-0005-0000-0000-0000FE3A0000}"/>
    <cellStyle name="Date Feeder Field 2 12 2 2" xfId="15122" xr:uid="{00000000-0005-0000-0000-0000FF3A0000}"/>
    <cellStyle name="Date Feeder Field 2 12 3" xfId="15123" xr:uid="{00000000-0005-0000-0000-0000003B0000}"/>
    <cellStyle name="Date Feeder Field 2 13" xfId="15124" xr:uid="{00000000-0005-0000-0000-0000013B0000}"/>
    <cellStyle name="Date Feeder Field 2 13 2" xfId="15125" xr:uid="{00000000-0005-0000-0000-0000023B0000}"/>
    <cellStyle name="Date Feeder Field 2 13 2 2" xfId="15126" xr:uid="{00000000-0005-0000-0000-0000033B0000}"/>
    <cellStyle name="Date Feeder Field 2 13 3" xfId="15127" xr:uid="{00000000-0005-0000-0000-0000043B0000}"/>
    <cellStyle name="Date Feeder Field 2 14" xfId="15128" xr:uid="{00000000-0005-0000-0000-0000053B0000}"/>
    <cellStyle name="Date Feeder Field 2 14 2" xfId="15129" xr:uid="{00000000-0005-0000-0000-0000063B0000}"/>
    <cellStyle name="Date Feeder Field 2 14 2 2" xfId="15130" xr:uid="{00000000-0005-0000-0000-0000073B0000}"/>
    <cellStyle name="Date Feeder Field 2 14 3" xfId="15131" xr:uid="{00000000-0005-0000-0000-0000083B0000}"/>
    <cellStyle name="Date Feeder Field 2 15" xfId="15132" xr:uid="{00000000-0005-0000-0000-0000093B0000}"/>
    <cellStyle name="Date Feeder Field 2 15 2" xfId="15133" xr:uid="{00000000-0005-0000-0000-00000A3B0000}"/>
    <cellStyle name="Date Feeder Field 2 15 2 2" xfId="15134" xr:uid="{00000000-0005-0000-0000-00000B3B0000}"/>
    <cellStyle name="Date Feeder Field 2 15 3" xfId="15135" xr:uid="{00000000-0005-0000-0000-00000C3B0000}"/>
    <cellStyle name="Date Feeder Field 2 16" xfId="15136" xr:uid="{00000000-0005-0000-0000-00000D3B0000}"/>
    <cellStyle name="Date Feeder Field 2 16 2" xfId="15137" xr:uid="{00000000-0005-0000-0000-00000E3B0000}"/>
    <cellStyle name="Date Feeder Field 2 16 2 2" xfId="15138" xr:uid="{00000000-0005-0000-0000-00000F3B0000}"/>
    <cellStyle name="Date Feeder Field 2 16 3" xfId="15139" xr:uid="{00000000-0005-0000-0000-0000103B0000}"/>
    <cellStyle name="Date Feeder Field 2 17" xfId="15140" xr:uid="{00000000-0005-0000-0000-0000113B0000}"/>
    <cellStyle name="Date Feeder Field 2 17 2" xfId="15141" xr:uid="{00000000-0005-0000-0000-0000123B0000}"/>
    <cellStyle name="Date Feeder Field 2 17 2 2" xfId="15142" xr:uid="{00000000-0005-0000-0000-0000133B0000}"/>
    <cellStyle name="Date Feeder Field 2 17 3" xfId="15143" xr:uid="{00000000-0005-0000-0000-0000143B0000}"/>
    <cellStyle name="Date Feeder Field 2 18" xfId="15144" xr:uid="{00000000-0005-0000-0000-0000153B0000}"/>
    <cellStyle name="Date Feeder Field 2 18 2" xfId="15145" xr:uid="{00000000-0005-0000-0000-0000163B0000}"/>
    <cellStyle name="Date Feeder Field 2 18 2 2" xfId="15146" xr:uid="{00000000-0005-0000-0000-0000173B0000}"/>
    <cellStyle name="Date Feeder Field 2 18 3" xfId="15147" xr:uid="{00000000-0005-0000-0000-0000183B0000}"/>
    <cellStyle name="Date Feeder Field 2 19" xfId="15148" xr:uid="{00000000-0005-0000-0000-0000193B0000}"/>
    <cellStyle name="Date Feeder Field 2 19 2" xfId="15149" xr:uid="{00000000-0005-0000-0000-00001A3B0000}"/>
    <cellStyle name="Date Feeder Field 2 19 2 2" xfId="15150" xr:uid="{00000000-0005-0000-0000-00001B3B0000}"/>
    <cellStyle name="Date Feeder Field 2 19 3" xfId="15151" xr:uid="{00000000-0005-0000-0000-00001C3B0000}"/>
    <cellStyle name="Date Feeder Field 2 2" xfId="15152" xr:uid="{00000000-0005-0000-0000-00001D3B0000}"/>
    <cellStyle name="Date Feeder Field 2 2 10" xfId="15153" xr:uid="{00000000-0005-0000-0000-00001E3B0000}"/>
    <cellStyle name="Date Feeder Field 2 2 10 2" xfId="15154" xr:uid="{00000000-0005-0000-0000-00001F3B0000}"/>
    <cellStyle name="Date Feeder Field 2 2 10 2 2" xfId="15155" xr:uid="{00000000-0005-0000-0000-0000203B0000}"/>
    <cellStyle name="Date Feeder Field 2 2 10 3" xfId="15156" xr:uid="{00000000-0005-0000-0000-0000213B0000}"/>
    <cellStyle name="Date Feeder Field 2 2 11" xfId="15157" xr:uid="{00000000-0005-0000-0000-0000223B0000}"/>
    <cellStyle name="Date Feeder Field 2 2 11 2" xfId="15158" xr:uid="{00000000-0005-0000-0000-0000233B0000}"/>
    <cellStyle name="Date Feeder Field 2 2 11 2 2" xfId="15159" xr:uid="{00000000-0005-0000-0000-0000243B0000}"/>
    <cellStyle name="Date Feeder Field 2 2 11 3" xfId="15160" xr:uid="{00000000-0005-0000-0000-0000253B0000}"/>
    <cellStyle name="Date Feeder Field 2 2 12" xfId="15161" xr:uid="{00000000-0005-0000-0000-0000263B0000}"/>
    <cellStyle name="Date Feeder Field 2 2 12 2" xfId="15162" xr:uid="{00000000-0005-0000-0000-0000273B0000}"/>
    <cellStyle name="Date Feeder Field 2 2 12 2 2" xfId="15163" xr:uid="{00000000-0005-0000-0000-0000283B0000}"/>
    <cellStyle name="Date Feeder Field 2 2 12 3" xfId="15164" xr:uid="{00000000-0005-0000-0000-0000293B0000}"/>
    <cellStyle name="Date Feeder Field 2 2 13" xfId="15165" xr:uid="{00000000-0005-0000-0000-00002A3B0000}"/>
    <cellStyle name="Date Feeder Field 2 2 13 2" xfId="15166" xr:uid="{00000000-0005-0000-0000-00002B3B0000}"/>
    <cellStyle name="Date Feeder Field 2 2 13 2 2" xfId="15167" xr:uid="{00000000-0005-0000-0000-00002C3B0000}"/>
    <cellStyle name="Date Feeder Field 2 2 13 3" xfId="15168" xr:uid="{00000000-0005-0000-0000-00002D3B0000}"/>
    <cellStyle name="Date Feeder Field 2 2 14" xfId="15169" xr:uid="{00000000-0005-0000-0000-00002E3B0000}"/>
    <cellStyle name="Date Feeder Field 2 2 14 2" xfId="15170" xr:uid="{00000000-0005-0000-0000-00002F3B0000}"/>
    <cellStyle name="Date Feeder Field 2 2 14 2 2" xfId="15171" xr:uid="{00000000-0005-0000-0000-0000303B0000}"/>
    <cellStyle name="Date Feeder Field 2 2 14 3" xfId="15172" xr:uid="{00000000-0005-0000-0000-0000313B0000}"/>
    <cellStyle name="Date Feeder Field 2 2 15" xfId="15173" xr:uid="{00000000-0005-0000-0000-0000323B0000}"/>
    <cellStyle name="Date Feeder Field 2 2 15 2" xfId="15174" xr:uid="{00000000-0005-0000-0000-0000333B0000}"/>
    <cellStyle name="Date Feeder Field 2 2 15 2 2" xfId="15175" xr:uid="{00000000-0005-0000-0000-0000343B0000}"/>
    <cellStyle name="Date Feeder Field 2 2 15 3" xfId="15176" xr:uid="{00000000-0005-0000-0000-0000353B0000}"/>
    <cellStyle name="Date Feeder Field 2 2 16" xfId="15177" xr:uid="{00000000-0005-0000-0000-0000363B0000}"/>
    <cellStyle name="Date Feeder Field 2 2 16 2" xfId="15178" xr:uid="{00000000-0005-0000-0000-0000373B0000}"/>
    <cellStyle name="Date Feeder Field 2 2 16 2 2" xfId="15179" xr:uid="{00000000-0005-0000-0000-0000383B0000}"/>
    <cellStyle name="Date Feeder Field 2 2 16 3" xfId="15180" xr:uid="{00000000-0005-0000-0000-0000393B0000}"/>
    <cellStyle name="Date Feeder Field 2 2 17" xfId="15181" xr:uid="{00000000-0005-0000-0000-00003A3B0000}"/>
    <cellStyle name="Date Feeder Field 2 2 17 2" xfId="15182" xr:uid="{00000000-0005-0000-0000-00003B3B0000}"/>
    <cellStyle name="Date Feeder Field 2 2 17 2 2" xfId="15183" xr:uid="{00000000-0005-0000-0000-00003C3B0000}"/>
    <cellStyle name="Date Feeder Field 2 2 17 3" xfId="15184" xr:uid="{00000000-0005-0000-0000-00003D3B0000}"/>
    <cellStyle name="Date Feeder Field 2 2 18" xfId="15185" xr:uid="{00000000-0005-0000-0000-00003E3B0000}"/>
    <cellStyle name="Date Feeder Field 2 2 18 2" xfId="15186" xr:uid="{00000000-0005-0000-0000-00003F3B0000}"/>
    <cellStyle name="Date Feeder Field 2 2 19" xfId="15187" xr:uid="{00000000-0005-0000-0000-0000403B0000}"/>
    <cellStyle name="Date Feeder Field 2 2 2" xfId="15188" xr:uid="{00000000-0005-0000-0000-0000413B0000}"/>
    <cellStyle name="Date Feeder Field 2 2 2 10" xfId="15189" xr:uid="{00000000-0005-0000-0000-0000423B0000}"/>
    <cellStyle name="Date Feeder Field 2 2 2 10 2" xfId="15190" xr:uid="{00000000-0005-0000-0000-0000433B0000}"/>
    <cellStyle name="Date Feeder Field 2 2 2 10 2 2" xfId="15191" xr:uid="{00000000-0005-0000-0000-0000443B0000}"/>
    <cellStyle name="Date Feeder Field 2 2 2 10 3" xfId="15192" xr:uid="{00000000-0005-0000-0000-0000453B0000}"/>
    <cellStyle name="Date Feeder Field 2 2 2 11" xfId="15193" xr:uid="{00000000-0005-0000-0000-0000463B0000}"/>
    <cellStyle name="Date Feeder Field 2 2 2 11 2" xfId="15194" xr:uid="{00000000-0005-0000-0000-0000473B0000}"/>
    <cellStyle name="Date Feeder Field 2 2 2 11 2 2" xfId="15195" xr:uid="{00000000-0005-0000-0000-0000483B0000}"/>
    <cellStyle name="Date Feeder Field 2 2 2 11 3" xfId="15196" xr:uid="{00000000-0005-0000-0000-0000493B0000}"/>
    <cellStyle name="Date Feeder Field 2 2 2 12" xfId="15197" xr:uid="{00000000-0005-0000-0000-00004A3B0000}"/>
    <cellStyle name="Date Feeder Field 2 2 2 12 2" xfId="15198" xr:uid="{00000000-0005-0000-0000-00004B3B0000}"/>
    <cellStyle name="Date Feeder Field 2 2 2 12 2 2" xfId="15199" xr:uid="{00000000-0005-0000-0000-00004C3B0000}"/>
    <cellStyle name="Date Feeder Field 2 2 2 12 3" xfId="15200" xr:uid="{00000000-0005-0000-0000-00004D3B0000}"/>
    <cellStyle name="Date Feeder Field 2 2 2 13" xfId="15201" xr:uid="{00000000-0005-0000-0000-00004E3B0000}"/>
    <cellStyle name="Date Feeder Field 2 2 2 13 2" xfId="15202" xr:uid="{00000000-0005-0000-0000-00004F3B0000}"/>
    <cellStyle name="Date Feeder Field 2 2 2 13 2 2" xfId="15203" xr:uid="{00000000-0005-0000-0000-0000503B0000}"/>
    <cellStyle name="Date Feeder Field 2 2 2 13 3" xfId="15204" xr:uid="{00000000-0005-0000-0000-0000513B0000}"/>
    <cellStyle name="Date Feeder Field 2 2 2 14" xfId="15205" xr:uid="{00000000-0005-0000-0000-0000523B0000}"/>
    <cellStyle name="Date Feeder Field 2 2 2 14 2" xfId="15206" xr:uid="{00000000-0005-0000-0000-0000533B0000}"/>
    <cellStyle name="Date Feeder Field 2 2 2 14 2 2" xfId="15207" xr:uid="{00000000-0005-0000-0000-0000543B0000}"/>
    <cellStyle name="Date Feeder Field 2 2 2 14 3" xfId="15208" xr:uid="{00000000-0005-0000-0000-0000553B0000}"/>
    <cellStyle name="Date Feeder Field 2 2 2 15" xfId="15209" xr:uid="{00000000-0005-0000-0000-0000563B0000}"/>
    <cellStyle name="Date Feeder Field 2 2 2 15 2" xfId="15210" xr:uid="{00000000-0005-0000-0000-0000573B0000}"/>
    <cellStyle name="Date Feeder Field 2 2 2 15 2 2" xfId="15211" xr:uid="{00000000-0005-0000-0000-0000583B0000}"/>
    <cellStyle name="Date Feeder Field 2 2 2 15 3" xfId="15212" xr:uid="{00000000-0005-0000-0000-0000593B0000}"/>
    <cellStyle name="Date Feeder Field 2 2 2 16" xfId="15213" xr:uid="{00000000-0005-0000-0000-00005A3B0000}"/>
    <cellStyle name="Date Feeder Field 2 2 2 16 2" xfId="15214" xr:uid="{00000000-0005-0000-0000-00005B3B0000}"/>
    <cellStyle name="Date Feeder Field 2 2 2 16 2 2" xfId="15215" xr:uid="{00000000-0005-0000-0000-00005C3B0000}"/>
    <cellStyle name="Date Feeder Field 2 2 2 16 3" xfId="15216" xr:uid="{00000000-0005-0000-0000-00005D3B0000}"/>
    <cellStyle name="Date Feeder Field 2 2 2 17" xfId="15217" xr:uid="{00000000-0005-0000-0000-00005E3B0000}"/>
    <cellStyle name="Date Feeder Field 2 2 2 17 2" xfId="15218" xr:uid="{00000000-0005-0000-0000-00005F3B0000}"/>
    <cellStyle name="Date Feeder Field 2 2 2 17 2 2" xfId="15219" xr:uid="{00000000-0005-0000-0000-0000603B0000}"/>
    <cellStyle name="Date Feeder Field 2 2 2 17 3" xfId="15220" xr:uid="{00000000-0005-0000-0000-0000613B0000}"/>
    <cellStyle name="Date Feeder Field 2 2 2 18" xfId="15221" xr:uid="{00000000-0005-0000-0000-0000623B0000}"/>
    <cellStyle name="Date Feeder Field 2 2 2 18 2" xfId="15222" xr:uid="{00000000-0005-0000-0000-0000633B0000}"/>
    <cellStyle name="Date Feeder Field 2 2 2 18 2 2" xfId="15223" xr:uid="{00000000-0005-0000-0000-0000643B0000}"/>
    <cellStyle name="Date Feeder Field 2 2 2 18 3" xfId="15224" xr:uid="{00000000-0005-0000-0000-0000653B0000}"/>
    <cellStyle name="Date Feeder Field 2 2 2 19" xfId="15225" xr:uid="{00000000-0005-0000-0000-0000663B0000}"/>
    <cellStyle name="Date Feeder Field 2 2 2 19 2" xfId="15226" xr:uid="{00000000-0005-0000-0000-0000673B0000}"/>
    <cellStyle name="Date Feeder Field 2 2 2 19 2 2" xfId="15227" xr:uid="{00000000-0005-0000-0000-0000683B0000}"/>
    <cellStyle name="Date Feeder Field 2 2 2 19 3" xfId="15228" xr:uid="{00000000-0005-0000-0000-0000693B0000}"/>
    <cellStyle name="Date Feeder Field 2 2 2 2" xfId="15229" xr:uid="{00000000-0005-0000-0000-00006A3B0000}"/>
    <cellStyle name="Date Feeder Field 2 2 2 2 2" xfId="15230" xr:uid="{00000000-0005-0000-0000-00006B3B0000}"/>
    <cellStyle name="Date Feeder Field 2 2 2 2 2 2" xfId="15231" xr:uid="{00000000-0005-0000-0000-00006C3B0000}"/>
    <cellStyle name="Date Feeder Field 2 2 2 2 2 3" xfId="15232" xr:uid="{00000000-0005-0000-0000-00006D3B0000}"/>
    <cellStyle name="Date Feeder Field 2 2 2 2 3" xfId="15233" xr:uid="{00000000-0005-0000-0000-00006E3B0000}"/>
    <cellStyle name="Date Feeder Field 2 2 2 2 3 2" xfId="15234" xr:uid="{00000000-0005-0000-0000-00006F3B0000}"/>
    <cellStyle name="Date Feeder Field 2 2 2 2 4" xfId="15235" xr:uid="{00000000-0005-0000-0000-0000703B0000}"/>
    <cellStyle name="Date Feeder Field 2 2 2 20" xfId="15236" xr:uid="{00000000-0005-0000-0000-0000713B0000}"/>
    <cellStyle name="Date Feeder Field 2 2 2 20 2" xfId="15237" xr:uid="{00000000-0005-0000-0000-0000723B0000}"/>
    <cellStyle name="Date Feeder Field 2 2 2 20 2 2" xfId="15238" xr:uid="{00000000-0005-0000-0000-0000733B0000}"/>
    <cellStyle name="Date Feeder Field 2 2 2 20 3" xfId="15239" xr:uid="{00000000-0005-0000-0000-0000743B0000}"/>
    <cellStyle name="Date Feeder Field 2 2 2 21" xfId="15240" xr:uid="{00000000-0005-0000-0000-0000753B0000}"/>
    <cellStyle name="Date Feeder Field 2 2 2 21 2" xfId="15241" xr:uid="{00000000-0005-0000-0000-0000763B0000}"/>
    <cellStyle name="Date Feeder Field 2 2 2 22" xfId="15242" xr:uid="{00000000-0005-0000-0000-0000773B0000}"/>
    <cellStyle name="Date Feeder Field 2 2 2 23" xfId="15243" xr:uid="{00000000-0005-0000-0000-0000783B0000}"/>
    <cellStyle name="Date Feeder Field 2 2 2 3" xfId="15244" xr:uid="{00000000-0005-0000-0000-0000793B0000}"/>
    <cellStyle name="Date Feeder Field 2 2 2 3 2" xfId="15245" xr:uid="{00000000-0005-0000-0000-00007A3B0000}"/>
    <cellStyle name="Date Feeder Field 2 2 2 3 2 2" xfId="15246" xr:uid="{00000000-0005-0000-0000-00007B3B0000}"/>
    <cellStyle name="Date Feeder Field 2 2 2 3 3" xfId="15247" xr:uid="{00000000-0005-0000-0000-00007C3B0000}"/>
    <cellStyle name="Date Feeder Field 2 2 2 3 4" xfId="15248" xr:uid="{00000000-0005-0000-0000-00007D3B0000}"/>
    <cellStyle name="Date Feeder Field 2 2 2 4" xfId="15249" xr:uid="{00000000-0005-0000-0000-00007E3B0000}"/>
    <cellStyle name="Date Feeder Field 2 2 2 4 2" xfId="15250" xr:uid="{00000000-0005-0000-0000-00007F3B0000}"/>
    <cellStyle name="Date Feeder Field 2 2 2 4 2 2" xfId="15251" xr:uid="{00000000-0005-0000-0000-0000803B0000}"/>
    <cellStyle name="Date Feeder Field 2 2 2 4 3" xfId="15252" xr:uid="{00000000-0005-0000-0000-0000813B0000}"/>
    <cellStyle name="Date Feeder Field 2 2 2 4 4" xfId="15253" xr:uid="{00000000-0005-0000-0000-0000823B0000}"/>
    <cellStyle name="Date Feeder Field 2 2 2 5" xfId="15254" xr:uid="{00000000-0005-0000-0000-0000833B0000}"/>
    <cellStyle name="Date Feeder Field 2 2 2 5 2" xfId="15255" xr:uid="{00000000-0005-0000-0000-0000843B0000}"/>
    <cellStyle name="Date Feeder Field 2 2 2 5 2 2" xfId="15256" xr:uid="{00000000-0005-0000-0000-0000853B0000}"/>
    <cellStyle name="Date Feeder Field 2 2 2 5 3" xfId="15257" xr:uid="{00000000-0005-0000-0000-0000863B0000}"/>
    <cellStyle name="Date Feeder Field 2 2 2 6" xfId="15258" xr:uid="{00000000-0005-0000-0000-0000873B0000}"/>
    <cellStyle name="Date Feeder Field 2 2 2 6 2" xfId="15259" xr:uid="{00000000-0005-0000-0000-0000883B0000}"/>
    <cellStyle name="Date Feeder Field 2 2 2 6 2 2" xfId="15260" xr:uid="{00000000-0005-0000-0000-0000893B0000}"/>
    <cellStyle name="Date Feeder Field 2 2 2 6 3" xfId="15261" xr:uid="{00000000-0005-0000-0000-00008A3B0000}"/>
    <cellStyle name="Date Feeder Field 2 2 2 7" xfId="15262" xr:uid="{00000000-0005-0000-0000-00008B3B0000}"/>
    <cellStyle name="Date Feeder Field 2 2 2 7 2" xfId="15263" xr:uid="{00000000-0005-0000-0000-00008C3B0000}"/>
    <cellStyle name="Date Feeder Field 2 2 2 7 2 2" xfId="15264" xr:uid="{00000000-0005-0000-0000-00008D3B0000}"/>
    <cellStyle name="Date Feeder Field 2 2 2 7 3" xfId="15265" xr:uid="{00000000-0005-0000-0000-00008E3B0000}"/>
    <cellStyle name="Date Feeder Field 2 2 2 8" xfId="15266" xr:uid="{00000000-0005-0000-0000-00008F3B0000}"/>
    <cellStyle name="Date Feeder Field 2 2 2 8 2" xfId="15267" xr:uid="{00000000-0005-0000-0000-0000903B0000}"/>
    <cellStyle name="Date Feeder Field 2 2 2 8 2 2" xfId="15268" xr:uid="{00000000-0005-0000-0000-0000913B0000}"/>
    <cellStyle name="Date Feeder Field 2 2 2 8 3" xfId="15269" xr:uid="{00000000-0005-0000-0000-0000923B0000}"/>
    <cellStyle name="Date Feeder Field 2 2 2 9" xfId="15270" xr:uid="{00000000-0005-0000-0000-0000933B0000}"/>
    <cellStyle name="Date Feeder Field 2 2 2 9 2" xfId="15271" xr:uid="{00000000-0005-0000-0000-0000943B0000}"/>
    <cellStyle name="Date Feeder Field 2 2 2 9 2 2" xfId="15272" xr:uid="{00000000-0005-0000-0000-0000953B0000}"/>
    <cellStyle name="Date Feeder Field 2 2 2 9 3" xfId="15273" xr:uid="{00000000-0005-0000-0000-0000963B0000}"/>
    <cellStyle name="Date Feeder Field 2 2 20" xfId="15274" xr:uid="{00000000-0005-0000-0000-0000973B0000}"/>
    <cellStyle name="Date Feeder Field 2 2 3" xfId="15275" xr:uid="{00000000-0005-0000-0000-0000983B0000}"/>
    <cellStyle name="Date Feeder Field 2 2 3 2" xfId="15276" xr:uid="{00000000-0005-0000-0000-0000993B0000}"/>
    <cellStyle name="Date Feeder Field 2 2 3 2 2" xfId="15277" xr:uid="{00000000-0005-0000-0000-00009A3B0000}"/>
    <cellStyle name="Date Feeder Field 2 2 3 2 3" xfId="15278" xr:uid="{00000000-0005-0000-0000-00009B3B0000}"/>
    <cellStyle name="Date Feeder Field 2 2 3 3" xfId="15279" xr:uid="{00000000-0005-0000-0000-00009C3B0000}"/>
    <cellStyle name="Date Feeder Field 2 2 3 3 2" xfId="15280" xr:uid="{00000000-0005-0000-0000-00009D3B0000}"/>
    <cellStyle name="Date Feeder Field 2 2 3 4" xfId="15281" xr:uid="{00000000-0005-0000-0000-00009E3B0000}"/>
    <cellStyle name="Date Feeder Field 2 2 4" xfId="15282" xr:uid="{00000000-0005-0000-0000-00009F3B0000}"/>
    <cellStyle name="Date Feeder Field 2 2 4 2" xfId="15283" xr:uid="{00000000-0005-0000-0000-0000A03B0000}"/>
    <cellStyle name="Date Feeder Field 2 2 4 2 2" xfId="15284" xr:uid="{00000000-0005-0000-0000-0000A13B0000}"/>
    <cellStyle name="Date Feeder Field 2 2 4 3" xfId="15285" xr:uid="{00000000-0005-0000-0000-0000A23B0000}"/>
    <cellStyle name="Date Feeder Field 2 2 4 4" xfId="15286" xr:uid="{00000000-0005-0000-0000-0000A33B0000}"/>
    <cellStyle name="Date Feeder Field 2 2 5" xfId="15287" xr:uid="{00000000-0005-0000-0000-0000A43B0000}"/>
    <cellStyle name="Date Feeder Field 2 2 5 2" xfId="15288" xr:uid="{00000000-0005-0000-0000-0000A53B0000}"/>
    <cellStyle name="Date Feeder Field 2 2 5 2 2" xfId="15289" xr:uid="{00000000-0005-0000-0000-0000A63B0000}"/>
    <cellStyle name="Date Feeder Field 2 2 5 3" xfId="15290" xr:uid="{00000000-0005-0000-0000-0000A73B0000}"/>
    <cellStyle name="Date Feeder Field 2 2 5 4" xfId="15291" xr:uid="{00000000-0005-0000-0000-0000A83B0000}"/>
    <cellStyle name="Date Feeder Field 2 2 6" xfId="15292" xr:uid="{00000000-0005-0000-0000-0000A93B0000}"/>
    <cellStyle name="Date Feeder Field 2 2 6 2" xfId="15293" xr:uid="{00000000-0005-0000-0000-0000AA3B0000}"/>
    <cellStyle name="Date Feeder Field 2 2 6 2 2" xfId="15294" xr:uid="{00000000-0005-0000-0000-0000AB3B0000}"/>
    <cellStyle name="Date Feeder Field 2 2 6 3" xfId="15295" xr:uid="{00000000-0005-0000-0000-0000AC3B0000}"/>
    <cellStyle name="Date Feeder Field 2 2 7" xfId="15296" xr:uid="{00000000-0005-0000-0000-0000AD3B0000}"/>
    <cellStyle name="Date Feeder Field 2 2 7 2" xfId="15297" xr:uid="{00000000-0005-0000-0000-0000AE3B0000}"/>
    <cellStyle name="Date Feeder Field 2 2 7 2 2" xfId="15298" xr:uid="{00000000-0005-0000-0000-0000AF3B0000}"/>
    <cellStyle name="Date Feeder Field 2 2 7 3" xfId="15299" xr:uid="{00000000-0005-0000-0000-0000B03B0000}"/>
    <cellStyle name="Date Feeder Field 2 2 8" xfId="15300" xr:uid="{00000000-0005-0000-0000-0000B13B0000}"/>
    <cellStyle name="Date Feeder Field 2 2 8 2" xfId="15301" xr:uid="{00000000-0005-0000-0000-0000B23B0000}"/>
    <cellStyle name="Date Feeder Field 2 2 8 2 2" xfId="15302" xr:uid="{00000000-0005-0000-0000-0000B33B0000}"/>
    <cellStyle name="Date Feeder Field 2 2 8 3" xfId="15303" xr:uid="{00000000-0005-0000-0000-0000B43B0000}"/>
    <cellStyle name="Date Feeder Field 2 2 9" xfId="15304" xr:uid="{00000000-0005-0000-0000-0000B53B0000}"/>
    <cellStyle name="Date Feeder Field 2 2 9 2" xfId="15305" xr:uid="{00000000-0005-0000-0000-0000B63B0000}"/>
    <cellStyle name="Date Feeder Field 2 2 9 2 2" xfId="15306" xr:uid="{00000000-0005-0000-0000-0000B73B0000}"/>
    <cellStyle name="Date Feeder Field 2 2 9 3" xfId="15307" xr:uid="{00000000-0005-0000-0000-0000B83B0000}"/>
    <cellStyle name="Date Feeder Field 2 20" xfId="15308" xr:uid="{00000000-0005-0000-0000-0000B93B0000}"/>
    <cellStyle name="Date Feeder Field 2 20 2" xfId="15309" xr:uid="{00000000-0005-0000-0000-0000BA3B0000}"/>
    <cellStyle name="Date Feeder Field 2 20 2 2" xfId="15310" xr:uid="{00000000-0005-0000-0000-0000BB3B0000}"/>
    <cellStyle name="Date Feeder Field 2 20 3" xfId="15311" xr:uid="{00000000-0005-0000-0000-0000BC3B0000}"/>
    <cellStyle name="Date Feeder Field 2 21" xfId="15312" xr:uid="{00000000-0005-0000-0000-0000BD3B0000}"/>
    <cellStyle name="Date Feeder Field 2 21 2" xfId="15313" xr:uid="{00000000-0005-0000-0000-0000BE3B0000}"/>
    <cellStyle name="Date Feeder Field 2 22" xfId="15314" xr:uid="{00000000-0005-0000-0000-0000BF3B0000}"/>
    <cellStyle name="Date Feeder Field 2 23" xfId="15315" xr:uid="{00000000-0005-0000-0000-0000C03B0000}"/>
    <cellStyle name="Date Feeder Field 2 3" xfId="15316" xr:uid="{00000000-0005-0000-0000-0000C13B0000}"/>
    <cellStyle name="Date Feeder Field 2 3 10" xfId="15317" xr:uid="{00000000-0005-0000-0000-0000C23B0000}"/>
    <cellStyle name="Date Feeder Field 2 3 10 2" xfId="15318" xr:uid="{00000000-0005-0000-0000-0000C33B0000}"/>
    <cellStyle name="Date Feeder Field 2 3 10 2 2" xfId="15319" xr:uid="{00000000-0005-0000-0000-0000C43B0000}"/>
    <cellStyle name="Date Feeder Field 2 3 10 3" xfId="15320" xr:uid="{00000000-0005-0000-0000-0000C53B0000}"/>
    <cellStyle name="Date Feeder Field 2 3 11" xfId="15321" xr:uid="{00000000-0005-0000-0000-0000C63B0000}"/>
    <cellStyle name="Date Feeder Field 2 3 11 2" xfId="15322" xr:uid="{00000000-0005-0000-0000-0000C73B0000}"/>
    <cellStyle name="Date Feeder Field 2 3 11 2 2" xfId="15323" xr:uid="{00000000-0005-0000-0000-0000C83B0000}"/>
    <cellStyle name="Date Feeder Field 2 3 11 3" xfId="15324" xr:uid="{00000000-0005-0000-0000-0000C93B0000}"/>
    <cellStyle name="Date Feeder Field 2 3 12" xfId="15325" xr:uid="{00000000-0005-0000-0000-0000CA3B0000}"/>
    <cellStyle name="Date Feeder Field 2 3 12 2" xfId="15326" xr:uid="{00000000-0005-0000-0000-0000CB3B0000}"/>
    <cellStyle name="Date Feeder Field 2 3 12 2 2" xfId="15327" xr:uid="{00000000-0005-0000-0000-0000CC3B0000}"/>
    <cellStyle name="Date Feeder Field 2 3 12 3" xfId="15328" xr:uid="{00000000-0005-0000-0000-0000CD3B0000}"/>
    <cellStyle name="Date Feeder Field 2 3 13" xfId="15329" xr:uid="{00000000-0005-0000-0000-0000CE3B0000}"/>
    <cellStyle name="Date Feeder Field 2 3 13 2" xfId="15330" xr:uid="{00000000-0005-0000-0000-0000CF3B0000}"/>
    <cellStyle name="Date Feeder Field 2 3 13 2 2" xfId="15331" xr:uid="{00000000-0005-0000-0000-0000D03B0000}"/>
    <cellStyle name="Date Feeder Field 2 3 13 3" xfId="15332" xr:uid="{00000000-0005-0000-0000-0000D13B0000}"/>
    <cellStyle name="Date Feeder Field 2 3 14" xfId="15333" xr:uid="{00000000-0005-0000-0000-0000D23B0000}"/>
    <cellStyle name="Date Feeder Field 2 3 14 2" xfId="15334" xr:uid="{00000000-0005-0000-0000-0000D33B0000}"/>
    <cellStyle name="Date Feeder Field 2 3 14 2 2" xfId="15335" xr:uid="{00000000-0005-0000-0000-0000D43B0000}"/>
    <cellStyle name="Date Feeder Field 2 3 14 3" xfId="15336" xr:uid="{00000000-0005-0000-0000-0000D53B0000}"/>
    <cellStyle name="Date Feeder Field 2 3 15" xfId="15337" xr:uid="{00000000-0005-0000-0000-0000D63B0000}"/>
    <cellStyle name="Date Feeder Field 2 3 15 2" xfId="15338" xr:uid="{00000000-0005-0000-0000-0000D73B0000}"/>
    <cellStyle name="Date Feeder Field 2 3 15 2 2" xfId="15339" xr:uid="{00000000-0005-0000-0000-0000D83B0000}"/>
    <cellStyle name="Date Feeder Field 2 3 15 3" xfId="15340" xr:uid="{00000000-0005-0000-0000-0000D93B0000}"/>
    <cellStyle name="Date Feeder Field 2 3 16" xfId="15341" xr:uid="{00000000-0005-0000-0000-0000DA3B0000}"/>
    <cellStyle name="Date Feeder Field 2 3 16 2" xfId="15342" xr:uid="{00000000-0005-0000-0000-0000DB3B0000}"/>
    <cellStyle name="Date Feeder Field 2 3 16 2 2" xfId="15343" xr:uid="{00000000-0005-0000-0000-0000DC3B0000}"/>
    <cellStyle name="Date Feeder Field 2 3 16 3" xfId="15344" xr:uid="{00000000-0005-0000-0000-0000DD3B0000}"/>
    <cellStyle name="Date Feeder Field 2 3 17" xfId="15345" xr:uid="{00000000-0005-0000-0000-0000DE3B0000}"/>
    <cellStyle name="Date Feeder Field 2 3 17 2" xfId="15346" xr:uid="{00000000-0005-0000-0000-0000DF3B0000}"/>
    <cellStyle name="Date Feeder Field 2 3 17 2 2" xfId="15347" xr:uid="{00000000-0005-0000-0000-0000E03B0000}"/>
    <cellStyle name="Date Feeder Field 2 3 17 3" xfId="15348" xr:uid="{00000000-0005-0000-0000-0000E13B0000}"/>
    <cellStyle name="Date Feeder Field 2 3 18" xfId="15349" xr:uid="{00000000-0005-0000-0000-0000E23B0000}"/>
    <cellStyle name="Date Feeder Field 2 3 18 2" xfId="15350" xr:uid="{00000000-0005-0000-0000-0000E33B0000}"/>
    <cellStyle name="Date Feeder Field 2 3 19" xfId="15351" xr:uid="{00000000-0005-0000-0000-0000E43B0000}"/>
    <cellStyle name="Date Feeder Field 2 3 2" xfId="15352" xr:uid="{00000000-0005-0000-0000-0000E53B0000}"/>
    <cellStyle name="Date Feeder Field 2 3 2 10" xfId="15353" xr:uid="{00000000-0005-0000-0000-0000E63B0000}"/>
    <cellStyle name="Date Feeder Field 2 3 2 10 2" xfId="15354" xr:uid="{00000000-0005-0000-0000-0000E73B0000}"/>
    <cellStyle name="Date Feeder Field 2 3 2 10 2 2" xfId="15355" xr:uid="{00000000-0005-0000-0000-0000E83B0000}"/>
    <cellStyle name="Date Feeder Field 2 3 2 10 3" xfId="15356" xr:uid="{00000000-0005-0000-0000-0000E93B0000}"/>
    <cellStyle name="Date Feeder Field 2 3 2 11" xfId="15357" xr:uid="{00000000-0005-0000-0000-0000EA3B0000}"/>
    <cellStyle name="Date Feeder Field 2 3 2 11 2" xfId="15358" xr:uid="{00000000-0005-0000-0000-0000EB3B0000}"/>
    <cellStyle name="Date Feeder Field 2 3 2 11 2 2" xfId="15359" xr:uid="{00000000-0005-0000-0000-0000EC3B0000}"/>
    <cellStyle name="Date Feeder Field 2 3 2 11 3" xfId="15360" xr:uid="{00000000-0005-0000-0000-0000ED3B0000}"/>
    <cellStyle name="Date Feeder Field 2 3 2 12" xfId="15361" xr:uid="{00000000-0005-0000-0000-0000EE3B0000}"/>
    <cellStyle name="Date Feeder Field 2 3 2 12 2" xfId="15362" xr:uid="{00000000-0005-0000-0000-0000EF3B0000}"/>
    <cellStyle name="Date Feeder Field 2 3 2 12 2 2" xfId="15363" xr:uid="{00000000-0005-0000-0000-0000F03B0000}"/>
    <cellStyle name="Date Feeder Field 2 3 2 12 3" xfId="15364" xr:uid="{00000000-0005-0000-0000-0000F13B0000}"/>
    <cellStyle name="Date Feeder Field 2 3 2 13" xfId="15365" xr:uid="{00000000-0005-0000-0000-0000F23B0000}"/>
    <cellStyle name="Date Feeder Field 2 3 2 13 2" xfId="15366" xr:uid="{00000000-0005-0000-0000-0000F33B0000}"/>
    <cellStyle name="Date Feeder Field 2 3 2 13 2 2" xfId="15367" xr:uid="{00000000-0005-0000-0000-0000F43B0000}"/>
    <cellStyle name="Date Feeder Field 2 3 2 13 3" xfId="15368" xr:uid="{00000000-0005-0000-0000-0000F53B0000}"/>
    <cellStyle name="Date Feeder Field 2 3 2 14" xfId="15369" xr:uid="{00000000-0005-0000-0000-0000F63B0000}"/>
    <cellStyle name="Date Feeder Field 2 3 2 14 2" xfId="15370" xr:uid="{00000000-0005-0000-0000-0000F73B0000}"/>
    <cellStyle name="Date Feeder Field 2 3 2 14 2 2" xfId="15371" xr:uid="{00000000-0005-0000-0000-0000F83B0000}"/>
    <cellStyle name="Date Feeder Field 2 3 2 14 3" xfId="15372" xr:uid="{00000000-0005-0000-0000-0000F93B0000}"/>
    <cellStyle name="Date Feeder Field 2 3 2 15" xfId="15373" xr:uid="{00000000-0005-0000-0000-0000FA3B0000}"/>
    <cellStyle name="Date Feeder Field 2 3 2 15 2" xfId="15374" xr:uid="{00000000-0005-0000-0000-0000FB3B0000}"/>
    <cellStyle name="Date Feeder Field 2 3 2 15 2 2" xfId="15375" xr:uid="{00000000-0005-0000-0000-0000FC3B0000}"/>
    <cellStyle name="Date Feeder Field 2 3 2 15 3" xfId="15376" xr:uid="{00000000-0005-0000-0000-0000FD3B0000}"/>
    <cellStyle name="Date Feeder Field 2 3 2 16" xfId="15377" xr:uid="{00000000-0005-0000-0000-0000FE3B0000}"/>
    <cellStyle name="Date Feeder Field 2 3 2 16 2" xfId="15378" xr:uid="{00000000-0005-0000-0000-0000FF3B0000}"/>
    <cellStyle name="Date Feeder Field 2 3 2 16 2 2" xfId="15379" xr:uid="{00000000-0005-0000-0000-0000003C0000}"/>
    <cellStyle name="Date Feeder Field 2 3 2 16 3" xfId="15380" xr:uid="{00000000-0005-0000-0000-0000013C0000}"/>
    <cellStyle name="Date Feeder Field 2 3 2 17" xfId="15381" xr:uid="{00000000-0005-0000-0000-0000023C0000}"/>
    <cellStyle name="Date Feeder Field 2 3 2 17 2" xfId="15382" xr:uid="{00000000-0005-0000-0000-0000033C0000}"/>
    <cellStyle name="Date Feeder Field 2 3 2 17 2 2" xfId="15383" xr:uid="{00000000-0005-0000-0000-0000043C0000}"/>
    <cellStyle name="Date Feeder Field 2 3 2 17 3" xfId="15384" xr:uid="{00000000-0005-0000-0000-0000053C0000}"/>
    <cellStyle name="Date Feeder Field 2 3 2 18" xfId="15385" xr:uid="{00000000-0005-0000-0000-0000063C0000}"/>
    <cellStyle name="Date Feeder Field 2 3 2 18 2" xfId="15386" xr:uid="{00000000-0005-0000-0000-0000073C0000}"/>
    <cellStyle name="Date Feeder Field 2 3 2 18 2 2" xfId="15387" xr:uid="{00000000-0005-0000-0000-0000083C0000}"/>
    <cellStyle name="Date Feeder Field 2 3 2 18 3" xfId="15388" xr:uid="{00000000-0005-0000-0000-0000093C0000}"/>
    <cellStyle name="Date Feeder Field 2 3 2 19" xfId="15389" xr:uid="{00000000-0005-0000-0000-00000A3C0000}"/>
    <cellStyle name="Date Feeder Field 2 3 2 19 2" xfId="15390" xr:uid="{00000000-0005-0000-0000-00000B3C0000}"/>
    <cellStyle name="Date Feeder Field 2 3 2 19 2 2" xfId="15391" xr:uid="{00000000-0005-0000-0000-00000C3C0000}"/>
    <cellStyle name="Date Feeder Field 2 3 2 19 3" xfId="15392" xr:uid="{00000000-0005-0000-0000-00000D3C0000}"/>
    <cellStyle name="Date Feeder Field 2 3 2 2" xfId="15393" xr:uid="{00000000-0005-0000-0000-00000E3C0000}"/>
    <cellStyle name="Date Feeder Field 2 3 2 2 2" xfId="15394" xr:uid="{00000000-0005-0000-0000-00000F3C0000}"/>
    <cellStyle name="Date Feeder Field 2 3 2 2 2 2" xfId="15395" xr:uid="{00000000-0005-0000-0000-0000103C0000}"/>
    <cellStyle name="Date Feeder Field 2 3 2 2 3" xfId="15396" xr:uid="{00000000-0005-0000-0000-0000113C0000}"/>
    <cellStyle name="Date Feeder Field 2 3 2 2 4" xfId="15397" xr:uid="{00000000-0005-0000-0000-0000123C0000}"/>
    <cellStyle name="Date Feeder Field 2 3 2 20" xfId="15398" xr:uid="{00000000-0005-0000-0000-0000133C0000}"/>
    <cellStyle name="Date Feeder Field 2 3 2 20 2" xfId="15399" xr:uid="{00000000-0005-0000-0000-0000143C0000}"/>
    <cellStyle name="Date Feeder Field 2 3 2 20 2 2" xfId="15400" xr:uid="{00000000-0005-0000-0000-0000153C0000}"/>
    <cellStyle name="Date Feeder Field 2 3 2 20 3" xfId="15401" xr:uid="{00000000-0005-0000-0000-0000163C0000}"/>
    <cellStyle name="Date Feeder Field 2 3 2 21" xfId="15402" xr:uid="{00000000-0005-0000-0000-0000173C0000}"/>
    <cellStyle name="Date Feeder Field 2 3 2 21 2" xfId="15403" xr:uid="{00000000-0005-0000-0000-0000183C0000}"/>
    <cellStyle name="Date Feeder Field 2 3 2 22" xfId="15404" xr:uid="{00000000-0005-0000-0000-0000193C0000}"/>
    <cellStyle name="Date Feeder Field 2 3 2 23" xfId="15405" xr:uid="{00000000-0005-0000-0000-00001A3C0000}"/>
    <cellStyle name="Date Feeder Field 2 3 2 3" xfId="15406" xr:uid="{00000000-0005-0000-0000-00001B3C0000}"/>
    <cellStyle name="Date Feeder Field 2 3 2 3 2" xfId="15407" xr:uid="{00000000-0005-0000-0000-00001C3C0000}"/>
    <cellStyle name="Date Feeder Field 2 3 2 3 2 2" xfId="15408" xr:uid="{00000000-0005-0000-0000-00001D3C0000}"/>
    <cellStyle name="Date Feeder Field 2 3 2 3 3" xfId="15409" xr:uid="{00000000-0005-0000-0000-00001E3C0000}"/>
    <cellStyle name="Date Feeder Field 2 3 2 3 4" xfId="15410" xr:uid="{00000000-0005-0000-0000-00001F3C0000}"/>
    <cellStyle name="Date Feeder Field 2 3 2 4" xfId="15411" xr:uid="{00000000-0005-0000-0000-0000203C0000}"/>
    <cellStyle name="Date Feeder Field 2 3 2 4 2" xfId="15412" xr:uid="{00000000-0005-0000-0000-0000213C0000}"/>
    <cellStyle name="Date Feeder Field 2 3 2 4 2 2" xfId="15413" xr:uid="{00000000-0005-0000-0000-0000223C0000}"/>
    <cellStyle name="Date Feeder Field 2 3 2 4 3" xfId="15414" xr:uid="{00000000-0005-0000-0000-0000233C0000}"/>
    <cellStyle name="Date Feeder Field 2 3 2 5" xfId="15415" xr:uid="{00000000-0005-0000-0000-0000243C0000}"/>
    <cellStyle name="Date Feeder Field 2 3 2 5 2" xfId="15416" xr:uid="{00000000-0005-0000-0000-0000253C0000}"/>
    <cellStyle name="Date Feeder Field 2 3 2 5 2 2" xfId="15417" xr:uid="{00000000-0005-0000-0000-0000263C0000}"/>
    <cellStyle name="Date Feeder Field 2 3 2 5 3" xfId="15418" xr:uid="{00000000-0005-0000-0000-0000273C0000}"/>
    <cellStyle name="Date Feeder Field 2 3 2 6" xfId="15419" xr:uid="{00000000-0005-0000-0000-0000283C0000}"/>
    <cellStyle name="Date Feeder Field 2 3 2 6 2" xfId="15420" xr:uid="{00000000-0005-0000-0000-0000293C0000}"/>
    <cellStyle name="Date Feeder Field 2 3 2 6 2 2" xfId="15421" xr:uid="{00000000-0005-0000-0000-00002A3C0000}"/>
    <cellStyle name="Date Feeder Field 2 3 2 6 3" xfId="15422" xr:uid="{00000000-0005-0000-0000-00002B3C0000}"/>
    <cellStyle name="Date Feeder Field 2 3 2 7" xfId="15423" xr:uid="{00000000-0005-0000-0000-00002C3C0000}"/>
    <cellStyle name="Date Feeder Field 2 3 2 7 2" xfId="15424" xr:uid="{00000000-0005-0000-0000-00002D3C0000}"/>
    <cellStyle name="Date Feeder Field 2 3 2 7 2 2" xfId="15425" xr:uid="{00000000-0005-0000-0000-00002E3C0000}"/>
    <cellStyle name="Date Feeder Field 2 3 2 7 3" xfId="15426" xr:uid="{00000000-0005-0000-0000-00002F3C0000}"/>
    <cellStyle name="Date Feeder Field 2 3 2 8" xfId="15427" xr:uid="{00000000-0005-0000-0000-0000303C0000}"/>
    <cellStyle name="Date Feeder Field 2 3 2 8 2" xfId="15428" xr:uid="{00000000-0005-0000-0000-0000313C0000}"/>
    <cellStyle name="Date Feeder Field 2 3 2 8 2 2" xfId="15429" xr:uid="{00000000-0005-0000-0000-0000323C0000}"/>
    <cellStyle name="Date Feeder Field 2 3 2 8 3" xfId="15430" xr:uid="{00000000-0005-0000-0000-0000333C0000}"/>
    <cellStyle name="Date Feeder Field 2 3 2 9" xfId="15431" xr:uid="{00000000-0005-0000-0000-0000343C0000}"/>
    <cellStyle name="Date Feeder Field 2 3 2 9 2" xfId="15432" xr:uid="{00000000-0005-0000-0000-0000353C0000}"/>
    <cellStyle name="Date Feeder Field 2 3 2 9 2 2" xfId="15433" xr:uid="{00000000-0005-0000-0000-0000363C0000}"/>
    <cellStyle name="Date Feeder Field 2 3 2 9 3" xfId="15434" xr:uid="{00000000-0005-0000-0000-0000373C0000}"/>
    <cellStyle name="Date Feeder Field 2 3 20" xfId="15435" xr:uid="{00000000-0005-0000-0000-0000383C0000}"/>
    <cellStyle name="Date Feeder Field 2 3 3" xfId="15436" xr:uid="{00000000-0005-0000-0000-0000393C0000}"/>
    <cellStyle name="Date Feeder Field 2 3 3 2" xfId="15437" xr:uid="{00000000-0005-0000-0000-00003A3C0000}"/>
    <cellStyle name="Date Feeder Field 2 3 3 2 2" xfId="15438" xr:uid="{00000000-0005-0000-0000-00003B3C0000}"/>
    <cellStyle name="Date Feeder Field 2 3 3 3" xfId="15439" xr:uid="{00000000-0005-0000-0000-00003C3C0000}"/>
    <cellStyle name="Date Feeder Field 2 3 3 4" xfId="15440" xr:uid="{00000000-0005-0000-0000-00003D3C0000}"/>
    <cellStyle name="Date Feeder Field 2 3 4" xfId="15441" xr:uid="{00000000-0005-0000-0000-00003E3C0000}"/>
    <cellStyle name="Date Feeder Field 2 3 4 2" xfId="15442" xr:uid="{00000000-0005-0000-0000-00003F3C0000}"/>
    <cellStyle name="Date Feeder Field 2 3 4 2 2" xfId="15443" xr:uid="{00000000-0005-0000-0000-0000403C0000}"/>
    <cellStyle name="Date Feeder Field 2 3 4 3" xfId="15444" xr:uid="{00000000-0005-0000-0000-0000413C0000}"/>
    <cellStyle name="Date Feeder Field 2 3 4 4" xfId="15445" xr:uid="{00000000-0005-0000-0000-0000423C0000}"/>
    <cellStyle name="Date Feeder Field 2 3 5" xfId="15446" xr:uid="{00000000-0005-0000-0000-0000433C0000}"/>
    <cellStyle name="Date Feeder Field 2 3 5 2" xfId="15447" xr:uid="{00000000-0005-0000-0000-0000443C0000}"/>
    <cellStyle name="Date Feeder Field 2 3 5 2 2" xfId="15448" xr:uid="{00000000-0005-0000-0000-0000453C0000}"/>
    <cellStyle name="Date Feeder Field 2 3 5 3" xfId="15449" xr:uid="{00000000-0005-0000-0000-0000463C0000}"/>
    <cellStyle name="Date Feeder Field 2 3 6" xfId="15450" xr:uid="{00000000-0005-0000-0000-0000473C0000}"/>
    <cellStyle name="Date Feeder Field 2 3 6 2" xfId="15451" xr:uid="{00000000-0005-0000-0000-0000483C0000}"/>
    <cellStyle name="Date Feeder Field 2 3 6 2 2" xfId="15452" xr:uid="{00000000-0005-0000-0000-0000493C0000}"/>
    <cellStyle name="Date Feeder Field 2 3 6 3" xfId="15453" xr:uid="{00000000-0005-0000-0000-00004A3C0000}"/>
    <cellStyle name="Date Feeder Field 2 3 7" xfId="15454" xr:uid="{00000000-0005-0000-0000-00004B3C0000}"/>
    <cellStyle name="Date Feeder Field 2 3 7 2" xfId="15455" xr:uid="{00000000-0005-0000-0000-00004C3C0000}"/>
    <cellStyle name="Date Feeder Field 2 3 7 2 2" xfId="15456" xr:uid="{00000000-0005-0000-0000-00004D3C0000}"/>
    <cellStyle name="Date Feeder Field 2 3 7 3" xfId="15457" xr:uid="{00000000-0005-0000-0000-00004E3C0000}"/>
    <cellStyle name="Date Feeder Field 2 3 8" xfId="15458" xr:uid="{00000000-0005-0000-0000-00004F3C0000}"/>
    <cellStyle name="Date Feeder Field 2 3 8 2" xfId="15459" xr:uid="{00000000-0005-0000-0000-0000503C0000}"/>
    <cellStyle name="Date Feeder Field 2 3 8 2 2" xfId="15460" xr:uid="{00000000-0005-0000-0000-0000513C0000}"/>
    <cellStyle name="Date Feeder Field 2 3 8 3" xfId="15461" xr:uid="{00000000-0005-0000-0000-0000523C0000}"/>
    <cellStyle name="Date Feeder Field 2 3 9" xfId="15462" xr:uid="{00000000-0005-0000-0000-0000533C0000}"/>
    <cellStyle name="Date Feeder Field 2 3 9 2" xfId="15463" xr:uid="{00000000-0005-0000-0000-0000543C0000}"/>
    <cellStyle name="Date Feeder Field 2 3 9 2 2" xfId="15464" xr:uid="{00000000-0005-0000-0000-0000553C0000}"/>
    <cellStyle name="Date Feeder Field 2 3 9 3" xfId="15465" xr:uid="{00000000-0005-0000-0000-0000563C0000}"/>
    <cellStyle name="Date Feeder Field 2 4" xfId="15466" xr:uid="{00000000-0005-0000-0000-0000573C0000}"/>
    <cellStyle name="Date Feeder Field 2 4 10" xfId="15467" xr:uid="{00000000-0005-0000-0000-0000583C0000}"/>
    <cellStyle name="Date Feeder Field 2 4 10 2" xfId="15468" xr:uid="{00000000-0005-0000-0000-0000593C0000}"/>
    <cellStyle name="Date Feeder Field 2 4 10 2 2" xfId="15469" xr:uid="{00000000-0005-0000-0000-00005A3C0000}"/>
    <cellStyle name="Date Feeder Field 2 4 10 3" xfId="15470" xr:uid="{00000000-0005-0000-0000-00005B3C0000}"/>
    <cellStyle name="Date Feeder Field 2 4 11" xfId="15471" xr:uid="{00000000-0005-0000-0000-00005C3C0000}"/>
    <cellStyle name="Date Feeder Field 2 4 11 2" xfId="15472" xr:uid="{00000000-0005-0000-0000-00005D3C0000}"/>
    <cellStyle name="Date Feeder Field 2 4 11 2 2" xfId="15473" xr:uid="{00000000-0005-0000-0000-00005E3C0000}"/>
    <cellStyle name="Date Feeder Field 2 4 11 3" xfId="15474" xr:uid="{00000000-0005-0000-0000-00005F3C0000}"/>
    <cellStyle name="Date Feeder Field 2 4 12" xfId="15475" xr:uid="{00000000-0005-0000-0000-0000603C0000}"/>
    <cellStyle name="Date Feeder Field 2 4 12 2" xfId="15476" xr:uid="{00000000-0005-0000-0000-0000613C0000}"/>
    <cellStyle name="Date Feeder Field 2 4 12 2 2" xfId="15477" xr:uid="{00000000-0005-0000-0000-0000623C0000}"/>
    <cellStyle name="Date Feeder Field 2 4 12 3" xfId="15478" xr:uid="{00000000-0005-0000-0000-0000633C0000}"/>
    <cellStyle name="Date Feeder Field 2 4 13" xfId="15479" xr:uid="{00000000-0005-0000-0000-0000643C0000}"/>
    <cellStyle name="Date Feeder Field 2 4 13 2" xfId="15480" xr:uid="{00000000-0005-0000-0000-0000653C0000}"/>
    <cellStyle name="Date Feeder Field 2 4 13 2 2" xfId="15481" xr:uid="{00000000-0005-0000-0000-0000663C0000}"/>
    <cellStyle name="Date Feeder Field 2 4 13 3" xfId="15482" xr:uid="{00000000-0005-0000-0000-0000673C0000}"/>
    <cellStyle name="Date Feeder Field 2 4 14" xfId="15483" xr:uid="{00000000-0005-0000-0000-0000683C0000}"/>
    <cellStyle name="Date Feeder Field 2 4 14 2" xfId="15484" xr:uid="{00000000-0005-0000-0000-0000693C0000}"/>
    <cellStyle name="Date Feeder Field 2 4 14 2 2" xfId="15485" xr:uid="{00000000-0005-0000-0000-00006A3C0000}"/>
    <cellStyle name="Date Feeder Field 2 4 14 3" xfId="15486" xr:uid="{00000000-0005-0000-0000-00006B3C0000}"/>
    <cellStyle name="Date Feeder Field 2 4 15" xfId="15487" xr:uid="{00000000-0005-0000-0000-00006C3C0000}"/>
    <cellStyle name="Date Feeder Field 2 4 15 2" xfId="15488" xr:uid="{00000000-0005-0000-0000-00006D3C0000}"/>
    <cellStyle name="Date Feeder Field 2 4 15 2 2" xfId="15489" xr:uid="{00000000-0005-0000-0000-00006E3C0000}"/>
    <cellStyle name="Date Feeder Field 2 4 15 3" xfId="15490" xr:uid="{00000000-0005-0000-0000-00006F3C0000}"/>
    <cellStyle name="Date Feeder Field 2 4 16" xfId="15491" xr:uid="{00000000-0005-0000-0000-0000703C0000}"/>
    <cellStyle name="Date Feeder Field 2 4 16 2" xfId="15492" xr:uid="{00000000-0005-0000-0000-0000713C0000}"/>
    <cellStyle name="Date Feeder Field 2 4 16 2 2" xfId="15493" xr:uid="{00000000-0005-0000-0000-0000723C0000}"/>
    <cellStyle name="Date Feeder Field 2 4 16 3" xfId="15494" xr:uid="{00000000-0005-0000-0000-0000733C0000}"/>
    <cellStyle name="Date Feeder Field 2 4 17" xfId="15495" xr:uid="{00000000-0005-0000-0000-0000743C0000}"/>
    <cellStyle name="Date Feeder Field 2 4 17 2" xfId="15496" xr:uid="{00000000-0005-0000-0000-0000753C0000}"/>
    <cellStyle name="Date Feeder Field 2 4 17 2 2" xfId="15497" xr:uid="{00000000-0005-0000-0000-0000763C0000}"/>
    <cellStyle name="Date Feeder Field 2 4 17 3" xfId="15498" xr:uid="{00000000-0005-0000-0000-0000773C0000}"/>
    <cellStyle name="Date Feeder Field 2 4 18" xfId="15499" xr:uid="{00000000-0005-0000-0000-0000783C0000}"/>
    <cellStyle name="Date Feeder Field 2 4 18 2" xfId="15500" xr:uid="{00000000-0005-0000-0000-0000793C0000}"/>
    <cellStyle name="Date Feeder Field 2 4 18 2 2" xfId="15501" xr:uid="{00000000-0005-0000-0000-00007A3C0000}"/>
    <cellStyle name="Date Feeder Field 2 4 18 3" xfId="15502" xr:uid="{00000000-0005-0000-0000-00007B3C0000}"/>
    <cellStyle name="Date Feeder Field 2 4 19" xfId="15503" xr:uid="{00000000-0005-0000-0000-00007C3C0000}"/>
    <cellStyle name="Date Feeder Field 2 4 19 2" xfId="15504" xr:uid="{00000000-0005-0000-0000-00007D3C0000}"/>
    <cellStyle name="Date Feeder Field 2 4 19 2 2" xfId="15505" xr:uid="{00000000-0005-0000-0000-00007E3C0000}"/>
    <cellStyle name="Date Feeder Field 2 4 19 3" xfId="15506" xr:uid="{00000000-0005-0000-0000-00007F3C0000}"/>
    <cellStyle name="Date Feeder Field 2 4 2" xfId="15507" xr:uid="{00000000-0005-0000-0000-0000803C0000}"/>
    <cellStyle name="Date Feeder Field 2 4 2 10" xfId="15508" xr:uid="{00000000-0005-0000-0000-0000813C0000}"/>
    <cellStyle name="Date Feeder Field 2 4 2 10 2" xfId="15509" xr:uid="{00000000-0005-0000-0000-0000823C0000}"/>
    <cellStyle name="Date Feeder Field 2 4 2 10 2 2" xfId="15510" xr:uid="{00000000-0005-0000-0000-0000833C0000}"/>
    <cellStyle name="Date Feeder Field 2 4 2 10 3" xfId="15511" xr:uid="{00000000-0005-0000-0000-0000843C0000}"/>
    <cellStyle name="Date Feeder Field 2 4 2 11" xfId="15512" xr:uid="{00000000-0005-0000-0000-0000853C0000}"/>
    <cellStyle name="Date Feeder Field 2 4 2 11 2" xfId="15513" xr:uid="{00000000-0005-0000-0000-0000863C0000}"/>
    <cellStyle name="Date Feeder Field 2 4 2 11 2 2" xfId="15514" xr:uid="{00000000-0005-0000-0000-0000873C0000}"/>
    <cellStyle name="Date Feeder Field 2 4 2 11 3" xfId="15515" xr:uid="{00000000-0005-0000-0000-0000883C0000}"/>
    <cellStyle name="Date Feeder Field 2 4 2 12" xfId="15516" xr:uid="{00000000-0005-0000-0000-0000893C0000}"/>
    <cellStyle name="Date Feeder Field 2 4 2 12 2" xfId="15517" xr:uid="{00000000-0005-0000-0000-00008A3C0000}"/>
    <cellStyle name="Date Feeder Field 2 4 2 12 2 2" xfId="15518" xr:uid="{00000000-0005-0000-0000-00008B3C0000}"/>
    <cellStyle name="Date Feeder Field 2 4 2 12 3" xfId="15519" xr:uid="{00000000-0005-0000-0000-00008C3C0000}"/>
    <cellStyle name="Date Feeder Field 2 4 2 13" xfId="15520" xr:uid="{00000000-0005-0000-0000-00008D3C0000}"/>
    <cellStyle name="Date Feeder Field 2 4 2 13 2" xfId="15521" xr:uid="{00000000-0005-0000-0000-00008E3C0000}"/>
    <cellStyle name="Date Feeder Field 2 4 2 13 2 2" xfId="15522" xr:uid="{00000000-0005-0000-0000-00008F3C0000}"/>
    <cellStyle name="Date Feeder Field 2 4 2 13 3" xfId="15523" xr:uid="{00000000-0005-0000-0000-0000903C0000}"/>
    <cellStyle name="Date Feeder Field 2 4 2 14" xfId="15524" xr:uid="{00000000-0005-0000-0000-0000913C0000}"/>
    <cellStyle name="Date Feeder Field 2 4 2 14 2" xfId="15525" xr:uid="{00000000-0005-0000-0000-0000923C0000}"/>
    <cellStyle name="Date Feeder Field 2 4 2 14 2 2" xfId="15526" xr:uid="{00000000-0005-0000-0000-0000933C0000}"/>
    <cellStyle name="Date Feeder Field 2 4 2 14 3" xfId="15527" xr:uid="{00000000-0005-0000-0000-0000943C0000}"/>
    <cellStyle name="Date Feeder Field 2 4 2 15" xfId="15528" xr:uid="{00000000-0005-0000-0000-0000953C0000}"/>
    <cellStyle name="Date Feeder Field 2 4 2 15 2" xfId="15529" xr:uid="{00000000-0005-0000-0000-0000963C0000}"/>
    <cellStyle name="Date Feeder Field 2 4 2 15 2 2" xfId="15530" xr:uid="{00000000-0005-0000-0000-0000973C0000}"/>
    <cellStyle name="Date Feeder Field 2 4 2 15 3" xfId="15531" xr:uid="{00000000-0005-0000-0000-0000983C0000}"/>
    <cellStyle name="Date Feeder Field 2 4 2 16" xfId="15532" xr:uid="{00000000-0005-0000-0000-0000993C0000}"/>
    <cellStyle name="Date Feeder Field 2 4 2 16 2" xfId="15533" xr:uid="{00000000-0005-0000-0000-00009A3C0000}"/>
    <cellStyle name="Date Feeder Field 2 4 2 16 2 2" xfId="15534" xr:uid="{00000000-0005-0000-0000-00009B3C0000}"/>
    <cellStyle name="Date Feeder Field 2 4 2 16 3" xfId="15535" xr:uid="{00000000-0005-0000-0000-00009C3C0000}"/>
    <cellStyle name="Date Feeder Field 2 4 2 17" xfId="15536" xr:uid="{00000000-0005-0000-0000-00009D3C0000}"/>
    <cellStyle name="Date Feeder Field 2 4 2 17 2" xfId="15537" xr:uid="{00000000-0005-0000-0000-00009E3C0000}"/>
    <cellStyle name="Date Feeder Field 2 4 2 17 2 2" xfId="15538" xr:uid="{00000000-0005-0000-0000-00009F3C0000}"/>
    <cellStyle name="Date Feeder Field 2 4 2 17 3" xfId="15539" xr:uid="{00000000-0005-0000-0000-0000A03C0000}"/>
    <cellStyle name="Date Feeder Field 2 4 2 18" xfId="15540" xr:uid="{00000000-0005-0000-0000-0000A13C0000}"/>
    <cellStyle name="Date Feeder Field 2 4 2 18 2" xfId="15541" xr:uid="{00000000-0005-0000-0000-0000A23C0000}"/>
    <cellStyle name="Date Feeder Field 2 4 2 18 2 2" xfId="15542" xr:uid="{00000000-0005-0000-0000-0000A33C0000}"/>
    <cellStyle name="Date Feeder Field 2 4 2 18 3" xfId="15543" xr:uid="{00000000-0005-0000-0000-0000A43C0000}"/>
    <cellStyle name="Date Feeder Field 2 4 2 19" xfId="15544" xr:uid="{00000000-0005-0000-0000-0000A53C0000}"/>
    <cellStyle name="Date Feeder Field 2 4 2 19 2" xfId="15545" xr:uid="{00000000-0005-0000-0000-0000A63C0000}"/>
    <cellStyle name="Date Feeder Field 2 4 2 19 2 2" xfId="15546" xr:uid="{00000000-0005-0000-0000-0000A73C0000}"/>
    <cellStyle name="Date Feeder Field 2 4 2 19 3" xfId="15547" xr:uid="{00000000-0005-0000-0000-0000A83C0000}"/>
    <cellStyle name="Date Feeder Field 2 4 2 2" xfId="15548" xr:uid="{00000000-0005-0000-0000-0000A93C0000}"/>
    <cellStyle name="Date Feeder Field 2 4 2 2 2" xfId="15549" xr:uid="{00000000-0005-0000-0000-0000AA3C0000}"/>
    <cellStyle name="Date Feeder Field 2 4 2 2 2 2" xfId="15550" xr:uid="{00000000-0005-0000-0000-0000AB3C0000}"/>
    <cellStyle name="Date Feeder Field 2 4 2 2 3" xfId="15551" xr:uid="{00000000-0005-0000-0000-0000AC3C0000}"/>
    <cellStyle name="Date Feeder Field 2 4 2 2 4" xfId="15552" xr:uid="{00000000-0005-0000-0000-0000AD3C0000}"/>
    <cellStyle name="Date Feeder Field 2 4 2 20" xfId="15553" xr:uid="{00000000-0005-0000-0000-0000AE3C0000}"/>
    <cellStyle name="Date Feeder Field 2 4 2 20 2" xfId="15554" xr:uid="{00000000-0005-0000-0000-0000AF3C0000}"/>
    <cellStyle name="Date Feeder Field 2 4 2 20 2 2" xfId="15555" xr:uid="{00000000-0005-0000-0000-0000B03C0000}"/>
    <cellStyle name="Date Feeder Field 2 4 2 20 3" xfId="15556" xr:uid="{00000000-0005-0000-0000-0000B13C0000}"/>
    <cellStyle name="Date Feeder Field 2 4 2 21" xfId="15557" xr:uid="{00000000-0005-0000-0000-0000B23C0000}"/>
    <cellStyle name="Date Feeder Field 2 4 2 21 2" xfId="15558" xr:uid="{00000000-0005-0000-0000-0000B33C0000}"/>
    <cellStyle name="Date Feeder Field 2 4 2 22" xfId="15559" xr:uid="{00000000-0005-0000-0000-0000B43C0000}"/>
    <cellStyle name="Date Feeder Field 2 4 2 23" xfId="15560" xr:uid="{00000000-0005-0000-0000-0000B53C0000}"/>
    <cellStyle name="Date Feeder Field 2 4 2 3" xfId="15561" xr:uid="{00000000-0005-0000-0000-0000B63C0000}"/>
    <cellStyle name="Date Feeder Field 2 4 2 3 2" xfId="15562" xr:uid="{00000000-0005-0000-0000-0000B73C0000}"/>
    <cellStyle name="Date Feeder Field 2 4 2 3 2 2" xfId="15563" xr:uid="{00000000-0005-0000-0000-0000B83C0000}"/>
    <cellStyle name="Date Feeder Field 2 4 2 3 3" xfId="15564" xr:uid="{00000000-0005-0000-0000-0000B93C0000}"/>
    <cellStyle name="Date Feeder Field 2 4 2 4" xfId="15565" xr:uid="{00000000-0005-0000-0000-0000BA3C0000}"/>
    <cellStyle name="Date Feeder Field 2 4 2 4 2" xfId="15566" xr:uid="{00000000-0005-0000-0000-0000BB3C0000}"/>
    <cellStyle name="Date Feeder Field 2 4 2 4 2 2" xfId="15567" xr:uid="{00000000-0005-0000-0000-0000BC3C0000}"/>
    <cellStyle name="Date Feeder Field 2 4 2 4 3" xfId="15568" xr:uid="{00000000-0005-0000-0000-0000BD3C0000}"/>
    <cellStyle name="Date Feeder Field 2 4 2 5" xfId="15569" xr:uid="{00000000-0005-0000-0000-0000BE3C0000}"/>
    <cellStyle name="Date Feeder Field 2 4 2 5 2" xfId="15570" xr:uid="{00000000-0005-0000-0000-0000BF3C0000}"/>
    <cellStyle name="Date Feeder Field 2 4 2 5 2 2" xfId="15571" xr:uid="{00000000-0005-0000-0000-0000C03C0000}"/>
    <cellStyle name="Date Feeder Field 2 4 2 5 3" xfId="15572" xr:uid="{00000000-0005-0000-0000-0000C13C0000}"/>
    <cellStyle name="Date Feeder Field 2 4 2 6" xfId="15573" xr:uid="{00000000-0005-0000-0000-0000C23C0000}"/>
    <cellStyle name="Date Feeder Field 2 4 2 6 2" xfId="15574" xr:uid="{00000000-0005-0000-0000-0000C33C0000}"/>
    <cellStyle name="Date Feeder Field 2 4 2 6 2 2" xfId="15575" xr:uid="{00000000-0005-0000-0000-0000C43C0000}"/>
    <cellStyle name="Date Feeder Field 2 4 2 6 3" xfId="15576" xr:uid="{00000000-0005-0000-0000-0000C53C0000}"/>
    <cellStyle name="Date Feeder Field 2 4 2 7" xfId="15577" xr:uid="{00000000-0005-0000-0000-0000C63C0000}"/>
    <cellStyle name="Date Feeder Field 2 4 2 7 2" xfId="15578" xr:uid="{00000000-0005-0000-0000-0000C73C0000}"/>
    <cellStyle name="Date Feeder Field 2 4 2 7 2 2" xfId="15579" xr:uid="{00000000-0005-0000-0000-0000C83C0000}"/>
    <cellStyle name="Date Feeder Field 2 4 2 7 3" xfId="15580" xr:uid="{00000000-0005-0000-0000-0000C93C0000}"/>
    <cellStyle name="Date Feeder Field 2 4 2 8" xfId="15581" xr:uid="{00000000-0005-0000-0000-0000CA3C0000}"/>
    <cellStyle name="Date Feeder Field 2 4 2 8 2" xfId="15582" xr:uid="{00000000-0005-0000-0000-0000CB3C0000}"/>
    <cellStyle name="Date Feeder Field 2 4 2 8 2 2" xfId="15583" xr:uid="{00000000-0005-0000-0000-0000CC3C0000}"/>
    <cellStyle name="Date Feeder Field 2 4 2 8 3" xfId="15584" xr:uid="{00000000-0005-0000-0000-0000CD3C0000}"/>
    <cellStyle name="Date Feeder Field 2 4 2 9" xfId="15585" xr:uid="{00000000-0005-0000-0000-0000CE3C0000}"/>
    <cellStyle name="Date Feeder Field 2 4 2 9 2" xfId="15586" xr:uid="{00000000-0005-0000-0000-0000CF3C0000}"/>
    <cellStyle name="Date Feeder Field 2 4 2 9 2 2" xfId="15587" xr:uid="{00000000-0005-0000-0000-0000D03C0000}"/>
    <cellStyle name="Date Feeder Field 2 4 2 9 3" xfId="15588" xr:uid="{00000000-0005-0000-0000-0000D13C0000}"/>
    <cellStyle name="Date Feeder Field 2 4 20" xfId="15589" xr:uid="{00000000-0005-0000-0000-0000D23C0000}"/>
    <cellStyle name="Date Feeder Field 2 4 20 2" xfId="15590" xr:uid="{00000000-0005-0000-0000-0000D33C0000}"/>
    <cellStyle name="Date Feeder Field 2 4 20 2 2" xfId="15591" xr:uid="{00000000-0005-0000-0000-0000D43C0000}"/>
    <cellStyle name="Date Feeder Field 2 4 20 3" xfId="15592" xr:uid="{00000000-0005-0000-0000-0000D53C0000}"/>
    <cellStyle name="Date Feeder Field 2 4 21" xfId="15593" xr:uid="{00000000-0005-0000-0000-0000D63C0000}"/>
    <cellStyle name="Date Feeder Field 2 4 21 2" xfId="15594" xr:uid="{00000000-0005-0000-0000-0000D73C0000}"/>
    <cellStyle name="Date Feeder Field 2 4 21 2 2" xfId="15595" xr:uid="{00000000-0005-0000-0000-0000D83C0000}"/>
    <cellStyle name="Date Feeder Field 2 4 21 3" xfId="15596" xr:uid="{00000000-0005-0000-0000-0000D93C0000}"/>
    <cellStyle name="Date Feeder Field 2 4 22" xfId="15597" xr:uid="{00000000-0005-0000-0000-0000DA3C0000}"/>
    <cellStyle name="Date Feeder Field 2 4 22 2" xfId="15598" xr:uid="{00000000-0005-0000-0000-0000DB3C0000}"/>
    <cellStyle name="Date Feeder Field 2 4 23" xfId="15599" xr:uid="{00000000-0005-0000-0000-0000DC3C0000}"/>
    <cellStyle name="Date Feeder Field 2 4 24" xfId="15600" xr:uid="{00000000-0005-0000-0000-0000DD3C0000}"/>
    <cellStyle name="Date Feeder Field 2 4 3" xfId="15601" xr:uid="{00000000-0005-0000-0000-0000DE3C0000}"/>
    <cellStyle name="Date Feeder Field 2 4 3 2" xfId="15602" xr:uid="{00000000-0005-0000-0000-0000DF3C0000}"/>
    <cellStyle name="Date Feeder Field 2 4 3 2 2" xfId="15603" xr:uid="{00000000-0005-0000-0000-0000E03C0000}"/>
    <cellStyle name="Date Feeder Field 2 4 3 3" xfId="15604" xr:uid="{00000000-0005-0000-0000-0000E13C0000}"/>
    <cellStyle name="Date Feeder Field 2 4 3 4" xfId="15605" xr:uid="{00000000-0005-0000-0000-0000E23C0000}"/>
    <cellStyle name="Date Feeder Field 2 4 4" xfId="15606" xr:uid="{00000000-0005-0000-0000-0000E33C0000}"/>
    <cellStyle name="Date Feeder Field 2 4 4 2" xfId="15607" xr:uid="{00000000-0005-0000-0000-0000E43C0000}"/>
    <cellStyle name="Date Feeder Field 2 4 4 2 2" xfId="15608" xr:uid="{00000000-0005-0000-0000-0000E53C0000}"/>
    <cellStyle name="Date Feeder Field 2 4 4 3" xfId="15609" xr:uid="{00000000-0005-0000-0000-0000E63C0000}"/>
    <cellStyle name="Date Feeder Field 2 4 4 4" xfId="15610" xr:uid="{00000000-0005-0000-0000-0000E73C0000}"/>
    <cellStyle name="Date Feeder Field 2 4 5" xfId="15611" xr:uid="{00000000-0005-0000-0000-0000E83C0000}"/>
    <cellStyle name="Date Feeder Field 2 4 5 2" xfId="15612" xr:uid="{00000000-0005-0000-0000-0000E93C0000}"/>
    <cellStyle name="Date Feeder Field 2 4 5 2 2" xfId="15613" xr:uid="{00000000-0005-0000-0000-0000EA3C0000}"/>
    <cellStyle name="Date Feeder Field 2 4 5 3" xfId="15614" xr:uid="{00000000-0005-0000-0000-0000EB3C0000}"/>
    <cellStyle name="Date Feeder Field 2 4 6" xfId="15615" xr:uid="{00000000-0005-0000-0000-0000EC3C0000}"/>
    <cellStyle name="Date Feeder Field 2 4 6 2" xfId="15616" xr:uid="{00000000-0005-0000-0000-0000ED3C0000}"/>
    <cellStyle name="Date Feeder Field 2 4 6 2 2" xfId="15617" xr:uid="{00000000-0005-0000-0000-0000EE3C0000}"/>
    <cellStyle name="Date Feeder Field 2 4 6 3" xfId="15618" xr:uid="{00000000-0005-0000-0000-0000EF3C0000}"/>
    <cellStyle name="Date Feeder Field 2 4 7" xfId="15619" xr:uid="{00000000-0005-0000-0000-0000F03C0000}"/>
    <cellStyle name="Date Feeder Field 2 4 7 2" xfId="15620" xr:uid="{00000000-0005-0000-0000-0000F13C0000}"/>
    <cellStyle name="Date Feeder Field 2 4 7 2 2" xfId="15621" xr:uid="{00000000-0005-0000-0000-0000F23C0000}"/>
    <cellStyle name="Date Feeder Field 2 4 7 3" xfId="15622" xr:uid="{00000000-0005-0000-0000-0000F33C0000}"/>
    <cellStyle name="Date Feeder Field 2 4 8" xfId="15623" xr:uid="{00000000-0005-0000-0000-0000F43C0000}"/>
    <cellStyle name="Date Feeder Field 2 4 8 2" xfId="15624" xr:uid="{00000000-0005-0000-0000-0000F53C0000}"/>
    <cellStyle name="Date Feeder Field 2 4 8 2 2" xfId="15625" xr:uid="{00000000-0005-0000-0000-0000F63C0000}"/>
    <cellStyle name="Date Feeder Field 2 4 8 3" xfId="15626" xr:uid="{00000000-0005-0000-0000-0000F73C0000}"/>
    <cellStyle name="Date Feeder Field 2 4 9" xfId="15627" xr:uid="{00000000-0005-0000-0000-0000F83C0000}"/>
    <cellStyle name="Date Feeder Field 2 4 9 2" xfId="15628" xr:uid="{00000000-0005-0000-0000-0000F93C0000}"/>
    <cellStyle name="Date Feeder Field 2 4 9 2 2" xfId="15629" xr:uid="{00000000-0005-0000-0000-0000FA3C0000}"/>
    <cellStyle name="Date Feeder Field 2 4 9 3" xfId="15630" xr:uid="{00000000-0005-0000-0000-0000FB3C0000}"/>
    <cellStyle name="Date Feeder Field 2 5" xfId="15631" xr:uid="{00000000-0005-0000-0000-0000FC3C0000}"/>
    <cellStyle name="Date Feeder Field 2 5 10" xfId="15632" xr:uid="{00000000-0005-0000-0000-0000FD3C0000}"/>
    <cellStyle name="Date Feeder Field 2 5 10 2" xfId="15633" xr:uid="{00000000-0005-0000-0000-0000FE3C0000}"/>
    <cellStyle name="Date Feeder Field 2 5 10 2 2" xfId="15634" xr:uid="{00000000-0005-0000-0000-0000FF3C0000}"/>
    <cellStyle name="Date Feeder Field 2 5 10 3" xfId="15635" xr:uid="{00000000-0005-0000-0000-0000003D0000}"/>
    <cellStyle name="Date Feeder Field 2 5 11" xfId="15636" xr:uid="{00000000-0005-0000-0000-0000013D0000}"/>
    <cellStyle name="Date Feeder Field 2 5 11 2" xfId="15637" xr:uid="{00000000-0005-0000-0000-0000023D0000}"/>
    <cellStyle name="Date Feeder Field 2 5 11 2 2" xfId="15638" xr:uid="{00000000-0005-0000-0000-0000033D0000}"/>
    <cellStyle name="Date Feeder Field 2 5 11 3" xfId="15639" xr:uid="{00000000-0005-0000-0000-0000043D0000}"/>
    <cellStyle name="Date Feeder Field 2 5 12" xfId="15640" xr:uid="{00000000-0005-0000-0000-0000053D0000}"/>
    <cellStyle name="Date Feeder Field 2 5 12 2" xfId="15641" xr:uid="{00000000-0005-0000-0000-0000063D0000}"/>
    <cellStyle name="Date Feeder Field 2 5 12 2 2" xfId="15642" xr:uid="{00000000-0005-0000-0000-0000073D0000}"/>
    <cellStyle name="Date Feeder Field 2 5 12 3" xfId="15643" xr:uid="{00000000-0005-0000-0000-0000083D0000}"/>
    <cellStyle name="Date Feeder Field 2 5 13" xfId="15644" xr:uid="{00000000-0005-0000-0000-0000093D0000}"/>
    <cellStyle name="Date Feeder Field 2 5 13 2" xfId="15645" xr:uid="{00000000-0005-0000-0000-00000A3D0000}"/>
    <cellStyle name="Date Feeder Field 2 5 13 2 2" xfId="15646" xr:uid="{00000000-0005-0000-0000-00000B3D0000}"/>
    <cellStyle name="Date Feeder Field 2 5 13 3" xfId="15647" xr:uid="{00000000-0005-0000-0000-00000C3D0000}"/>
    <cellStyle name="Date Feeder Field 2 5 14" xfId="15648" xr:uid="{00000000-0005-0000-0000-00000D3D0000}"/>
    <cellStyle name="Date Feeder Field 2 5 14 2" xfId="15649" xr:uid="{00000000-0005-0000-0000-00000E3D0000}"/>
    <cellStyle name="Date Feeder Field 2 5 14 2 2" xfId="15650" xr:uid="{00000000-0005-0000-0000-00000F3D0000}"/>
    <cellStyle name="Date Feeder Field 2 5 14 3" xfId="15651" xr:uid="{00000000-0005-0000-0000-0000103D0000}"/>
    <cellStyle name="Date Feeder Field 2 5 15" xfId="15652" xr:uid="{00000000-0005-0000-0000-0000113D0000}"/>
    <cellStyle name="Date Feeder Field 2 5 15 2" xfId="15653" xr:uid="{00000000-0005-0000-0000-0000123D0000}"/>
    <cellStyle name="Date Feeder Field 2 5 15 2 2" xfId="15654" xr:uid="{00000000-0005-0000-0000-0000133D0000}"/>
    <cellStyle name="Date Feeder Field 2 5 15 3" xfId="15655" xr:uid="{00000000-0005-0000-0000-0000143D0000}"/>
    <cellStyle name="Date Feeder Field 2 5 16" xfId="15656" xr:uid="{00000000-0005-0000-0000-0000153D0000}"/>
    <cellStyle name="Date Feeder Field 2 5 16 2" xfId="15657" xr:uid="{00000000-0005-0000-0000-0000163D0000}"/>
    <cellStyle name="Date Feeder Field 2 5 16 2 2" xfId="15658" xr:uid="{00000000-0005-0000-0000-0000173D0000}"/>
    <cellStyle name="Date Feeder Field 2 5 16 3" xfId="15659" xr:uid="{00000000-0005-0000-0000-0000183D0000}"/>
    <cellStyle name="Date Feeder Field 2 5 17" xfId="15660" xr:uid="{00000000-0005-0000-0000-0000193D0000}"/>
    <cellStyle name="Date Feeder Field 2 5 17 2" xfId="15661" xr:uid="{00000000-0005-0000-0000-00001A3D0000}"/>
    <cellStyle name="Date Feeder Field 2 5 17 2 2" xfId="15662" xr:uid="{00000000-0005-0000-0000-00001B3D0000}"/>
    <cellStyle name="Date Feeder Field 2 5 17 3" xfId="15663" xr:uid="{00000000-0005-0000-0000-00001C3D0000}"/>
    <cellStyle name="Date Feeder Field 2 5 18" xfId="15664" xr:uid="{00000000-0005-0000-0000-00001D3D0000}"/>
    <cellStyle name="Date Feeder Field 2 5 18 2" xfId="15665" xr:uid="{00000000-0005-0000-0000-00001E3D0000}"/>
    <cellStyle name="Date Feeder Field 2 5 18 2 2" xfId="15666" xr:uid="{00000000-0005-0000-0000-00001F3D0000}"/>
    <cellStyle name="Date Feeder Field 2 5 18 3" xfId="15667" xr:uid="{00000000-0005-0000-0000-0000203D0000}"/>
    <cellStyle name="Date Feeder Field 2 5 19" xfId="15668" xr:uid="{00000000-0005-0000-0000-0000213D0000}"/>
    <cellStyle name="Date Feeder Field 2 5 19 2" xfId="15669" xr:uid="{00000000-0005-0000-0000-0000223D0000}"/>
    <cellStyle name="Date Feeder Field 2 5 19 2 2" xfId="15670" xr:uid="{00000000-0005-0000-0000-0000233D0000}"/>
    <cellStyle name="Date Feeder Field 2 5 19 3" xfId="15671" xr:uid="{00000000-0005-0000-0000-0000243D0000}"/>
    <cellStyle name="Date Feeder Field 2 5 2" xfId="15672" xr:uid="{00000000-0005-0000-0000-0000253D0000}"/>
    <cellStyle name="Date Feeder Field 2 5 2 2" xfId="15673" xr:uid="{00000000-0005-0000-0000-0000263D0000}"/>
    <cellStyle name="Date Feeder Field 2 5 2 2 2" xfId="15674" xr:uid="{00000000-0005-0000-0000-0000273D0000}"/>
    <cellStyle name="Date Feeder Field 2 5 2 3" xfId="15675" xr:uid="{00000000-0005-0000-0000-0000283D0000}"/>
    <cellStyle name="Date Feeder Field 2 5 2 4" xfId="15676" xr:uid="{00000000-0005-0000-0000-0000293D0000}"/>
    <cellStyle name="Date Feeder Field 2 5 20" xfId="15677" xr:uid="{00000000-0005-0000-0000-00002A3D0000}"/>
    <cellStyle name="Date Feeder Field 2 5 20 2" xfId="15678" xr:uid="{00000000-0005-0000-0000-00002B3D0000}"/>
    <cellStyle name="Date Feeder Field 2 5 20 2 2" xfId="15679" xr:uid="{00000000-0005-0000-0000-00002C3D0000}"/>
    <cellStyle name="Date Feeder Field 2 5 20 3" xfId="15680" xr:uid="{00000000-0005-0000-0000-00002D3D0000}"/>
    <cellStyle name="Date Feeder Field 2 5 21" xfId="15681" xr:uid="{00000000-0005-0000-0000-00002E3D0000}"/>
    <cellStyle name="Date Feeder Field 2 5 21 2" xfId="15682" xr:uid="{00000000-0005-0000-0000-00002F3D0000}"/>
    <cellStyle name="Date Feeder Field 2 5 22" xfId="15683" xr:uid="{00000000-0005-0000-0000-0000303D0000}"/>
    <cellStyle name="Date Feeder Field 2 5 23" xfId="15684" xr:uid="{00000000-0005-0000-0000-0000313D0000}"/>
    <cellStyle name="Date Feeder Field 2 5 3" xfId="15685" xr:uid="{00000000-0005-0000-0000-0000323D0000}"/>
    <cellStyle name="Date Feeder Field 2 5 3 2" xfId="15686" xr:uid="{00000000-0005-0000-0000-0000333D0000}"/>
    <cellStyle name="Date Feeder Field 2 5 3 2 2" xfId="15687" xr:uid="{00000000-0005-0000-0000-0000343D0000}"/>
    <cellStyle name="Date Feeder Field 2 5 3 3" xfId="15688" xr:uid="{00000000-0005-0000-0000-0000353D0000}"/>
    <cellStyle name="Date Feeder Field 2 5 4" xfId="15689" xr:uid="{00000000-0005-0000-0000-0000363D0000}"/>
    <cellStyle name="Date Feeder Field 2 5 4 2" xfId="15690" xr:uid="{00000000-0005-0000-0000-0000373D0000}"/>
    <cellStyle name="Date Feeder Field 2 5 4 2 2" xfId="15691" xr:uid="{00000000-0005-0000-0000-0000383D0000}"/>
    <cellStyle name="Date Feeder Field 2 5 4 3" xfId="15692" xr:uid="{00000000-0005-0000-0000-0000393D0000}"/>
    <cellStyle name="Date Feeder Field 2 5 5" xfId="15693" xr:uid="{00000000-0005-0000-0000-00003A3D0000}"/>
    <cellStyle name="Date Feeder Field 2 5 5 2" xfId="15694" xr:uid="{00000000-0005-0000-0000-00003B3D0000}"/>
    <cellStyle name="Date Feeder Field 2 5 5 2 2" xfId="15695" xr:uid="{00000000-0005-0000-0000-00003C3D0000}"/>
    <cellStyle name="Date Feeder Field 2 5 5 3" xfId="15696" xr:uid="{00000000-0005-0000-0000-00003D3D0000}"/>
    <cellStyle name="Date Feeder Field 2 5 6" xfId="15697" xr:uid="{00000000-0005-0000-0000-00003E3D0000}"/>
    <cellStyle name="Date Feeder Field 2 5 6 2" xfId="15698" xr:uid="{00000000-0005-0000-0000-00003F3D0000}"/>
    <cellStyle name="Date Feeder Field 2 5 6 2 2" xfId="15699" xr:uid="{00000000-0005-0000-0000-0000403D0000}"/>
    <cellStyle name="Date Feeder Field 2 5 6 3" xfId="15700" xr:uid="{00000000-0005-0000-0000-0000413D0000}"/>
    <cellStyle name="Date Feeder Field 2 5 7" xfId="15701" xr:uid="{00000000-0005-0000-0000-0000423D0000}"/>
    <cellStyle name="Date Feeder Field 2 5 7 2" xfId="15702" xr:uid="{00000000-0005-0000-0000-0000433D0000}"/>
    <cellStyle name="Date Feeder Field 2 5 7 2 2" xfId="15703" xr:uid="{00000000-0005-0000-0000-0000443D0000}"/>
    <cellStyle name="Date Feeder Field 2 5 7 3" xfId="15704" xr:uid="{00000000-0005-0000-0000-0000453D0000}"/>
    <cellStyle name="Date Feeder Field 2 5 8" xfId="15705" xr:uid="{00000000-0005-0000-0000-0000463D0000}"/>
    <cellStyle name="Date Feeder Field 2 5 8 2" xfId="15706" xr:uid="{00000000-0005-0000-0000-0000473D0000}"/>
    <cellStyle name="Date Feeder Field 2 5 8 2 2" xfId="15707" xr:uid="{00000000-0005-0000-0000-0000483D0000}"/>
    <cellStyle name="Date Feeder Field 2 5 8 3" xfId="15708" xr:uid="{00000000-0005-0000-0000-0000493D0000}"/>
    <cellStyle name="Date Feeder Field 2 5 9" xfId="15709" xr:uid="{00000000-0005-0000-0000-00004A3D0000}"/>
    <cellStyle name="Date Feeder Field 2 5 9 2" xfId="15710" xr:uid="{00000000-0005-0000-0000-00004B3D0000}"/>
    <cellStyle name="Date Feeder Field 2 5 9 2 2" xfId="15711" xr:uid="{00000000-0005-0000-0000-00004C3D0000}"/>
    <cellStyle name="Date Feeder Field 2 5 9 3" xfId="15712" xr:uid="{00000000-0005-0000-0000-00004D3D0000}"/>
    <cellStyle name="Date Feeder Field 2 6" xfId="15713" xr:uid="{00000000-0005-0000-0000-00004E3D0000}"/>
    <cellStyle name="Date Feeder Field 2 6 2" xfId="15714" xr:uid="{00000000-0005-0000-0000-00004F3D0000}"/>
    <cellStyle name="Date Feeder Field 2 6 2 2" xfId="15715" xr:uid="{00000000-0005-0000-0000-0000503D0000}"/>
    <cellStyle name="Date Feeder Field 2 6 3" xfId="15716" xr:uid="{00000000-0005-0000-0000-0000513D0000}"/>
    <cellStyle name="Date Feeder Field 2 6 4" xfId="15717" xr:uid="{00000000-0005-0000-0000-0000523D0000}"/>
    <cellStyle name="Date Feeder Field 2 7" xfId="15718" xr:uid="{00000000-0005-0000-0000-0000533D0000}"/>
    <cellStyle name="Date Feeder Field 2 7 2" xfId="15719" xr:uid="{00000000-0005-0000-0000-0000543D0000}"/>
    <cellStyle name="Date Feeder Field 2 7 2 2" xfId="15720" xr:uid="{00000000-0005-0000-0000-0000553D0000}"/>
    <cellStyle name="Date Feeder Field 2 7 3" xfId="15721" xr:uid="{00000000-0005-0000-0000-0000563D0000}"/>
    <cellStyle name="Date Feeder Field 2 8" xfId="15722" xr:uid="{00000000-0005-0000-0000-0000573D0000}"/>
    <cellStyle name="Date Feeder Field 2 8 2" xfId="15723" xr:uid="{00000000-0005-0000-0000-0000583D0000}"/>
    <cellStyle name="Date Feeder Field 2 8 2 2" xfId="15724" xr:uid="{00000000-0005-0000-0000-0000593D0000}"/>
    <cellStyle name="Date Feeder Field 2 8 3" xfId="15725" xr:uid="{00000000-0005-0000-0000-00005A3D0000}"/>
    <cellStyle name="Date Feeder Field 2 9" xfId="15726" xr:uid="{00000000-0005-0000-0000-00005B3D0000}"/>
    <cellStyle name="Date Feeder Field 2 9 2" xfId="15727" xr:uid="{00000000-0005-0000-0000-00005C3D0000}"/>
    <cellStyle name="Date Feeder Field 2 9 2 2" xfId="15728" xr:uid="{00000000-0005-0000-0000-00005D3D0000}"/>
    <cellStyle name="Date Feeder Field 2 9 3" xfId="15729" xr:uid="{00000000-0005-0000-0000-00005E3D0000}"/>
    <cellStyle name="Date Feeder Field 20" xfId="15730" xr:uid="{00000000-0005-0000-0000-00005F3D0000}"/>
    <cellStyle name="Date Feeder Field 20 2" xfId="15731" xr:uid="{00000000-0005-0000-0000-0000603D0000}"/>
    <cellStyle name="Date Feeder Field 20 2 2" xfId="15732" xr:uid="{00000000-0005-0000-0000-0000613D0000}"/>
    <cellStyle name="Date Feeder Field 20 3" xfId="15733" xr:uid="{00000000-0005-0000-0000-0000623D0000}"/>
    <cellStyle name="Date Feeder Field 21" xfId="15734" xr:uid="{00000000-0005-0000-0000-0000633D0000}"/>
    <cellStyle name="Date Feeder Field 21 2" xfId="15735" xr:uid="{00000000-0005-0000-0000-0000643D0000}"/>
    <cellStyle name="Date Feeder Field 21 2 2" xfId="15736" xr:uid="{00000000-0005-0000-0000-0000653D0000}"/>
    <cellStyle name="Date Feeder Field 21 3" xfId="15737" xr:uid="{00000000-0005-0000-0000-0000663D0000}"/>
    <cellStyle name="Date Feeder Field 22" xfId="15738" xr:uid="{00000000-0005-0000-0000-0000673D0000}"/>
    <cellStyle name="Date Feeder Field 22 2" xfId="15739" xr:uid="{00000000-0005-0000-0000-0000683D0000}"/>
    <cellStyle name="Date Feeder Field 23" xfId="15740" xr:uid="{00000000-0005-0000-0000-0000693D0000}"/>
    <cellStyle name="Date Feeder Field 24" xfId="15741" xr:uid="{00000000-0005-0000-0000-00006A3D0000}"/>
    <cellStyle name="Date Feeder Field 25" xfId="15742" xr:uid="{00000000-0005-0000-0000-00006B3D0000}"/>
    <cellStyle name="Date Feeder Field 26" xfId="15743" xr:uid="{00000000-0005-0000-0000-00006C3D0000}"/>
    <cellStyle name="Date Feeder Field 27" xfId="15744" xr:uid="{00000000-0005-0000-0000-00006D3D0000}"/>
    <cellStyle name="Date Feeder Field 3" xfId="15745" xr:uid="{00000000-0005-0000-0000-00006E3D0000}"/>
    <cellStyle name="Date Feeder Field 3 10" xfId="15746" xr:uid="{00000000-0005-0000-0000-00006F3D0000}"/>
    <cellStyle name="Date Feeder Field 3 10 2" xfId="15747" xr:uid="{00000000-0005-0000-0000-0000703D0000}"/>
    <cellStyle name="Date Feeder Field 3 10 2 2" xfId="15748" xr:uid="{00000000-0005-0000-0000-0000713D0000}"/>
    <cellStyle name="Date Feeder Field 3 10 3" xfId="15749" xr:uid="{00000000-0005-0000-0000-0000723D0000}"/>
    <cellStyle name="Date Feeder Field 3 11" xfId="15750" xr:uid="{00000000-0005-0000-0000-0000733D0000}"/>
    <cellStyle name="Date Feeder Field 3 11 2" xfId="15751" xr:uid="{00000000-0005-0000-0000-0000743D0000}"/>
    <cellStyle name="Date Feeder Field 3 11 2 2" xfId="15752" xr:uid="{00000000-0005-0000-0000-0000753D0000}"/>
    <cellStyle name="Date Feeder Field 3 11 3" xfId="15753" xr:uid="{00000000-0005-0000-0000-0000763D0000}"/>
    <cellStyle name="Date Feeder Field 3 12" xfId="15754" xr:uid="{00000000-0005-0000-0000-0000773D0000}"/>
    <cellStyle name="Date Feeder Field 3 12 2" xfId="15755" xr:uid="{00000000-0005-0000-0000-0000783D0000}"/>
    <cellStyle name="Date Feeder Field 3 12 2 2" xfId="15756" xr:uid="{00000000-0005-0000-0000-0000793D0000}"/>
    <cellStyle name="Date Feeder Field 3 12 3" xfId="15757" xr:uid="{00000000-0005-0000-0000-00007A3D0000}"/>
    <cellStyle name="Date Feeder Field 3 13" xfId="15758" xr:uid="{00000000-0005-0000-0000-00007B3D0000}"/>
    <cellStyle name="Date Feeder Field 3 13 2" xfId="15759" xr:uid="{00000000-0005-0000-0000-00007C3D0000}"/>
    <cellStyle name="Date Feeder Field 3 13 2 2" xfId="15760" xr:uid="{00000000-0005-0000-0000-00007D3D0000}"/>
    <cellStyle name="Date Feeder Field 3 13 3" xfId="15761" xr:uid="{00000000-0005-0000-0000-00007E3D0000}"/>
    <cellStyle name="Date Feeder Field 3 14" xfId="15762" xr:uid="{00000000-0005-0000-0000-00007F3D0000}"/>
    <cellStyle name="Date Feeder Field 3 14 2" xfId="15763" xr:uid="{00000000-0005-0000-0000-0000803D0000}"/>
    <cellStyle name="Date Feeder Field 3 14 2 2" xfId="15764" xr:uid="{00000000-0005-0000-0000-0000813D0000}"/>
    <cellStyle name="Date Feeder Field 3 14 3" xfId="15765" xr:uid="{00000000-0005-0000-0000-0000823D0000}"/>
    <cellStyle name="Date Feeder Field 3 15" xfId="15766" xr:uid="{00000000-0005-0000-0000-0000833D0000}"/>
    <cellStyle name="Date Feeder Field 3 15 2" xfId="15767" xr:uid="{00000000-0005-0000-0000-0000843D0000}"/>
    <cellStyle name="Date Feeder Field 3 15 2 2" xfId="15768" xr:uid="{00000000-0005-0000-0000-0000853D0000}"/>
    <cellStyle name="Date Feeder Field 3 15 3" xfId="15769" xr:uid="{00000000-0005-0000-0000-0000863D0000}"/>
    <cellStyle name="Date Feeder Field 3 16" xfId="15770" xr:uid="{00000000-0005-0000-0000-0000873D0000}"/>
    <cellStyle name="Date Feeder Field 3 16 2" xfId="15771" xr:uid="{00000000-0005-0000-0000-0000883D0000}"/>
    <cellStyle name="Date Feeder Field 3 16 2 2" xfId="15772" xr:uid="{00000000-0005-0000-0000-0000893D0000}"/>
    <cellStyle name="Date Feeder Field 3 16 3" xfId="15773" xr:uid="{00000000-0005-0000-0000-00008A3D0000}"/>
    <cellStyle name="Date Feeder Field 3 17" xfId="15774" xr:uid="{00000000-0005-0000-0000-00008B3D0000}"/>
    <cellStyle name="Date Feeder Field 3 17 2" xfId="15775" xr:uid="{00000000-0005-0000-0000-00008C3D0000}"/>
    <cellStyle name="Date Feeder Field 3 17 2 2" xfId="15776" xr:uid="{00000000-0005-0000-0000-00008D3D0000}"/>
    <cellStyle name="Date Feeder Field 3 17 3" xfId="15777" xr:uid="{00000000-0005-0000-0000-00008E3D0000}"/>
    <cellStyle name="Date Feeder Field 3 18" xfId="15778" xr:uid="{00000000-0005-0000-0000-00008F3D0000}"/>
    <cellStyle name="Date Feeder Field 3 18 2" xfId="15779" xr:uid="{00000000-0005-0000-0000-0000903D0000}"/>
    <cellStyle name="Date Feeder Field 3 19" xfId="15780" xr:uid="{00000000-0005-0000-0000-0000913D0000}"/>
    <cellStyle name="Date Feeder Field 3 2" xfId="15781" xr:uid="{00000000-0005-0000-0000-0000923D0000}"/>
    <cellStyle name="Date Feeder Field 3 2 10" xfId="15782" xr:uid="{00000000-0005-0000-0000-0000933D0000}"/>
    <cellStyle name="Date Feeder Field 3 2 10 2" xfId="15783" xr:uid="{00000000-0005-0000-0000-0000943D0000}"/>
    <cellStyle name="Date Feeder Field 3 2 10 2 2" xfId="15784" xr:uid="{00000000-0005-0000-0000-0000953D0000}"/>
    <cellStyle name="Date Feeder Field 3 2 10 3" xfId="15785" xr:uid="{00000000-0005-0000-0000-0000963D0000}"/>
    <cellStyle name="Date Feeder Field 3 2 11" xfId="15786" xr:uid="{00000000-0005-0000-0000-0000973D0000}"/>
    <cellStyle name="Date Feeder Field 3 2 11 2" xfId="15787" xr:uid="{00000000-0005-0000-0000-0000983D0000}"/>
    <cellStyle name="Date Feeder Field 3 2 11 2 2" xfId="15788" xr:uid="{00000000-0005-0000-0000-0000993D0000}"/>
    <cellStyle name="Date Feeder Field 3 2 11 3" xfId="15789" xr:uid="{00000000-0005-0000-0000-00009A3D0000}"/>
    <cellStyle name="Date Feeder Field 3 2 12" xfId="15790" xr:uid="{00000000-0005-0000-0000-00009B3D0000}"/>
    <cellStyle name="Date Feeder Field 3 2 12 2" xfId="15791" xr:uid="{00000000-0005-0000-0000-00009C3D0000}"/>
    <cellStyle name="Date Feeder Field 3 2 12 2 2" xfId="15792" xr:uid="{00000000-0005-0000-0000-00009D3D0000}"/>
    <cellStyle name="Date Feeder Field 3 2 12 3" xfId="15793" xr:uid="{00000000-0005-0000-0000-00009E3D0000}"/>
    <cellStyle name="Date Feeder Field 3 2 13" xfId="15794" xr:uid="{00000000-0005-0000-0000-00009F3D0000}"/>
    <cellStyle name="Date Feeder Field 3 2 13 2" xfId="15795" xr:uid="{00000000-0005-0000-0000-0000A03D0000}"/>
    <cellStyle name="Date Feeder Field 3 2 13 2 2" xfId="15796" xr:uid="{00000000-0005-0000-0000-0000A13D0000}"/>
    <cellStyle name="Date Feeder Field 3 2 13 3" xfId="15797" xr:uid="{00000000-0005-0000-0000-0000A23D0000}"/>
    <cellStyle name="Date Feeder Field 3 2 14" xfId="15798" xr:uid="{00000000-0005-0000-0000-0000A33D0000}"/>
    <cellStyle name="Date Feeder Field 3 2 14 2" xfId="15799" xr:uid="{00000000-0005-0000-0000-0000A43D0000}"/>
    <cellStyle name="Date Feeder Field 3 2 14 2 2" xfId="15800" xr:uid="{00000000-0005-0000-0000-0000A53D0000}"/>
    <cellStyle name="Date Feeder Field 3 2 14 3" xfId="15801" xr:uid="{00000000-0005-0000-0000-0000A63D0000}"/>
    <cellStyle name="Date Feeder Field 3 2 15" xfId="15802" xr:uid="{00000000-0005-0000-0000-0000A73D0000}"/>
    <cellStyle name="Date Feeder Field 3 2 15 2" xfId="15803" xr:uid="{00000000-0005-0000-0000-0000A83D0000}"/>
    <cellStyle name="Date Feeder Field 3 2 15 2 2" xfId="15804" xr:uid="{00000000-0005-0000-0000-0000A93D0000}"/>
    <cellStyle name="Date Feeder Field 3 2 15 3" xfId="15805" xr:uid="{00000000-0005-0000-0000-0000AA3D0000}"/>
    <cellStyle name="Date Feeder Field 3 2 16" xfId="15806" xr:uid="{00000000-0005-0000-0000-0000AB3D0000}"/>
    <cellStyle name="Date Feeder Field 3 2 16 2" xfId="15807" xr:uid="{00000000-0005-0000-0000-0000AC3D0000}"/>
    <cellStyle name="Date Feeder Field 3 2 16 2 2" xfId="15808" xr:uid="{00000000-0005-0000-0000-0000AD3D0000}"/>
    <cellStyle name="Date Feeder Field 3 2 16 3" xfId="15809" xr:uid="{00000000-0005-0000-0000-0000AE3D0000}"/>
    <cellStyle name="Date Feeder Field 3 2 17" xfId="15810" xr:uid="{00000000-0005-0000-0000-0000AF3D0000}"/>
    <cellStyle name="Date Feeder Field 3 2 17 2" xfId="15811" xr:uid="{00000000-0005-0000-0000-0000B03D0000}"/>
    <cellStyle name="Date Feeder Field 3 2 17 2 2" xfId="15812" xr:uid="{00000000-0005-0000-0000-0000B13D0000}"/>
    <cellStyle name="Date Feeder Field 3 2 17 3" xfId="15813" xr:uid="{00000000-0005-0000-0000-0000B23D0000}"/>
    <cellStyle name="Date Feeder Field 3 2 18" xfId="15814" xr:uid="{00000000-0005-0000-0000-0000B33D0000}"/>
    <cellStyle name="Date Feeder Field 3 2 18 2" xfId="15815" xr:uid="{00000000-0005-0000-0000-0000B43D0000}"/>
    <cellStyle name="Date Feeder Field 3 2 18 2 2" xfId="15816" xr:uid="{00000000-0005-0000-0000-0000B53D0000}"/>
    <cellStyle name="Date Feeder Field 3 2 18 3" xfId="15817" xr:uid="{00000000-0005-0000-0000-0000B63D0000}"/>
    <cellStyle name="Date Feeder Field 3 2 19" xfId="15818" xr:uid="{00000000-0005-0000-0000-0000B73D0000}"/>
    <cellStyle name="Date Feeder Field 3 2 19 2" xfId="15819" xr:uid="{00000000-0005-0000-0000-0000B83D0000}"/>
    <cellStyle name="Date Feeder Field 3 2 19 2 2" xfId="15820" xr:uid="{00000000-0005-0000-0000-0000B93D0000}"/>
    <cellStyle name="Date Feeder Field 3 2 19 3" xfId="15821" xr:uid="{00000000-0005-0000-0000-0000BA3D0000}"/>
    <cellStyle name="Date Feeder Field 3 2 2" xfId="15822" xr:uid="{00000000-0005-0000-0000-0000BB3D0000}"/>
    <cellStyle name="Date Feeder Field 3 2 2 2" xfId="15823" xr:uid="{00000000-0005-0000-0000-0000BC3D0000}"/>
    <cellStyle name="Date Feeder Field 3 2 2 2 2" xfId="15824" xr:uid="{00000000-0005-0000-0000-0000BD3D0000}"/>
    <cellStyle name="Date Feeder Field 3 2 2 2 2 2" xfId="15825" xr:uid="{00000000-0005-0000-0000-0000BE3D0000}"/>
    <cellStyle name="Date Feeder Field 3 2 2 2 3" xfId="15826" xr:uid="{00000000-0005-0000-0000-0000BF3D0000}"/>
    <cellStyle name="Date Feeder Field 3 2 2 2 4" xfId="15827" xr:uid="{00000000-0005-0000-0000-0000C03D0000}"/>
    <cellStyle name="Date Feeder Field 3 2 2 3" xfId="15828" xr:uid="{00000000-0005-0000-0000-0000C13D0000}"/>
    <cellStyle name="Date Feeder Field 3 2 2 3 2" xfId="15829" xr:uid="{00000000-0005-0000-0000-0000C23D0000}"/>
    <cellStyle name="Date Feeder Field 3 2 2 4" xfId="15830" xr:uid="{00000000-0005-0000-0000-0000C33D0000}"/>
    <cellStyle name="Date Feeder Field 3 2 2 5" xfId="15831" xr:uid="{00000000-0005-0000-0000-0000C43D0000}"/>
    <cellStyle name="Date Feeder Field 3 2 20" xfId="15832" xr:uid="{00000000-0005-0000-0000-0000C53D0000}"/>
    <cellStyle name="Date Feeder Field 3 2 20 2" xfId="15833" xr:uid="{00000000-0005-0000-0000-0000C63D0000}"/>
    <cellStyle name="Date Feeder Field 3 2 20 2 2" xfId="15834" xr:uid="{00000000-0005-0000-0000-0000C73D0000}"/>
    <cellStyle name="Date Feeder Field 3 2 20 3" xfId="15835" xr:uid="{00000000-0005-0000-0000-0000C83D0000}"/>
    <cellStyle name="Date Feeder Field 3 2 21" xfId="15836" xr:uid="{00000000-0005-0000-0000-0000C93D0000}"/>
    <cellStyle name="Date Feeder Field 3 2 21 2" xfId="15837" xr:uid="{00000000-0005-0000-0000-0000CA3D0000}"/>
    <cellStyle name="Date Feeder Field 3 2 22" xfId="15838" xr:uid="{00000000-0005-0000-0000-0000CB3D0000}"/>
    <cellStyle name="Date Feeder Field 3 2 23" xfId="15839" xr:uid="{00000000-0005-0000-0000-0000CC3D0000}"/>
    <cellStyle name="Date Feeder Field 3 2 3" xfId="15840" xr:uid="{00000000-0005-0000-0000-0000CD3D0000}"/>
    <cellStyle name="Date Feeder Field 3 2 3 2" xfId="15841" xr:uid="{00000000-0005-0000-0000-0000CE3D0000}"/>
    <cellStyle name="Date Feeder Field 3 2 3 2 2" xfId="15842" xr:uid="{00000000-0005-0000-0000-0000CF3D0000}"/>
    <cellStyle name="Date Feeder Field 3 2 3 2 3" xfId="15843" xr:uid="{00000000-0005-0000-0000-0000D03D0000}"/>
    <cellStyle name="Date Feeder Field 3 2 3 3" xfId="15844" xr:uid="{00000000-0005-0000-0000-0000D13D0000}"/>
    <cellStyle name="Date Feeder Field 3 2 3 3 2" xfId="15845" xr:uid="{00000000-0005-0000-0000-0000D23D0000}"/>
    <cellStyle name="Date Feeder Field 3 2 3 4" xfId="15846" xr:uid="{00000000-0005-0000-0000-0000D33D0000}"/>
    <cellStyle name="Date Feeder Field 3 2 4" xfId="15847" xr:uid="{00000000-0005-0000-0000-0000D43D0000}"/>
    <cellStyle name="Date Feeder Field 3 2 4 2" xfId="15848" xr:uid="{00000000-0005-0000-0000-0000D53D0000}"/>
    <cellStyle name="Date Feeder Field 3 2 4 2 2" xfId="15849" xr:uid="{00000000-0005-0000-0000-0000D63D0000}"/>
    <cellStyle name="Date Feeder Field 3 2 4 3" xfId="15850" xr:uid="{00000000-0005-0000-0000-0000D73D0000}"/>
    <cellStyle name="Date Feeder Field 3 2 4 4" xfId="15851" xr:uid="{00000000-0005-0000-0000-0000D83D0000}"/>
    <cellStyle name="Date Feeder Field 3 2 5" xfId="15852" xr:uid="{00000000-0005-0000-0000-0000D93D0000}"/>
    <cellStyle name="Date Feeder Field 3 2 5 2" xfId="15853" xr:uid="{00000000-0005-0000-0000-0000DA3D0000}"/>
    <cellStyle name="Date Feeder Field 3 2 5 2 2" xfId="15854" xr:uid="{00000000-0005-0000-0000-0000DB3D0000}"/>
    <cellStyle name="Date Feeder Field 3 2 5 3" xfId="15855" xr:uid="{00000000-0005-0000-0000-0000DC3D0000}"/>
    <cellStyle name="Date Feeder Field 3 2 5 4" xfId="15856" xr:uid="{00000000-0005-0000-0000-0000DD3D0000}"/>
    <cellStyle name="Date Feeder Field 3 2 6" xfId="15857" xr:uid="{00000000-0005-0000-0000-0000DE3D0000}"/>
    <cellStyle name="Date Feeder Field 3 2 6 2" xfId="15858" xr:uid="{00000000-0005-0000-0000-0000DF3D0000}"/>
    <cellStyle name="Date Feeder Field 3 2 6 2 2" xfId="15859" xr:uid="{00000000-0005-0000-0000-0000E03D0000}"/>
    <cellStyle name="Date Feeder Field 3 2 6 3" xfId="15860" xr:uid="{00000000-0005-0000-0000-0000E13D0000}"/>
    <cellStyle name="Date Feeder Field 3 2 7" xfId="15861" xr:uid="{00000000-0005-0000-0000-0000E23D0000}"/>
    <cellStyle name="Date Feeder Field 3 2 7 2" xfId="15862" xr:uid="{00000000-0005-0000-0000-0000E33D0000}"/>
    <cellStyle name="Date Feeder Field 3 2 7 2 2" xfId="15863" xr:uid="{00000000-0005-0000-0000-0000E43D0000}"/>
    <cellStyle name="Date Feeder Field 3 2 7 3" xfId="15864" xr:uid="{00000000-0005-0000-0000-0000E53D0000}"/>
    <cellStyle name="Date Feeder Field 3 2 8" xfId="15865" xr:uid="{00000000-0005-0000-0000-0000E63D0000}"/>
    <cellStyle name="Date Feeder Field 3 2 8 2" xfId="15866" xr:uid="{00000000-0005-0000-0000-0000E73D0000}"/>
    <cellStyle name="Date Feeder Field 3 2 8 2 2" xfId="15867" xr:uid="{00000000-0005-0000-0000-0000E83D0000}"/>
    <cellStyle name="Date Feeder Field 3 2 8 3" xfId="15868" xr:uid="{00000000-0005-0000-0000-0000E93D0000}"/>
    <cellStyle name="Date Feeder Field 3 2 9" xfId="15869" xr:uid="{00000000-0005-0000-0000-0000EA3D0000}"/>
    <cellStyle name="Date Feeder Field 3 2 9 2" xfId="15870" xr:uid="{00000000-0005-0000-0000-0000EB3D0000}"/>
    <cellStyle name="Date Feeder Field 3 2 9 2 2" xfId="15871" xr:uid="{00000000-0005-0000-0000-0000EC3D0000}"/>
    <cellStyle name="Date Feeder Field 3 2 9 3" xfId="15872" xr:uid="{00000000-0005-0000-0000-0000ED3D0000}"/>
    <cellStyle name="Date Feeder Field 3 20" xfId="15873" xr:uid="{00000000-0005-0000-0000-0000EE3D0000}"/>
    <cellStyle name="Date Feeder Field 3 3" xfId="15874" xr:uid="{00000000-0005-0000-0000-0000EF3D0000}"/>
    <cellStyle name="Date Feeder Field 3 3 2" xfId="15875" xr:uid="{00000000-0005-0000-0000-0000F03D0000}"/>
    <cellStyle name="Date Feeder Field 3 3 2 2" xfId="15876" xr:uid="{00000000-0005-0000-0000-0000F13D0000}"/>
    <cellStyle name="Date Feeder Field 3 3 2 2 2" xfId="15877" xr:uid="{00000000-0005-0000-0000-0000F23D0000}"/>
    <cellStyle name="Date Feeder Field 3 3 2 3" xfId="15878" xr:uid="{00000000-0005-0000-0000-0000F33D0000}"/>
    <cellStyle name="Date Feeder Field 3 3 2 4" xfId="15879" xr:uid="{00000000-0005-0000-0000-0000F43D0000}"/>
    <cellStyle name="Date Feeder Field 3 3 3" xfId="15880" xr:uid="{00000000-0005-0000-0000-0000F53D0000}"/>
    <cellStyle name="Date Feeder Field 3 3 3 2" xfId="15881" xr:uid="{00000000-0005-0000-0000-0000F63D0000}"/>
    <cellStyle name="Date Feeder Field 3 3 4" xfId="15882" xr:uid="{00000000-0005-0000-0000-0000F73D0000}"/>
    <cellStyle name="Date Feeder Field 3 3 5" xfId="15883" xr:uid="{00000000-0005-0000-0000-0000F83D0000}"/>
    <cellStyle name="Date Feeder Field 3 4" xfId="15884" xr:uid="{00000000-0005-0000-0000-0000F93D0000}"/>
    <cellStyle name="Date Feeder Field 3 4 2" xfId="15885" xr:uid="{00000000-0005-0000-0000-0000FA3D0000}"/>
    <cellStyle name="Date Feeder Field 3 4 2 2" xfId="15886" xr:uid="{00000000-0005-0000-0000-0000FB3D0000}"/>
    <cellStyle name="Date Feeder Field 3 4 2 3" xfId="15887" xr:uid="{00000000-0005-0000-0000-0000FC3D0000}"/>
    <cellStyle name="Date Feeder Field 3 4 3" xfId="15888" xr:uid="{00000000-0005-0000-0000-0000FD3D0000}"/>
    <cellStyle name="Date Feeder Field 3 4 3 2" xfId="15889" xr:uid="{00000000-0005-0000-0000-0000FE3D0000}"/>
    <cellStyle name="Date Feeder Field 3 4 4" xfId="15890" xr:uid="{00000000-0005-0000-0000-0000FF3D0000}"/>
    <cellStyle name="Date Feeder Field 3 5" xfId="15891" xr:uid="{00000000-0005-0000-0000-0000003E0000}"/>
    <cellStyle name="Date Feeder Field 3 5 2" xfId="15892" xr:uid="{00000000-0005-0000-0000-0000013E0000}"/>
    <cellStyle name="Date Feeder Field 3 5 2 2" xfId="15893" xr:uid="{00000000-0005-0000-0000-0000023E0000}"/>
    <cellStyle name="Date Feeder Field 3 5 2 3" xfId="15894" xr:uid="{00000000-0005-0000-0000-0000033E0000}"/>
    <cellStyle name="Date Feeder Field 3 5 3" xfId="15895" xr:uid="{00000000-0005-0000-0000-0000043E0000}"/>
    <cellStyle name="Date Feeder Field 3 5 4" xfId="15896" xr:uid="{00000000-0005-0000-0000-0000053E0000}"/>
    <cellStyle name="Date Feeder Field 3 6" xfId="15897" xr:uid="{00000000-0005-0000-0000-0000063E0000}"/>
    <cellStyle name="Date Feeder Field 3 6 2" xfId="15898" xr:uid="{00000000-0005-0000-0000-0000073E0000}"/>
    <cellStyle name="Date Feeder Field 3 6 2 2" xfId="15899" xr:uid="{00000000-0005-0000-0000-0000083E0000}"/>
    <cellStyle name="Date Feeder Field 3 6 3" xfId="15900" xr:uid="{00000000-0005-0000-0000-0000093E0000}"/>
    <cellStyle name="Date Feeder Field 3 6 4" xfId="15901" xr:uid="{00000000-0005-0000-0000-00000A3E0000}"/>
    <cellStyle name="Date Feeder Field 3 7" xfId="15902" xr:uid="{00000000-0005-0000-0000-00000B3E0000}"/>
    <cellStyle name="Date Feeder Field 3 7 2" xfId="15903" xr:uid="{00000000-0005-0000-0000-00000C3E0000}"/>
    <cellStyle name="Date Feeder Field 3 7 2 2" xfId="15904" xr:uid="{00000000-0005-0000-0000-00000D3E0000}"/>
    <cellStyle name="Date Feeder Field 3 7 3" xfId="15905" xr:uid="{00000000-0005-0000-0000-00000E3E0000}"/>
    <cellStyle name="Date Feeder Field 3 8" xfId="15906" xr:uid="{00000000-0005-0000-0000-00000F3E0000}"/>
    <cellStyle name="Date Feeder Field 3 8 2" xfId="15907" xr:uid="{00000000-0005-0000-0000-0000103E0000}"/>
    <cellStyle name="Date Feeder Field 3 8 2 2" xfId="15908" xr:uid="{00000000-0005-0000-0000-0000113E0000}"/>
    <cellStyle name="Date Feeder Field 3 8 3" xfId="15909" xr:uid="{00000000-0005-0000-0000-0000123E0000}"/>
    <cellStyle name="Date Feeder Field 3 9" xfId="15910" xr:uid="{00000000-0005-0000-0000-0000133E0000}"/>
    <cellStyle name="Date Feeder Field 3 9 2" xfId="15911" xr:uid="{00000000-0005-0000-0000-0000143E0000}"/>
    <cellStyle name="Date Feeder Field 3 9 2 2" xfId="15912" xr:uid="{00000000-0005-0000-0000-0000153E0000}"/>
    <cellStyle name="Date Feeder Field 3 9 3" xfId="15913" xr:uid="{00000000-0005-0000-0000-0000163E0000}"/>
    <cellStyle name="Date Feeder Field 4" xfId="15914" xr:uid="{00000000-0005-0000-0000-0000173E0000}"/>
    <cellStyle name="Date Feeder Field 4 10" xfId="15915" xr:uid="{00000000-0005-0000-0000-0000183E0000}"/>
    <cellStyle name="Date Feeder Field 4 10 2" xfId="15916" xr:uid="{00000000-0005-0000-0000-0000193E0000}"/>
    <cellStyle name="Date Feeder Field 4 10 2 2" xfId="15917" xr:uid="{00000000-0005-0000-0000-00001A3E0000}"/>
    <cellStyle name="Date Feeder Field 4 10 3" xfId="15918" xr:uid="{00000000-0005-0000-0000-00001B3E0000}"/>
    <cellStyle name="Date Feeder Field 4 11" xfId="15919" xr:uid="{00000000-0005-0000-0000-00001C3E0000}"/>
    <cellStyle name="Date Feeder Field 4 11 2" xfId="15920" xr:uid="{00000000-0005-0000-0000-00001D3E0000}"/>
    <cellStyle name="Date Feeder Field 4 11 2 2" xfId="15921" xr:uid="{00000000-0005-0000-0000-00001E3E0000}"/>
    <cellStyle name="Date Feeder Field 4 11 3" xfId="15922" xr:uid="{00000000-0005-0000-0000-00001F3E0000}"/>
    <cellStyle name="Date Feeder Field 4 12" xfId="15923" xr:uid="{00000000-0005-0000-0000-0000203E0000}"/>
    <cellStyle name="Date Feeder Field 4 12 2" xfId="15924" xr:uid="{00000000-0005-0000-0000-0000213E0000}"/>
    <cellStyle name="Date Feeder Field 4 12 2 2" xfId="15925" xr:uid="{00000000-0005-0000-0000-0000223E0000}"/>
    <cellStyle name="Date Feeder Field 4 12 3" xfId="15926" xr:uid="{00000000-0005-0000-0000-0000233E0000}"/>
    <cellStyle name="Date Feeder Field 4 13" xfId="15927" xr:uid="{00000000-0005-0000-0000-0000243E0000}"/>
    <cellStyle name="Date Feeder Field 4 13 2" xfId="15928" xr:uid="{00000000-0005-0000-0000-0000253E0000}"/>
    <cellStyle name="Date Feeder Field 4 13 2 2" xfId="15929" xr:uid="{00000000-0005-0000-0000-0000263E0000}"/>
    <cellStyle name="Date Feeder Field 4 13 3" xfId="15930" xr:uid="{00000000-0005-0000-0000-0000273E0000}"/>
    <cellStyle name="Date Feeder Field 4 14" xfId="15931" xr:uid="{00000000-0005-0000-0000-0000283E0000}"/>
    <cellStyle name="Date Feeder Field 4 14 2" xfId="15932" xr:uid="{00000000-0005-0000-0000-0000293E0000}"/>
    <cellStyle name="Date Feeder Field 4 14 2 2" xfId="15933" xr:uid="{00000000-0005-0000-0000-00002A3E0000}"/>
    <cellStyle name="Date Feeder Field 4 14 3" xfId="15934" xr:uid="{00000000-0005-0000-0000-00002B3E0000}"/>
    <cellStyle name="Date Feeder Field 4 15" xfId="15935" xr:uid="{00000000-0005-0000-0000-00002C3E0000}"/>
    <cellStyle name="Date Feeder Field 4 15 2" xfId="15936" xr:uid="{00000000-0005-0000-0000-00002D3E0000}"/>
    <cellStyle name="Date Feeder Field 4 15 2 2" xfId="15937" xr:uid="{00000000-0005-0000-0000-00002E3E0000}"/>
    <cellStyle name="Date Feeder Field 4 15 3" xfId="15938" xr:uid="{00000000-0005-0000-0000-00002F3E0000}"/>
    <cellStyle name="Date Feeder Field 4 16" xfId="15939" xr:uid="{00000000-0005-0000-0000-0000303E0000}"/>
    <cellStyle name="Date Feeder Field 4 16 2" xfId="15940" xr:uid="{00000000-0005-0000-0000-0000313E0000}"/>
    <cellStyle name="Date Feeder Field 4 16 2 2" xfId="15941" xr:uid="{00000000-0005-0000-0000-0000323E0000}"/>
    <cellStyle name="Date Feeder Field 4 16 3" xfId="15942" xr:uid="{00000000-0005-0000-0000-0000333E0000}"/>
    <cellStyle name="Date Feeder Field 4 17" xfId="15943" xr:uid="{00000000-0005-0000-0000-0000343E0000}"/>
    <cellStyle name="Date Feeder Field 4 17 2" xfId="15944" xr:uid="{00000000-0005-0000-0000-0000353E0000}"/>
    <cellStyle name="Date Feeder Field 4 17 2 2" xfId="15945" xr:uid="{00000000-0005-0000-0000-0000363E0000}"/>
    <cellStyle name="Date Feeder Field 4 17 3" xfId="15946" xr:uid="{00000000-0005-0000-0000-0000373E0000}"/>
    <cellStyle name="Date Feeder Field 4 18" xfId="15947" xr:uid="{00000000-0005-0000-0000-0000383E0000}"/>
    <cellStyle name="Date Feeder Field 4 18 2" xfId="15948" xr:uid="{00000000-0005-0000-0000-0000393E0000}"/>
    <cellStyle name="Date Feeder Field 4 19" xfId="15949" xr:uid="{00000000-0005-0000-0000-00003A3E0000}"/>
    <cellStyle name="Date Feeder Field 4 2" xfId="15950" xr:uid="{00000000-0005-0000-0000-00003B3E0000}"/>
    <cellStyle name="Date Feeder Field 4 2 10" xfId="15951" xr:uid="{00000000-0005-0000-0000-00003C3E0000}"/>
    <cellStyle name="Date Feeder Field 4 2 10 2" xfId="15952" xr:uid="{00000000-0005-0000-0000-00003D3E0000}"/>
    <cellStyle name="Date Feeder Field 4 2 10 2 2" xfId="15953" xr:uid="{00000000-0005-0000-0000-00003E3E0000}"/>
    <cellStyle name="Date Feeder Field 4 2 10 3" xfId="15954" xr:uid="{00000000-0005-0000-0000-00003F3E0000}"/>
    <cellStyle name="Date Feeder Field 4 2 11" xfId="15955" xr:uid="{00000000-0005-0000-0000-0000403E0000}"/>
    <cellStyle name="Date Feeder Field 4 2 11 2" xfId="15956" xr:uid="{00000000-0005-0000-0000-0000413E0000}"/>
    <cellStyle name="Date Feeder Field 4 2 11 2 2" xfId="15957" xr:uid="{00000000-0005-0000-0000-0000423E0000}"/>
    <cellStyle name="Date Feeder Field 4 2 11 3" xfId="15958" xr:uid="{00000000-0005-0000-0000-0000433E0000}"/>
    <cellStyle name="Date Feeder Field 4 2 12" xfId="15959" xr:uid="{00000000-0005-0000-0000-0000443E0000}"/>
    <cellStyle name="Date Feeder Field 4 2 12 2" xfId="15960" xr:uid="{00000000-0005-0000-0000-0000453E0000}"/>
    <cellStyle name="Date Feeder Field 4 2 12 2 2" xfId="15961" xr:uid="{00000000-0005-0000-0000-0000463E0000}"/>
    <cellStyle name="Date Feeder Field 4 2 12 3" xfId="15962" xr:uid="{00000000-0005-0000-0000-0000473E0000}"/>
    <cellStyle name="Date Feeder Field 4 2 13" xfId="15963" xr:uid="{00000000-0005-0000-0000-0000483E0000}"/>
    <cellStyle name="Date Feeder Field 4 2 13 2" xfId="15964" xr:uid="{00000000-0005-0000-0000-0000493E0000}"/>
    <cellStyle name="Date Feeder Field 4 2 13 2 2" xfId="15965" xr:uid="{00000000-0005-0000-0000-00004A3E0000}"/>
    <cellStyle name="Date Feeder Field 4 2 13 3" xfId="15966" xr:uid="{00000000-0005-0000-0000-00004B3E0000}"/>
    <cellStyle name="Date Feeder Field 4 2 14" xfId="15967" xr:uid="{00000000-0005-0000-0000-00004C3E0000}"/>
    <cellStyle name="Date Feeder Field 4 2 14 2" xfId="15968" xr:uid="{00000000-0005-0000-0000-00004D3E0000}"/>
    <cellStyle name="Date Feeder Field 4 2 14 2 2" xfId="15969" xr:uid="{00000000-0005-0000-0000-00004E3E0000}"/>
    <cellStyle name="Date Feeder Field 4 2 14 3" xfId="15970" xr:uid="{00000000-0005-0000-0000-00004F3E0000}"/>
    <cellStyle name="Date Feeder Field 4 2 15" xfId="15971" xr:uid="{00000000-0005-0000-0000-0000503E0000}"/>
    <cellStyle name="Date Feeder Field 4 2 15 2" xfId="15972" xr:uid="{00000000-0005-0000-0000-0000513E0000}"/>
    <cellStyle name="Date Feeder Field 4 2 15 2 2" xfId="15973" xr:uid="{00000000-0005-0000-0000-0000523E0000}"/>
    <cellStyle name="Date Feeder Field 4 2 15 3" xfId="15974" xr:uid="{00000000-0005-0000-0000-0000533E0000}"/>
    <cellStyle name="Date Feeder Field 4 2 16" xfId="15975" xr:uid="{00000000-0005-0000-0000-0000543E0000}"/>
    <cellStyle name="Date Feeder Field 4 2 16 2" xfId="15976" xr:uid="{00000000-0005-0000-0000-0000553E0000}"/>
    <cellStyle name="Date Feeder Field 4 2 16 2 2" xfId="15977" xr:uid="{00000000-0005-0000-0000-0000563E0000}"/>
    <cellStyle name="Date Feeder Field 4 2 16 3" xfId="15978" xr:uid="{00000000-0005-0000-0000-0000573E0000}"/>
    <cellStyle name="Date Feeder Field 4 2 17" xfId="15979" xr:uid="{00000000-0005-0000-0000-0000583E0000}"/>
    <cellStyle name="Date Feeder Field 4 2 17 2" xfId="15980" xr:uid="{00000000-0005-0000-0000-0000593E0000}"/>
    <cellStyle name="Date Feeder Field 4 2 17 2 2" xfId="15981" xr:uid="{00000000-0005-0000-0000-00005A3E0000}"/>
    <cellStyle name="Date Feeder Field 4 2 17 3" xfId="15982" xr:uid="{00000000-0005-0000-0000-00005B3E0000}"/>
    <cellStyle name="Date Feeder Field 4 2 18" xfId="15983" xr:uid="{00000000-0005-0000-0000-00005C3E0000}"/>
    <cellStyle name="Date Feeder Field 4 2 18 2" xfId="15984" xr:uid="{00000000-0005-0000-0000-00005D3E0000}"/>
    <cellStyle name="Date Feeder Field 4 2 18 2 2" xfId="15985" xr:uid="{00000000-0005-0000-0000-00005E3E0000}"/>
    <cellStyle name="Date Feeder Field 4 2 18 3" xfId="15986" xr:uid="{00000000-0005-0000-0000-00005F3E0000}"/>
    <cellStyle name="Date Feeder Field 4 2 19" xfId="15987" xr:uid="{00000000-0005-0000-0000-0000603E0000}"/>
    <cellStyle name="Date Feeder Field 4 2 19 2" xfId="15988" xr:uid="{00000000-0005-0000-0000-0000613E0000}"/>
    <cellStyle name="Date Feeder Field 4 2 19 2 2" xfId="15989" xr:uid="{00000000-0005-0000-0000-0000623E0000}"/>
    <cellStyle name="Date Feeder Field 4 2 19 3" xfId="15990" xr:uid="{00000000-0005-0000-0000-0000633E0000}"/>
    <cellStyle name="Date Feeder Field 4 2 2" xfId="15991" xr:uid="{00000000-0005-0000-0000-0000643E0000}"/>
    <cellStyle name="Date Feeder Field 4 2 2 2" xfId="15992" xr:uid="{00000000-0005-0000-0000-0000653E0000}"/>
    <cellStyle name="Date Feeder Field 4 2 2 2 2" xfId="15993" xr:uid="{00000000-0005-0000-0000-0000663E0000}"/>
    <cellStyle name="Date Feeder Field 4 2 2 2 2 2" xfId="15994" xr:uid="{00000000-0005-0000-0000-0000673E0000}"/>
    <cellStyle name="Date Feeder Field 4 2 2 2 3" xfId="15995" xr:uid="{00000000-0005-0000-0000-0000683E0000}"/>
    <cellStyle name="Date Feeder Field 4 2 2 2 4" xfId="15996" xr:uid="{00000000-0005-0000-0000-0000693E0000}"/>
    <cellStyle name="Date Feeder Field 4 2 2 3" xfId="15997" xr:uid="{00000000-0005-0000-0000-00006A3E0000}"/>
    <cellStyle name="Date Feeder Field 4 2 2 3 2" xfId="15998" xr:uid="{00000000-0005-0000-0000-00006B3E0000}"/>
    <cellStyle name="Date Feeder Field 4 2 2 4" xfId="15999" xr:uid="{00000000-0005-0000-0000-00006C3E0000}"/>
    <cellStyle name="Date Feeder Field 4 2 2 5" xfId="16000" xr:uid="{00000000-0005-0000-0000-00006D3E0000}"/>
    <cellStyle name="Date Feeder Field 4 2 20" xfId="16001" xr:uid="{00000000-0005-0000-0000-00006E3E0000}"/>
    <cellStyle name="Date Feeder Field 4 2 20 2" xfId="16002" xr:uid="{00000000-0005-0000-0000-00006F3E0000}"/>
    <cellStyle name="Date Feeder Field 4 2 20 2 2" xfId="16003" xr:uid="{00000000-0005-0000-0000-0000703E0000}"/>
    <cellStyle name="Date Feeder Field 4 2 20 3" xfId="16004" xr:uid="{00000000-0005-0000-0000-0000713E0000}"/>
    <cellStyle name="Date Feeder Field 4 2 21" xfId="16005" xr:uid="{00000000-0005-0000-0000-0000723E0000}"/>
    <cellStyle name="Date Feeder Field 4 2 21 2" xfId="16006" xr:uid="{00000000-0005-0000-0000-0000733E0000}"/>
    <cellStyle name="Date Feeder Field 4 2 22" xfId="16007" xr:uid="{00000000-0005-0000-0000-0000743E0000}"/>
    <cellStyle name="Date Feeder Field 4 2 23" xfId="16008" xr:uid="{00000000-0005-0000-0000-0000753E0000}"/>
    <cellStyle name="Date Feeder Field 4 2 3" xfId="16009" xr:uid="{00000000-0005-0000-0000-0000763E0000}"/>
    <cellStyle name="Date Feeder Field 4 2 3 2" xfId="16010" xr:uid="{00000000-0005-0000-0000-0000773E0000}"/>
    <cellStyle name="Date Feeder Field 4 2 3 2 2" xfId="16011" xr:uid="{00000000-0005-0000-0000-0000783E0000}"/>
    <cellStyle name="Date Feeder Field 4 2 3 2 3" xfId="16012" xr:uid="{00000000-0005-0000-0000-0000793E0000}"/>
    <cellStyle name="Date Feeder Field 4 2 3 3" xfId="16013" xr:uid="{00000000-0005-0000-0000-00007A3E0000}"/>
    <cellStyle name="Date Feeder Field 4 2 3 3 2" xfId="16014" xr:uid="{00000000-0005-0000-0000-00007B3E0000}"/>
    <cellStyle name="Date Feeder Field 4 2 3 4" xfId="16015" xr:uid="{00000000-0005-0000-0000-00007C3E0000}"/>
    <cellStyle name="Date Feeder Field 4 2 4" xfId="16016" xr:uid="{00000000-0005-0000-0000-00007D3E0000}"/>
    <cellStyle name="Date Feeder Field 4 2 4 2" xfId="16017" xr:uid="{00000000-0005-0000-0000-00007E3E0000}"/>
    <cellStyle name="Date Feeder Field 4 2 4 2 2" xfId="16018" xr:uid="{00000000-0005-0000-0000-00007F3E0000}"/>
    <cellStyle name="Date Feeder Field 4 2 4 3" xfId="16019" xr:uid="{00000000-0005-0000-0000-0000803E0000}"/>
    <cellStyle name="Date Feeder Field 4 2 4 4" xfId="16020" xr:uid="{00000000-0005-0000-0000-0000813E0000}"/>
    <cellStyle name="Date Feeder Field 4 2 5" xfId="16021" xr:uid="{00000000-0005-0000-0000-0000823E0000}"/>
    <cellStyle name="Date Feeder Field 4 2 5 2" xfId="16022" xr:uid="{00000000-0005-0000-0000-0000833E0000}"/>
    <cellStyle name="Date Feeder Field 4 2 5 2 2" xfId="16023" xr:uid="{00000000-0005-0000-0000-0000843E0000}"/>
    <cellStyle name="Date Feeder Field 4 2 5 3" xfId="16024" xr:uid="{00000000-0005-0000-0000-0000853E0000}"/>
    <cellStyle name="Date Feeder Field 4 2 5 4" xfId="16025" xr:uid="{00000000-0005-0000-0000-0000863E0000}"/>
    <cellStyle name="Date Feeder Field 4 2 6" xfId="16026" xr:uid="{00000000-0005-0000-0000-0000873E0000}"/>
    <cellStyle name="Date Feeder Field 4 2 6 2" xfId="16027" xr:uid="{00000000-0005-0000-0000-0000883E0000}"/>
    <cellStyle name="Date Feeder Field 4 2 6 2 2" xfId="16028" xr:uid="{00000000-0005-0000-0000-0000893E0000}"/>
    <cellStyle name="Date Feeder Field 4 2 6 3" xfId="16029" xr:uid="{00000000-0005-0000-0000-00008A3E0000}"/>
    <cellStyle name="Date Feeder Field 4 2 7" xfId="16030" xr:uid="{00000000-0005-0000-0000-00008B3E0000}"/>
    <cellStyle name="Date Feeder Field 4 2 7 2" xfId="16031" xr:uid="{00000000-0005-0000-0000-00008C3E0000}"/>
    <cellStyle name="Date Feeder Field 4 2 7 2 2" xfId="16032" xr:uid="{00000000-0005-0000-0000-00008D3E0000}"/>
    <cellStyle name="Date Feeder Field 4 2 7 3" xfId="16033" xr:uid="{00000000-0005-0000-0000-00008E3E0000}"/>
    <cellStyle name="Date Feeder Field 4 2 8" xfId="16034" xr:uid="{00000000-0005-0000-0000-00008F3E0000}"/>
    <cellStyle name="Date Feeder Field 4 2 8 2" xfId="16035" xr:uid="{00000000-0005-0000-0000-0000903E0000}"/>
    <cellStyle name="Date Feeder Field 4 2 8 2 2" xfId="16036" xr:uid="{00000000-0005-0000-0000-0000913E0000}"/>
    <cellStyle name="Date Feeder Field 4 2 8 3" xfId="16037" xr:uid="{00000000-0005-0000-0000-0000923E0000}"/>
    <cellStyle name="Date Feeder Field 4 2 9" xfId="16038" xr:uid="{00000000-0005-0000-0000-0000933E0000}"/>
    <cellStyle name="Date Feeder Field 4 2 9 2" xfId="16039" xr:uid="{00000000-0005-0000-0000-0000943E0000}"/>
    <cellStyle name="Date Feeder Field 4 2 9 2 2" xfId="16040" xr:uid="{00000000-0005-0000-0000-0000953E0000}"/>
    <cellStyle name="Date Feeder Field 4 2 9 3" xfId="16041" xr:uid="{00000000-0005-0000-0000-0000963E0000}"/>
    <cellStyle name="Date Feeder Field 4 20" xfId="16042" xr:uid="{00000000-0005-0000-0000-0000973E0000}"/>
    <cellStyle name="Date Feeder Field 4 3" xfId="16043" xr:uid="{00000000-0005-0000-0000-0000983E0000}"/>
    <cellStyle name="Date Feeder Field 4 3 2" xfId="16044" xr:uid="{00000000-0005-0000-0000-0000993E0000}"/>
    <cellStyle name="Date Feeder Field 4 3 2 2" xfId="16045" xr:uid="{00000000-0005-0000-0000-00009A3E0000}"/>
    <cellStyle name="Date Feeder Field 4 3 2 2 2" xfId="16046" xr:uid="{00000000-0005-0000-0000-00009B3E0000}"/>
    <cellStyle name="Date Feeder Field 4 3 2 3" xfId="16047" xr:uid="{00000000-0005-0000-0000-00009C3E0000}"/>
    <cellStyle name="Date Feeder Field 4 3 2 4" xfId="16048" xr:uid="{00000000-0005-0000-0000-00009D3E0000}"/>
    <cellStyle name="Date Feeder Field 4 3 3" xfId="16049" xr:uid="{00000000-0005-0000-0000-00009E3E0000}"/>
    <cellStyle name="Date Feeder Field 4 3 3 2" xfId="16050" xr:uid="{00000000-0005-0000-0000-00009F3E0000}"/>
    <cellStyle name="Date Feeder Field 4 3 4" xfId="16051" xr:uid="{00000000-0005-0000-0000-0000A03E0000}"/>
    <cellStyle name="Date Feeder Field 4 3 5" xfId="16052" xr:uid="{00000000-0005-0000-0000-0000A13E0000}"/>
    <cellStyle name="Date Feeder Field 4 4" xfId="16053" xr:uid="{00000000-0005-0000-0000-0000A23E0000}"/>
    <cellStyle name="Date Feeder Field 4 4 2" xfId="16054" xr:uid="{00000000-0005-0000-0000-0000A33E0000}"/>
    <cellStyle name="Date Feeder Field 4 4 2 2" xfId="16055" xr:uid="{00000000-0005-0000-0000-0000A43E0000}"/>
    <cellStyle name="Date Feeder Field 4 4 2 3" xfId="16056" xr:uid="{00000000-0005-0000-0000-0000A53E0000}"/>
    <cellStyle name="Date Feeder Field 4 4 3" xfId="16057" xr:uid="{00000000-0005-0000-0000-0000A63E0000}"/>
    <cellStyle name="Date Feeder Field 4 4 3 2" xfId="16058" xr:uid="{00000000-0005-0000-0000-0000A73E0000}"/>
    <cellStyle name="Date Feeder Field 4 4 4" xfId="16059" xr:uid="{00000000-0005-0000-0000-0000A83E0000}"/>
    <cellStyle name="Date Feeder Field 4 5" xfId="16060" xr:uid="{00000000-0005-0000-0000-0000A93E0000}"/>
    <cellStyle name="Date Feeder Field 4 5 2" xfId="16061" xr:uid="{00000000-0005-0000-0000-0000AA3E0000}"/>
    <cellStyle name="Date Feeder Field 4 5 2 2" xfId="16062" xr:uid="{00000000-0005-0000-0000-0000AB3E0000}"/>
    <cellStyle name="Date Feeder Field 4 5 2 3" xfId="16063" xr:uid="{00000000-0005-0000-0000-0000AC3E0000}"/>
    <cellStyle name="Date Feeder Field 4 5 3" xfId="16064" xr:uid="{00000000-0005-0000-0000-0000AD3E0000}"/>
    <cellStyle name="Date Feeder Field 4 5 4" xfId="16065" xr:uid="{00000000-0005-0000-0000-0000AE3E0000}"/>
    <cellStyle name="Date Feeder Field 4 6" xfId="16066" xr:uid="{00000000-0005-0000-0000-0000AF3E0000}"/>
    <cellStyle name="Date Feeder Field 4 6 2" xfId="16067" xr:uid="{00000000-0005-0000-0000-0000B03E0000}"/>
    <cellStyle name="Date Feeder Field 4 6 2 2" xfId="16068" xr:uid="{00000000-0005-0000-0000-0000B13E0000}"/>
    <cellStyle name="Date Feeder Field 4 6 3" xfId="16069" xr:uid="{00000000-0005-0000-0000-0000B23E0000}"/>
    <cellStyle name="Date Feeder Field 4 6 4" xfId="16070" xr:uid="{00000000-0005-0000-0000-0000B33E0000}"/>
    <cellStyle name="Date Feeder Field 4 7" xfId="16071" xr:uid="{00000000-0005-0000-0000-0000B43E0000}"/>
    <cellStyle name="Date Feeder Field 4 7 2" xfId="16072" xr:uid="{00000000-0005-0000-0000-0000B53E0000}"/>
    <cellStyle name="Date Feeder Field 4 7 2 2" xfId="16073" xr:uid="{00000000-0005-0000-0000-0000B63E0000}"/>
    <cellStyle name="Date Feeder Field 4 7 3" xfId="16074" xr:uid="{00000000-0005-0000-0000-0000B73E0000}"/>
    <cellStyle name="Date Feeder Field 4 8" xfId="16075" xr:uid="{00000000-0005-0000-0000-0000B83E0000}"/>
    <cellStyle name="Date Feeder Field 4 8 2" xfId="16076" xr:uid="{00000000-0005-0000-0000-0000B93E0000}"/>
    <cellStyle name="Date Feeder Field 4 8 2 2" xfId="16077" xr:uid="{00000000-0005-0000-0000-0000BA3E0000}"/>
    <cellStyle name="Date Feeder Field 4 8 3" xfId="16078" xr:uid="{00000000-0005-0000-0000-0000BB3E0000}"/>
    <cellStyle name="Date Feeder Field 4 9" xfId="16079" xr:uid="{00000000-0005-0000-0000-0000BC3E0000}"/>
    <cellStyle name="Date Feeder Field 4 9 2" xfId="16080" xr:uid="{00000000-0005-0000-0000-0000BD3E0000}"/>
    <cellStyle name="Date Feeder Field 4 9 2 2" xfId="16081" xr:uid="{00000000-0005-0000-0000-0000BE3E0000}"/>
    <cellStyle name="Date Feeder Field 4 9 3" xfId="16082" xr:uid="{00000000-0005-0000-0000-0000BF3E0000}"/>
    <cellStyle name="Date Feeder Field 5" xfId="16083" xr:uid="{00000000-0005-0000-0000-0000C03E0000}"/>
    <cellStyle name="Date Feeder Field 5 10" xfId="16084" xr:uid="{00000000-0005-0000-0000-0000C13E0000}"/>
    <cellStyle name="Date Feeder Field 5 10 2" xfId="16085" xr:uid="{00000000-0005-0000-0000-0000C23E0000}"/>
    <cellStyle name="Date Feeder Field 5 10 2 2" xfId="16086" xr:uid="{00000000-0005-0000-0000-0000C33E0000}"/>
    <cellStyle name="Date Feeder Field 5 10 3" xfId="16087" xr:uid="{00000000-0005-0000-0000-0000C43E0000}"/>
    <cellStyle name="Date Feeder Field 5 11" xfId="16088" xr:uid="{00000000-0005-0000-0000-0000C53E0000}"/>
    <cellStyle name="Date Feeder Field 5 11 2" xfId="16089" xr:uid="{00000000-0005-0000-0000-0000C63E0000}"/>
    <cellStyle name="Date Feeder Field 5 11 2 2" xfId="16090" xr:uid="{00000000-0005-0000-0000-0000C73E0000}"/>
    <cellStyle name="Date Feeder Field 5 11 3" xfId="16091" xr:uid="{00000000-0005-0000-0000-0000C83E0000}"/>
    <cellStyle name="Date Feeder Field 5 12" xfId="16092" xr:uid="{00000000-0005-0000-0000-0000C93E0000}"/>
    <cellStyle name="Date Feeder Field 5 12 2" xfId="16093" xr:uid="{00000000-0005-0000-0000-0000CA3E0000}"/>
    <cellStyle name="Date Feeder Field 5 12 2 2" xfId="16094" xr:uid="{00000000-0005-0000-0000-0000CB3E0000}"/>
    <cellStyle name="Date Feeder Field 5 12 3" xfId="16095" xr:uid="{00000000-0005-0000-0000-0000CC3E0000}"/>
    <cellStyle name="Date Feeder Field 5 13" xfId="16096" xr:uid="{00000000-0005-0000-0000-0000CD3E0000}"/>
    <cellStyle name="Date Feeder Field 5 13 2" xfId="16097" xr:uid="{00000000-0005-0000-0000-0000CE3E0000}"/>
    <cellStyle name="Date Feeder Field 5 13 2 2" xfId="16098" xr:uid="{00000000-0005-0000-0000-0000CF3E0000}"/>
    <cellStyle name="Date Feeder Field 5 13 3" xfId="16099" xr:uid="{00000000-0005-0000-0000-0000D03E0000}"/>
    <cellStyle name="Date Feeder Field 5 14" xfId="16100" xr:uid="{00000000-0005-0000-0000-0000D13E0000}"/>
    <cellStyle name="Date Feeder Field 5 14 2" xfId="16101" xr:uid="{00000000-0005-0000-0000-0000D23E0000}"/>
    <cellStyle name="Date Feeder Field 5 14 2 2" xfId="16102" xr:uid="{00000000-0005-0000-0000-0000D33E0000}"/>
    <cellStyle name="Date Feeder Field 5 14 3" xfId="16103" xr:uid="{00000000-0005-0000-0000-0000D43E0000}"/>
    <cellStyle name="Date Feeder Field 5 15" xfId="16104" xr:uid="{00000000-0005-0000-0000-0000D53E0000}"/>
    <cellStyle name="Date Feeder Field 5 15 2" xfId="16105" xr:uid="{00000000-0005-0000-0000-0000D63E0000}"/>
    <cellStyle name="Date Feeder Field 5 15 2 2" xfId="16106" xr:uid="{00000000-0005-0000-0000-0000D73E0000}"/>
    <cellStyle name="Date Feeder Field 5 15 3" xfId="16107" xr:uid="{00000000-0005-0000-0000-0000D83E0000}"/>
    <cellStyle name="Date Feeder Field 5 16" xfId="16108" xr:uid="{00000000-0005-0000-0000-0000D93E0000}"/>
    <cellStyle name="Date Feeder Field 5 16 2" xfId="16109" xr:uid="{00000000-0005-0000-0000-0000DA3E0000}"/>
    <cellStyle name="Date Feeder Field 5 16 2 2" xfId="16110" xr:uid="{00000000-0005-0000-0000-0000DB3E0000}"/>
    <cellStyle name="Date Feeder Field 5 16 3" xfId="16111" xr:uid="{00000000-0005-0000-0000-0000DC3E0000}"/>
    <cellStyle name="Date Feeder Field 5 17" xfId="16112" xr:uid="{00000000-0005-0000-0000-0000DD3E0000}"/>
    <cellStyle name="Date Feeder Field 5 17 2" xfId="16113" xr:uid="{00000000-0005-0000-0000-0000DE3E0000}"/>
    <cellStyle name="Date Feeder Field 5 17 2 2" xfId="16114" xr:uid="{00000000-0005-0000-0000-0000DF3E0000}"/>
    <cellStyle name="Date Feeder Field 5 17 3" xfId="16115" xr:uid="{00000000-0005-0000-0000-0000E03E0000}"/>
    <cellStyle name="Date Feeder Field 5 18" xfId="16116" xr:uid="{00000000-0005-0000-0000-0000E13E0000}"/>
    <cellStyle name="Date Feeder Field 5 18 2" xfId="16117" xr:uid="{00000000-0005-0000-0000-0000E23E0000}"/>
    <cellStyle name="Date Feeder Field 5 18 2 2" xfId="16118" xr:uid="{00000000-0005-0000-0000-0000E33E0000}"/>
    <cellStyle name="Date Feeder Field 5 18 3" xfId="16119" xr:uid="{00000000-0005-0000-0000-0000E43E0000}"/>
    <cellStyle name="Date Feeder Field 5 19" xfId="16120" xr:uid="{00000000-0005-0000-0000-0000E53E0000}"/>
    <cellStyle name="Date Feeder Field 5 19 2" xfId="16121" xr:uid="{00000000-0005-0000-0000-0000E63E0000}"/>
    <cellStyle name="Date Feeder Field 5 19 2 2" xfId="16122" xr:uid="{00000000-0005-0000-0000-0000E73E0000}"/>
    <cellStyle name="Date Feeder Field 5 19 3" xfId="16123" xr:uid="{00000000-0005-0000-0000-0000E83E0000}"/>
    <cellStyle name="Date Feeder Field 5 2" xfId="16124" xr:uid="{00000000-0005-0000-0000-0000E93E0000}"/>
    <cellStyle name="Date Feeder Field 5 2 10" xfId="16125" xr:uid="{00000000-0005-0000-0000-0000EA3E0000}"/>
    <cellStyle name="Date Feeder Field 5 2 10 2" xfId="16126" xr:uid="{00000000-0005-0000-0000-0000EB3E0000}"/>
    <cellStyle name="Date Feeder Field 5 2 10 2 2" xfId="16127" xr:uid="{00000000-0005-0000-0000-0000EC3E0000}"/>
    <cellStyle name="Date Feeder Field 5 2 10 3" xfId="16128" xr:uid="{00000000-0005-0000-0000-0000ED3E0000}"/>
    <cellStyle name="Date Feeder Field 5 2 11" xfId="16129" xr:uid="{00000000-0005-0000-0000-0000EE3E0000}"/>
    <cellStyle name="Date Feeder Field 5 2 11 2" xfId="16130" xr:uid="{00000000-0005-0000-0000-0000EF3E0000}"/>
    <cellStyle name="Date Feeder Field 5 2 11 2 2" xfId="16131" xr:uid="{00000000-0005-0000-0000-0000F03E0000}"/>
    <cellStyle name="Date Feeder Field 5 2 11 3" xfId="16132" xr:uid="{00000000-0005-0000-0000-0000F13E0000}"/>
    <cellStyle name="Date Feeder Field 5 2 12" xfId="16133" xr:uid="{00000000-0005-0000-0000-0000F23E0000}"/>
    <cellStyle name="Date Feeder Field 5 2 12 2" xfId="16134" xr:uid="{00000000-0005-0000-0000-0000F33E0000}"/>
    <cellStyle name="Date Feeder Field 5 2 12 2 2" xfId="16135" xr:uid="{00000000-0005-0000-0000-0000F43E0000}"/>
    <cellStyle name="Date Feeder Field 5 2 12 3" xfId="16136" xr:uid="{00000000-0005-0000-0000-0000F53E0000}"/>
    <cellStyle name="Date Feeder Field 5 2 13" xfId="16137" xr:uid="{00000000-0005-0000-0000-0000F63E0000}"/>
    <cellStyle name="Date Feeder Field 5 2 13 2" xfId="16138" xr:uid="{00000000-0005-0000-0000-0000F73E0000}"/>
    <cellStyle name="Date Feeder Field 5 2 13 2 2" xfId="16139" xr:uid="{00000000-0005-0000-0000-0000F83E0000}"/>
    <cellStyle name="Date Feeder Field 5 2 13 3" xfId="16140" xr:uid="{00000000-0005-0000-0000-0000F93E0000}"/>
    <cellStyle name="Date Feeder Field 5 2 14" xfId="16141" xr:uid="{00000000-0005-0000-0000-0000FA3E0000}"/>
    <cellStyle name="Date Feeder Field 5 2 14 2" xfId="16142" xr:uid="{00000000-0005-0000-0000-0000FB3E0000}"/>
    <cellStyle name="Date Feeder Field 5 2 14 2 2" xfId="16143" xr:uid="{00000000-0005-0000-0000-0000FC3E0000}"/>
    <cellStyle name="Date Feeder Field 5 2 14 3" xfId="16144" xr:uid="{00000000-0005-0000-0000-0000FD3E0000}"/>
    <cellStyle name="Date Feeder Field 5 2 15" xfId="16145" xr:uid="{00000000-0005-0000-0000-0000FE3E0000}"/>
    <cellStyle name="Date Feeder Field 5 2 15 2" xfId="16146" xr:uid="{00000000-0005-0000-0000-0000FF3E0000}"/>
    <cellStyle name="Date Feeder Field 5 2 15 2 2" xfId="16147" xr:uid="{00000000-0005-0000-0000-0000003F0000}"/>
    <cellStyle name="Date Feeder Field 5 2 15 3" xfId="16148" xr:uid="{00000000-0005-0000-0000-0000013F0000}"/>
    <cellStyle name="Date Feeder Field 5 2 16" xfId="16149" xr:uid="{00000000-0005-0000-0000-0000023F0000}"/>
    <cellStyle name="Date Feeder Field 5 2 16 2" xfId="16150" xr:uid="{00000000-0005-0000-0000-0000033F0000}"/>
    <cellStyle name="Date Feeder Field 5 2 16 2 2" xfId="16151" xr:uid="{00000000-0005-0000-0000-0000043F0000}"/>
    <cellStyle name="Date Feeder Field 5 2 16 3" xfId="16152" xr:uid="{00000000-0005-0000-0000-0000053F0000}"/>
    <cellStyle name="Date Feeder Field 5 2 17" xfId="16153" xr:uid="{00000000-0005-0000-0000-0000063F0000}"/>
    <cellStyle name="Date Feeder Field 5 2 17 2" xfId="16154" xr:uid="{00000000-0005-0000-0000-0000073F0000}"/>
    <cellStyle name="Date Feeder Field 5 2 17 2 2" xfId="16155" xr:uid="{00000000-0005-0000-0000-0000083F0000}"/>
    <cellStyle name="Date Feeder Field 5 2 17 3" xfId="16156" xr:uid="{00000000-0005-0000-0000-0000093F0000}"/>
    <cellStyle name="Date Feeder Field 5 2 18" xfId="16157" xr:uid="{00000000-0005-0000-0000-00000A3F0000}"/>
    <cellStyle name="Date Feeder Field 5 2 18 2" xfId="16158" xr:uid="{00000000-0005-0000-0000-00000B3F0000}"/>
    <cellStyle name="Date Feeder Field 5 2 18 2 2" xfId="16159" xr:uid="{00000000-0005-0000-0000-00000C3F0000}"/>
    <cellStyle name="Date Feeder Field 5 2 18 3" xfId="16160" xr:uid="{00000000-0005-0000-0000-00000D3F0000}"/>
    <cellStyle name="Date Feeder Field 5 2 19" xfId="16161" xr:uid="{00000000-0005-0000-0000-00000E3F0000}"/>
    <cellStyle name="Date Feeder Field 5 2 19 2" xfId="16162" xr:uid="{00000000-0005-0000-0000-00000F3F0000}"/>
    <cellStyle name="Date Feeder Field 5 2 19 2 2" xfId="16163" xr:uid="{00000000-0005-0000-0000-0000103F0000}"/>
    <cellStyle name="Date Feeder Field 5 2 19 3" xfId="16164" xr:uid="{00000000-0005-0000-0000-0000113F0000}"/>
    <cellStyle name="Date Feeder Field 5 2 2" xfId="16165" xr:uid="{00000000-0005-0000-0000-0000123F0000}"/>
    <cellStyle name="Date Feeder Field 5 2 2 2" xfId="16166" xr:uid="{00000000-0005-0000-0000-0000133F0000}"/>
    <cellStyle name="Date Feeder Field 5 2 2 2 2" xfId="16167" xr:uid="{00000000-0005-0000-0000-0000143F0000}"/>
    <cellStyle name="Date Feeder Field 5 2 2 2 3" xfId="16168" xr:uid="{00000000-0005-0000-0000-0000153F0000}"/>
    <cellStyle name="Date Feeder Field 5 2 2 3" xfId="16169" xr:uid="{00000000-0005-0000-0000-0000163F0000}"/>
    <cellStyle name="Date Feeder Field 5 2 2 3 2" xfId="16170" xr:uid="{00000000-0005-0000-0000-0000173F0000}"/>
    <cellStyle name="Date Feeder Field 5 2 2 4" xfId="16171" xr:uid="{00000000-0005-0000-0000-0000183F0000}"/>
    <cellStyle name="Date Feeder Field 5 2 20" xfId="16172" xr:uid="{00000000-0005-0000-0000-0000193F0000}"/>
    <cellStyle name="Date Feeder Field 5 2 20 2" xfId="16173" xr:uid="{00000000-0005-0000-0000-00001A3F0000}"/>
    <cellStyle name="Date Feeder Field 5 2 20 2 2" xfId="16174" xr:uid="{00000000-0005-0000-0000-00001B3F0000}"/>
    <cellStyle name="Date Feeder Field 5 2 20 3" xfId="16175" xr:uid="{00000000-0005-0000-0000-00001C3F0000}"/>
    <cellStyle name="Date Feeder Field 5 2 21" xfId="16176" xr:uid="{00000000-0005-0000-0000-00001D3F0000}"/>
    <cellStyle name="Date Feeder Field 5 2 21 2" xfId="16177" xr:uid="{00000000-0005-0000-0000-00001E3F0000}"/>
    <cellStyle name="Date Feeder Field 5 2 22" xfId="16178" xr:uid="{00000000-0005-0000-0000-00001F3F0000}"/>
    <cellStyle name="Date Feeder Field 5 2 23" xfId="16179" xr:uid="{00000000-0005-0000-0000-0000203F0000}"/>
    <cellStyle name="Date Feeder Field 5 2 3" xfId="16180" xr:uid="{00000000-0005-0000-0000-0000213F0000}"/>
    <cellStyle name="Date Feeder Field 5 2 3 2" xfId="16181" xr:uid="{00000000-0005-0000-0000-0000223F0000}"/>
    <cellStyle name="Date Feeder Field 5 2 3 2 2" xfId="16182" xr:uid="{00000000-0005-0000-0000-0000233F0000}"/>
    <cellStyle name="Date Feeder Field 5 2 3 3" xfId="16183" xr:uid="{00000000-0005-0000-0000-0000243F0000}"/>
    <cellStyle name="Date Feeder Field 5 2 3 4" xfId="16184" xr:uid="{00000000-0005-0000-0000-0000253F0000}"/>
    <cellStyle name="Date Feeder Field 5 2 4" xfId="16185" xr:uid="{00000000-0005-0000-0000-0000263F0000}"/>
    <cellStyle name="Date Feeder Field 5 2 4 2" xfId="16186" xr:uid="{00000000-0005-0000-0000-0000273F0000}"/>
    <cellStyle name="Date Feeder Field 5 2 4 2 2" xfId="16187" xr:uid="{00000000-0005-0000-0000-0000283F0000}"/>
    <cellStyle name="Date Feeder Field 5 2 4 3" xfId="16188" xr:uid="{00000000-0005-0000-0000-0000293F0000}"/>
    <cellStyle name="Date Feeder Field 5 2 4 4" xfId="16189" xr:uid="{00000000-0005-0000-0000-00002A3F0000}"/>
    <cellStyle name="Date Feeder Field 5 2 5" xfId="16190" xr:uid="{00000000-0005-0000-0000-00002B3F0000}"/>
    <cellStyle name="Date Feeder Field 5 2 5 2" xfId="16191" xr:uid="{00000000-0005-0000-0000-00002C3F0000}"/>
    <cellStyle name="Date Feeder Field 5 2 5 2 2" xfId="16192" xr:uid="{00000000-0005-0000-0000-00002D3F0000}"/>
    <cellStyle name="Date Feeder Field 5 2 5 3" xfId="16193" xr:uid="{00000000-0005-0000-0000-00002E3F0000}"/>
    <cellStyle name="Date Feeder Field 5 2 6" xfId="16194" xr:uid="{00000000-0005-0000-0000-00002F3F0000}"/>
    <cellStyle name="Date Feeder Field 5 2 6 2" xfId="16195" xr:uid="{00000000-0005-0000-0000-0000303F0000}"/>
    <cellStyle name="Date Feeder Field 5 2 6 2 2" xfId="16196" xr:uid="{00000000-0005-0000-0000-0000313F0000}"/>
    <cellStyle name="Date Feeder Field 5 2 6 3" xfId="16197" xr:uid="{00000000-0005-0000-0000-0000323F0000}"/>
    <cellStyle name="Date Feeder Field 5 2 7" xfId="16198" xr:uid="{00000000-0005-0000-0000-0000333F0000}"/>
    <cellStyle name="Date Feeder Field 5 2 7 2" xfId="16199" xr:uid="{00000000-0005-0000-0000-0000343F0000}"/>
    <cellStyle name="Date Feeder Field 5 2 7 2 2" xfId="16200" xr:uid="{00000000-0005-0000-0000-0000353F0000}"/>
    <cellStyle name="Date Feeder Field 5 2 7 3" xfId="16201" xr:uid="{00000000-0005-0000-0000-0000363F0000}"/>
    <cellStyle name="Date Feeder Field 5 2 8" xfId="16202" xr:uid="{00000000-0005-0000-0000-0000373F0000}"/>
    <cellStyle name="Date Feeder Field 5 2 8 2" xfId="16203" xr:uid="{00000000-0005-0000-0000-0000383F0000}"/>
    <cellStyle name="Date Feeder Field 5 2 8 2 2" xfId="16204" xr:uid="{00000000-0005-0000-0000-0000393F0000}"/>
    <cellStyle name="Date Feeder Field 5 2 8 3" xfId="16205" xr:uid="{00000000-0005-0000-0000-00003A3F0000}"/>
    <cellStyle name="Date Feeder Field 5 2 9" xfId="16206" xr:uid="{00000000-0005-0000-0000-00003B3F0000}"/>
    <cellStyle name="Date Feeder Field 5 2 9 2" xfId="16207" xr:uid="{00000000-0005-0000-0000-00003C3F0000}"/>
    <cellStyle name="Date Feeder Field 5 2 9 2 2" xfId="16208" xr:uid="{00000000-0005-0000-0000-00003D3F0000}"/>
    <cellStyle name="Date Feeder Field 5 2 9 3" xfId="16209" xr:uid="{00000000-0005-0000-0000-00003E3F0000}"/>
    <cellStyle name="Date Feeder Field 5 20" xfId="16210" xr:uid="{00000000-0005-0000-0000-00003F3F0000}"/>
    <cellStyle name="Date Feeder Field 5 20 2" xfId="16211" xr:uid="{00000000-0005-0000-0000-0000403F0000}"/>
    <cellStyle name="Date Feeder Field 5 20 2 2" xfId="16212" xr:uid="{00000000-0005-0000-0000-0000413F0000}"/>
    <cellStyle name="Date Feeder Field 5 20 3" xfId="16213" xr:uid="{00000000-0005-0000-0000-0000423F0000}"/>
    <cellStyle name="Date Feeder Field 5 21" xfId="16214" xr:uid="{00000000-0005-0000-0000-0000433F0000}"/>
    <cellStyle name="Date Feeder Field 5 21 2" xfId="16215" xr:uid="{00000000-0005-0000-0000-0000443F0000}"/>
    <cellStyle name="Date Feeder Field 5 21 2 2" xfId="16216" xr:uid="{00000000-0005-0000-0000-0000453F0000}"/>
    <cellStyle name="Date Feeder Field 5 21 3" xfId="16217" xr:uid="{00000000-0005-0000-0000-0000463F0000}"/>
    <cellStyle name="Date Feeder Field 5 22" xfId="16218" xr:uid="{00000000-0005-0000-0000-0000473F0000}"/>
    <cellStyle name="Date Feeder Field 5 22 2" xfId="16219" xr:uid="{00000000-0005-0000-0000-0000483F0000}"/>
    <cellStyle name="Date Feeder Field 5 23" xfId="16220" xr:uid="{00000000-0005-0000-0000-0000493F0000}"/>
    <cellStyle name="Date Feeder Field 5 24" xfId="16221" xr:uid="{00000000-0005-0000-0000-00004A3F0000}"/>
    <cellStyle name="Date Feeder Field 5 3" xfId="16222" xr:uid="{00000000-0005-0000-0000-00004B3F0000}"/>
    <cellStyle name="Date Feeder Field 5 3 2" xfId="16223" xr:uid="{00000000-0005-0000-0000-00004C3F0000}"/>
    <cellStyle name="Date Feeder Field 5 3 2 2" xfId="16224" xr:uid="{00000000-0005-0000-0000-00004D3F0000}"/>
    <cellStyle name="Date Feeder Field 5 3 2 3" xfId="16225" xr:uid="{00000000-0005-0000-0000-00004E3F0000}"/>
    <cellStyle name="Date Feeder Field 5 3 3" xfId="16226" xr:uid="{00000000-0005-0000-0000-00004F3F0000}"/>
    <cellStyle name="Date Feeder Field 5 3 3 2" xfId="16227" xr:uid="{00000000-0005-0000-0000-0000503F0000}"/>
    <cellStyle name="Date Feeder Field 5 3 4" xfId="16228" xr:uid="{00000000-0005-0000-0000-0000513F0000}"/>
    <cellStyle name="Date Feeder Field 5 4" xfId="16229" xr:uid="{00000000-0005-0000-0000-0000523F0000}"/>
    <cellStyle name="Date Feeder Field 5 4 2" xfId="16230" xr:uid="{00000000-0005-0000-0000-0000533F0000}"/>
    <cellStyle name="Date Feeder Field 5 4 2 2" xfId="16231" xr:uid="{00000000-0005-0000-0000-0000543F0000}"/>
    <cellStyle name="Date Feeder Field 5 4 3" xfId="16232" xr:uid="{00000000-0005-0000-0000-0000553F0000}"/>
    <cellStyle name="Date Feeder Field 5 4 4" xfId="16233" xr:uid="{00000000-0005-0000-0000-0000563F0000}"/>
    <cellStyle name="Date Feeder Field 5 5" xfId="16234" xr:uid="{00000000-0005-0000-0000-0000573F0000}"/>
    <cellStyle name="Date Feeder Field 5 5 2" xfId="16235" xr:uid="{00000000-0005-0000-0000-0000583F0000}"/>
    <cellStyle name="Date Feeder Field 5 5 2 2" xfId="16236" xr:uid="{00000000-0005-0000-0000-0000593F0000}"/>
    <cellStyle name="Date Feeder Field 5 5 3" xfId="16237" xr:uid="{00000000-0005-0000-0000-00005A3F0000}"/>
    <cellStyle name="Date Feeder Field 5 5 4" xfId="16238" xr:uid="{00000000-0005-0000-0000-00005B3F0000}"/>
    <cellStyle name="Date Feeder Field 5 6" xfId="16239" xr:uid="{00000000-0005-0000-0000-00005C3F0000}"/>
    <cellStyle name="Date Feeder Field 5 6 2" xfId="16240" xr:uid="{00000000-0005-0000-0000-00005D3F0000}"/>
    <cellStyle name="Date Feeder Field 5 6 2 2" xfId="16241" xr:uid="{00000000-0005-0000-0000-00005E3F0000}"/>
    <cellStyle name="Date Feeder Field 5 6 3" xfId="16242" xr:uid="{00000000-0005-0000-0000-00005F3F0000}"/>
    <cellStyle name="Date Feeder Field 5 7" xfId="16243" xr:uid="{00000000-0005-0000-0000-0000603F0000}"/>
    <cellStyle name="Date Feeder Field 5 7 2" xfId="16244" xr:uid="{00000000-0005-0000-0000-0000613F0000}"/>
    <cellStyle name="Date Feeder Field 5 7 2 2" xfId="16245" xr:uid="{00000000-0005-0000-0000-0000623F0000}"/>
    <cellStyle name="Date Feeder Field 5 7 3" xfId="16246" xr:uid="{00000000-0005-0000-0000-0000633F0000}"/>
    <cellStyle name="Date Feeder Field 5 8" xfId="16247" xr:uid="{00000000-0005-0000-0000-0000643F0000}"/>
    <cellStyle name="Date Feeder Field 5 8 2" xfId="16248" xr:uid="{00000000-0005-0000-0000-0000653F0000}"/>
    <cellStyle name="Date Feeder Field 5 8 2 2" xfId="16249" xr:uid="{00000000-0005-0000-0000-0000663F0000}"/>
    <cellStyle name="Date Feeder Field 5 8 3" xfId="16250" xr:uid="{00000000-0005-0000-0000-0000673F0000}"/>
    <cellStyle name="Date Feeder Field 5 9" xfId="16251" xr:uid="{00000000-0005-0000-0000-0000683F0000}"/>
    <cellStyle name="Date Feeder Field 5 9 2" xfId="16252" xr:uid="{00000000-0005-0000-0000-0000693F0000}"/>
    <cellStyle name="Date Feeder Field 5 9 2 2" xfId="16253" xr:uid="{00000000-0005-0000-0000-00006A3F0000}"/>
    <cellStyle name="Date Feeder Field 5 9 3" xfId="16254" xr:uid="{00000000-0005-0000-0000-00006B3F0000}"/>
    <cellStyle name="Date Feeder Field 6" xfId="16255" xr:uid="{00000000-0005-0000-0000-00006C3F0000}"/>
    <cellStyle name="Date Feeder Field 6 10" xfId="16256" xr:uid="{00000000-0005-0000-0000-00006D3F0000}"/>
    <cellStyle name="Date Feeder Field 6 10 2" xfId="16257" xr:uid="{00000000-0005-0000-0000-00006E3F0000}"/>
    <cellStyle name="Date Feeder Field 6 10 2 2" xfId="16258" xr:uid="{00000000-0005-0000-0000-00006F3F0000}"/>
    <cellStyle name="Date Feeder Field 6 10 3" xfId="16259" xr:uid="{00000000-0005-0000-0000-0000703F0000}"/>
    <cellStyle name="Date Feeder Field 6 11" xfId="16260" xr:uid="{00000000-0005-0000-0000-0000713F0000}"/>
    <cellStyle name="Date Feeder Field 6 11 2" xfId="16261" xr:uid="{00000000-0005-0000-0000-0000723F0000}"/>
    <cellStyle name="Date Feeder Field 6 11 2 2" xfId="16262" xr:uid="{00000000-0005-0000-0000-0000733F0000}"/>
    <cellStyle name="Date Feeder Field 6 11 3" xfId="16263" xr:uid="{00000000-0005-0000-0000-0000743F0000}"/>
    <cellStyle name="Date Feeder Field 6 12" xfId="16264" xr:uid="{00000000-0005-0000-0000-0000753F0000}"/>
    <cellStyle name="Date Feeder Field 6 12 2" xfId="16265" xr:uid="{00000000-0005-0000-0000-0000763F0000}"/>
    <cellStyle name="Date Feeder Field 6 12 2 2" xfId="16266" xr:uid="{00000000-0005-0000-0000-0000773F0000}"/>
    <cellStyle name="Date Feeder Field 6 12 3" xfId="16267" xr:uid="{00000000-0005-0000-0000-0000783F0000}"/>
    <cellStyle name="Date Feeder Field 6 13" xfId="16268" xr:uid="{00000000-0005-0000-0000-0000793F0000}"/>
    <cellStyle name="Date Feeder Field 6 13 2" xfId="16269" xr:uid="{00000000-0005-0000-0000-00007A3F0000}"/>
    <cellStyle name="Date Feeder Field 6 13 2 2" xfId="16270" xr:uid="{00000000-0005-0000-0000-00007B3F0000}"/>
    <cellStyle name="Date Feeder Field 6 13 3" xfId="16271" xr:uid="{00000000-0005-0000-0000-00007C3F0000}"/>
    <cellStyle name="Date Feeder Field 6 14" xfId="16272" xr:uid="{00000000-0005-0000-0000-00007D3F0000}"/>
    <cellStyle name="Date Feeder Field 6 14 2" xfId="16273" xr:uid="{00000000-0005-0000-0000-00007E3F0000}"/>
    <cellStyle name="Date Feeder Field 6 14 2 2" xfId="16274" xr:uid="{00000000-0005-0000-0000-00007F3F0000}"/>
    <cellStyle name="Date Feeder Field 6 14 3" xfId="16275" xr:uid="{00000000-0005-0000-0000-0000803F0000}"/>
    <cellStyle name="Date Feeder Field 6 15" xfId="16276" xr:uid="{00000000-0005-0000-0000-0000813F0000}"/>
    <cellStyle name="Date Feeder Field 6 15 2" xfId="16277" xr:uid="{00000000-0005-0000-0000-0000823F0000}"/>
    <cellStyle name="Date Feeder Field 6 15 2 2" xfId="16278" xr:uid="{00000000-0005-0000-0000-0000833F0000}"/>
    <cellStyle name="Date Feeder Field 6 15 3" xfId="16279" xr:uid="{00000000-0005-0000-0000-0000843F0000}"/>
    <cellStyle name="Date Feeder Field 6 16" xfId="16280" xr:uid="{00000000-0005-0000-0000-0000853F0000}"/>
    <cellStyle name="Date Feeder Field 6 16 2" xfId="16281" xr:uid="{00000000-0005-0000-0000-0000863F0000}"/>
    <cellStyle name="Date Feeder Field 6 16 2 2" xfId="16282" xr:uid="{00000000-0005-0000-0000-0000873F0000}"/>
    <cellStyle name="Date Feeder Field 6 16 3" xfId="16283" xr:uid="{00000000-0005-0000-0000-0000883F0000}"/>
    <cellStyle name="Date Feeder Field 6 17" xfId="16284" xr:uid="{00000000-0005-0000-0000-0000893F0000}"/>
    <cellStyle name="Date Feeder Field 6 17 2" xfId="16285" xr:uid="{00000000-0005-0000-0000-00008A3F0000}"/>
    <cellStyle name="Date Feeder Field 6 17 2 2" xfId="16286" xr:uid="{00000000-0005-0000-0000-00008B3F0000}"/>
    <cellStyle name="Date Feeder Field 6 17 3" xfId="16287" xr:uid="{00000000-0005-0000-0000-00008C3F0000}"/>
    <cellStyle name="Date Feeder Field 6 18" xfId="16288" xr:uid="{00000000-0005-0000-0000-00008D3F0000}"/>
    <cellStyle name="Date Feeder Field 6 18 2" xfId="16289" xr:uid="{00000000-0005-0000-0000-00008E3F0000}"/>
    <cellStyle name="Date Feeder Field 6 18 2 2" xfId="16290" xr:uid="{00000000-0005-0000-0000-00008F3F0000}"/>
    <cellStyle name="Date Feeder Field 6 18 3" xfId="16291" xr:uid="{00000000-0005-0000-0000-0000903F0000}"/>
    <cellStyle name="Date Feeder Field 6 19" xfId="16292" xr:uid="{00000000-0005-0000-0000-0000913F0000}"/>
    <cellStyle name="Date Feeder Field 6 19 2" xfId="16293" xr:uid="{00000000-0005-0000-0000-0000923F0000}"/>
    <cellStyle name="Date Feeder Field 6 19 2 2" xfId="16294" xr:uid="{00000000-0005-0000-0000-0000933F0000}"/>
    <cellStyle name="Date Feeder Field 6 19 3" xfId="16295" xr:uid="{00000000-0005-0000-0000-0000943F0000}"/>
    <cellStyle name="Date Feeder Field 6 2" xfId="16296" xr:uid="{00000000-0005-0000-0000-0000953F0000}"/>
    <cellStyle name="Date Feeder Field 6 2 2" xfId="16297" xr:uid="{00000000-0005-0000-0000-0000963F0000}"/>
    <cellStyle name="Date Feeder Field 6 2 2 2" xfId="16298" xr:uid="{00000000-0005-0000-0000-0000973F0000}"/>
    <cellStyle name="Date Feeder Field 6 2 2 3" xfId="16299" xr:uid="{00000000-0005-0000-0000-0000983F0000}"/>
    <cellStyle name="Date Feeder Field 6 2 3" xfId="16300" xr:uid="{00000000-0005-0000-0000-0000993F0000}"/>
    <cellStyle name="Date Feeder Field 6 2 3 2" xfId="16301" xr:uid="{00000000-0005-0000-0000-00009A3F0000}"/>
    <cellStyle name="Date Feeder Field 6 2 4" xfId="16302" xr:uid="{00000000-0005-0000-0000-00009B3F0000}"/>
    <cellStyle name="Date Feeder Field 6 20" xfId="16303" xr:uid="{00000000-0005-0000-0000-00009C3F0000}"/>
    <cellStyle name="Date Feeder Field 6 20 2" xfId="16304" xr:uid="{00000000-0005-0000-0000-00009D3F0000}"/>
    <cellStyle name="Date Feeder Field 6 20 2 2" xfId="16305" xr:uid="{00000000-0005-0000-0000-00009E3F0000}"/>
    <cellStyle name="Date Feeder Field 6 20 3" xfId="16306" xr:uid="{00000000-0005-0000-0000-00009F3F0000}"/>
    <cellStyle name="Date Feeder Field 6 21" xfId="16307" xr:uid="{00000000-0005-0000-0000-0000A03F0000}"/>
    <cellStyle name="Date Feeder Field 6 21 2" xfId="16308" xr:uid="{00000000-0005-0000-0000-0000A13F0000}"/>
    <cellStyle name="Date Feeder Field 6 22" xfId="16309" xr:uid="{00000000-0005-0000-0000-0000A23F0000}"/>
    <cellStyle name="Date Feeder Field 6 23" xfId="16310" xr:uid="{00000000-0005-0000-0000-0000A33F0000}"/>
    <cellStyle name="Date Feeder Field 6 3" xfId="16311" xr:uid="{00000000-0005-0000-0000-0000A43F0000}"/>
    <cellStyle name="Date Feeder Field 6 3 2" xfId="16312" xr:uid="{00000000-0005-0000-0000-0000A53F0000}"/>
    <cellStyle name="Date Feeder Field 6 3 2 2" xfId="16313" xr:uid="{00000000-0005-0000-0000-0000A63F0000}"/>
    <cellStyle name="Date Feeder Field 6 3 3" xfId="16314" xr:uid="{00000000-0005-0000-0000-0000A73F0000}"/>
    <cellStyle name="Date Feeder Field 6 3 4" xfId="16315" xr:uid="{00000000-0005-0000-0000-0000A83F0000}"/>
    <cellStyle name="Date Feeder Field 6 4" xfId="16316" xr:uid="{00000000-0005-0000-0000-0000A93F0000}"/>
    <cellStyle name="Date Feeder Field 6 4 2" xfId="16317" xr:uid="{00000000-0005-0000-0000-0000AA3F0000}"/>
    <cellStyle name="Date Feeder Field 6 4 2 2" xfId="16318" xr:uid="{00000000-0005-0000-0000-0000AB3F0000}"/>
    <cellStyle name="Date Feeder Field 6 4 3" xfId="16319" xr:uid="{00000000-0005-0000-0000-0000AC3F0000}"/>
    <cellStyle name="Date Feeder Field 6 4 4" xfId="16320" xr:uid="{00000000-0005-0000-0000-0000AD3F0000}"/>
    <cellStyle name="Date Feeder Field 6 5" xfId="16321" xr:uid="{00000000-0005-0000-0000-0000AE3F0000}"/>
    <cellStyle name="Date Feeder Field 6 5 2" xfId="16322" xr:uid="{00000000-0005-0000-0000-0000AF3F0000}"/>
    <cellStyle name="Date Feeder Field 6 5 2 2" xfId="16323" xr:uid="{00000000-0005-0000-0000-0000B03F0000}"/>
    <cellStyle name="Date Feeder Field 6 5 3" xfId="16324" xr:uid="{00000000-0005-0000-0000-0000B13F0000}"/>
    <cellStyle name="Date Feeder Field 6 6" xfId="16325" xr:uid="{00000000-0005-0000-0000-0000B23F0000}"/>
    <cellStyle name="Date Feeder Field 6 6 2" xfId="16326" xr:uid="{00000000-0005-0000-0000-0000B33F0000}"/>
    <cellStyle name="Date Feeder Field 6 6 2 2" xfId="16327" xr:uid="{00000000-0005-0000-0000-0000B43F0000}"/>
    <cellStyle name="Date Feeder Field 6 6 3" xfId="16328" xr:uid="{00000000-0005-0000-0000-0000B53F0000}"/>
    <cellStyle name="Date Feeder Field 6 7" xfId="16329" xr:uid="{00000000-0005-0000-0000-0000B63F0000}"/>
    <cellStyle name="Date Feeder Field 6 7 2" xfId="16330" xr:uid="{00000000-0005-0000-0000-0000B73F0000}"/>
    <cellStyle name="Date Feeder Field 6 7 2 2" xfId="16331" xr:uid="{00000000-0005-0000-0000-0000B83F0000}"/>
    <cellStyle name="Date Feeder Field 6 7 3" xfId="16332" xr:uid="{00000000-0005-0000-0000-0000B93F0000}"/>
    <cellStyle name="Date Feeder Field 6 8" xfId="16333" xr:uid="{00000000-0005-0000-0000-0000BA3F0000}"/>
    <cellStyle name="Date Feeder Field 6 8 2" xfId="16334" xr:uid="{00000000-0005-0000-0000-0000BB3F0000}"/>
    <cellStyle name="Date Feeder Field 6 8 2 2" xfId="16335" xr:uid="{00000000-0005-0000-0000-0000BC3F0000}"/>
    <cellStyle name="Date Feeder Field 6 8 3" xfId="16336" xr:uid="{00000000-0005-0000-0000-0000BD3F0000}"/>
    <cellStyle name="Date Feeder Field 6 9" xfId="16337" xr:uid="{00000000-0005-0000-0000-0000BE3F0000}"/>
    <cellStyle name="Date Feeder Field 6 9 2" xfId="16338" xr:uid="{00000000-0005-0000-0000-0000BF3F0000}"/>
    <cellStyle name="Date Feeder Field 6 9 2 2" xfId="16339" xr:uid="{00000000-0005-0000-0000-0000C03F0000}"/>
    <cellStyle name="Date Feeder Field 6 9 3" xfId="16340" xr:uid="{00000000-0005-0000-0000-0000C13F0000}"/>
    <cellStyle name="Date Feeder Field 7" xfId="16341" xr:uid="{00000000-0005-0000-0000-0000C23F0000}"/>
    <cellStyle name="Date Feeder Field 7 2" xfId="16342" xr:uid="{00000000-0005-0000-0000-0000C33F0000}"/>
    <cellStyle name="Date Feeder Field 7 2 2" xfId="16343" xr:uid="{00000000-0005-0000-0000-0000C43F0000}"/>
    <cellStyle name="Date Feeder Field 7 2 3" xfId="16344" xr:uid="{00000000-0005-0000-0000-0000C53F0000}"/>
    <cellStyle name="Date Feeder Field 7 3" xfId="16345" xr:uid="{00000000-0005-0000-0000-0000C63F0000}"/>
    <cellStyle name="Date Feeder Field 7 3 2" xfId="16346" xr:uid="{00000000-0005-0000-0000-0000C73F0000}"/>
    <cellStyle name="Date Feeder Field 7 4" xfId="16347" xr:uid="{00000000-0005-0000-0000-0000C83F0000}"/>
    <cellStyle name="Date Feeder Field 8" xfId="16348" xr:uid="{00000000-0005-0000-0000-0000C93F0000}"/>
    <cellStyle name="Date Feeder Field 8 2" xfId="16349" xr:uid="{00000000-0005-0000-0000-0000CA3F0000}"/>
    <cellStyle name="Date Feeder Field 8 2 2" xfId="16350" xr:uid="{00000000-0005-0000-0000-0000CB3F0000}"/>
    <cellStyle name="Date Feeder Field 8 2 3" xfId="16351" xr:uid="{00000000-0005-0000-0000-0000CC3F0000}"/>
    <cellStyle name="Date Feeder Field 8 3" xfId="16352" xr:uid="{00000000-0005-0000-0000-0000CD3F0000}"/>
    <cellStyle name="Date Feeder Field 8 4" xfId="16353" xr:uid="{00000000-0005-0000-0000-0000CE3F0000}"/>
    <cellStyle name="Date Feeder Field 9" xfId="16354" xr:uid="{00000000-0005-0000-0000-0000CF3F0000}"/>
    <cellStyle name="Date Feeder Field 9 2" xfId="16355" xr:uid="{00000000-0005-0000-0000-0000D03F0000}"/>
    <cellStyle name="Date Feeder Field 9 2 2" xfId="16356" xr:uid="{00000000-0005-0000-0000-0000D13F0000}"/>
    <cellStyle name="Date Feeder Field 9 3" xfId="16357" xr:uid="{00000000-0005-0000-0000-0000D23F0000}"/>
    <cellStyle name="Date Feeder Field 9 4" xfId="16358" xr:uid="{00000000-0005-0000-0000-0000D33F0000}"/>
    <cellStyle name="Description" xfId="16359" xr:uid="{00000000-0005-0000-0000-0000D43F0000}"/>
    <cellStyle name="Description 2" xfId="16360" xr:uid="{00000000-0005-0000-0000-0000D53F0000}"/>
    <cellStyle name="Dia" xfId="16361" xr:uid="{00000000-0005-0000-0000-0000D63F0000}"/>
    <cellStyle name="DistributionType" xfId="16362" xr:uid="{00000000-0005-0000-0000-0000D73F0000}"/>
    <cellStyle name="DONE" xfId="16363" xr:uid="{00000000-0005-0000-0000-0000D83F0000}"/>
    <cellStyle name="données" xfId="16364" xr:uid="{00000000-0005-0000-0000-0000D93F0000}"/>
    <cellStyle name="donnéesbord" xfId="16365" xr:uid="{00000000-0005-0000-0000-0000DA3F0000}"/>
    <cellStyle name="Dotted Line" xfId="16366" xr:uid="{00000000-0005-0000-0000-0000DB3F0000}"/>
    <cellStyle name="Encabez1" xfId="16367" xr:uid="{00000000-0005-0000-0000-0000DC3F0000}"/>
    <cellStyle name="Encabez2" xfId="16368" xr:uid="{00000000-0005-0000-0000-0000DD3F0000}"/>
    <cellStyle name="Estimated" xfId="16369" xr:uid="{00000000-0005-0000-0000-0000DE3F0000}"/>
    <cellStyle name="Euro" xfId="16370" xr:uid="{00000000-0005-0000-0000-0000DF3F0000}"/>
    <cellStyle name="Euro 2" xfId="16371" xr:uid="{00000000-0005-0000-0000-0000E03F0000}"/>
    <cellStyle name="Exception" xfId="16372" xr:uid="{00000000-0005-0000-0000-0000E13F0000}"/>
    <cellStyle name="Explanation" xfId="16373" xr:uid="{00000000-0005-0000-0000-0000E23F0000}"/>
    <cellStyle name="Explanation 2" xfId="16374" xr:uid="{00000000-0005-0000-0000-0000E33F0000}"/>
    <cellStyle name="Explanatory Text 2" xfId="16375" xr:uid="{00000000-0005-0000-0000-0000E43F0000}"/>
    <cellStyle name="Explanatory Text 3" xfId="16376" xr:uid="{00000000-0005-0000-0000-0000E53F0000}"/>
    <cellStyle name="Explanatory Text 4" xfId="16377" xr:uid="{00000000-0005-0000-0000-0000E63F0000}"/>
    <cellStyle name="Explanatory Text 5" xfId="16378" xr:uid="{00000000-0005-0000-0000-0000E73F0000}"/>
    <cellStyle name="Explanatory Text 6" xfId="16379" xr:uid="{00000000-0005-0000-0000-0000E83F0000}"/>
    <cellStyle name="external input" xfId="16380" xr:uid="{00000000-0005-0000-0000-0000E93F0000}"/>
    <cellStyle name="EYCheck" xfId="16381" xr:uid="{00000000-0005-0000-0000-0000EA3F0000}"/>
    <cellStyle name="EYDate" xfId="16382" xr:uid="{00000000-0005-0000-0000-0000EB3F0000}"/>
    <cellStyle name="EYHeader1" xfId="16383" xr:uid="{00000000-0005-0000-0000-0000EC3F0000}"/>
    <cellStyle name="EYHeader1 10" xfId="16384" xr:uid="{00000000-0005-0000-0000-0000ED3F0000}"/>
    <cellStyle name="EYHeader1 10 2" xfId="16385" xr:uid="{00000000-0005-0000-0000-0000EE3F0000}"/>
    <cellStyle name="EYHeader1 10 2 2" xfId="16386" xr:uid="{00000000-0005-0000-0000-0000EF3F0000}"/>
    <cellStyle name="EYHeader1 10 3" xfId="16387" xr:uid="{00000000-0005-0000-0000-0000F03F0000}"/>
    <cellStyle name="EYHeader1 11" xfId="16388" xr:uid="{00000000-0005-0000-0000-0000F13F0000}"/>
    <cellStyle name="EYHeader1 11 2" xfId="16389" xr:uid="{00000000-0005-0000-0000-0000F23F0000}"/>
    <cellStyle name="EYHeader1 2" xfId="16390" xr:uid="{00000000-0005-0000-0000-0000F33F0000}"/>
    <cellStyle name="EYHeader1 2 10" xfId="16391" xr:uid="{00000000-0005-0000-0000-0000F43F0000}"/>
    <cellStyle name="EYHeader1 2 10 2" xfId="16392" xr:uid="{00000000-0005-0000-0000-0000F53F0000}"/>
    <cellStyle name="EYHeader1 2 10 2 2" xfId="16393" xr:uid="{00000000-0005-0000-0000-0000F63F0000}"/>
    <cellStyle name="EYHeader1 2 10 3" xfId="16394" xr:uid="{00000000-0005-0000-0000-0000F73F0000}"/>
    <cellStyle name="EYHeader1 2 11" xfId="16395" xr:uid="{00000000-0005-0000-0000-0000F83F0000}"/>
    <cellStyle name="EYHeader1 2 11 2" xfId="16396" xr:uid="{00000000-0005-0000-0000-0000F93F0000}"/>
    <cellStyle name="EYHeader1 2 12" xfId="16397" xr:uid="{00000000-0005-0000-0000-0000FA3F0000}"/>
    <cellStyle name="EYHeader1 2 2" xfId="16398" xr:uid="{00000000-0005-0000-0000-0000FB3F0000}"/>
    <cellStyle name="EYHeader1 2 2 10" xfId="16399" xr:uid="{00000000-0005-0000-0000-0000FC3F0000}"/>
    <cellStyle name="EYHeader1 2 2 2" xfId="16400" xr:uid="{00000000-0005-0000-0000-0000FD3F0000}"/>
    <cellStyle name="EYHeader1 2 2 2 10" xfId="16401" xr:uid="{00000000-0005-0000-0000-0000FE3F0000}"/>
    <cellStyle name="EYHeader1 2 2 2 10 2" xfId="16402" xr:uid="{00000000-0005-0000-0000-0000FF3F0000}"/>
    <cellStyle name="EYHeader1 2 2 2 10 2 2" xfId="16403" xr:uid="{00000000-0005-0000-0000-000000400000}"/>
    <cellStyle name="EYHeader1 2 2 2 10 3" xfId="16404" xr:uid="{00000000-0005-0000-0000-000001400000}"/>
    <cellStyle name="EYHeader1 2 2 2 11" xfId="16405" xr:uid="{00000000-0005-0000-0000-000002400000}"/>
    <cellStyle name="EYHeader1 2 2 2 11 2" xfId="16406" xr:uid="{00000000-0005-0000-0000-000003400000}"/>
    <cellStyle name="EYHeader1 2 2 2 11 2 2" xfId="16407" xr:uid="{00000000-0005-0000-0000-000004400000}"/>
    <cellStyle name="EYHeader1 2 2 2 11 3" xfId="16408" xr:uid="{00000000-0005-0000-0000-000005400000}"/>
    <cellStyle name="EYHeader1 2 2 2 12" xfId="16409" xr:uid="{00000000-0005-0000-0000-000006400000}"/>
    <cellStyle name="EYHeader1 2 2 2 12 2" xfId="16410" xr:uid="{00000000-0005-0000-0000-000007400000}"/>
    <cellStyle name="EYHeader1 2 2 2 12 2 2" xfId="16411" xr:uid="{00000000-0005-0000-0000-000008400000}"/>
    <cellStyle name="EYHeader1 2 2 2 12 3" xfId="16412" xr:uid="{00000000-0005-0000-0000-000009400000}"/>
    <cellStyle name="EYHeader1 2 2 2 13" xfId="16413" xr:uid="{00000000-0005-0000-0000-00000A400000}"/>
    <cellStyle name="EYHeader1 2 2 2 13 2" xfId="16414" xr:uid="{00000000-0005-0000-0000-00000B400000}"/>
    <cellStyle name="EYHeader1 2 2 2 13 2 2" xfId="16415" xr:uid="{00000000-0005-0000-0000-00000C400000}"/>
    <cellStyle name="EYHeader1 2 2 2 13 3" xfId="16416" xr:uid="{00000000-0005-0000-0000-00000D400000}"/>
    <cellStyle name="EYHeader1 2 2 2 14" xfId="16417" xr:uid="{00000000-0005-0000-0000-00000E400000}"/>
    <cellStyle name="EYHeader1 2 2 2 14 2" xfId="16418" xr:uid="{00000000-0005-0000-0000-00000F400000}"/>
    <cellStyle name="EYHeader1 2 2 2 14 2 2" xfId="16419" xr:uid="{00000000-0005-0000-0000-000010400000}"/>
    <cellStyle name="EYHeader1 2 2 2 14 3" xfId="16420" xr:uid="{00000000-0005-0000-0000-000011400000}"/>
    <cellStyle name="EYHeader1 2 2 2 15" xfId="16421" xr:uid="{00000000-0005-0000-0000-000012400000}"/>
    <cellStyle name="EYHeader1 2 2 2 15 2" xfId="16422" xr:uid="{00000000-0005-0000-0000-000013400000}"/>
    <cellStyle name="EYHeader1 2 2 2 15 2 2" xfId="16423" xr:uid="{00000000-0005-0000-0000-000014400000}"/>
    <cellStyle name="EYHeader1 2 2 2 15 3" xfId="16424" xr:uid="{00000000-0005-0000-0000-000015400000}"/>
    <cellStyle name="EYHeader1 2 2 2 16" xfId="16425" xr:uid="{00000000-0005-0000-0000-000016400000}"/>
    <cellStyle name="EYHeader1 2 2 2 16 2" xfId="16426" xr:uid="{00000000-0005-0000-0000-000017400000}"/>
    <cellStyle name="EYHeader1 2 2 2 16 2 2" xfId="16427" xr:uid="{00000000-0005-0000-0000-000018400000}"/>
    <cellStyle name="EYHeader1 2 2 2 16 3" xfId="16428" xr:uid="{00000000-0005-0000-0000-000019400000}"/>
    <cellStyle name="EYHeader1 2 2 2 17" xfId="16429" xr:uid="{00000000-0005-0000-0000-00001A400000}"/>
    <cellStyle name="EYHeader1 2 2 2 17 2" xfId="16430" xr:uid="{00000000-0005-0000-0000-00001B400000}"/>
    <cellStyle name="EYHeader1 2 2 2 17 2 2" xfId="16431" xr:uid="{00000000-0005-0000-0000-00001C400000}"/>
    <cellStyle name="EYHeader1 2 2 2 17 3" xfId="16432" xr:uid="{00000000-0005-0000-0000-00001D400000}"/>
    <cellStyle name="EYHeader1 2 2 2 18" xfId="16433" xr:uid="{00000000-0005-0000-0000-00001E400000}"/>
    <cellStyle name="EYHeader1 2 2 2 18 2" xfId="16434" xr:uid="{00000000-0005-0000-0000-00001F400000}"/>
    <cellStyle name="EYHeader1 2 2 2 18 2 2" xfId="16435" xr:uid="{00000000-0005-0000-0000-000020400000}"/>
    <cellStyle name="EYHeader1 2 2 2 18 3" xfId="16436" xr:uid="{00000000-0005-0000-0000-000021400000}"/>
    <cellStyle name="EYHeader1 2 2 2 19" xfId="16437" xr:uid="{00000000-0005-0000-0000-000022400000}"/>
    <cellStyle name="EYHeader1 2 2 2 19 2" xfId="16438" xr:uid="{00000000-0005-0000-0000-000023400000}"/>
    <cellStyle name="EYHeader1 2 2 2 19 2 2" xfId="16439" xr:uid="{00000000-0005-0000-0000-000024400000}"/>
    <cellStyle name="EYHeader1 2 2 2 19 3" xfId="16440" xr:uid="{00000000-0005-0000-0000-000025400000}"/>
    <cellStyle name="EYHeader1 2 2 2 2" xfId="16441" xr:uid="{00000000-0005-0000-0000-000026400000}"/>
    <cellStyle name="EYHeader1 2 2 2 2 2" xfId="16442" xr:uid="{00000000-0005-0000-0000-000027400000}"/>
    <cellStyle name="EYHeader1 2 2 2 2 2 2" xfId="16443" xr:uid="{00000000-0005-0000-0000-000028400000}"/>
    <cellStyle name="EYHeader1 2 2 2 2 2 3" xfId="16444" xr:uid="{00000000-0005-0000-0000-000029400000}"/>
    <cellStyle name="EYHeader1 2 2 2 2 3" xfId="16445" xr:uid="{00000000-0005-0000-0000-00002A400000}"/>
    <cellStyle name="EYHeader1 2 2 2 20" xfId="16446" xr:uid="{00000000-0005-0000-0000-00002B400000}"/>
    <cellStyle name="EYHeader1 2 2 2 20 2" xfId="16447" xr:uid="{00000000-0005-0000-0000-00002C400000}"/>
    <cellStyle name="EYHeader1 2 2 2 21" xfId="16448" xr:uid="{00000000-0005-0000-0000-00002D400000}"/>
    <cellStyle name="EYHeader1 2 2 2 22" xfId="16449" xr:uid="{00000000-0005-0000-0000-00002E400000}"/>
    <cellStyle name="EYHeader1 2 2 2 3" xfId="16450" xr:uid="{00000000-0005-0000-0000-00002F400000}"/>
    <cellStyle name="EYHeader1 2 2 2 3 2" xfId="16451" xr:uid="{00000000-0005-0000-0000-000030400000}"/>
    <cellStyle name="EYHeader1 2 2 2 3 2 2" xfId="16452" xr:uid="{00000000-0005-0000-0000-000031400000}"/>
    <cellStyle name="EYHeader1 2 2 2 3 3" xfId="16453" xr:uid="{00000000-0005-0000-0000-000032400000}"/>
    <cellStyle name="EYHeader1 2 2 2 3 4" xfId="16454" xr:uid="{00000000-0005-0000-0000-000033400000}"/>
    <cellStyle name="EYHeader1 2 2 2 4" xfId="16455" xr:uid="{00000000-0005-0000-0000-000034400000}"/>
    <cellStyle name="EYHeader1 2 2 2 4 2" xfId="16456" xr:uid="{00000000-0005-0000-0000-000035400000}"/>
    <cellStyle name="EYHeader1 2 2 2 4 2 2" xfId="16457" xr:uid="{00000000-0005-0000-0000-000036400000}"/>
    <cellStyle name="EYHeader1 2 2 2 4 3" xfId="16458" xr:uid="{00000000-0005-0000-0000-000037400000}"/>
    <cellStyle name="EYHeader1 2 2 2 5" xfId="16459" xr:uid="{00000000-0005-0000-0000-000038400000}"/>
    <cellStyle name="EYHeader1 2 2 2 5 2" xfId="16460" xr:uid="{00000000-0005-0000-0000-000039400000}"/>
    <cellStyle name="EYHeader1 2 2 2 5 2 2" xfId="16461" xr:uid="{00000000-0005-0000-0000-00003A400000}"/>
    <cellStyle name="EYHeader1 2 2 2 5 3" xfId="16462" xr:uid="{00000000-0005-0000-0000-00003B400000}"/>
    <cellStyle name="EYHeader1 2 2 2 6" xfId="16463" xr:uid="{00000000-0005-0000-0000-00003C400000}"/>
    <cellStyle name="EYHeader1 2 2 2 6 2" xfId="16464" xr:uid="{00000000-0005-0000-0000-00003D400000}"/>
    <cellStyle name="EYHeader1 2 2 2 6 2 2" xfId="16465" xr:uid="{00000000-0005-0000-0000-00003E400000}"/>
    <cellStyle name="EYHeader1 2 2 2 6 3" xfId="16466" xr:uid="{00000000-0005-0000-0000-00003F400000}"/>
    <cellStyle name="EYHeader1 2 2 2 7" xfId="16467" xr:uid="{00000000-0005-0000-0000-000040400000}"/>
    <cellStyle name="EYHeader1 2 2 2 7 2" xfId="16468" xr:uid="{00000000-0005-0000-0000-000041400000}"/>
    <cellStyle name="EYHeader1 2 2 2 7 2 2" xfId="16469" xr:uid="{00000000-0005-0000-0000-000042400000}"/>
    <cellStyle name="EYHeader1 2 2 2 7 3" xfId="16470" xr:uid="{00000000-0005-0000-0000-000043400000}"/>
    <cellStyle name="EYHeader1 2 2 2 8" xfId="16471" xr:uid="{00000000-0005-0000-0000-000044400000}"/>
    <cellStyle name="EYHeader1 2 2 2 8 2" xfId="16472" xr:uid="{00000000-0005-0000-0000-000045400000}"/>
    <cellStyle name="EYHeader1 2 2 2 8 2 2" xfId="16473" xr:uid="{00000000-0005-0000-0000-000046400000}"/>
    <cellStyle name="EYHeader1 2 2 2 8 3" xfId="16474" xr:uid="{00000000-0005-0000-0000-000047400000}"/>
    <cellStyle name="EYHeader1 2 2 2 9" xfId="16475" xr:uid="{00000000-0005-0000-0000-000048400000}"/>
    <cellStyle name="EYHeader1 2 2 2 9 2" xfId="16476" xr:uid="{00000000-0005-0000-0000-000049400000}"/>
    <cellStyle name="EYHeader1 2 2 2 9 2 2" xfId="16477" xr:uid="{00000000-0005-0000-0000-00004A400000}"/>
    <cellStyle name="EYHeader1 2 2 2 9 3" xfId="16478" xr:uid="{00000000-0005-0000-0000-00004B400000}"/>
    <cellStyle name="EYHeader1 2 2 3" xfId="16479" xr:uid="{00000000-0005-0000-0000-00004C400000}"/>
    <cellStyle name="EYHeader1 2 2 3 2" xfId="16480" xr:uid="{00000000-0005-0000-0000-00004D400000}"/>
    <cellStyle name="EYHeader1 2 2 3 2 2" xfId="16481" xr:uid="{00000000-0005-0000-0000-00004E400000}"/>
    <cellStyle name="EYHeader1 2 2 3 3" xfId="16482" xr:uid="{00000000-0005-0000-0000-00004F400000}"/>
    <cellStyle name="EYHeader1 2 2 3 4" xfId="16483" xr:uid="{00000000-0005-0000-0000-000050400000}"/>
    <cellStyle name="EYHeader1 2 2 4" xfId="16484" xr:uid="{00000000-0005-0000-0000-000051400000}"/>
    <cellStyle name="EYHeader1 2 2 4 2" xfId="16485" xr:uid="{00000000-0005-0000-0000-000052400000}"/>
    <cellStyle name="EYHeader1 2 2 4 2 2" xfId="16486" xr:uid="{00000000-0005-0000-0000-000053400000}"/>
    <cellStyle name="EYHeader1 2 2 4 3" xfId="16487" xr:uid="{00000000-0005-0000-0000-000054400000}"/>
    <cellStyle name="EYHeader1 2 2 5" xfId="16488" xr:uid="{00000000-0005-0000-0000-000055400000}"/>
    <cellStyle name="EYHeader1 2 2 5 2" xfId="16489" xr:uid="{00000000-0005-0000-0000-000056400000}"/>
    <cellStyle name="EYHeader1 2 2 5 2 2" xfId="16490" xr:uid="{00000000-0005-0000-0000-000057400000}"/>
    <cellStyle name="EYHeader1 2 2 5 3" xfId="16491" xr:uid="{00000000-0005-0000-0000-000058400000}"/>
    <cellStyle name="EYHeader1 2 2 6" xfId="16492" xr:uid="{00000000-0005-0000-0000-000059400000}"/>
    <cellStyle name="EYHeader1 2 2 6 2" xfId="16493" xr:uid="{00000000-0005-0000-0000-00005A400000}"/>
    <cellStyle name="EYHeader1 2 2 6 2 2" xfId="16494" xr:uid="{00000000-0005-0000-0000-00005B400000}"/>
    <cellStyle name="EYHeader1 2 2 6 3" xfId="16495" xr:uid="{00000000-0005-0000-0000-00005C400000}"/>
    <cellStyle name="EYHeader1 2 2 7" xfId="16496" xr:uid="{00000000-0005-0000-0000-00005D400000}"/>
    <cellStyle name="EYHeader1 2 2 7 2" xfId="16497" xr:uid="{00000000-0005-0000-0000-00005E400000}"/>
    <cellStyle name="EYHeader1 2 2 7 2 2" xfId="16498" xr:uid="{00000000-0005-0000-0000-00005F400000}"/>
    <cellStyle name="EYHeader1 2 2 7 3" xfId="16499" xr:uid="{00000000-0005-0000-0000-000060400000}"/>
    <cellStyle name="EYHeader1 2 2 8" xfId="16500" xr:uid="{00000000-0005-0000-0000-000061400000}"/>
    <cellStyle name="EYHeader1 2 2 8 2" xfId="16501" xr:uid="{00000000-0005-0000-0000-000062400000}"/>
    <cellStyle name="EYHeader1 2 2 9" xfId="16502" xr:uid="{00000000-0005-0000-0000-000063400000}"/>
    <cellStyle name="EYHeader1 2 2 9 2" xfId="16503" xr:uid="{00000000-0005-0000-0000-000064400000}"/>
    <cellStyle name="EYHeader1 2 3" xfId="16504" xr:uid="{00000000-0005-0000-0000-000065400000}"/>
    <cellStyle name="EYHeader1 2 3 10" xfId="16505" xr:uid="{00000000-0005-0000-0000-000066400000}"/>
    <cellStyle name="EYHeader1 2 3 2" xfId="16506" xr:uid="{00000000-0005-0000-0000-000067400000}"/>
    <cellStyle name="EYHeader1 2 3 2 10" xfId="16507" xr:uid="{00000000-0005-0000-0000-000068400000}"/>
    <cellStyle name="EYHeader1 2 3 2 10 2" xfId="16508" xr:uid="{00000000-0005-0000-0000-000069400000}"/>
    <cellStyle name="EYHeader1 2 3 2 10 2 2" xfId="16509" xr:uid="{00000000-0005-0000-0000-00006A400000}"/>
    <cellStyle name="EYHeader1 2 3 2 10 3" xfId="16510" xr:uid="{00000000-0005-0000-0000-00006B400000}"/>
    <cellStyle name="EYHeader1 2 3 2 11" xfId="16511" xr:uid="{00000000-0005-0000-0000-00006C400000}"/>
    <cellStyle name="EYHeader1 2 3 2 11 2" xfId="16512" xr:uid="{00000000-0005-0000-0000-00006D400000}"/>
    <cellStyle name="EYHeader1 2 3 2 11 2 2" xfId="16513" xr:uid="{00000000-0005-0000-0000-00006E400000}"/>
    <cellStyle name="EYHeader1 2 3 2 11 3" xfId="16514" xr:uid="{00000000-0005-0000-0000-00006F400000}"/>
    <cellStyle name="EYHeader1 2 3 2 12" xfId="16515" xr:uid="{00000000-0005-0000-0000-000070400000}"/>
    <cellStyle name="EYHeader1 2 3 2 12 2" xfId="16516" xr:uid="{00000000-0005-0000-0000-000071400000}"/>
    <cellStyle name="EYHeader1 2 3 2 12 2 2" xfId="16517" xr:uid="{00000000-0005-0000-0000-000072400000}"/>
    <cellStyle name="EYHeader1 2 3 2 12 3" xfId="16518" xr:uid="{00000000-0005-0000-0000-000073400000}"/>
    <cellStyle name="EYHeader1 2 3 2 13" xfId="16519" xr:uid="{00000000-0005-0000-0000-000074400000}"/>
    <cellStyle name="EYHeader1 2 3 2 13 2" xfId="16520" xr:uid="{00000000-0005-0000-0000-000075400000}"/>
    <cellStyle name="EYHeader1 2 3 2 13 2 2" xfId="16521" xr:uid="{00000000-0005-0000-0000-000076400000}"/>
    <cellStyle name="EYHeader1 2 3 2 13 3" xfId="16522" xr:uid="{00000000-0005-0000-0000-000077400000}"/>
    <cellStyle name="EYHeader1 2 3 2 14" xfId="16523" xr:uid="{00000000-0005-0000-0000-000078400000}"/>
    <cellStyle name="EYHeader1 2 3 2 14 2" xfId="16524" xr:uid="{00000000-0005-0000-0000-000079400000}"/>
    <cellStyle name="EYHeader1 2 3 2 14 2 2" xfId="16525" xr:uid="{00000000-0005-0000-0000-00007A400000}"/>
    <cellStyle name="EYHeader1 2 3 2 14 3" xfId="16526" xr:uid="{00000000-0005-0000-0000-00007B400000}"/>
    <cellStyle name="EYHeader1 2 3 2 15" xfId="16527" xr:uid="{00000000-0005-0000-0000-00007C400000}"/>
    <cellStyle name="EYHeader1 2 3 2 15 2" xfId="16528" xr:uid="{00000000-0005-0000-0000-00007D400000}"/>
    <cellStyle name="EYHeader1 2 3 2 15 2 2" xfId="16529" xr:uid="{00000000-0005-0000-0000-00007E400000}"/>
    <cellStyle name="EYHeader1 2 3 2 15 3" xfId="16530" xr:uid="{00000000-0005-0000-0000-00007F400000}"/>
    <cellStyle name="EYHeader1 2 3 2 16" xfId="16531" xr:uid="{00000000-0005-0000-0000-000080400000}"/>
    <cellStyle name="EYHeader1 2 3 2 16 2" xfId="16532" xr:uid="{00000000-0005-0000-0000-000081400000}"/>
    <cellStyle name="EYHeader1 2 3 2 16 2 2" xfId="16533" xr:uid="{00000000-0005-0000-0000-000082400000}"/>
    <cellStyle name="EYHeader1 2 3 2 16 3" xfId="16534" xr:uid="{00000000-0005-0000-0000-000083400000}"/>
    <cellStyle name="EYHeader1 2 3 2 17" xfId="16535" xr:uid="{00000000-0005-0000-0000-000084400000}"/>
    <cellStyle name="EYHeader1 2 3 2 17 2" xfId="16536" xr:uid="{00000000-0005-0000-0000-000085400000}"/>
    <cellStyle name="EYHeader1 2 3 2 17 2 2" xfId="16537" xr:uid="{00000000-0005-0000-0000-000086400000}"/>
    <cellStyle name="EYHeader1 2 3 2 17 3" xfId="16538" xr:uid="{00000000-0005-0000-0000-000087400000}"/>
    <cellStyle name="EYHeader1 2 3 2 18" xfId="16539" xr:uid="{00000000-0005-0000-0000-000088400000}"/>
    <cellStyle name="EYHeader1 2 3 2 18 2" xfId="16540" xr:uid="{00000000-0005-0000-0000-000089400000}"/>
    <cellStyle name="EYHeader1 2 3 2 18 2 2" xfId="16541" xr:uid="{00000000-0005-0000-0000-00008A400000}"/>
    <cellStyle name="EYHeader1 2 3 2 18 3" xfId="16542" xr:uid="{00000000-0005-0000-0000-00008B400000}"/>
    <cellStyle name="EYHeader1 2 3 2 19" xfId="16543" xr:uid="{00000000-0005-0000-0000-00008C400000}"/>
    <cellStyle name="EYHeader1 2 3 2 19 2" xfId="16544" xr:uid="{00000000-0005-0000-0000-00008D400000}"/>
    <cellStyle name="EYHeader1 2 3 2 19 2 2" xfId="16545" xr:uid="{00000000-0005-0000-0000-00008E400000}"/>
    <cellStyle name="EYHeader1 2 3 2 19 3" xfId="16546" xr:uid="{00000000-0005-0000-0000-00008F400000}"/>
    <cellStyle name="EYHeader1 2 3 2 2" xfId="16547" xr:uid="{00000000-0005-0000-0000-000090400000}"/>
    <cellStyle name="EYHeader1 2 3 2 2 2" xfId="16548" xr:uid="{00000000-0005-0000-0000-000091400000}"/>
    <cellStyle name="EYHeader1 2 3 2 2 2 2" xfId="16549" xr:uid="{00000000-0005-0000-0000-000092400000}"/>
    <cellStyle name="EYHeader1 2 3 2 2 3" xfId="16550" xr:uid="{00000000-0005-0000-0000-000093400000}"/>
    <cellStyle name="EYHeader1 2 3 2 2 4" xfId="16551" xr:uid="{00000000-0005-0000-0000-000094400000}"/>
    <cellStyle name="EYHeader1 2 3 2 20" xfId="16552" xr:uid="{00000000-0005-0000-0000-000095400000}"/>
    <cellStyle name="EYHeader1 2 3 2 20 2" xfId="16553" xr:uid="{00000000-0005-0000-0000-000096400000}"/>
    <cellStyle name="EYHeader1 2 3 2 21" xfId="16554" xr:uid="{00000000-0005-0000-0000-000097400000}"/>
    <cellStyle name="EYHeader1 2 3 2 3" xfId="16555" xr:uid="{00000000-0005-0000-0000-000098400000}"/>
    <cellStyle name="EYHeader1 2 3 2 3 2" xfId="16556" xr:uid="{00000000-0005-0000-0000-000099400000}"/>
    <cellStyle name="EYHeader1 2 3 2 3 2 2" xfId="16557" xr:uid="{00000000-0005-0000-0000-00009A400000}"/>
    <cellStyle name="EYHeader1 2 3 2 3 3" xfId="16558" xr:uid="{00000000-0005-0000-0000-00009B400000}"/>
    <cellStyle name="EYHeader1 2 3 2 4" xfId="16559" xr:uid="{00000000-0005-0000-0000-00009C400000}"/>
    <cellStyle name="EYHeader1 2 3 2 4 2" xfId="16560" xr:uid="{00000000-0005-0000-0000-00009D400000}"/>
    <cellStyle name="EYHeader1 2 3 2 4 2 2" xfId="16561" xr:uid="{00000000-0005-0000-0000-00009E400000}"/>
    <cellStyle name="EYHeader1 2 3 2 4 3" xfId="16562" xr:uid="{00000000-0005-0000-0000-00009F400000}"/>
    <cellStyle name="EYHeader1 2 3 2 5" xfId="16563" xr:uid="{00000000-0005-0000-0000-0000A0400000}"/>
    <cellStyle name="EYHeader1 2 3 2 5 2" xfId="16564" xr:uid="{00000000-0005-0000-0000-0000A1400000}"/>
    <cellStyle name="EYHeader1 2 3 2 5 2 2" xfId="16565" xr:uid="{00000000-0005-0000-0000-0000A2400000}"/>
    <cellStyle name="EYHeader1 2 3 2 5 3" xfId="16566" xr:uid="{00000000-0005-0000-0000-0000A3400000}"/>
    <cellStyle name="EYHeader1 2 3 2 6" xfId="16567" xr:uid="{00000000-0005-0000-0000-0000A4400000}"/>
    <cellStyle name="EYHeader1 2 3 2 6 2" xfId="16568" xr:uid="{00000000-0005-0000-0000-0000A5400000}"/>
    <cellStyle name="EYHeader1 2 3 2 6 2 2" xfId="16569" xr:uid="{00000000-0005-0000-0000-0000A6400000}"/>
    <cellStyle name="EYHeader1 2 3 2 6 3" xfId="16570" xr:uid="{00000000-0005-0000-0000-0000A7400000}"/>
    <cellStyle name="EYHeader1 2 3 2 7" xfId="16571" xr:uid="{00000000-0005-0000-0000-0000A8400000}"/>
    <cellStyle name="EYHeader1 2 3 2 7 2" xfId="16572" xr:uid="{00000000-0005-0000-0000-0000A9400000}"/>
    <cellStyle name="EYHeader1 2 3 2 7 2 2" xfId="16573" xr:uid="{00000000-0005-0000-0000-0000AA400000}"/>
    <cellStyle name="EYHeader1 2 3 2 7 3" xfId="16574" xr:uid="{00000000-0005-0000-0000-0000AB400000}"/>
    <cellStyle name="EYHeader1 2 3 2 8" xfId="16575" xr:uid="{00000000-0005-0000-0000-0000AC400000}"/>
    <cellStyle name="EYHeader1 2 3 2 8 2" xfId="16576" xr:uid="{00000000-0005-0000-0000-0000AD400000}"/>
    <cellStyle name="EYHeader1 2 3 2 8 2 2" xfId="16577" xr:uid="{00000000-0005-0000-0000-0000AE400000}"/>
    <cellStyle name="EYHeader1 2 3 2 8 3" xfId="16578" xr:uid="{00000000-0005-0000-0000-0000AF400000}"/>
    <cellStyle name="EYHeader1 2 3 2 9" xfId="16579" xr:uid="{00000000-0005-0000-0000-0000B0400000}"/>
    <cellStyle name="EYHeader1 2 3 2 9 2" xfId="16580" xr:uid="{00000000-0005-0000-0000-0000B1400000}"/>
    <cellStyle name="EYHeader1 2 3 2 9 2 2" xfId="16581" xr:uid="{00000000-0005-0000-0000-0000B2400000}"/>
    <cellStyle name="EYHeader1 2 3 2 9 3" xfId="16582" xr:uid="{00000000-0005-0000-0000-0000B3400000}"/>
    <cellStyle name="EYHeader1 2 3 3" xfId="16583" xr:uid="{00000000-0005-0000-0000-0000B4400000}"/>
    <cellStyle name="EYHeader1 2 3 3 2" xfId="16584" xr:uid="{00000000-0005-0000-0000-0000B5400000}"/>
    <cellStyle name="EYHeader1 2 3 3 2 2" xfId="16585" xr:uid="{00000000-0005-0000-0000-0000B6400000}"/>
    <cellStyle name="EYHeader1 2 3 3 3" xfId="16586" xr:uid="{00000000-0005-0000-0000-0000B7400000}"/>
    <cellStyle name="EYHeader1 2 3 3 4" xfId="16587" xr:uid="{00000000-0005-0000-0000-0000B8400000}"/>
    <cellStyle name="EYHeader1 2 3 4" xfId="16588" xr:uid="{00000000-0005-0000-0000-0000B9400000}"/>
    <cellStyle name="EYHeader1 2 3 4 2" xfId="16589" xr:uid="{00000000-0005-0000-0000-0000BA400000}"/>
    <cellStyle name="EYHeader1 2 3 4 2 2" xfId="16590" xr:uid="{00000000-0005-0000-0000-0000BB400000}"/>
    <cellStyle name="EYHeader1 2 3 4 3" xfId="16591" xr:uid="{00000000-0005-0000-0000-0000BC400000}"/>
    <cellStyle name="EYHeader1 2 3 5" xfId="16592" xr:uid="{00000000-0005-0000-0000-0000BD400000}"/>
    <cellStyle name="EYHeader1 2 3 5 2" xfId="16593" xr:uid="{00000000-0005-0000-0000-0000BE400000}"/>
    <cellStyle name="EYHeader1 2 3 5 2 2" xfId="16594" xr:uid="{00000000-0005-0000-0000-0000BF400000}"/>
    <cellStyle name="EYHeader1 2 3 5 3" xfId="16595" xr:uid="{00000000-0005-0000-0000-0000C0400000}"/>
    <cellStyle name="EYHeader1 2 3 6" xfId="16596" xr:uid="{00000000-0005-0000-0000-0000C1400000}"/>
    <cellStyle name="EYHeader1 2 3 6 2" xfId="16597" xr:uid="{00000000-0005-0000-0000-0000C2400000}"/>
    <cellStyle name="EYHeader1 2 3 6 2 2" xfId="16598" xr:uid="{00000000-0005-0000-0000-0000C3400000}"/>
    <cellStyle name="EYHeader1 2 3 6 3" xfId="16599" xr:uid="{00000000-0005-0000-0000-0000C4400000}"/>
    <cellStyle name="EYHeader1 2 3 7" xfId="16600" xr:uid="{00000000-0005-0000-0000-0000C5400000}"/>
    <cellStyle name="EYHeader1 2 3 7 2" xfId="16601" xr:uid="{00000000-0005-0000-0000-0000C6400000}"/>
    <cellStyle name="EYHeader1 2 3 7 2 2" xfId="16602" xr:uid="{00000000-0005-0000-0000-0000C7400000}"/>
    <cellStyle name="EYHeader1 2 3 7 3" xfId="16603" xr:uid="{00000000-0005-0000-0000-0000C8400000}"/>
    <cellStyle name="EYHeader1 2 3 8" xfId="16604" xr:uid="{00000000-0005-0000-0000-0000C9400000}"/>
    <cellStyle name="EYHeader1 2 3 8 2" xfId="16605" xr:uid="{00000000-0005-0000-0000-0000CA400000}"/>
    <cellStyle name="EYHeader1 2 3 9" xfId="16606" xr:uid="{00000000-0005-0000-0000-0000CB400000}"/>
    <cellStyle name="EYHeader1 2 4" xfId="16607" xr:uid="{00000000-0005-0000-0000-0000CC400000}"/>
    <cellStyle name="EYHeader1 2 4 10" xfId="16608" xr:uid="{00000000-0005-0000-0000-0000CD400000}"/>
    <cellStyle name="EYHeader1 2 4 10 2" xfId="16609" xr:uid="{00000000-0005-0000-0000-0000CE400000}"/>
    <cellStyle name="EYHeader1 2 4 10 2 2" xfId="16610" xr:uid="{00000000-0005-0000-0000-0000CF400000}"/>
    <cellStyle name="EYHeader1 2 4 10 3" xfId="16611" xr:uid="{00000000-0005-0000-0000-0000D0400000}"/>
    <cellStyle name="EYHeader1 2 4 11" xfId="16612" xr:uid="{00000000-0005-0000-0000-0000D1400000}"/>
    <cellStyle name="EYHeader1 2 4 11 2" xfId="16613" xr:uid="{00000000-0005-0000-0000-0000D2400000}"/>
    <cellStyle name="EYHeader1 2 4 11 2 2" xfId="16614" xr:uid="{00000000-0005-0000-0000-0000D3400000}"/>
    <cellStyle name="EYHeader1 2 4 11 3" xfId="16615" xr:uid="{00000000-0005-0000-0000-0000D4400000}"/>
    <cellStyle name="EYHeader1 2 4 12" xfId="16616" xr:uid="{00000000-0005-0000-0000-0000D5400000}"/>
    <cellStyle name="EYHeader1 2 4 12 2" xfId="16617" xr:uid="{00000000-0005-0000-0000-0000D6400000}"/>
    <cellStyle name="EYHeader1 2 4 12 2 2" xfId="16618" xr:uid="{00000000-0005-0000-0000-0000D7400000}"/>
    <cellStyle name="EYHeader1 2 4 12 3" xfId="16619" xr:uid="{00000000-0005-0000-0000-0000D8400000}"/>
    <cellStyle name="EYHeader1 2 4 13" xfId="16620" xr:uid="{00000000-0005-0000-0000-0000D9400000}"/>
    <cellStyle name="EYHeader1 2 4 13 2" xfId="16621" xr:uid="{00000000-0005-0000-0000-0000DA400000}"/>
    <cellStyle name="EYHeader1 2 4 13 2 2" xfId="16622" xr:uid="{00000000-0005-0000-0000-0000DB400000}"/>
    <cellStyle name="EYHeader1 2 4 13 3" xfId="16623" xr:uid="{00000000-0005-0000-0000-0000DC400000}"/>
    <cellStyle name="EYHeader1 2 4 14" xfId="16624" xr:uid="{00000000-0005-0000-0000-0000DD400000}"/>
    <cellStyle name="EYHeader1 2 4 14 2" xfId="16625" xr:uid="{00000000-0005-0000-0000-0000DE400000}"/>
    <cellStyle name="EYHeader1 2 4 14 2 2" xfId="16626" xr:uid="{00000000-0005-0000-0000-0000DF400000}"/>
    <cellStyle name="EYHeader1 2 4 14 3" xfId="16627" xr:uid="{00000000-0005-0000-0000-0000E0400000}"/>
    <cellStyle name="EYHeader1 2 4 15" xfId="16628" xr:uid="{00000000-0005-0000-0000-0000E1400000}"/>
    <cellStyle name="EYHeader1 2 4 15 2" xfId="16629" xr:uid="{00000000-0005-0000-0000-0000E2400000}"/>
    <cellStyle name="EYHeader1 2 4 15 2 2" xfId="16630" xr:uid="{00000000-0005-0000-0000-0000E3400000}"/>
    <cellStyle name="EYHeader1 2 4 15 3" xfId="16631" xr:uid="{00000000-0005-0000-0000-0000E4400000}"/>
    <cellStyle name="EYHeader1 2 4 16" xfId="16632" xr:uid="{00000000-0005-0000-0000-0000E5400000}"/>
    <cellStyle name="EYHeader1 2 4 16 2" xfId="16633" xr:uid="{00000000-0005-0000-0000-0000E6400000}"/>
    <cellStyle name="EYHeader1 2 4 16 2 2" xfId="16634" xr:uid="{00000000-0005-0000-0000-0000E7400000}"/>
    <cellStyle name="EYHeader1 2 4 16 3" xfId="16635" xr:uid="{00000000-0005-0000-0000-0000E8400000}"/>
    <cellStyle name="EYHeader1 2 4 17" xfId="16636" xr:uid="{00000000-0005-0000-0000-0000E9400000}"/>
    <cellStyle name="EYHeader1 2 4 17 2" xfId="16637" xr:uid="{00000000-0005-0000-0000-0000EA400000}"/>
    <cellStyle name="EYHeader1 2 4 17 2 2" xfId="16638" xr:uid="{00000000-0005-0000-0000-0000EB400000}"/>
    <cellStyle name="EYHeader1 2 4 17 3" xfId="16639" xr:uid="{00000000-0005-0000-0000-0000EC400000}"/>
    <cellStyle name="EYHeader1 2 4 18" xfId="16640" xr:uid="{00000000-0005-0000-0000-0000ED400000}"/>
    <cellStyle name="EYHeader1 2 4 18 2" xfId="16641" xr:uid="{00000000-0005-0000-0000-0000EE400000}"/>
    <cellStyle name="EYHeader1 2 4 18 2 2" xfId="16642" xr:uid="{00000000-0005-0000-0000-0000EF400000}"/>
    <cellStyle name="EYHeader1 2 4 18 3" xfId="16643" xr:uid="{00000000-0005-0000-0000-0000F0400000}"/>
    <cellStyle name="EYHeader1 2 4 19" xfId="16644" xr:uid="{00000000-0005-0000-0000-0000F1400000}"/>
    <cellStyle name="EYHeader1 2 4 19 2" xfId="16645" xr:uid="{00000000-0005-0000-0000-0000F2400000}"/>
    <cellStyle name="EYHeader1 2 4 19 2 2" xfId="16646" xr:uid="{00000000-0005-0000-0000-0000F3400000}"/>
    <cellStyle name="EYHeader1 2 4 19 3" xfId="16647" xr:uid="{00000000-0005-0000-0000-0000F4400000}"/>
    <cellStyle name="EYHeader1 2 4 2" xfId="16648" xr:uid="{00000000-0005-0000-0000-0000F5400000}"/>
    <cellStyle name="EYHeader1 2 4 2 10" xfId="16649" xr:uid="{00000000-0005-0000-0000-0000F6400000}"/>
    <cellStyle name="EYHeader1 2 4 2 10 2" xfId="16650" xr:uid="{00000000-0005-0000-0000-0000F7400000}"/>
    <cellStyle name="EYHeader1 2 4 2 10 2 2" xfId="16651" xr:uid="{00000000-0005-0000-0000-0000F8400000}"/>
    <cellStyle name="EYHeader1 2 4 2 10 3" xfId="16652" xr:uid="{00000000-0005-0000-0000-0000F9400000}"/>
    <cellStyle name="EYHeader1 2 4 2 11" xfId="16653" xr:uid="{00000000-0005-0000-0000-0000FA400000}"/>
    <cellStyle name="EYHeader1 2 4 2 11 2" xfId="16654" xr:uid="{00000000-0005-0000-0000-0000FB400000}"/>
    <cellStyle name="EYHeader1 2 4 2 11 2 2" xfId="16655" xr:uid="{00000000-0005-0000-0000-0000FC400000}"/>
    <cellStyle name="EYHeader1 2 4 2 11 3" xfId="16656" xr:uid="{00000000-0005-0000-0000-0000FD400000}"/>
    <cellStyle name="EYHeader1 2 4 2 12" xfId="16657" xr:uid="{00000000-0005-0000-0000-0000FE400000}"/>
    <cellStyle name="EYHeader1 2 4 2 12 2" xfId="16658" xr:uid="{00000000-0005-0000-0000-0000FF400000}"/>
    <cellStyle name="EYHeader1 2 4 2 12 2 2" xfId="16659" xr:uid="{00000000-0005-0000-0000-000000410000}"/>
    <cellStyle name="EYHeader1 2 4 2 12 3" xfId="16660" xr:uid="{00000000-0005-0000-0000-000001410000}"/>
    <cellStyle name="EYHeader1 2 4 2 13" xfId="16661" xr:uid="{00000000-0005-0000-0000-000002410000}"/>
    <cellStyle name="EYHeader1 2 4 2 13 2" xfId="16662" xr:uid="{00000000-0005-0000-0000-000003410000}"/>
    <cellStyle name="EYHeader1 2 4 2 13 2 2" xfId="16663" xr:uid="{00000000-0005-0000-0000-000004410000}"/>
    <cellStyle name="EYHeader1 2 4 2 13 3" xfId="16664" xr:uid="{00000000-0005-0000-0000-000005410000}"/>
    <cellStyle name="EYHeader1 2 4 2 14" xfId="16665" xr:uid="{00000000-0005-0000-0000-000006410000}"/>
    <cellStyle name="EYHeader1 2 4 2 14 2" xfId="16666" xr:uid="{00000000-0005-0000-0000-000007410000}"/>
    <cellStyle name="EYHeader1 2 4 2 14 2 2" xfId="16667" xr:uid="{00000000-0005-0000-0000-000008410000}"/>
    <cellStyle name="EYHeader1 2 4 2 14 3" xfId="16668" xr:uid="{00000000-0005-0000-0000-000009410000}"/>
    <cellStyle name="EYHeader1 2 4 2 15" xfId="16669" xr:uid="{00000000-0005-0000-0000-00000A410000}"/>
    <cellStyle name="EYHeader1 2 4 2 15 2" xfId="16670" xr:uid="{00000000-0005-0000-0000-00000B410000}"/>
    <cellStyle name="EYHeader1 2 4 2 15 2 2" xfId="16671" xr:uid="{00000000-0005-0000-0000-00000C410000}"/>
    <cellStyle name="EYHeader1 2 4 2 15 3" xfId="16672" xr:uid="{00000000-0005-0000-0000-00000D410000}"/>
    <cellStyle name="EYHeader1 2 4 2 16" xfId="16673" xr:uid="{00000000-0005-0000-0000-00000E410000}"/>
    <cellStyle name="EYHeader1 2 4 2 16 2" xfId="16674" xr:uid="{00000000-0005-0000-0000-00000F410000}"/>
    <cellStyle name="EYHeader1 2 4 2 16 2 2" xfId="16675" xr:uid="{00000000-0005-0000-0000-000010410000}"/>
    <cellStyle name="EYHeader1 2 4 2 16 3" xfId="16676" xr:uid="{00000000-0005-0000-0000-000011410000}"/>
    <cellStyle name="EYHeader1 2 4 2 17" xfId="16677" xr:uid="{00000000-0005-0000-0000-000012410000}"/>
    <cellStyle name="EYHeader1 2 4 2 17 2" xfId="16678" xr:uid="{00000000-0005-0000-0000-000013410000}"/>
    <cellStyle name="EYHeader1 2 4 2 17 2 2" xfId="16679" xr:uid="{00000000-0005-0000-0000-000014410000}"/>
    <cellStyle name="EYHeader1 2 4 2 17 3" xfId="16680" xr:uid="{00000000-0005-0000-0000-000015410000}"/>
    <cellStyle name="EYHeader1 2 4 2 18" xfId="16681" xr:uid="{00000000-0005-0000-0000-000016410000}"/>
    <cellStyle name="EYHeader1 2 4 2 18 2" xfId="16682" xr:uid="{00000000-0005-0000-0000-000017410000}"/>
    <cellStyle name="EYHeader1 2 4 2 18 2 2" xfId="16683" xr:uid="{00000000-0005-0000-0000-000018410000}"/>
    <cellStyle name="EYHeader1 2 4 2 18 3" xfId="16684" xr:uid="{00000000-0005-0000-0000-000019410000}"/>
    <cellStyle name="EYHeader1 2 4 2 19" xfId="16685" xr:uid="{00000000-0005-0000-0000-00001A410000}"/>
    <cellStyle name="EYHeader1 2 4 2 19 2" xfId="16686" xr:uid="{00000000-0005-0000-0000-00001B410000}"/>
    <cellStyle name="EYHeader1 2 4 2 19 2 2" xfId="16687" xr:uid="{00000000-0005-0000-0000-00001C410000}"/>
    <cellStyle name="EYHeader1 2 4 2 19 3" xfId="16688" xr:uid="{00000000-0005-0000-0000-00001D410000}"/>
    <cellStyle name="EYHeader1 2 4 2 2" xfId="16689" xr:uid="{00000000-0005-0000-0000-00001E410000}"/>
    <cellStyle name="EYHeader1 2 4 2 2 2" xfId="16690" xr:uid="{00000000-0005-0000-0000-00001F410000}"/>
    <cellStyle name="EYHeader1 2 4 2 2 2 2" xfId="16691" xr:uid="{00000000-0005-0000-0000-000020410000}"/>
    <cellStyle name="EYHeader1 2 4 2 2 3" xfId="16692" xr:uid="{00000000-0005-0000-0000-000021410000}"/>
    <cellStyle name="EYHeader1 2 4 2 20" xfId="16693" xr:uid="{00000000-0005-0000-0000-000022410000}"/>
    <cellStyle name="EYHeader1 2 4 2 20 2" xfId="16694" xr:uid="{00000000-0005-0000-0000-000023410000}"/>
    <cellStyle name="EYHeader1 2 4 2 21" xfId="16695" xr:uid="{00000000-0005-0000-0000-000024410000}"/>
    <cellStyle name="EYHeader1 2 4 2 22" xfId="16696" xr:uid="{00000000-0005-0000-0000-000025410000}"/>
    <cellStyle name="EYHeader1 2 4 2 3" xfId="16697" xr:uid="{00000000-0005-0000-0000-000026410000}"/>
    <cellStyle name="EYHeader1 2 4 2 3 2" xfId="16698" xr:uid="{00000000-0005-0000-0000-000027410000}"/>
    <cellStyle name="EYHeader1 2 4 2 3 2 2" xfId="16699" xr:uid="{00000000-0005-0000-0000-000028410000}"/>
    <cellStyle name="EYHeader1 2 4 2 3 3" xfId="16700" xr:uid="{00000000-0005-0000-0000-000029410000}"/>
    <cellStyle name="EYHeader1 2 4 2 4" xfId="16701" xr:uid="{00000000-0005-0000-0000-00002A410000}"/>
    <cellStyle name="EYHeader1 2 4 2 4 2" xfId="16702" xr:uid="{00000000-0005-0000-0000-00002B410000}"/>
    <cellStyle name="EYHeader1 2 4 2 4 2 2" xfId="16703" xr:uid="{00000000-0005-0000-0000-00002C410000}"/>
    <cellStyle name="EYHeader1 2 4 2 4 3" xfId="16704" xr:uid="{00000000-0005-0000-0000-00002D410000}"/>
    <cellStyle name="EYHeader1 2 4 2 5" xfId="16705" xr:uid="{00000000-0005-0000-0000-00002E410000}"/>
    <cellStyle name="EYHeader1 2 4 2 5 2" xfId="16706" xr:uid="{00000000-0005-0000-0000-00002F410000}"/>
    <cellStyle name="EYHeader1 2 4 2 5 2 2" xfId="16707" xr:uid="{00000000-0005-0000-0000-000030410000}"/>
    <cellStyle name="EYHeader1 2 4 2 5 3" xfId="16708" xr:uid="{00000000-0005-0000-0000-000031410000}"/>
    <cellStyle name="EYHeader1 2 4 2 6" xfId="16709" xr:uid="{00000000-0005-0000-0000-000032410000}"/>
    <cellStyle name="EYHeader1 2 4 2 6 2" xfId="16710" xr:uid="{00000000-0005-0000-0000-000033410000}"/>
    <cellStyle name="EYHeader1 2 4 2 6 2 2" xfId="16711" xr:uid="{00000000-0005-0000-0000-000034410000}"/>
    <cellStyle name="EYHeader1 2 4 2 6 3" xfId="16712" xr:uid="{00000000-0005-0000-0000-000035410000}"/>
    <cellStyle name="EYHeader1 2 4 2 7" xfId="16713" xr:uid="{00000000-0005-0000-0000-000036410000}"/>
    <cellStyle name="EYHeader1 2 4 2 7 2" xfId="16714" xr:uid="{00000000-0005-0000-0000-000037410000}"/>
    <cellStyle name="EYHeader1 2 4 2 7 2 2" xfId="16715" xr:uid="{00000000-0005-0000-0000-000038410000}"/>
    <cellStyle name="EYHeader1 2 4 2 7 3" xfId="16716" xr:uid="{00000000-0005-0000-0000-000039410000}"/>
    <cellStyle name="EYHeader1 2 4 2 8" xfId="16717" xr:uid="{00000000-0005-0000-0000-00003A410000}"/>
    <cellStyle name="EYHeader1 2 4 2 8 2" xfId="16718" xr:uid="{00000000-0005-0000-0000-00003B410000}"/>
    <cellStyle name="EYHeader1 2 4 2 8 2 2" xfId="16719" xr:uid="{00000000-0005-0000-0000-00003C410000}"/>
    <cellStyle name="EYHeader1 2 4 2 8 3" xfId="16720" xr:uid="{00000000-0005-0000-0000-00003D410000}"/>
    <cellStyle name="EYHeader1 2 4 2 9" xfId="16721" xr:uid="{00000000-0005-0000-0000-00003E410000}"/>
    <cellStyle name="EYHeader1 2 4 2 9 2" xfId="16722" xr:uid="{00000000-0005-0000-0000-00003F410000}"/>
    <cellStyle name="EYHeader1 2 4 2 9 2 2" xfId="16723" xr:uid="{00000000-0005-0000-0000-000040410000}"/>
    <cellStyle name="EYHeader1 2 4 2 9 3" xfId="16724" xr:uid="{00000000-0005-0000-0000-000041410000}"/>
    <cellStyle name="EYHeader1 2 4 20" xfId="16725" xr:uid="{00000000-0005-0000-0000-000042410000}"/>
    <cellStyle name="EYHeader1 2 4 20 2" xfId="16726" xr:uid="{00000000-0005-0000-0000-000043410000}"/>
    <cellStyle name="EYHeader1 2 4 20 2 2" xfId="16727" xr:uid="{00000000-0005-0000-0000-000044410000}"/>
    <cellStyle name="EYHeader1 2 4 20 3" xfId="16728" xr:uid="{00000000-0005-0000-0000-000045410000}"/>
    <cellStyle name="EYHeader1 2 4 21" xfId="16729" xr:uid="{00000000-0005-0000-0000-000046410000}"/>
    <cellStyle name="EYHeader1 2 4 21 2" xfId="16730" xr:uid="{00000000-0005-0000-0000-000047410000}"/>
    <cellStyle name="EYHeader1 2 4 22" xfId="16731" xr:uid="{00000000-0005-0000-0000-000048410000}"/>
    <cellStyle name="EYHeader1 2 4 23" xfId="16732" xr:uid="{00000000-0005-0000-0000-000049410000}"/>
    <cellStyle name="EYHeader1 2 4 3" xfId="16733" xr:uid="{00000000-0005-0000-0000-00004A410000}"/>
    <cellStyle name="EYHeader1 2 4 3 2" xfId="16734" xr:uid="{00000000-0005-0000-0000-00004B410000}"/>
    <cellStyle name="EYHeader1 2 4 3 2 2" xfId="16735" xr:uid="{00000000-0005-0000-0000-00004C410000}"/>
    <cellStyle name="EYHeader1 2 4 3 3" xfId="16736" xr:uid="{00000000-0005-0000-0000-00004D410000}"/>
    <cellStyle name="EYHeader1 2 4 4" xfId="16737" xr:uid="{00000000-0005-0000-0000-00004E410000}"/>
    <cellStyle name="EYHeader1 2 4 4 2" xfId="16738" xr:uid="{00000000-0005-0000-0000-00004F410000}"/>
    <cellStyle name="EYHeader1 2 4 4 2 2" xfId="16739" xr:uid="{00000000-0005-0000-0000-000050410000}"/>
    <cellStyle name="EYHeader1 2 4 4 3" xfId="16740" xr:uid="{00000000-0005-0000-0000-000051410000}"/>
    <cellStyle name="EYHeader1 2 4 5" xfId="16741" xr:uid="{00000000-0005-0000-0000-000052410000}"/>
    <cellStyle name="EYHeader1 2 4 5 2" xfId="16742" xr:uid="{00000000-0005-0000-0000-000053410000}"/>
    <cellStyle name="EYHeader1 2 4 5 2 2" xfId="16743" xr:uid="{00000000-0005-0000-0000-000054410000}"/>
    <cellStyle name="EYHeader1 2 4 5 3" xfId="16744" xr:uid="{00000000-0005-0000-0000-000055410000}"/>
    <cellStyle name="EYHeader1 2 4 6" xfId="16745" xr:uid="{00000000-0005-0000-0000-000056410000}"/>
    <cellStyle name="EYHeader1 2 4 6 2" xfId="16746" xr:uid="{00000000-0005-0000-0000-000057410000}"/>
    <cellStyle name="EYHeader1 2 4 6 2 2" xfId="16747" xr:uid="{00000000-0005-0000-0000-000058410000}"/>
    <cellStyle name="EYHeader1 2 4 6 3" xfId="16748" xr:uid="{00000000-0005-0000-0000-000059410000}"/>
    <cellStyle name="EYHeader1 2 4 7" xfId="16749" xr:uid="{00000000-0005-0000-0000-00005A410000}"/>
    <cellStyle name="EYHeader1 2 4 7 2" xfId="16750" xr:uid="{00000000-0005-0000-0000-00005B410000}"/>
    <cellStyle name="EYHeader1 2 4 7 2 2" xfId="16751" xr:uid="{00000000-0005-0000-0000-00005C410000}"/>
    <cellStyle name="EYHeader1 2 4 7 3" xfId="16752" xr:uid="{00000000-0005-0000-0000-00005D410000}"/>
    <cellStyle name="EYHeader1 2 4 8" xfId="16753" xr:uid="{00000000-0005-0000-0000-00005E410000}"/>
    <cellStyle name="EYHeader1 2 4 8 2" xfId="16754" xr:uid="{00000000-0005-0000-0000-00005F410000}"/>
    <cellStyle name="EYHeader1 2 4 8 2 2" xfId="16755" xr:uid="{00000000-0005-0000-0000-000060410000}"/>
    <cellStyle name="EYHeader1 2 4 8 3" xfId="16756" xr:uid="{00000000-0005-0000-0000-000061410000}"/>
    <cellStyle name="EYHeader1 2 4 9" xfId="16757" xr:uid="{00000000-0005-0000-0000-000062410000}"/>
    <cellStyle name="EYHeader1 2 4 9 2" xfId="16758" xr:uid="{00000000-0005-0000-0000-000063410000}"/>
    <cellStyle name="EYHeader1 2 4 9 2 2" xfId="16759" xr:uid="{00000000-0005-0000-0000-000064410000}"/>
    <cellStyle name="EYHeader1 2 4 9 3" xfId="16760" xr:uid="{00000000-0005-0000-0000-000065410000}"/>
    <cellStyle name="EYHeader1 2 5" xfId="16761" xr:uid="{00000000-0005-0000-0000-000066410000}"/>
    <cellStyle name="EYHeader1 2 5 10" xfId="16762" xr:uid="{00000000-0005-0000-0000-000067410000}"/>
    <cellStyle name="EYHeader1 2 5 10 2" xfId="16763" xr:uid="{00000000-0005-0000-0000-000068410000}"/>
    <cellStyle name="EYHeader1 2 5 10 2 2" xfId="16764" xr:uid="{00000000-0005-0000-0000-000069410000}"/>
    <cellStyle name="EYHeader1 2 5 10 3" xfId="16765" xr:uid="{00000000-0005-0000-0000-00006A410000}"/>
    <cellStyle name="EYHeader1 2 5 11" xfId="16766" xr:uid="{00000000-0005-0000-0000-00006B410000}"/>
    <cellStyle name="EYHeader1 2 5 11 2" xfId="16767" xr:uid="{00000000-0005-0000-0000-00006C410000}"/>
    <cellStyle name="EYHeader1 2 5 11 2 2" xfId="16768" xr:uid="{00000000-0005-0000-0000-00006D410000}"/>
    <cellStyle name="EYHeader1 2 5 11 3" xfId="16769" xr:uid="{00000000-0005-0000-0000-00006E410000}"/>
    <cellStyle name="EYHeader1 2 5 12" xfId="16770" xr:uid="{00000000-0005-0000-0000-00006F410000}"/>
    <cellStyle name="EYHeader1 2 5 12 2" xfId="16771" xr:uid="{00000000-0005-0000-0000-000070410000}"/>
    <cellStyle name="EYHeader1 2 5 12 2 2" xfId="16772" xr:uid="{00000000-0005-0000-0000-000071410000}"/>
    <cellStyle name="EYHeader1 2 5 12 3" xfId="16773" xr:uid="{00000000-0005-0000-0000-000072410000}"/>
    <cellStyle name="EYHeader1 2 5 13" xfId="16774" xr:uid="{00000000-0005-0000-0000-000073410000}"/>
    <cellStyle name="EYHeader1 2 5 13 2" xfId="16775" xr:uid="{00000000-0005-0000-0000-000074410000}"/>
    <cellStyle name="EYHeader1 2 5 13 2 2" xfId="16776" xr:uid="{00000000-0005-0000-0000-000075410000}"/>
    <cellStyle name="EYHeader1 2 5 13 3" xfId="16777" xr:uid="{00000000-0005-0000-0000-000076410000}"/>
    <cellStyle name="EYHeader1 2 5 14" xfId="16778" xr:uid="{00000000-0005-0000-0000-000077410000}"/>
    <cellStyle name="EYHeader1 2 5 14 2" xfId="16779" xr:uid="{00000000-0005-0000-0000-000078410000}"/>
    <cellStyle name="EYHeader1 2 5 14 2 2" xfId="16780" xr:uid="{00000000-0005-0000-0000-000079410000}"/>
    <cellStyle name="EYHeader1 2 5 14 3" xfId="16781" xr:uid="{00000000-0005-0000-0000-00007A410000}"/>
    <cellStyle name="EYHeader1 2 5 15" xfId="16782" xr:uid="{00000000-0005-0000-0000-00007B410000}"/>
    <cellStyle name="EYHeader1 2 5 15 2" xfId="16783" xr:uid="{00000000-0005-0000-0000-00007C410000}"/>
    <cellStyle name="EYHeader1 2 5 15 2 2" xfId="16784" xr:uid="{00000000-0005-0000-0000-00007D410000}"/>
    <cellStyle name="EYHeader1 2 5 15 3" xfId="16785" xr:uid="{00000000-0005-0000-0000-00007E410000}"/>
    <cellStyle name="EYHeader1 2 5 16" xfId="16786" xr:uid="{00000000-0005-0000-0000-00007F410000}"/>
    <cellStyle name="EYHeader1 2 5 16 2" xfId="16787" xr:uid="{00000000-0005-0000-0000-000080410000}"/>
    <cellStyle name="EYHeader1 2 5 16 2 2" xfId="16788" xr:uid="{00000000-0005-0000-0000-000081410000}"/>
    <cellStyle name="EYHeader1 2 5 16 3" xfId="16789" xr:uid="{00000000-0005-0000-0000-000082410000}"/>
    <cellStyle name="EYHeader1 2 5 17" xfId="16790" xr:uid="{00000000-0005-0000-0000-000083410000}"/>
    <cellStyle name="EYHeader1 2 5 17 2" xfId="16791" xr:uid="{00000000-0005-0000-0000-000084410000}"/>
    <cellStyle name="EYHeader1 2 5 17 2 2" xfId="16792" xr:uid="{00000000-0005-0000-0000-000085410000}"/>
    <cellStyle name="EYHeader1 2 5 17 3" xfId="16793" xr:uid="{00000000-0005-0000-0000-000086410000}"/>
    <cellStyle name="EYHeader1 2 5 18" xfId="16794" xr:uid="{00000000-0005-0000-0000-000087410000}"/>
    <cellStyle name="EYHeader1 2 5 18 2" xfId="16795" xr:uid="{00000000-0005-0000-0000-000088410000}"/>
    <cellStyle name="EYHeader1 2 5 18 2 2" xfId="16796" xr:uid="{00000000-0005-0000-0000-000089410000}"/>
    <cellStyle name="EYHeader1 2 5 18 3" xfId="16797" xr:uid="{00000000-0005-0000-0000-00008A410000}"/>
    <cellStyle name="EYHeader1 2 5 19" xfId="16798" xr:uid="{00000000-0005-0000-0000-00008B410000}"/>
    <cellStyle name="EYHeader1 2 5 19 2" xfId="16799" xr:uid="{00000000-0005-0000-0000-00008C410000}"/>
    <cellStyle name="EYHeader1 2 5 19 2 2" xfId="16800" xr:uid="{00000000-0005-0000-0000-00008D410000}"/>
    <cellStyle name="EYHeader1 2 5 19 3" xfId="16801" xr:uid="{00000000-0005-0000-0000-00008E410000}"/>
    <cellStyle name="EYHeader1 2 5 2" xfId="16802" xr:uid="{00000000-0005-0000-0000-00008F410000}"/>
    <cellStyle name="EYHeader1 2 5 2 2" xfId="16803" xr:uid="{00000000-0005-0000-0000-000090410000}"/>
    <cellStyle name="EYHeader1 2 5 2 2 2" xfId="16804" xr:uid="{00000000-0005-0000-0000-000091410000}"/>
    <cellStyle name="EYHeader1 2 5 2 3" xfId="16805" xr:uid="{00000000-0005-0000-0000-000092410000}"/>
    <cellStyle name="EYHeader1 2 5 20" xfId="16806" xr:uid="{00000000-0005-0000-0000-000093410000}"/>
    <cellStyle name="EYHeader1 2 5 20 2" xfId="16807" xr:uid="{00000000-0005-0000-0000-000094410000}"/>
    <cellStyle name="EYHeader1 2 5 21" xfId="16808" xr:uid="{00000000-0005-0000-0000-000095410000}"/>
    <cellStyle name="EYHeader1 2 5 22" xfId="16809" xr:uid="{00000000-0005-0000-0000-000096410000}"/>
    <cellStyle name="EYHeader1 2 5 3" xfId="16810" xr:uid="{00000000-0005-0000-0000-000097410000}"/>
    <cellStyle name="EYHeader1 2 5 3 2" xfId="16811" xr:uid="{00000000-0005-0000-0000-000098410000}"/>
    <cellStyle name="EYHeader1 2 5 3 2 2" xfId="16812" xr:uid="{00000000-0005-0000-0000-000099410000}"/>
    <cellStyle name="EYHeader1 2 5 3 3" xfId="16813" xr:uid="{00000000-0005-0000-0000-00009A410000}"/>
    <cellStyle name="EYHeader1 2 5 4" xfId="16814" xr:uid="{00000000-0005-0000-0000-00009B410000}"/>
    <cellStyle name="EYHeader1 2 5 4 2" xfId="16815" xr:uid="{00000000-0005-0000-0000-00009C410000}"/>
    <cellStyle name="EYHeader1 2 5 4 2 2" xfId="16816" xr:uid="{00000000-0005-0000-0000-00009D410000}"/>
    <cellStyle name="EYHeader1 2 5 4 3" xfId="16817" xr:uid="{00000000-0005-0000-0000-00009E410000}"/>
    <cellStyle name="EYHeader1 2 5 5" xfId="16818" xr:uid="{00000000-0005-0000-0000-00009F410000}"/>
    <cellStyle name="EYHeader1 2 5 5 2" xfId="16819" xr:uid="{00000000-0005-0000-0000-0000A0410000}"/>
    <cellStyle name="EYHeader1 2 5 5 2 2" xfId="16820" xr:uid="{00000000-0005-0000-0000-0000A1410000}"/>
    <cellStyle name="EYHeader1 2 5 5 3" xfId="16821" xr:uid="{00000000-0005-0000-0000-0000A2410000}"/>
    <cellStyle name="EYHeader1 2 5 6" xfId="16822" xr:uid="{00000000-0005-0000-0000-0000A3410000}"/>
    <cellStyle name="EYHeader1 2 5 6 2" xfId="16823" xr:uid="{00000000-0005-0000-0000-0000A4410000}"/>
    <cellStyle name="EYHeader1 2 5 6 2 2" xfId="16824" xr:uid="{00000000-0005-0000-0000-0000A5410000}"/>
    <cellStyle name="EYHeader1 2 5 6 3" xfId="16825" xr:uid="{00000000-0005-0000-0000-0000A6410000}"/>
    <cellStyle name="EYHeader1 2 5 7" xfId="16826" xr:uid="{00000000-0005-0000-0000-0000A7410000}"/>
    <cellStyle name="EYHeader1 2 5 7 2" xfId="16827" xr:uid="{00000000-0005-0000-0000-0000A8410000}"/>
    <cellStyle name="EYHeader1 2 5 7 2 2" xfId="16828" xr:uid="{00000000-0005-0000-0000-0000A9410000}"/>
    <cellStyle name="EYHeader1 2 5 7 3" xfId="16829" xr:uid="{00000000-0005-0000-0000-0000AA410000}"/>
    <cellStyle name="EYHeader1 2 5 8" xfId="16830" xr:uid="{00000000-0005-0000-0000-0000AB410000}"/>
    <cellStyle name="EYHeader1 2 5 8 2" xfId="16831" xr:uid="{00000000-0005-0000-0000-0000AC410000}"/>
    <cellStyle name="EYHeader1 2 5 8 2 2" xfId="16832" xr:uid="{00000000-0005-0000-0000-0000AD410000}"/>
    <cellStyle name="EYHeader1 2 5 8 3" xfId="16833" xr:uid="{00000000-0005-0000-0000-0000AE410000}"/>
    <cellStyle name="EYHeader1 2 5 9" xfId="16834" xr:uid="{00000000-0005-0000-0000-0000AF410000}"/>
    <cellStyle name="EYHeader1 2 5 9 2" xfId="16835" xr:uid="{00000000-0005-0000-0000-0000B0410000}"/>
    <cellStyle name="EYHeader1 2 5 9 2 2" xfId="16836" xr:uid="{00000000-0005-0000-0000-0000B1410000}"/>
    <cellStyle name="EYHeader1 2 5 9 3" xfId="16837" xr:uid="{00000000-0005-0000-0000-0000B2410000}"/>
    <cellStyle name="EYHeader1 2 6" xfId="16838" xr:uid="{00000000-0005-0000-0000-0000B3410000}"/>
    <cellStyle name="EYHeader1 2 6 2" xfId="16839" xr:uid="{00000000-0005-0000-0000-0000B4410000}"/>
    <cellStyle name="EYHeader1 2 6 2 2" xfId="16840" xr:uid="{00000000-0005-0000-0000-0000B5410000}"/>
    <cellStyle name="EYHeader1 2 6 3" xfId="16841" xr:uid="{00000000-0005-0000-0000-0000B6410000}"/>
    <cellStyle name="EYHeader1 2 6 4" xfId="16842" xr:uid="{00000000-0005-0000-0000-0000B7410000}"/>
    <cellStyle name="EYHeader1 2 7" xfId="16843" xr:uid="{00000000-0005-0000-0000-0000B8410000}"/>
    <cellStyle name="EYHeader1 2 7 2" xfId="16844" xr:uid="{00000000-0005-0000-0000-0000B9410000}"/>
    <cellStyle name="EYHeader1 2 7 2 2" xfId="16845" xr:uid="{00000000-0005-0000-0000-0000BA410000}"/>
    <cellStyle name="EYHeader1 2 7 3" xfId="16846" xr:uid="{00000000-0005-0000-0000-0000BB410000}"/>
    <cellStyle name="EYHeader1 2 8" xfId="16847" xr:uid="{00000000-0005-0000-0000-0000BC410000}"/>
    <cellStyle name="EYHeader1 2 8 2" xfId="16848" xr:uid="{00000000-0005-0000-0000-0000BD410000}"/>
    <cellStyle name="EYHeader1 2 8 2 2" xfId="16849" xr:uid="{00000000-0005-0000-0000-0000BE410000}"/>
    <cellStyle name="EYHeader1 2 8 3" xfId="16850" xr:uid="{00000000-0005-0000-0000-0000BF410000}"/>
    <cellStyle name="EYHeader1 2 9" xfId="16851" xr:uid="{00000000-0005-0000-0000-0000C0410000}"/>
    <cellStyle name="EYHeader1 2 9 2" xfId="16852" xr:uid="{00000000-0005-0000-0000-0000C1410000}"/>
    <cellStyle name="EYHeader1 2 9 2 2" xfId="16853" xr:uid="{00000000-0005-0000-0000-0000C2410000}"/>
    <cellStyle name="EYHeader1 2 9 3" xfId="16854" xr:uid="{00000000-0005-0000-0000-0000C3410000}"/>
    <cellStyle name="EYHeader1 3" xfId="16855" xr:uid="{00000000-0005-0000-0000-0000C4410000}"/>
    <cellStyle name="EYHeader1 3 2" xfId="16856" xr:uid="{00000000-0005-0000-0000-0000C5410000}"/>
    <cellStyle name="EYHeader1 3 2 10" xfId="16857" xr:uid="{00000000-0005-0000-0000-0000C6410000}"/>
    <cellStyle name="EYHeader1 3 2 10 2" xfId="16858" xr:uid="{00000000-0005-0000-0000-0000C7410000}"/>
    <cellStyle name="EYHeader1 3 2 10 2 2" xfId="16859" xr:uid="{00000000-0005-0000-0000-0000C8410000}"/>
    <cellStyle name="EYHeader1 3 2 10 3" xfId="16860" xr:uid="{00000000-0005-0000-0000-0000C9410000}"/>
    <cellStyle name="EYHeader1 3 2 11" xfId="16861" xr:uid="{00000000-0005-0000-0000-0000CA410000}"/>
    <cellStyle name="EYHeader1 3 2 11 2" xfId="16862" xr:uid="{00000000-0005-0000-0000-0000CB410000}"/>
    <cellStyle name="EYHeader1 3 2 11 2 2" xfId="16863" xr:uid="{00000000-0005-0000-0000-0000CC410000}"/>
    <cellStyle name="EYHeader1 3 2 11 3" xfId="16864" xr:uid="{00000000-0005-0000-0000-0000CD410000}"/>
    <cellStyle name="EYHeader1 3 2 12" xfId="16865" xr:uid="{00000000-0005-0000-0000-0000CE410000}"/>
    <cellStyle name="EYHeader1 3 2 12 2" xfId="16866" xr:uid="{00000000-0005-0000-0000-0000CF410000}"/>
    <cellStyle name="EYHeader1 3 2 12 2 2" xfId="16867" xr:uid="{00000000-0005-0000-0000-0000D0410000}"/>
    <cellStyle name="EYHeader1 3 2 12 3" xfId="16868" xr:uid="{00000000-0005-0000-0000-0000D1410000}"/>
    <cellStyle name="EYHeader1 3 2 13" xfId="16869" xr:uid="{00000000-0005-0000-0000-0000D2410000}"/>
    <cellStyle name="EYHeader1 3 2 13 2" xfId="16870" xr:uid="{00000000-0005-0000-0000-0000D3410000}"/>
    <cellStyle name="EYHeader1 3 2 13 2 2" xfId="16871" xr:uid="{00000000-0005-0000-0000-0000D4410000}"/>
    <cellStyle name="EYHeader1 3 2 13 3" xfId="16872" xr:uid="{00000000-0005-0000-0000-0000D5410000}"/>
    <cellStyle name="EYHeader1 3 2 14" xfId="16873" xr:uid="{00000000-0005-0000-0000-0000D6410000}"/>
    <cellStyle name="EYHeader1 3 2 14 2" xfId="16874" xr:uid="{00000000-0005-0000-0000-0000D7410000}"/>
    <cellStyle name="EYHeader1 3 2 14 2 2" xfId="16875" xr:uid="{00000000-0005-0000-0000-0000D8410000}"/>
    <cellStyle name="EYHeader1 3 2 14 3" xfId="16876" xr:uid="{00000000-0005-0000-0000-0000D9410000}"/>
    <cellStyle name="EYHeader1 3 2 15" xfId="16877" xr:uid="{00000000-0005-0000-0000-0000DA410000}"/>
    <cellStyle name="EYHeader1 3 2 15 2" xfId="16878" xr:uid="{00000000-0005-0000-0000-0000DB410000}"/>
    <cellStyle name="EYHeader1 3 2 15 2 2" xfId="16879" xr:uid="{00000000-0005-0000-0000-0000DC410000}"/>
    <cellStyle name="EYHeader1 3 2 15 3" xfId="16880" xr:uid="{00000000-0005-0000-0000-0000DD410000}"/>
    <cellStyle name="EYHeader1 3 2 16" xfId="16881" xr:uid="{00000000-0005-0000-0000-0000DE410000}"/>
    <cellStyle name="EYHeader1 3 2 16 2" xfId="16882" xr:uid="{00000000-0005-0000-0000-0000DF410000}"/>
    <cellStyle name="EYHeader1 3 2 16 2 2" xfId="16883" xr:uid="{00000000-0005-0000-0000-0000E0410000}"/>
    <cellStyle name="EYHeader1 3 2 16 3" xfId="16884" xr:uid="{00000000-0005-0000-0000-0000E1410000}"/>
    <cellStyle name="EYHeader1 3 2 17" xfId="16885" xr:uid="{00000000-0005-0000-0000-0000E2410000}"/>
    <cellStyle name="EYHeader1 3 2 17 2" xfId="16886" xr:uid="{00000000-0005-0000-0000-0000E3410000}"/>
    <cellStyle name="EYHeader1 3 2 17 2 2" xfId="16887" xr:uid="{00000000-0005-0000-0000-0000E4410000}"/>
    <cellStyle name="EYHeader1 3 2 17 3" xfId="16888" xr:uid="{00000000-0005-0000-0000-0000E5410000}"/>
    <cellStyle name="EYHeader1 3 2 18" xfId="16889" xr:uid="{00000000-0005-0000-0000-0000E6410000}"/>
    <cellStyle name="EYHeader1 3 2 18 2" xfId="16890" xr:uid="{00000000-0005-0000-0000-0000E7410000}"/>
    <cellStyle name="EYHeader1 3 2 18 2 2" xfId="16891" xr:uid="{00000000-0005-0000-0000-0000E8410000}"/>
    <cellStyle name="EYHeader1 3 2 18 3" xfId="16892" xr:uid="{00000000-0005-0000-0000-0000E9410000}"/>
    <cellStyle name="EYHeader1 3 2 19" xfId="16893" xr:uid="{00000000-0005-0000-0000-0000EA410000}"/>
    <cellStyle name="EYHeader1 3 2 19 2" xfId="16894" xr:uid="{00000000-0005-0000-0000-0000EB410000}"/>
    <cellStyle name="EYHeader1 3 2 19 2 2" xfId="16895" xr:uid="{00000000-0005-0000-0000-0000EC410000}"/>
    <cellStyle name="EYHeader1 3 2 19 3" xfId="16896" xr:uid="{00000000-0005-0000-0000-0000ED410000}"/>
    <cellStyle name="EYHeader1 3 2 2" xfId="16897" xr:uid="{00000000-0005-0000-0000-0000EE410000}"/>
    <cellStyle name="EYHeader1 3 2 2 2" xfId="16898" xr:uid="{00000000-0005-0000-0000-0000EF410000}"/>
    <cellStyle name="EYHeader1 3 2 2 2 2" xfId="16899" xr:uid="{00000000-0005-0000-0000-0000F0410000}"/>
    <cellStyle name="EYHeader1 3 2 2 2 2 2" xfId="16900" xr:uid="{00000000-0005-0000-0000-0000F1410000}"/>
    <cellStyle name="EYHeader1 3 2 2 2 2 3" xfId="16901" xr:uid="{00000000-0005-0000-0000-0000F2410000}"/>
    <cellStyle name="EYHeader1 3 2 2 3" xfId="16902" xr:uid="{00000000-0005-0000-0000-0000F3410000}"/>
    <cellStyle name="EYHeader1 3 2 2 3 2" xfId="16903" xr:uid="{00000000-0005-0000-0000-0000F4410000}"/>
    <cellStyle name="EYHeader1 3 2 2 3 3" xfId="16904" xr:uid="{00000000-0005-0000-0000-0000F5410000}"/>
    <cellStyle name="EYHeader1 3 2 2 4" xfId="16905" xr:uid="{00000000-0005-0000-0000-0000F6410000}"/>
    <cellStyle name="EYHeader1 3 2 2 5" xfId="16906" xr:uid="{00000000-0005-0000-0000-0000F7410000}"/>
    <cellStyle name="EYHeader1 3 2 20" xfId="16907" xr:uid="{00000000-0005-0000-0000-0000F8410000}"/>
    <cellStyle name="EYHeader1 3 2 20 2" xfId="16908" xr:uid="{00000000-0005-0000-0000-0000F9410000}"/>
    <cellStyle name="EYHeader1 3 2 21" xfId="16909" xr:uid="{00000000-0005-0000-0000-0000FA410000}"/>
    <cellStyle name="EYHeader1 3 2 21 2" xfId="16910" xr:uid="{00000000-0005-0000-0000-0000FB410000}"/>
    <cellStyle name="EYHeader1 3 2 22" xfId="16911" xr:uid="{00000000-0005-0000-0000-0000FC410000}"/>
    <cellStyle name="EYHeader1 3 2 3" xfId="16912" xr:uid="{00000000-0005-0000-0000-0000FD410000}"/>
    <cellStyle name="EYHeader1 3 2 3 2" xfId="16913" xr:uid="{00000000-0005-0000-0000-0000FE410000}"/>
    <cellStyle name="EYHeader1 3 2 3 2 2" xfId="16914" xr:uid="{00000000-0005-0000-0000-0000FF410000}"/>
    <cellStyle name="EYHeader1 3 2 3 3" xfId="16915" xr:uid="{00000000-0005-0000-0000-000000420000}"/>
    <cellStyle name="EYHeader1 3 2 3 4" xfId="16916" xr:uid="{00000000-0005-0000-0000-000001420000}"/>
    <cellStyle name="EYHeader1 3 2 4" xfId="16917" xr:uid="{00000000-0005-0000-0000-000002420000}"/>
    <cellStyle name="EYHeader1 3 2 4 2" xfId="16918" xr:uid="{00000000-0005-0000-0000-000003420000}"/>
    <cellStyle name="EYHeader1 3 2 4 2 2" xfId="16919" xr:uid="{00000000-0005-0000-0000-000004420000}"/>
    <cellStyle name="EYHeader1 3 2 4 3" xfId="16920" xr:uid="{00000000-0005-0000-0000-000005420000}"/>
    <cellStyle name="EYHeader1 3 2 5" xfId="16921" xr:uid="{00000000-0005-0000-0000-000006420000}"/>
    <cellStyle name="EYHeader1 3 2 5 2" xfId="16922" xr:uid="{00000000-0005-0000-0000-000007420000}"/>
    <cellStyle name="EYHeader1 3 2 5 2 2" xfId="16923" xr:uid="{00000000-0005-0000-0000-000008420000}"/>
    <cellStyle name="EYHeader1 3 2 5 3" xfId="16924" xr:uid="{00000000-0005-0000-0000-000009420000}"/>
    <cellStyle name="EYHeader1 3 2 6" xfId="16925" xr:uid="{00000000-0005-0000-0000-00000A420000}"/>
    <cellStyle name="EYHeader1 3 2 6 2" xfId="16926" xr:uid="{00000000-0005-0000-0000-00000B420000}"/>
    <cellStyle name="EYHeader1 3 2 6 2 2" xfId="16927" xr:uid="{00000000-0005-0000-0000-00000C420000}"/>
    <cellStyle name="EYHeader1 3 2 6 3" xfId="16928" xr:uid="{00000000-0005-0000-0000-00000D420000}"/>
    <cellStyle name="EYHeader1 3 2 7" xfId="16929" xr:uid="{00000000-0005-0000-0000-00000E420000}"/>
    <cellStyle name="EYHeader1 3 2 7 2" xfId="16930" xr:uid="{00000000-0005-0000-0000-00000F420000}"/>
    <cellStyle name="EYHeader1 3 2 7 2 2" xfId="16931" xr:uid="{00000000-0005-0000-0000-000010420000}"/>
    <cellStyle name="EYHeader1 3 2 7 3" xfId="16932" xr:uid="{00000000-0005-0000-0000-000011420000}"/>
    <cellStyle name="EYHeader1 3 2 8" xfId="16933" xr:uid="{00000000-0005-0000-0000-000012420000}"/>
    <cellStyle name="EYHeader1 3 2 8 2" xfId="16934" xr:uid="{00000000-0005-0000-0000-000013420000}"/>
    <cellStyle name="EYHeader1 3 2 8 2 2" xfId="16935" xr:uid="{00000000-0005-0000-0000-000014420000}"/>
    <cellStyle name="EYHeader1 3 2 8 3" xfId="16936" xr:uid="{00000000-0005-0000-0000-000015420000}"/>
    <cellStyle name="EYHeader1 3 2 9" xfId="16937" xr:uid="{00000000-0005-0000-0000-000016420000}"/>
    <cellStyle name="EYHeader1 3 2 9 2" xfId="16938" xr:uid="{00000000-0005-0000-0000-000017420000}"/>
    <cellStyle name="EYHeader1 3 2 9 2 2" xfId="16939" xr:uid="{00000000-0005-0000-0000-000018420000}"/>
    <cellStyle name="EYHeader1 3 2 9 3" xfId="16940" xr:uid="{00000000-0005-0000-0000-000019420000}"/>
    <cellStyle name="EYHeader1 3 3" xfId="16941" xr:uid="{00000000-0005-0000-0000-00001A420000}"/>
    <cellStyle name="EYHeader1 3 3 2" xfId="16942" xr:uid="{00000000-0005-0000-0000-00001B420000}"/>
    <cellStyle name="EYHeader1 3 3 2 2" xfId="16943" xr:uid="{00000000-0005-0000-0000-00001C420000}"/>
    <cellStyle name="EYHeader1 3 3 2 2 2" xfId="16944" xr:uid="{00000000-0005-0000-0000-00001D420000}"/>
    <cellStyle name="EYHeader1 3 3 2 2 3" xfId="16945" xr:uid="{00000000-0005-0000-0000-00001E420000}"/>
    <cellStyle name="EYHeader1 3 3 3" xfId="16946" xr:uid="{00000000-0005-0000-0000-00001F420000}"/>
    <cellStyle name="EYHeader1 3 3 3 2" xfId="16947" xr:uid="{00000000-0005-0000-0000-000020420000}"/>
    <cellStyle name="EYHeader1 3 3 3 3" xfId="16948" xr:uid="{00000000-0005-0000-0000-000021420000}"/>
    <cellStyle name="EYHeader1 3 3 4" xfId="16949" xr:uid="{00000000-0005-0000-0000-000022420000}"/>
    <cellStyle name="EYHeader1 3 3 5" xfId="16950" xr:uid="{00000000-0005-0000-0000-000023420000}"/>
    <cellStyle name="EYHeader1 3 4" xfId="16951" xr:uid="{00000000-0005-0000-0000-000024420000}"/>
    <cellStyle name="EYHeader1 3 4 2" xfId="16952" xr:uid="{00000000-0005-0000-0000-000025420000}"/>
    <cellStyle name="EYHeader1 3 4 2 2" xfId="16953" xr:uid="{00000000-0005-0000-0000-000026420000}"/>
    <cellStyle name="EYHeader1 3 4 3" xfId="16954" xr:uid="{00000000-0005-0000-0000-000027420000}"/>
    <cellStyle name="EYHeader1 3 4 4" xfId="16955" xr:uid="{00000000-0005-0000-0000-000028420000}"/>
    <cellStyle name="EYHeader1 3 5" xfId="16956" xr:uid="{00000000-0005-0000-0000-000029420000}"/>
    <cellStyle name="EYHeader1 3 5 2" xfId="16957" xr:uid="{00000000-0005-0000-0000-00002A420000}"/>
    <cellStyle name="EYHeader1 3 5 2 2" xfId="16958" xr:uid="{00000000-0005-0000-0000-00002B420000}"/>
    <cellStyle name="EYHeader1 3 5 3" xfId="16959" xr:uid="{00000000-0005-0000-0000-00002C420000}"/>
    <cellStyle name="EYHeader1 3 6" xfId="16960" xr:uid="{00000000-0005-0000-0000-00002D420000}"/>
    <cellStyle name="EYHeader1 3 6 2" xfId="16961" xr:uid="{00000000-0005-0000-0000-00002E420000}"/>
    <cellStyle name="EYHeader1 3 6 2 2" xfId="16962" xr:uid="{00000000-0005-0000-0000-00002F420000}"/>
    <cellStyle name="EYHeader1 3 6 3" xfId="16963" xr:uid="{00000000-0005-0000-0000-000030420000}"/>
    <cellStyle name="EYHeader1 3 7" xfId="16964" xr:uid="{00000000-0005-0000-0000-000031420000}"/>
    <cellStyle name="EYHeader1 3 7 2" xfId="16965" xr:uid="{00000000-0005-0000-0000-000032420000}"/>
    <cellStyle name="EYHeader1 3 7 2 2" xfId="16966" xr:uid="{00000000-0005-0000-0000-000033420000}"/>
    <cellStyle name="EYHeader1 3 7 3" xfId="16967" xr:uid="{00000000-0005-0000-0000-000034420000}"/>
    <cellStyle name="EYHeader1 3 8" xfId="16968" xr:uid="{00000000-0005-0000-0000-000035420000}"/>
    <cellStyle name="EYHeader1 3 8 2" xfId="16969" xr:uid="{00000000-0005-0000-0000-000036420000}"/>
    <cellStyle name="EYHeader1 3 9" xfId="16970" xr:uid="{00000000-0005-0000-0000-000037420000}"/>
    <cellStyle name="EYHeader1 4" xfId="16971" xr:uid="{00000000-0005-0000-0000-000038420000}"/>
    <cellStyle name="EYHeader1 4 2" xfId="16972" xr:uid="{00000000-0005-0000-0000-000039420000}"/>
    <cellStyle name="EYHeader1 4 2 10" xfId="16973" xr:uid="{00000000-0005-0000-0000-00003A420000}"/>
    <cellStyle name="EYHeader1 4 2 10 2" xfId="16974" xr:uid="{00000000-0005-0000-0000-00003B420000}"/>
    <cellStyle name="EYHeader1 4 2 10 2 2" xfId="16975" xr:uid="{00000000-0005-0000-0000-00003C420000}"/>
    <cellStyle name="EYHeader1 4 2 10 3" xfId="16976" xr:uid="{00000000-0005-0000-0000-00003D420000}"/>
    <cellStyle name="EYHeader1 4 2 11" xfId="16977" xr:uid="{00000000-0005-0000-0000-00003E420000}"/>
    <cellStyle name="EYHeader1 4 2 11 2" xfId="16978" xr:uid="{00000000-0005-0000-0000-00003F420000}"/>
    <cellStyle name="EYHeader1 4 2 11 2 2" xfId="16979" xr:uid="{00000000-0005-0000-0000-000040420000}"/>
    <cellStyle name="EYHeader1 4 2 11 3" xfId="16980" xr:uid="{00000000-0005-0000-0000-000041420000}"/>
    <cellStyle name="EYHeader1 4 2 12" xfId="16981" xr:uid="{00000000-0005-0000-0000-000042420000}"/>
    <cellStyle name="EYHeader1 4 2 12 2" xfId="16982" xr:uid="{00000000-0005-0000-0000-000043420000}"/>
    <cellStyle name="EYHeader1 4 2 12 2 2" xfId="16983" xr:uid="{00000000-0005-0000-0000-000044420000}"/>
    <cellStyle name="EYHeader1 4 2 12 3" xfId="16984" xr:uid="{00000000-0005-0000-0000-000045420000}"/>
    <cellStyle name="EYHeader1 4 2 13" xfId="16985" xr:uid="{00000000-0005-0000-0000-000046420000}"/>
    <cellStyle name="EYHeader1 4 2 13 2" xfId="16986" xr:uid="{00000000-0005-0000-0000-000047420000}"/>
    <cellStyle name="EYHeader1 4 2 13 2 2" xfId="16987" xr:uid="{00000000-0005-0000-0000-000048420000}"/>
    <cellStyle name="EYHeader1 4 2 13 3" xfId="16988" xr:uid="{00000000-0005-0000-0000-000049420000}"/>
    <cellStyle name="EYHeader1 4 2 14" xfId="16989" xr:uid="{00000000-0005-0000-0000-00004A420000}"/>
    <cellStyle name="EYHeader1 4 2 14 2" xfId="16990" xr:uid="{00000000-0005-0000-0000-00004B420000}"/>
    <cellStyle name="EYHeader1 4 2 14 2 2" xfId="16991" xr:uid="{00000000-0005-0000-0000-00004C420000}"/>
    <cellStyle name="EYHeader1 4 2 14 3" xfId="16992" xr:uid="{00000000-0005-0000-0000-00004D420000}"/>
    <cellStyle name="EYHeader1 4 2 15" xfId="16993" xr:uid="{00000000-0005-0000-0000-00004E420000}"/>
    <cellStyle name="EYHeader1 4 2 15 2" xfId="16994" xr:uid="{00000000-0005-0000-0000-00004F420000}"/>
    <cellStyle name="EYHeader1 4 2 15 2 2" xfId="16995" xr:uid="{00000000-0005-0000-0000-000050420000}"/>
    <cellStyle name="EYHeader1 4 2 15 3" xfId="16996" xr:uid="{00000000-0005-0000-0000-000051420000}"/>
    <cellStyle name="EYHeader1 4 2 16" xfId="16997" xr:uid="{00000000-0005-0000-0000-000052420000}"/>
    <cellStyle name="EYHeader1 4 2 16 2" xfId="16998" xr:uid="{00000000-0005-0000-0000-000053420000}"/>
    <cellStyle name="EYHeader1 4 2 16 2 2" xfId="16999" xr:uid="{00000000-0005-0000-0000-000054420000}"/>
    <cellStyle name="EYHeader1 4 2 16 3" xfId="17000" xr:uid="{00000000-0005-0000-0000-000055420000}"/>
    <cellStyle name="EYHeader1 4 2 17" xfId="17001" xr:uid="{00000000-0005-0000-0000-000056420000}"/>
    <cellStyle name="EYHeader1 4 2 17 2" xfId="17002" xr:uid="{00000000-0005-0000-0000-000057420000}"/>
    <cellStyle name="EYHeader1 4 2 17 2 2" xfId="17003" xr:uid="{00000000-0005-0000-0000-000058420000}"/>
    <cellStyle name="EYHeader1 4 2 17 3" xfId="17004" xr:uid="{00000000-0005-0000-0000-000059420000}"/>
    <cellStyle name="EYHeader1 4 2 18" xfId="17005" xr:uid="{00000000-0005-0000-0000-00005A420000}"/>
    <cellStyle name="EYHeader1 4 2 18 2" xfId="17006" xr:uid="{00000000-0005-0000-0000-00005B420000}"/>
    <cellStyle name="EYHeader1 4 2 18 2 2" xfId="17007" xr:uid="{00000000-0005-0000-0000-00005C420000}"/>
    <cellStyle name="EYHeader1 4 2 18 3" xfId="17008" xr:uid="{00000000-0005-0000-0000-00005D420000}"/>
    <cellStyle name="EYHeader1 4 2 19" xfId="17009" xr:uid="{00000000-0005-0000-0000-00005E420000}"/>
    <cellStyle name="EYHeader1 4 2 19 2" xfId="17010" xr:uid="{00000000-0005-0000-0000-00005F420000}"/>
    <cellStyle name="EYHeader1 4 2 19 2 2" xfId="17011" xr:uid="{00000000-0005-0000-0000-000060420000}"/>
    <cellStyle name="EYHeader1 4 2 19 3" xfId="17012" xr:uid="{00000000-0005-0000-0000-000061420000}"/>
    <cellStyle name="EYHeader1 4 2 2" xfId="17013" xr:uid="{00000000-0005-0000-0000-000062420000}"/>
    <cellStyle name="EYHeader1 4 2 2 2" xfId="17014" xr:uid="{00000000-0005-0000-0000-000063420000}"/>
    <cellStyle name="EYHeader1 4 2 2 2 2" xfId="17015" xr:uid="{00000000-0005-0000-0000-000064420000}"/>
    <cellStyle name="EYHeader1 4 2 2 2 2 2" xfId="17016" xr:uid="{00000000-0005-0000-0000-000065420000}"/>
    <cellStyle name="EYHeader1 4 2 2 2 2 3" xfId="17017" xr:uid="{00000000-0005-0000-0000-000066420000}"/>
    <cellStyle name="EYHeader1 4 2 2 3" xfId="17018" xr:uid="{00000000-0005-0000-0000-000067420000}"/>
    <cellStyle name="EYHeader1 4 2 2 3 2" xfId="17019" xr:uid="{00000000-0005-0000-0000-000068420000}"/>
    <cellStyle name="EYHeader1 4 2 2 3 3" xfId="17020" xr:uid="{00000000-0005-0000-0000-000069420000}"/>
    <cellStyle name="EYHeader1 4 2 2 4" xfId="17021" xr:uid="{00000000-0005-0000-0000-00006A420000}"/>
    <cellStyle name="EYHeader1 4 2 2 5" xfId="17022" xr:uid="{00000000-0005-0000-0000-00006B420000}"/>
    <cellStyle name="EYHeader1 4 2 20" xfId="17023" xr:uid="{00000000-0005-0000-0000-00006C420000}"/>
    <cellStyle name="EYHeader1 4 2 20 2" xfId="17024" xr:uid="{00000000-0005-0000-0000-00006D420000}"/>
    <cellStyle name="EYHeader1 4 2 21" xfId="17025" xr:uid="{00000000-0005-0000-0000-00006E420000}"/>
    <cellStyle name="EYHeader1 4 2 3" xfId="17026" xr:uid="{00000000-0005-0000-0000-00006F420000}"/>
    <cellStyle name="EYHeader1 4 2 3 2" xfId="17027" xr:uid="{00000000-0005-0000-0000-000070420000}"/>
    <cellStyle name="EYHeader1 4 2 3 2 2" xfId="17028" xr:uid="{00000000-0005-0000-0000-000071420000}"/>
    <cellStyle name="EYHeader1 4 2 3 3" xfId="17029" xr:uid="{00000000-0005-0000-0000-000072420000}"/>
    <cellStyle name="EYHeader1 4 2 3 4" xfId="17030" xr:uid="{00000000-0005-0000-0000-000073420000}"/>
    <cellStyle name="EYHeader1 4 2 4" xfId="17031" xr:uid="{00000000-0005-0000-0000-000074420000}"/>
    <cellStyle name="EYHeader1 4 2 4 2" xfId="17032" xr:uid="{00000000-0005-0000-0000-000075420000}"/>
    <cellStyle name="EYHeader1 4 2 4 2 2" xfId="17033" xr:uid="{00000000-0005-0000-0000-000076420000}"/>
    <cellStyle name="EYHeader1 4 2 4 3" xfId="17034" xr:uid="{00000000-0005-0000-0000-000077420000}"/>
    <cellStyle name="EYHeader1 4 2 5" xfId="17035" xr:uid="{00000000-0005-0000-0000-000078420000}"/>
    <cellStyle name="EYHeader1 4 2 5 2" xfId="17036" xr:uid="{00000000-0005-0000-0000-000079420000}"/>
    <cellStyle name="EYHeader1 4 2 5 2 2" xfId="17037" xr:uid="{00000000-0005-0000-0000-00007A420000}"/>
    <cellStyle name="EYHeader1 4 2 5 3" xfId="17038" xr:uid="{00000000-0005-0000-0000-00007B420000}"/>
    <cellStyle name="EYHeader1 4 2 6" xfId="17039" xr:uid="{00000000-0005-0000-0000-00007C420000}"/>
    <cellStyle name="EYHeader1 4 2 6 2" xfId="17040" xr:uid="{00000000-0005-0000-0000-00007D420000}"/>
    <cellStyle name="EYHeader1 4 2 6 2 2" xfId="17041" xr:uid="{00000000-0005-0000-0000-00007E420000}"/>
    <cellStyle name="EYHeader1 4 2 6 3" xfId="17042" xr:uid="{00000000-0005-0000-0000-00007F420000}"/>
    <cellStyle name="EYHeader1 4 2 7" xfId="17043" xr:uid="{00000000-0005-0000-0000-000080420000}"/>
    <cellStyle name="EYHeader1 4 2 7 2" xfId="17044" xr:uid="{00000000-0005-0000-0000-000081420000}"/>
    <cellStyle name="EYHeader1 4 2 7 2 2" xfId="17045" xr:uid="{00000000-0005-0000-0000-000082420000}"/>
    <cellStyle name="EYHeader1 4 2 7 3" xfId="17046" xr:uid="{00000000-0005-0000-0000-000083420000}"/>
    <cellStyle name="EYHeader1 4 2 8" xfId="17047" xr:uid="{00000000-0005-0000-0000-000084420000}"/>
    <cellStyle name="EYHeader1 4 2 8 2" xfId="17048" xr:uid="{00000000-0005-0000-0000-000085420000}"/>
    <cellStyle name="EYHeader1 4 2 8 2 2" xfId="17049" xr:uid="{00000000-0005-0000-0000-000086420000}"/>
    <cellStyle name="EYHeader1 4 2 8 3" xfId="17050" xr:uid="{00000000-0005-0000-0000-000087420000}"/>
    <cellStyle name="EYHeader1 4 2 9" xfId="17051" xr:uid="{00000000-0005-0000-0000-000088420000}"/>
    <cellStyle name="EYHeader1 4 2 9 2" xfId="17052" xr:uid="{00000000-0005-0000-0000-000089420000}"/>
    <cellStyle name="EYHeader1 4 2 9 2 2" xfId="17053" xr:uid="{00000000-0005-0000-0000-00008A420000}"/>
    <cellStyle name="EYHeader1 4 2 9 3" xfId="17054" xr:uid="{00000000-0005-0000-0000-00008B420000}"/>
    <cellStyle name="EYHeader1 4 3" xfId="17055" xr:uid="{00000000-0005-0000-0000-00008C420000}"/>
    <cellStyle name="EYHeader1 4 3 2" xfId="17056" xr:uid="{00000000-0005-0000-0000-00008D420000}"/>
    <cellStyle name="EYHeader1 4 3 2 2" xfId="17057" xr:uid="{00000000-0005-0000-0000-00008E420000}"/>
    <cellStyle name="EYHeader1 4 3 2 2 2" xfId="17058" xr:uid="{00000000-0005-0000-0000-00008F420000}"/>
    <cellStyle name="EYHeader1 4 3 2 2 3" xfId="17059" xr:uid="{00000000-0005-0000-0000-000090420000}"/>
    <cellStyle name="EYHeader1 4 3 3" xfId="17060" xr:uid="{00000000-0005-0000-0000-000091420000}"/>
    <cellStyle name="EYHeader1 4 3 3 2" xfId="17061" xr:uid="{00000000-0005-0000-0000-000092420000}"/>
    <cellStyle name="EYHeader1 4 3 3 3" xfId="17062" xr:uid="{00000000-0005-0000-0000-000093420000}"/>
    <cellStyle name="EYHeader1 4 3 4" xfId="17063" xr:uid="{00000000-0005-0000-0000-000094420000}"/>
    <cellStyle name="EYHeader1 4 3 5" xfId="17064" xr:uid="{00000000-0005-0000-0000-000095420000}"/>
    <cellStyle name="EYHeader1 4 4" xfId="17065" xr:uid="{00000000-0005-0000-0000-000096420000}"/>
    <cellStyle name="EYHeader1 4 4 2" xfId="17066" xr:uid="{00000000-0005-0000-0000-000097420000}"/>
    <cellStyle name="EYHeader1 4 4 2 2" xfId="17067" xr:uid="{00000000-0005-0000-0000-000098420000}"/>
    <cellStyle name="EYHeader1 4 4 3" xfId="17068" xr:uid="{00000000-0005-0000-0000-000099420000}"/>
    <cellStyle name="EYHeader1 4 4 4" xfId="17069" xr:uid="{00000000-0005-0000-0000-00009A420000}"/>
    <cellStyle name="EYHeader1 4 5" xfId="17070" xr:uid="{00000000-0005-0000-0000-00009B420000}"/>
    <cellStyle name="EYHeader1 4 5 2" xfId="17071" xr:uid="{00000000-0005-0000-0000-00009C420000}"/>
    <cellStyle name="EYHeader1 4 5 2 2" xfId="17072" xr:uid="{00000000-0005-0000-0000-00009D420000}"/>
    <cellStyle name="EYHeader1 4 5 3" xfId="17073" xr:uid="{00000000-0005-0000-0000-00009E420000}"/>
    <cellStyle name="EYHeader1 4 6" xfId="17074" xr:uid="{00000000-0005-0000-0000-00009F420000}"/>
    <cellStyle name="EYHeader1 4 6 2" xfId="17075" xr:uid="{00000000-0005-0000-0000-0000A0420000}"/>
    <cellStyle name="EYHeader1 4 6 2 2" xfId="17076" xr:uid="{00000000-0005-0000-0000-0000A1420000}"/>
    <cellStyle name="EYHeader1 4 6 3" xfId="17077" xr:uid="{00000000-0005-0000-0000-0000A2420000}"/>
    <cellStyle name="EYHeader1 4 7" xfId="17078" xr:uid="{00000000-0005-0000-0000-0000A3420000}"/>
    <cellStyle name="EYHeader1 4 7 2" xfId="17079" xr:uid="{00000000-0005-0000-0000-0000A4420000}"/>
    <cellStyle name="EYHeader1 4 7 2 2" xfId="17080" xr:uid="{00000000-0005-0000-0000-0000A5420000}"/>
    <cellStyle name="EYHeader1 4 7 3" xfId="17081" xr:uid="{00000000-0005-0000-0000-0000A6420000}"/>
    <cellStyle name="EYHeader1 4 8" xfId="17082" xr:uid="{00000000-0005-0000-0000-0000A7420000}"/>
    <cellStyle name="EYHeader1 4 8 2" xfId="17083" xr:uid="{00000000-0005-0000-0000-0000A8420000}"/>
    <cellStyle name="EYHeader1 4 9" xfId="17084" xr:uid="{00000000-0005-0000-0000-0000A9420000}"/>
    <cellStyle name="EYHeader1 5" xfId="17085" xr:uid="{00000000-0005-0000-0000-0000AA420000}"/>
    <cellStyle name="EYHeader1 5 10" xfId="17086" xr:uid="{00000000-0005-0000-0000-0000AB420000}"/>
    <cellStyle name="EYHeader1 5 10 2" xfId="17087" xr:uid="{00000000-0005-0000-0000-0000AC420000}"/>
    <cellStyle name="EYHeader1 5 10 2 2" xfId="17088" xr:uid="{00000000-0005-0000-0000-0000AD420000}"/>
    <cellStyle name="EYHeader1 5 10 3" xfId="17089" xr:uid="{00000000-0005-0000-0000-0000AE420000}"/>
    <cellStyle name="EYHeader1 5 11" xfId="17090" xr:uid="{00000000-0005-0000-0000-0000AF420000}"/>
    <cellStyle name="EYHeader1 5 11 2" xfId="17091" xr:uid="{00000000-0005-0000-0000-0000B0420000}"/>
    <cellStyle name="EYHeader1 5 11 2 2" xfId="17092" xr:uid="{00000000-0005-0000-0000-0000B1420000}"/>
    <cellStyle name="EYHeader1 5 11 3" xfId="17093" xr:uid="{00000000-0005-0000-0000-0000B2420000}"/>
    <cellStyle name="EYHeader1 5 12" xfId="17094" xr:uid="{00000000-0005-0000-0000-0000B3420000}"/>
    <cellStyle name="EYHeader1 5 12 2" xfId="17095" xr:uid="{00000000-0005-0000-0000-0000B4420000}"/>
    <cellStyle name="EYHeader1 5 12 2 2" xfId="17096" xr:uid="{00000000-0005-0000-0000-0000B5420000}"/>
    <cellStyle name="EYHeader1 5 12 3" xfId="17097" xr:uid="{00000000-0005-0000-0000-0000B6420000}"/>
    <cellStyle name="EYHeader1 5 13" xfId="17098" xr:uid="{00000000-0005-0000-0000-0000B7420000}"/>
    <cellStyle name="EYHeader1 5 13 2" xfId="17099" xr:uid="{00000000-0005-0000-0000-0000B8420000}"/>
    <cellStyle name="EYHeader1 5 13 2 2" xfId="17100" xr:uid="{00000000-0005-0000-0000-0000B9420000}"/>
    <cellStyle name="EYHeader1 5 13 3" xfId="17101" xr:uid="{00000000-0005-0000-0000-0000BA420000}"/>
    <cellStyle name="EYHeader1 5 14" xfId="17102" xr:uid="{00000000-0005-0000-0000-0000BB420000}"/>
    <cellStyle name="EYHeader1 5 14 2" xfId="17103" xr:uid="{00000000-0005-0000-0000-0000BC420000}"/>
    <cellStyle name="EYHeader1 5 14 2 2" xfId="17104" xr:uid="{00000000-0005-0000-0000-0000BD420000}"/>
    <cellStyle name="EYHeader1 5 14 3" xfId="17105" xr:uid="{00000000-0005-0000-0000-0000BE420000}"/>
    <cellStyle name="EYHeader1 5 15" xfId="17106" xr:uid="{00000000-0005-0000-0000-0000BF420000}"/>
    <cellStyle name="EYHeader1 5 15 2" xfId="17107" xr:uid="{00000000-0005-0000-0000-0000C0420000}"/>
    <cellStyle name="EYHeader1 5 15 2 2" xfId="17108" xr:uid="{00000000-0005-0000-0000-0000C1420000}"/>
    <cellStyle name="EYHeader1 5 15 3" xfId="17109" xr:uid="{00000000-0005-0000-0000-0000C2420000}"/>
    <cellStyle name="EYHeader1 5 16" xfId="17110" xr:uid="{00000000-0005-0000-0000-0000C3420000}"/>
    <cellStyle name="EYHeader1 5 16 2" xfId="17111" xr:uid="{00000000-0005-0000-0000-0000C4420000}"/>
    <cellStyle name="EYHeader1 5 16 2 2" xfId="17112" xr:uid="{00000000-0005-0000-0000-0000C5420000}"/>
    <cellStyle name="EYHeader1 5 16 3" xfId="17113" xr:uid="{00000000-0005-0000-0000-0000C6420000}"/>
    <cellStyle name="EYHeader1 5 17" xfId="17114" xr:uid="{00000000-0005-0000-0000-0000C7420000}"/>
    <cellStyle name="EYHeader1 5 17 2" xfId="17115" xr:uid="{00000000-0005-0000-0000-0000C8420000}"/>
    <cellStyle name="EYHeader1 5 17 2 2" xfId="17116" xr:uid="{00000000-0005-0000-0000-0000C9420000}"/>
    <cellStyle name="EYHeader1 5 17 3" xfId="17117" xr:uid="{00000000-0005-0000-0000-0000CA420000}"/>
    <cellStyle name="EYHeader1 5 18" xfId="17118" xr:uid="{00000000-0005-0000-0000-0000CB420000}"/>
    <cellStyle name="EYHeader1 5 18 2" xfId="17119" xr:uid="{00000000-0005-0000-0000-0000CC420000}"/>
    <cellStyle name="EYHeader1 5 18 2 2" xfId="17120" xr:uid="{00000000-0005-0000-0000-0000CD420000}"/>
    <cellStyle name="EYHeader1 5 18 3" xfId="17121" xr:uid="{00000000-0005-0000-0000-0000CE420000}"/>
    <cellStyle name="EYHeader1 5 19" xfId="17122" xr:uid="{00000000-0005-0000-0000-0000CF420000}"/>
    <cellStyle name="EYHeader1 5 19 2" xfId="17123" xr:uid="{00000000-0005-0000-0000-0000D0420000}"/>
    <cellStyle name="EYHeader1 5 19 2 2" xfId="17124" xr:uid="{00000000-0005-0000-0000-0000D1420000}"/>
    <cellStyle name="EYHeader1 5 19 3" xfId="17125" xr:uid="{00000000-0005-0000-0000-0000D2420000}"/>
    <cellStyle name="EYHeader1 5 2" xfId="17126" xr:uid="{00000000-0005-0000-0000-0000D3420000}"/>
    <cellStyle name="EYHeader1 5 2 10" xfId="17127" xr:uid="{00000000-0005-0000-0000-0000D4420000}"/>
    <cellStyle name="EYHeader1 5 2 10 2" xfId="17128" xr:uid="{00000000-0005-0000-0000-0000D5420000}"/>
    <cellStyle name="EYHeader1 5 2 10 2 2" xfId="17129" xr:uid="{00000000-0005-0000-0000-0000D6420000}"/>
    <cellStyle name="EYHeader1 5 2 10 3" xfId="17130" xr:uid="{00000000-0005-0000-0000-0000D7420000}"/>
    <cellStyle name="EYHeader1 5 2 11" xfId="17131" xr:uid="{00000000-0005-0000-0000-0000D8420000}"/>
    <cellStyle name="EYHeader1 5 2 11 2" xfId="17132" xr:uid="{00000000-0005-0000-0000-0000D9420000}"/>
    <cellStyle name="EYHeader1 5 2 11 2 2" xfId="17133" xr:uid="{00000000-0005-0000-0000-0000DA420000}"/>
    <cellStyle name="EYHeader1 5 2 11 3" xfId="17134" xr:uid="{00000000-0005-0000-0000-0000DB420000}"/>
    <cellStyle name="EYHeader1 5 2 12" xfId="17135" xr:uid="{00000000-0005-0000-0000-0000DC420000}"/>
    <cellStyle name="EYHeader1 5 2 12 2" xfId="17136" xr:uid="{00000000-0005-0000-0000-0000DD420000}"/>
    <cellStyle name="EYHeader1 5 2 12 2 2" xfId="17137" xr:uid="{00000000-0005-0000-0000-0000DE420000}"/>
    <cellStyle name="EYHeader1 5 2 12 3" xfId="17138" xr:uid="{00000000-0005-0000-0000-0000DF420000}"/>
    <cellStyle name="EYHeader1 5 2 13" xfId="17139" xr:uid="{00000000-0005-0000-0000-0000E0420000}"/>
    <cellStyle name="EYHeader1 5 2 13 2" xfId="17140" xr:uid="{00000000-0005-0000-0000-0000E1420000}"/>
    <cellStyle name="EYHeader1 5 2 13 2 2" xfId="17141" xr:uid="{00000000-0005-0000-0000-0000E2420000}"/>
    <cellStyle name="EYHeader1 5 2 13 3" xfId="17142" xr:uid="{00000000-0005-0000-0000-0000E3420000}"/>
    <cellStyle name="EYHeader1 5 2 14" xfId="17143" xr:uid="{00000000-0005-0000-0000-0000E4420000}"/>
    <cellStyle name="EYHeader1 5 2 14 2" xfId="17144" xr:uid="{00000000-0005-0000-0000-0000E5420000}"/>
    <cellStyle name="EYHeader1 5 2 14 2 2" xfId="17145" xr:uid="{00000000-0005-0000-0000-0000E6420000}"/>
    <cellStyle name="EYHeader1 5 2 14 3" xfId="17146" xr:uid="{00000000-0005-0000-0000-0000E7420000}"/>
    <cellStyle name="EYHeader1 5 2 15" xfId="17147" xr:uid="{00000000-0005-0000-0000-0000E8420000}"/>
    <cellStyle name="EYHeader1 5 2 15 2" xfId="17148" xr:uid="{00000000-0005-0000-0000-0000E9420000}"/>
    <cellStyle name="EYHeader1 5 2 15 2 2" xfId="17149" xr:uid="{00000000-0005-0000-0000-0000EA420000}"/>
    <cellStyle name="EYHeader1 5 2 15 3" xfId="17150" xr:uid="{00000000-0005-0000-0000-0000EB420000}"/>
    <cellStyle name="EYHeader1 5 2 16" xfId="17151" xr:uid="{00000000-0005-0000-0000-0000EC420000}"/>
    <cellStyle name="EYHeader1 5 2 16 2" xfId="17152" xr:uid="{00000000-0005-0000-0000-0000ED420000}"/>
    <cellStyle name="EYHeader1 5 2 16 2 2" xfId="17153" xr:uid="{00000000-0005-0000-0000-0000EE420000}"/>
    <cellStyle name="EYHeader1 5 2 16 3" xfId="17154" xr:uid="{00000000-0005-0000-0000-0000EF420000}"/>
    <cellStyle name="EYHeader1 5 2 17" xfId="17155" xr:uid="{00000000-0005-0000-0000-0000F0420000}"/>
    <cellStyle name="EYHeader1 5 2 17 2" xfId="17156" xr:uid="{00000000-0005-0000-0000-0000F1420000}"/>
    <cellStyle name="EYHeader1 5 2 17 2 2" xfId="17157" xr:uid="{00000000-0005-0000-0000-0000F2420000}"/>
    <cellStyle name="EYHeader1 5 2 17 3" xfId="17158" xr:uid="{00000000-0005-0000-0000-0000F3420000}"/>
    <cellStyle name="EYHeader1 5 2 18" xfId="17159" xr:uid="{00000000-0005-0000-0000-0000F4420000}"/>
    <cellStyle name="EYHeader1 5 2 18 2" xfId="17160" xr:uid="{00000000-0005-0000-0000-0000F5420000}"/>
    <cellStyle name="EYHeader1 5 2 18 2 2" xfId="17161" xr:uid="{00000000-0005-0000-0000-0000F6420000}"/>
    <cellStyle name="EYHeader1 5 2 18 3" xfId="17162" xr:uid="{00000000-0005-0000-0000-0000F7420000}"/>
    <cellStyle name="EYHeader1 5 2 19" xfId="17163" xr:uid="{00000000-0005-0000-0000-0000F8420000}"/>
    <cellStyle name="EYHeader1 5 2 19 2" xfId="17164" xr:uid="{00000000-0005-0000-0000-0000F9420000}"/>
    <cellStyle name="EYHeader1 5 2 19 2 2" xfId="17165" xr:uid="{00000000-0005-0000-0000-0000FA420000}"/>
    <cellStyle name="EYHeader1 5 2 19 3" xfId="17166" xr:uid="{00000000-0005-0000-0000-0000FB420000}"/>
    <cellStyle name="EYHeader1 5 2 2" xfId="17167" xr:uid="{00000000-0005-0000-0000-0000FC420000}"/>
    <cellStyle name="EYHeader1 5 2 2 2" xfId="17168" xr:uid="{00000000-0005-0000-0000-0000FD420000}"/>
    <cellStyle name="EYHeader1 5 2 2 2 2" xfId="17169" xr:uid="{00000000-0005-0000-0000-0000FE420000}"/>
    <cellStyle name="EYHeader1 5 2 2 2 3" xfId="17170" xr:uid="{00000000-0005-0000-0000-0000FF420000}"/>
    <cellStyle name="EYHeader1 5 2 2 3" xfId="17171" xr:uid="{00000000-0005-0000-0000-000000430000}"/>
    <cellStyle name="EYHeader1 5 2 20" xfId="17172" xr:uid="{00000000-0005-0000-0000-000001430000}"/>
    <cellStyle name="EYHeader1 5 2 20 2" xfId="17173" xr:uid="{00000000-0005-0000-0000-000002430000}"/>
    <cellStyle name="EYHeader1 5 2 21" xfId="17174" xr:uid="{00000000-0005-0000-0000-000003430000}"/>
    <cellStyle name="EYHeader1 5 2 22" xfId="17175" xr:uid="{00000000-0005-0000-0000-000004430000}"/>
    <cellStyle name="EYHeader1 5 2 3" xfId="17176" xr:uid="{00000000-0005-0000-0000-000005430000}"/>
    <cellStyle name="EYHeader1 5 2 3 2" xfId="17177" xr:uid="{00000000-0005-0000-0000-000006430000}"/>
    <cellStyle name="EYHeader1 5 2 3 2 2" xfId="17178" xr:uid="{00000000-0005-0000-0000-000007430000}"/>
    <cellStyle name="EYHeader1 5 2 3 3" xfId="17179" xr:uid="{00000000-0005-0000-0000-000008430000}"/>
    <cellStyle name="EYHeader1 5 2 3 4" xfId="17180" xr:uid="{00000000-0005-0000-0000-000009430000}"/>
    <cellStyle name="EYHeader1 5 2 4" xfId="17181" xr:uid="{00000000-0005-0000-0000-00000A430000}"/>
    <cellStyle name="EYHeader1 5 2 4 2" xfId="17182" xr:uid="{00000000-0005-0000-0000-00000B430000}"/>
    <cellStyle name="EYHeader1 5 2 4 2 2" xfId="17183" xr:uid="{00000000-0005-0000-0000-00000C430000}"/>
    <cellStyle name="EYHeader1 5 2 4 3" xfId="17184" xr:uid="{00000000-0005-0000-0000-00000D430000}"/>
    <cellStyle name="EYHeader1 5 2 5" xfId="17185" xr:uid="{00000000-0005-0000-0000-00000E430000}"/>
    <cellStyle name="EYHeader1 5 2 5 2" xfId="17186" xr:uid="{00000000-0005-0000-0000-00000F430000}"/>
    <cellStyle name="EYHeader1 5 2 5 2 2" xfId="17187" xr:uid="{00000000-0005-0000-0000-000010430000}"/>
    <cellStyle name="EYHeader1 5 2 5 3" xfId="17188" xr:uid="{00000000-0005-0000-0000-000011430000}"/>
    <cellStyle name="EYHeader1 5 2 6" xfId="17189" xr:uid="{00000000-0005-0000-0000-000012430000}"/>
    <cellStyle name="EYHeader1 5 2 6 2" xfId="17190" xr:uid="{00000000-0005-0000-0000-000013430000}"/>
    <cellStyle name="EYHeader1 5 2 6 2 2" xfId="17191" xr:uid="{00000000-0005-0000-0000-000014430000}"/>
    <cellStyle name="EYHeader1 5 2 6 3" xfId="17192" xr:uid="{00000000-0005-0000-0000-000015430000}"/>
    <cellStyle name="EYHeader1 5 2 7" xfId="17193" xr:uid="{00000000-0005-0000-0000-000016430000}"/>
    <cellStyle name="EYHeader1 5 2 7 2" xfId="17194" xr:uid="{00000000-0005-0000-0000-000017430000}"/>
    <cellStyle name="EYHeader1 5 2 7 2 2" xfId="17195" xr:uid="{00000000-0005-0000-0000-000018430000}"/>
    <cellStyle name="EYHeader1 5 2 7 3" xfId="17196" xr:uid="{00000000-0005-0000-0000-000019430000}"/>
    <cellStyle name="EYHeader1 5 2 8" xfId="17197" xr:uid="{00000000-0005-0000-0000-00001A430000}"/>
    <cellStyle name="EYHeader1 5 2 8 2" xfId="17198" xr:uid="{00000000-0005-0000-0000-00001B430000}"/>
    <cellStyle name="EYHeader1 5 2 8 2 2" xfId="17199" xr:uid="{00000000-0005-0000-0000-00001C430000}"/>
    <cellStyle name="EYHeader1 5 2 8 3" xfId="17200" xr:uid="{00000000-0005-0000-0000-00001D430000}"/>
    <cellStyle name="EYHeader1 5 2 9" xfId="17201" xr:uid="{00000000-0005-0000-0000-00001E430000}"/>
    <cellStyle name="EYHeader1 5 2 9 2" xfId="17202" xr:uid="{00000000-0005-0000-0000-00001F430000}"/>
    <cellStyle name="EYHeader1 5 2 9 2 2" xfId="17203" xr:uid="{00000000-0005-0000-0000-000020430000}"/>
    <cellStyle name="EYHeader1 5 2 9 3" xfId="17204" xr:uid="{00000000-0005-0000-0000-000021430000}"/>
    <cellStyle name="EYHeader1 5 20" xfId="17205" xr:uid="{00000000-0005-0000-0000-000022430000}"/>
    <cellStyle name="EYHeader1 5 20 2" xfId="17206" xr:uid="{00000000-0005-0000-0000-000023430000}"/>
    <cellStyle name="EYHeader1 5 20 2 2" xfId="17207" xr:uid="{00000000-0005-0000-0000-000024430000}"/>
    <cellStyle name="EYHeader1 5 20 3" xfId="17208" xr:uid="{00000000-0005-0000-0000-000025430000}"/>
    <cellStyle name="EYHeader1 5 21" xfId="17209" xr:uid="{00000000-0005-0000-0000-000026430000}"/>
    <cellStyle name="EYHeader1 5 21 2" xfId="17210" xr:uid="{00000000-0005-0000-0000-000027430000}"/>
    <cellStyle name="EYHeader1 5 22" xfId="17211" xr:uid="{00000000-0005-0000-0000-000028430000}"/>
    <cellStyle name="EYHeader1 5 3" xfId="17212" xr:uid="{00000000-0005-0000-0000-000029430000}"/>
    <cellStyle name="EYHeader1 5 3 2" xfId="17213" xr:uid="{00000000-0005-0000-0000-00002A430000}"/>
    <cellStyle name="EYHeader1 5 3 2 2" xfId="17214" xr:uid="{00000000-0005-0000-0000-00002B430000}"/>
    <cellStyle name="EYHeader1 5 3 3" xfId="17215" xr:uid="{00000000-0005-0000-0000-00002C430000}"/>
    <cellStyle name="EYHeader1 5 3 4" xfId="17216" xr:uid="{00000000-0005-0000-0000-00002D430000}"/>
    <cellStyle name="EYHeader1 5 4" xfId="17217" xr:uid="{00000000-0005-0000-0000-00002E430000}"/>
    <cellStyle name="EYHeader1 5 4 2" xfId="17218" xr:uid="{00000000-0005-0000-0000-00002F430000}"/>
    <cellStyle name="EYHeader1 5 4 2 2" xfId="17219" xr:uid="{00000000-0005-0000-0000-000030430000}"/>
    <cellStyle name="EYHeader1 5 4 3" xfId="17220" xr:uid="{00000000-0005-0000-0000-000031430000}"/>
    <cellStyle name="EYHeader1 5 5" xfId="17221" xr:uid="{00000000-0005-0000-0000-000032430000}"/>
    <cellStyle name="EYHeader1 5 5 2" xfId="17222" xr:uid="{00000000-0005-0000-0000-000033430000}"/>
    <cellStyle name="EYHeader1 5 5 2 2" xfId="17223" xr:uid="{00000000-0005-0000-0000-000034430000}"/>
    <cellStyle name="EYHeader1 5 5 3" xfId="17224" xr:uid="{00000000-0005-0000-0000-000035430000}"/>
    <cellStyle name="EYHeader1 5 6" xfId="17225" xr:uid="{00000000-0005-0000-0000-000036430000}"/>
    <cellStyle name="EYHeader1 5 6 2" xfId="17226" xr:uid="{00000000-0005-0000-0000-000037430000}"/>
    <cellStyle name="EYHeader1 5 6 2 2" xfId="17227" xr:uid="{00000000-0005-0000-0000-000038430000}"/>
    <cellStyle name="EYHeader1 5 6 3" xfId="17228" xr:uid="{00000000-0005-0000-0000-000039430000}"/>
    <cellStyle name="EYHeader1 5 7" xfId="17229" xr:uid="{00000000-0005-0000-0000-00003A430000}"/>
    <cellStyle name="EYHeader1 5 7 2" xfId="17230" xr:uid="{00000000-0005-0000-0000-00003B430000}"/>
    <cellStyle name="EYHeader1 5 7 2 2" xfId="17231" xr:uid="{00000000-0005-0000-0000-00003C430000}"/>
    <cellStyle name="EYHeader1 5 7 3" xfId="17232" xr:uid="{00000000-0005-0000-0000-00003D430000}"/>
    <cellStyle name="EYHeader1 5 8" xfId="17233" xr:uid="{00000000-0005-0000-0000-00003E430000}"/>
    <cellStyle name="EYHeader1 5 8 2" xfId="17234" xr:uid="{00000000-0005-0000-0000-00003F430000}"/>
    <cellStyle name="EYHeader1 5 8 2 2" xfId="17235" xr:uid="{00000000-0005-0000-0000-000040430000}"/>
    <cellStyle name="EYHeader1 5 8 3" xfId="17236" xr:uid="{00000000-0005-0000-0000-000041430000}"/>
    <cellStyle name="EYHeader1 5 9" xfId="17237" xr:uid="{00000000-0005-0000-0000-000042430000}"/>
    <cellStyle name="EYHeader1 5 9 2" xfId="17238" xr:uid="{00000000-0005-0000-0000-000043430000}"/>
    <cellStyle name="EYHeader1 5 9 2 2" xfId="17239" xr:uid="{00000000-0005-0000-0000-000044430000}"/>
    <cellStyle name="EYHeader1 5 9 3" xfId="17240" xr:uid="{00000000-0005-0000-0000-000045430000}"/>
    <cellStyle name="EYHeader1 6" xfId="17241" xr:uid="{00000000-0005-0000-0000-000046430000}"/>
    <cellStyle name="EYHeader1 6 2" xfId="17242" xr:uid="{00000000-0005-0000-0000-000047430000}"/>
    <cellStyle name="EYHeader1 6 2 2" xfId="17243" xr:uid="{00000000-0005-0000-0000-000048430000}"/>
    <cellStyle name="EYHeader1 6 2 2 2" xfId="17244" xr:uid="{00000000-0005-0000-0000-000049430000}"/>
    <cellStyle name="EYHeader1 6 2 2 3" xfId="17245" xr:uid="{00000000-0005-0000-0000-00004A430000}"/>
    <cellStyle name="EYHeader1 6 3" xfId="17246" xr:uid="{00000000-0005-0000-0000-00004B430000}"/>
    <cellStyle name="EYHeader1 6 3 2" xfId="17247" xr:uid="{00000000-0005-0000-0000-00004C430000}"/>
    <cellStyle name="EYHeader1 6 3 3" xfId="17248" xr:uid="{00000000-0005-0000-0000-00004D430000}"/>
    <cellStyle name="EYHeader1 6 4" xfId="17249" xr:uid="{00000000-0005-0000-0000-00004E430000}"/>
    <cellStyle name="EYHeader1 6 5" xfId="17250" xr:uid="{00000000-0005-0000-0000-00004F430000}"/>
    <cellStyle name="EYHeader1 7" xfId="17251" xr:uid="{00000000-0005-0000-0000-000050430000}"/>
    <cellStyle name="EYHeader1 7 2" xfId="17252" xr:uid="{00000000-0005-0000-0000-000051430000}"/>
    <cellStyle name="EYHeader1 7 2 2" xfId="17253" xr:uid="{00000000-0005-0000-0000-000052430000}"/>
    <cellStyle name="EYHeader1 7 3" xfId="17254" xr:uid="{00000000-0005-0000-0000-000053430000}"/>
    <cellStyle name="EYHeader1 7 4" xfId="17255" xr:uid="{00000000-0005-0000-0000-000054430000}"/>
    <cellStyle name="EYHeader1 8" xfId="17256" xr:uid="{00000000-0005-0000-0000-000055430000}"/>
    <cellStyle name="EYHeader1 8 2" xfId="17257" xr:uid="{00000000-0005-0000-0000-000056430000}"/>
    <cellStyle name="EYHeader1 8 2 2" xfId="17258" xr:uid="{00000000-0005-0000-0000-000057430000}"/>
    <cellStyle name="EYHeader1 8 3" xfId="17259" xr:uid="{00000000-0005-0000-0000-000058430000}"/>
    <cellStyle name="EYHeader1 9" xfId="17260" xr:uid="{00000000-0005-0000-0000-000059430000}"/>
    <cellStyle name="EYHeader1 9 2" xfId="17261" xr:uid="{00000000-0005-0000-0000-00005A430000}"/>
    <cellStyle name="EYHeader1 9 2 2" xfId="17262" xr:uid="{00000000-0005-0000-0000-00005B430000}"/>
    <cellStyle name="EYHeader1 9 3" xfId="17263" xr:uid="{00000000-0005-0000-0000-00005C430000}"/>
    <cellStyle name="EYHeader2" xfId="17264" xr:uid="{00000000-0005-0000-0000-00005D430000}"/>
    <cellStyle name="EYInputValue" xfId="17265" xr:uid="{00000000-0005-0000-0000-00005E430000}"/>
    <cellStyle name="EYPercent" xfId="17266" xr:uid="{00000000-0005-0000-0000-00005F430000}"/>
    <cellStyle name="F2" xfId="17267" xr:uid="{00000000-0005-0000-0000-000060430000}"/>
    <cellStyle name="F3" xfId="17268" xr:uid="{00000000-0005-0000-0000-000061430000}"/>
    <cellStyle name="F4" xfId="17269" xr:uid="{00000000-0005-0000-0000-000062430000}"/>
    <cellStyle name="F5" xfId="17270" xr:uid="{00000000-0005-0000-0000-000063430000}"/>
    <cellStyle name="F6" xfId="17271" xr:uid="{00000000-0005-0000-0000-000064430000}"/>
    <cellStyle name="F7" xfId="17272" xr:uid="{00000000-0005-0000-0000-000065430000}"/>
    <cellStyle name="F8" xfId="17273" xr:uid="{00000000-0005-0000-0000-000066430000}"/>
    <cellStyle name="Feeder Field" xfId="17274" xr:uid="{00000000-0005-0000-0000-000067430000}"/>
    <cellStyle name="Feeder Field 10" xfId="17275" xr:uid="{00000000-0005-0000-0000-000068430000}"/>
    <cellStyle name="Feeder Field 10 2" xfId="17276" xr:uid="{00000000-0005-0000-0000-000069430000}"/>
    <cellStyle name="Feeder Field 10 2 2" xfId="17277" xr:uid="{00000000-0005-0000-0000-00006A430000}"/>
    <cellStyle name="Feeder Field 10 3" xfId="17278" xr:uid="{00000000-0005-0000-0000-00006B430000}"/>
    <cellStyle name="Feeder Field 11" xfId="17279" xr:uid="{00000000-0005-0000-0000-00006C430000}"/>
    <cellStyle name="Feeder Field 11 2" xfId="17280" xr:uid="{00000000-0005-0000-0000-00006D430000}"/>
    <cellStyle name="Feeder Field 11 2 2" xfId="17281" xr:uid="{00000000-0005-0000-0000-00006E430000}"/>
    <cellStyle name="Feeder Field 11 3" xfId="17282" xr:uid="{00000000-0005-0000-0000-00006F430000}"/>
    <cellStyle name="Feeder Field 12" xfId="17283" xr:uid="{00000000-0005-0000-0000-000070430000}"/>
    <cellStyle name="Feeder Field 12 2" xfId="17284" xr:uid="{00000000-0005-0000-0000-000071430000}"/>
    <cellStyle name="Feeder Field 12 2 2" xfId="17285" xr:uid="{00000000-0005-0000-0000-000072430000}"/>
    <cellStyle name="Feeder Field 12 3" xfId="17286" xr:uid="{00000000-0005-0000-0000-000073430000}"/>
    <cellStyle name="Feeder Field 13" xfId="17287" xr:uid="{00000000-0005-0000-0000-000074430000}"/>
    <cellStyle name="Feeder Field 13 2" xfId="17288" xr:uid="{00000000-0005-0000-0000-000075430000}"/>
    <cellStyle name="Feeder Field 13 2 2" xfId="17289" xr:uid="{00000000-0005-0000-0000-000076430000}"/>
    <cellStyle name="Feeder Field 13 3" xfId="17290" xr:uid="{00000000-0005-0000-0000-000077430000}"/>
    <cellStyle name="Feeder Field 14" xfId="17291" xr:uid="{00000000-0005-0000-0000-000078430000}"/>
    <cellStyle name="Feeder Field 14 2" xfId="17292" xr:uid="{00000000-0005-0000-0000-000079430000}"/>
    <cellStyle name="Feeder Field 14 2 2" xfId="17293" xr:uid="{00000000-0005-0000-0000-00007A430000}"/>
    <cellStyle name="Feeder Field 14 3" xfId="17294" xr:uid="{00000000-0005-0000-0000-00007B430000}"/>
    <cellStyle name="Feeder Field 15" xfId="17295" xr:uid="{00000000-0005-0000-0000-00007C430000}"/>
    <cellStyle name="Feeder Field 15 2" xfId="17296" xr:uid="{00000000-0005-0000-0000-00007D430000}"/>
    <cellStyle name="Feeder Field 15 2 2" xfId="17297" xr:uid="{00000000-0005-0000-0000-00007E430000}"/>
    <cellStyle name="Feeder Field 15 3" xfId="17298" xr:uid="{00000000-0005-0000-0000-00007F430000}"/>
    <cellStyle name="Feeder Field 16" xfId="17299" xr:uid="{00000000-0005-0000-0000-000080430000}"/>
    <cellStyle name="Feeder Field 16 2" xfId="17300" xr:uid="{00000000-0005-0000-0000-000081430000}"/>
    <cellStyle name="Feeder Field 16 2 2" xfId="17301" xr:uid="{00000000-0005-0000-0000-000082430000}"/>
    <cellStyle name="Feeder Field 16 3" xfId="17302" xr:uid="{00000000-0005-0000-0000-000083430000}"/>
    <cellStyle name="Feeder Field 17" xfId="17303" xr:uid="{00000000-0005-0000-0000-000084430000}"/>
    <cellStyle name="Feeder Field 17 2" xfId="17304" xr:uid="{00000000-0005-0000-0000-000085430000}"/>
    <cellStyle name="Feeder Field 17 2 2" xfId="17305" xr:uid="{00000000-0005-0000-0000-000086430000}"/>
    <cellStyle name="Feeder Field 17 3" xfId="17306" xr:uid="{00000000-0005-0000-0000-000087430000}"/>
    <cellStyle name="Feeder Field 18" xfId="17307" xr:uid="{00000000-0005-0000-0000-000088430000}"/>
    <cellStyle name="Feeder Field 18 2" xfId="17308" xr:uid="{00000000-0005-0000-0000-000089430000}"/>
    <cellStyle name="Feeder Field 18 2 2" xfId="17309" xr:uid="{00000000-0005-0000-0000-00008A430000}"/>
    <cellStyle name="Feeder Field 18 3" xfId="17310" xr:uid="{00000000-0005-0000-0000-00008B430000}"/>
    <cellStyle name="Feeder Field 19" xfId="17311" xr:uid="{00000000-0005-0000-0000-00008C430000}"/>
    <cellStyle name="Feeder Field 19 2" xfId="17312" xr:uid="{00000000-0005-0000-0000-00008D430000}"/>
    <cellStyle name="Feeder Field 19 2 2" xfId="17313" xr:uid="{00000000-0005-0000-0000-00008E430000}"/>
    <cellStyle name="Feeder Field 19 3" xfId="17314" xr:uid="{00000000-0005-0000-0000-00008F430000}"/>
    <cellStyle name="Feeder Field 2" xfId="17315" xr:uid="{00000000-0005-0000-0000-000090430000}"/>
    <cellStyle name="Feeder Field 2 10" xfId="17316" xr:uid="{00000000-0005-0000-0000-000091430000}"/>
    <cellStyle name="Feeder Field 2 10 2" xfId="17317" xr:uid="{00000000-0005-0000-0000-000092430000}"/>
    <cellStyle name="Feeder Field 2 10 2 2" xfId="17318" xr:uid="{00000000-0005-0000-0000-000093430000}"/>
    <cellStyle name="Feeder Field 2 10 3" xfId="17319" xr:uid="{00000000-0005-0000-0000-000094430000}"/>
    <cellStyle name="Feeder Field 2 11" xfId="17320" xr:uid="{00000000-0005-0000-0000-000095430000}"/>
    <cellStyle name="Feeder Field 2 11 2" xfId="17321" xr:uid="{00000000-0005-0000-0000-000096430000}"/>
    <cellStyle name="Feeder Field 2 11 2 2" xfId="17322" xr:uid="{00000000-0005-0000-0000-000097430000}"/>
    <cellStyle name="Feeder Field 2 11 3" xfId="17323" xr:uid="{00000000-0005-0000-0000-000098430000}"/>
    <cellStyle name="Feeder Field 2 12" xfId="17324" xr:uid="{00000000-0005-0000-0000-000099430000}"/>
    <cellStyle name="Feeder Field 2 12 2" xfId="17325" xr:uid="{00000000-0005-0000-0000-00009A430000}"/>
    <cellStyle name="Feeder Field 2 12 2 2" xfId="17326" xr:uid="{00000000-0005-0000-0000-00009B430000}"/>
    <cellStyle name="Feeder Field 2 12 3" xfId="17327" xr:uid="{00000000-0005-0000-0000-00009C430000}"/>
    <cellStyle name="Feeder Field 2 13" xfId="17328" xr:uid="{00000000-0005-0000-0000-00009D430000}"/>
    <cellStyle name="Feeder Field 2 13 2" xfId="17329" xr:uid="{00000000-0005-0000-0000-00009E430000}"/>
    <cellStyle name="Feeder Field 2 13 2 2" xfId="17330" xr:uid="{00000000-0005-0000-0000-00009F430000}"/>
    <cellStyle name="Feeder Field 2 13 3" xfId="17331" xr:uid="{00000000-0005-0000-0000-0000A0430000}"/>
    <cellStyle name="Feeder Field 2 14" xfId="17332" xr:uid="{00000000-0005-0000-0000-0000A1430000}"/>
    <cellStyle name="Feeder Field 2 14 2" xfId="17333" xr:uid="{00000000-0005-0000-0000-0000A2430000}"/>
    <cellStyle name="Feeder Field 2 14 2 2" xfId="17334" xr:uid="{00000000-0005-0000-0000-0000A3430000}"/>
    <cellStyle name="Feeder Field 2 14 3" xfId="17335" xr:uid="{00000000-0005-0000-0000-0000A4430000}"/>
    <cellStyle name="Feeder Field 2 15" xfId="17336" xr:uid="{00000000-0005-0000-0000-0000A5430000}"/>
    <cellStyle name="Feeder Field 2 15 2" xfId="17337" xr:uid="{00000000-0005-0000-0000-0000A6430000}"/>
    <cellStyle name="Feeder Field 2 15 2 2" xfId="17338" xr:uid="{00000000-0005-0000-0000-0000A7430000}"/>
    <cellStyle name="Feeder Field 2 15 3" xfId="17339" xr:uid="{00000000-0005-0000-0000-0000A8430000}"/>
    <cellStyle name="Feeder Field 2 16" xfId="17340" xr:uid="{00000000-0005-0000-0000-0000A9430000}"/>
    <cellStyle name="Feeder Field 2 16 2" xfId="17341" xr:uid="{00000000-0005-0000-0000-0000AA430000}"/>
    <cellStyle name="Feeder Field 2 16 2 2" xfId="17342" xr:uid="{00000000-0005-0000-0000-0000AB430000}"/>
    <cellStyle name="Feeder Field 2 16 3" xfId="17343" xr:uid="{00000000-0005-0000-0000-0000AC430000}"/>
    <cellStyle name="Feeder Field 2 17" xfId="17344" xr:uid="{00000000-0005-0000-0000-0000AD430000}"/>
    <cellStyle name="Feeder Field 2 17 2" xfId="17345" xr:uid="{00000000-0005-0000-0000-0000AE430000}"/>
    <cellStyle name="Feeder Field 2 17 2 2" xfId="17346" xr:uid="{00000000-0005-0000-0000-0000AF430000}"/>
    <cellStyle name="Feeder Field 2 17 3" xfId="17347" xr:uid="{00000000-0005-0000-0000-0000B0430000}"/>
    <cellStyle name="Feeder Field 2 18" xfId="17348" xr:uid="{00000000-0005-0000-0000-0000B1430000}"/>
    <cellStyle name="Feeder Field 2 18 2" xfId="17349" xr:uid="{00000000-0005-0000-0000-0000B2430000}"/>
    <cellStyle name="Feeder Field 2 18 2 2" xfId="17350" xr:uid="{00000000-0005-0000-0000-0000B3430000}"/>
    <cellStyle name="Feeder Field 2 18 3" xfId="17351" xr:uid="{00000000-0005-0000-0000-0000B4430000}"/>
    <cellStyle name="Feeder Field 2 19" xfId="17352" xr:uid="{00000000-0005-0000-0000-0000B5430000}"/>
    <cellStyle name="Feeder Field 2 19 2" xfId="17353" xr:uid="{00000000-0005-0000-0000-0000B6430000}"/>
    <cellStyle name="Feeder Field 2 19 2 2" xfId="17354" xr:uid="{00000000-0005-0000-0000-0000B7430000}"/>
    <cellStyle name="Feeder Field 2 19 3" xfId="17355" xr:uid="{00000000-0005-0000-0000-0000B8430000}"/>
    <cellStyle name="Feeder Field 2 2" xfId="17356" xr:uid="{00000000-0005-0000-0000-0000B9430000}"/>
    <cellStyle name="Feeder Field 2 2 10" xfId="17357" xr:uid="{00000000-0005-0000-0000-0000BA430000}"/>
    <cellStyle name="Feeder Field 2 2 10 2" xfId="17358" xr:uid="{00000000-0005-0000-0000-0000BB430000}"/>
    <cellStyle name="Feeder Field 2 2 10 2 2" xfId="17359" xr:uid="{00000000-0005-0000-0000-0000BC430000}"/>
    <cellStyle name="Feeder Field 2 2 10 3" xfId="17360" xr:uid="{00000000-0005-0000-0000-0000BD430000}"/>
    <cellStyle name="Feeder Field 2 2 11" xfId="17361" xr:uid="{00000000-0005-0000-0000-0000BE430000}"/>
    <cellStyle name="Feeder Field 2 2 11 2" xfId="17362" xr:uid="{00000000-0005-0000-0000-0000BF430000}"/>
    <cellStyle name="Feeder Field 2 2 11 2 2" xfId="17363" xr:uid="{00000000-0005-0000-0000-0000C0430000}"/>
    <cellStyle name="Feeder Field 2 2 11 3" xfId="17364" xr:uid="{00000000-0005-0000-0000-0000C1430000}"/>
    <cellStyle name="Feeder Field 2 2 12" xfId="17365" xr:uid="{00000000-0005-0000-0000-0000C2430000}"/>
    <cellStyle name="Feeder Field 2 2 12 2" xfId="17366" xr:uid="{00000000-0005-0000-0000-0000C3430000}"/>
    <cellStyle name="Feeder Field 2 2 12 2 2" xfId="17367" xr:uid="{00000000-0005-0000-0000-0000C4430000}"/>
    <cellStyle name="Feeder Field 2 2 12 3" xfId="17368" xr:uid="{00000000-0005-0000-0000-0000C5430000}"/>
    <cellStyle name="Feeder Field 2 2 13" xfId="17369" xr:uid="{00000000-0005-0000-0000-0000C6430000}"/>
    <cellStyle name="Feeder Field 2 2 13 2" xfId="17370" xr:uid="{00000000-0005-0000-0000-0000C7430000}"/>
    <cellStyle name="Feeder Field 2 2 13 2 2" xfId="17371" xr:uid="{00000000-0005-0000-0000-0000C8430000}"/>
    <cellStyle name="Feeder Field 2 2 13 3" xfId="17372" xr:uid="{00000000-0005-0000-0000-0000C9430000}"/>
    <cellStyle name="Feeder Field 2 2 14" xfId="17373" xr:uid="{00000000-0005-0000-0000-0000CA430000}"/>
    <cellStyle name="Feeder Field 2 2 14 2" xfId="17374" xr:uid="{00000000-0005-0000-0000-0000CB430000}"/>
    <cellStyle name="Feeder Field 2 2 14 2 2" xfId="17375" xr:uid="{00000000-0005-0000-0000-0000CC430000}"/>
    <cellStyle name="Feeder Field 2 2 14 3" xfId="17376" xr:uid="{00000000-0005-0000-0000-0000CD430000}"/>
    <cellStyle name="Feeder Field 2 2 15" xfId="17377" xr:uid="{00000000-0005-0000-0000-0000CE430000}"/>
    <cellStyle name="Feeder Field 2 2 15 2" xfId="17378" xr:uid="{00000000-0005-0000-0000-0000CF430000}"/>
    <cellStyle name="Feeder Field 2 2 15 2 2" xfId="17379" xr:uid="{00000000-0005-0000-0000-0000D0430000}"/>
    <cellStyle name="Feeder Field 2 2 15 3" xfId="17380" xr:uid="{00000000-0005-0000-0000-0000D1430000}"/>
    <cellStyle name="Feeder Field 2 2 16" xfId="17381" xr:uid="{00000000-0005-0000-0000-0000D2430000}"/>
    <cellStyle name="Feeder Field 2 2 16 2" xfId="17382" xr:uid="{00000000-0005-0000-0000-0000D3430000}"/>
    <cellStyle name="Feeder Field 2 2 16 2 2" xfId="17383" xr:uid="{00000000-0005-0000-0000-0000D4430000}"/>
    <cellStyle name="Feeder Field 2 2 16 3" xfId="17384" xr:uid="{00000000-0005-0000-0000-0000D5430000}"/>
    <cellStyle name="Feeder Field 2 2 17" xfId="17385" xr:uid="{00000000-0005-0000-0000-0000D6430000}"/>
    <cellStyle name="Feeder Field 2 2 17 2" xfId="17386" xr:uid="{00000000-0005-0000-0000-0000D7430000}"/>
    <cellStyle name="Feeder Field 2 2 17 2 2" xfId="17387" xr:uid="{00000000-0005-0000-0000-0000D8430000}"/>
    <cellStyle name="Feeder Field 2 2 17 3" xfId="17388" xr:uid="{00000000-0005-0000-0000-0000D9430000}"/>
    <cellStyle name="Feeder Field 2 2 18" xfId="17389" xr:uid="{00000000-0005-0000-0000-0000DA430000}"/>
    <cellStyle name="Feeder Field 2 2 18 2" xfId="17390" xr:uid="{00000000-0005-0000-0000-0000DB430000}"/>
    <cellStyle name="Feeder Field 2 2 19" xfId="17391" xr:uid="{00000000-0005-0000-0000-0000DC430000}"/>
    <cellStyle name="Feeder Field 2 2 2" xfId="17392" xr:uid="{00000000-0005-0000-0000-0000DD430000}"/>
    <cellStyle name="Feeder Field 2 2 2 10" xfId="17393" xr:uid="{00000000-0005-0000-0000-0000DE430000}"/>
    <cellStyle name="Feeder Field 2 2 2 10 2" xfId="17394" xr:uid="{00000000-0005-0000-0000-0000DF430000}"/>
    <cellStyle name="Feeder Field 2 2 2 10 2 2" xfId="17395" xr:uid="{00000000-0005-0000-0000-0000E0430000}"/>
    <cellStyle name="Feeder Field 2 2 2 10 3" xfId="17396" xr:uid="{00000000-0005-0000-0000-0000E1430000}"/>
    <cellStyle name="Feeder Field 2 2 2 11" xfId="17397" xr:uid="{00000000-0005-0000-0000-0000E2430000}"/>
    <cellStyle name="Feeder Field 2 2 2 11 2" xfId="17398" xr:uid="{00000000-0005-0000-0000-0000E3430000}"/>
    <cellStyle name="Feeder Field 2 2 2 11 2 2" xfId="17399" xr:uid="{00000000-0005-0000-0000-0000E4430000}"/>
    <cellStyle name="Feeder Field 2 2 2 11 3" xfId="17400" xr:uid="{00000000-0005-0000-0000-0000E5430000}"/>
    <cellStyle name="Feeder Field 2 2 2 12" xfId="17401" xr:uid="{00000000-0005-0000-0000-0000E6430000}"/>
    <cellStyle name="Feeder Field 2 2 2 12 2" xfId="17402" xr:uid="{00000000-0005-0000-0000-0000E7430000}"/>
    <cellStyle name="Feeder Field 2 2 2 12 2 2" xfId="17403" xr:uid="{00000000-0005-0000-0000-0000E8430000}"/>
    <cellStyle name="Feeder Field 2 2 2 12 3" xfId="17404" xr:uid="{00000000-0005-0000-0000-0000E9430000}"/>
    <cellStyle name="Feeder Field 2 2 2 13" xfId="17405" xr:uid="{00000000-0005-0000-0000-0000EA430000}"/>
    <cellStyle name="Feeder Field 2 2 2 13 2" xfId="17406" xr:uid="{00000000-0005-0000-0000-0000EB430000}"/>
    <cellStyle name="Feeder Field 2 2 2 13 2 2" xfId="17407" xr:uid="{00000000-0005-0000-0000-0000EC430000}"/>
    <cellStyle name="Feeder Field 2 2 2 13 3" xfId="17408" xr:uid="{00000000-0005-0000-0000-0000ED430000}"/>
    <cellStyle name="Feeder Field 2 2 2 14" xfId="17409" xr:uid="{00000000-0005-0000-0000-0000EE430000}"/>
    <cellStyle name="Feeder Field 2 2 2 14 2" xfId="17410" xr:uid="{00000000-0005-0000-0000-0000EF430000}"/>
    <cellStyle name="Feeder Field 2 2 2 14 2 2" xfId="17411" xr:uid="{00000000-0005-0000-0000-0000F0430000}"/>
    <cellStyle name="Feeder Field 2 2 2 14 3" xfId="17412" xr:uid="{00000000-0005-0000-0000-0000F1430000}"/>
    <cellStyle name="Feeder Field 2 2 2 15" xfId="17413" xr:uid="{00000000-0005-0000-0000-0000F2430000}"/>
    <cellStyle name="Feeder Field 2 2 2 15 2" xfId="17414" xr:uid="{00000000-0005-0000-0000-0000F3430000}"/>
    <cellStyle name="Feeder Field 2 2 2 15 2 2" xfId="17415" xr:uid="{00000000-0005-0000-0000-0000F4430000}"/>
    <cellStyle name="Feeder Field 2 2 2 15 3" xfId="17416" xr:uid="{00000000-0005-0000-0000-0000F5430000}"/>
    <cellStyle name="Feeder Field 2 2 2 16" xfId="17417" xr:uid="{00000000-0005-0000-0000-0000F6430000}"/>
    <cellStyle name="Feeder Field 2 2 2 16 2" xfId="17418" xr:uid="{00000000-0005-0000-0000-0000F7430000}"/>
    <cellStyle name="Feeder Field 2 2 2 16 2 2" xfId="17419" xr:uid="{00000000-0005-0000-0000-0000F8430000}"/>
    <cellStyle name="Feeder Field 2 2 2 16 3" xfId="17420" xr:uid="{00000000-0005-0000-0000-0000F9430000}"/>
    <cellStyle name="Feeder Field 2 2 2 17" xfId="17421" xr:uid="{00000000-0005-0000-0000-0000FA430000}"/>
    <cellStyle name="Feeder Field 2 2 2 17 2" xfId="17422" xr:uid="{00000000-0005-0000-0000-0000FB430000}"/>
    <cellStyle name="Feeder Field 2 2 2 17 2 2" xfId="17423" xr:uid="{00000000-0005-0000-0000-0000FC430000}"/>
    <cellStyle name="Feeder Field 2 2 2 17 3" xfId="17424" xr:uid="{00000000-0005-0000-0000-0000FD430000}"/>
    <cellStyle name="Feeder Field 2 2 2 18" xfId="17425" xr:uid="{00000000-0005-0000-0000-0000FE430000}"/>
    <cellStyle name="Feeder Field 2 2 2 18 2" xfId="17426" xr:uid="{00000000-0005-0000-0000-0000FF430000}"/>
    <cellStyle name="Feeder Field 2 2 2 18 2 2" xfId="17427" xr:uid="{00000000-0005-0000-0000-000000440000}"/>
    <cellStyle name="Feeder Field 2 2 2 18 3" xfId="17428" xr:uid="{00000000-0005-0000-0000-000001440000}"/>
    <cellStyle name="Feeder Field 2 2 2 19" xfId="17429" xr:uid="{00000000-0005-0000-0000-000002440000}"/>
    <cellStyle name="Feeder Field 2 2 2 19 2" xfId="17430" xr:uid="{00000000-0005-0000-0000-000003440000}"/>
    <cellStyle name="Feeder Field 2 2 2 19 2 2" xfId="17431" xr:uid="{00000000-0005-0000-0000-000004440000}"/>
    <cellStyle name="Feeder Field 2 2 2 19 3" xfId="17432" xr:uid="{00000000-0005-0000-0000-000005440000}"/>
    <cellStyle name="Feeder Field 2 2 2 2" xfId="17433" xr:uid="{00000000-0005-0000-0000-000006440000}"/>
    <cellStyle name="Feeder Field 2 2 2 2 2" xfId="17434" xr:uid="{00000000-0005-0000-0000-000007440000}"/>
    <cellStyle name="Feeder Field 2 2 2 2 2 2" xfId="17435" xr:uid="{00000000-0005-0000-0000-000008440000}"/>
    <cellStyle name="Feeder Field 2 2 2 2 2 3" xfId="17436" xr:uid="{00000000-0005-0000-0000-000009440000}"/>
    <cellStyle name="Feeder Field 2 2 2 2 3" xfId="17437" xr:uid="{00000000-0005-0000-0000-00000A440000}"/>
    <cellStyle name="Feeder Field 2 2 2 2 3 2" xfId="17438" xr:uid="{00000000-0005-0000-0000-00000B440000}"/>
    <cellStyle name="Feeder Field 2 2 2 2 4" xfId="17439" xr:uid="{00000000-0005-0000-0000-00000C440000}"/>
    <cellStyle name="Feeder Field 2 2 2 20" xfId="17440" xr:uid="{00000000-0005-0000-0000-00000D440000}"/>
    <cellStyle name="Feeder Field 2 2 2 20 2" xfId="17441" xr:uid="{00000000-0005-0000-0000-00000E440000}"/>
    <cellStyle name="Feeder Field 2 2 2 20 2 2" xfId="17442" xr:uid="{00000000-0005-0000-0000-00000F440000}"/>
    <cellStyle name="Feeder Field 2 2 2 20 3" xfId="17443" xr:uid="{00000000-0005-0000-0000-000010440000}"/>
    <cellStyle name="Feeder Field 2 2 2 21" xfId="17444" xr:uid="{00000000-0005-0000-0000-000011440000}"/>
    <cellStyle name="Feeder Field 2 2 2 21 2" xfId="17445" xr:uid="{00000000-0005-0000-0000-000012440000}"/>
    <cellStyle name="Feeder Field 2 2 2 22" xfId="17446" xr:uid="{00000000-0005-0000-0000-000013440000}"/>
    <cellStyle name="Feeder Field 2 2 2 23" xfId="17447" xr:uid="{00000000-0005-0000-0000-000014440000}"/>
    <cellStyle name="Feeder Field 2 2 2 3" xfId="17448" xr:uid="{00000000-0005-0000-0000-000015440000}"/>
    <cellStyle name="Feeder Field 2 2 2 3 2" xfId="17449" xr:uid="{00000000-0005-0000-0000-000016440000}"/>
    <cellStyle name="Feeder Field 2 2 2 3 2 2" xfId="17450" xr:uid="{00000000-0005-0000-0000-000017440000}"/>
    <cellStyle name="Feeder Field 2 2 2 3 3" xfId="17451" xr:uid="{00000000-0005-0000-0000-000018440000}"/>
    <cellStyle name="Feeder Field 2 2 2 3 4" xfId="17452" xr:uid="{00000000-0005-0000-0000-000019440000}"/>
    <cellStyle name="Feeder Field 2 2 2 4" xfId="17453" xr:uid="{00000000-0005-0000-0000-00001A440000}"/>
    <cellStyle name="Feeder Field 2 2 2 4 2" xfId="17454" xr:uid="{00000000-0005-0000-0000-00001B440000}"/>
    <cellStyle name="Feeder Field 2 2 2 4 2 2" xfId="17455" xr:uid="{00000000-0005-0000-0000-00001C440000}"/>
    <cellStyle name="Feeder Field 2 2 2 4 3" xfId="17456" xr:uid="{00000000-0005-0000-0000-00001D440000}"/>
    <cellStyle name="Feeder Field 2 2 2 4 4" xfId="17457" xr:uid="{00000000-0005-0000-0000-00001E440000}"/>
    <cellStyle name="Feeder Field 2 2 2 5" xfId="17458" xr:uid="{00000000-0005-0000-0000-00001F440000}"/>
    <cellStyle name="Feeder Field 2 2 2 5 2" xfId="17459" xr:uid="{00000000-0005-0000-0000-000020440000}"/>
    <cellStyle name="Feeder Field 2 2 2 5 2 2" xfId="17460" xr:uid="{00000000-0005-0000-0000-000021440000}"/>
    <cellStyle name="Feeder Field 2 2 2 5 3" xfId="17461" xr:uid="{00000000-0005-0000-0000-000022440000}"/>
    <cellStyle name="Feeder Field 2 2 2 6" xfId="17462" xr:uid="{00000000-0005-0000-0000-000023440000}"/>
    <cellStyle name="Feeder Field 2 2 2 6 2" xfId="17463" xr:uid="{00000000-0005-0000-0000-000024440000}"/>
    <cellStyle name="Feeder Field 2 2 2 6 2 2" xfId="17464" xr:uid="{00000000-0005-0000-0000-000025440000}"/>
    <cellStyle name="Feeder Field 2 2 2 6 3" xfId="17465" xr:uid="{00000000-0005-0000-0000-000026440000}"/>
    <cellStyle name="Feeder Field 2 2 2 7" xfId="17466" xr:uid="{00000000-0005-0000-0000-000027440000}"/>
    <cellStyle name="Feeder Field 2 2 2 7 2" xfId="17467" xr:uid="{00000000-0005-0000-0000-000028440000}"/>
    <cellStyle name="Feeder Field 2 2 2 7 2 2" xfId="17468" xr:uid="{00000000-0005-0000-0000-000029440000}"/>
    <cellStyle name="Feeder Field 2 2 2 7 3" xfId="17469" xr:uid="{00000000-0005-0000-0000-00002A440000}"/>
    <cellStyle name="Feeder Field 2 2 2 8" xfId="17470" xr:uid="{00000000-0005-0000-0000-00002B440000}"/>
    <cellStyle name="Feeder Field 2 2 2 8 2" xfId="17471" xr:uid="{00000000-0005-0000-0000-00002C440000}"/>
    <cellStyle name="Feeder Field 2 2 2 8 2 2" xfId="17472" xr:uid="{00000000-0005-0000-0000-00002D440000}"/>
    <cellStyle name="Feeder Field 2 2 2 8 3" xfId="17473" xr:uid="{00000000-0005-0000-0000-00002E440000}"/>
    <cellStyle name="Feeder Field 2 2 2 9" xfId="17474" xr:uid="{00000000-0005-0000-0000-00002F440000}"/>
    <cellStyle name="Feeder Field 2 2 2 9 2" xfId="17475" xr:uid="{00000000-0005-0000-0000-000030440000}"/>
    <cellStyle name="Feeder Field 2 2 2 9 2 2" xfId="17476" xr:uid="{00000000-0005-0000-0000-000031440000}"/>
    <cellStyle name="Feeder Field 2 2 2 9 3" xfId="17477" xr:uid="{00000000-0005-0000-0000-000032440000}"/>
    <cellStyle name="Feeder Field 2 2 20" xfId="17478" xr:uid="{00000000-0005-0000-0000-000033440000}"/>
    <cellStyle name="Feeder Field 2 2 3" xfId="17479" xr:uid="{00000000-0005-0000-0000-000034440000}"/>
    <cellStyle name="Feeder Field 2 2 3 2" xfId="17480" xr:uid="{00000000-0005-0000-0000-000035440000}"/>
    <cellStyle name="Feeder Field 2 2 3 2 2" xfId="17481" xr:uid="{00000000-0005-0000-0000-000036440000}"/>
    <cellStyle name="Feeder Field 2 2 3 2 3" xfId="17482" xr:uid="{00000000-0005-0000-0000-000037440000}"/>
    <cellStyle name="Feeder Field 2 2 3 3" xfId="17483" xr:uid="{00000000-0005-0000-0000-000038440000}"/>
    <cellStyle name="Feeder Field 2 2 3 3 2" xfId="17484" xr:uid="{00000000-0005-0000-0000-000039440000}"/>
    <cellStyle name="Feeder Field 2 2 3 4" xfId="17485" xr:uid="{00000000-0005-0000-0000-00003A440000}"/>
    <cellStyle name="Feeder Field 2 2 4" xfId="17486" xr:uid="{00000000-0005-0000-0000-00003B440000}"/>
    <cellStyle name="Feeder Field 2 2 4 2" xfId="17487" xr:uid="{00000000-0005-0000-0000-00003C440000}"/>
    <cellStyle name="Feeder Field 2 2 4 2 2" xfId="17488" xr:uid="{00000000-0005-0000-0000-00003D440000}"/>
    <cellStyle name="Feeder Field 2 2 4 3" xfId="17489" xr:uid="{00000000-0005-0000-0000-00003E440000}"/>
    <cellStyle name="Feeder Field 2 2 4 4" xfId="17490" xr:uid="{00000000-0005-0000-0000-00003F440000}"/>
    <cellStyle name="Feeder Field 2 2 5" xfId="17491" xr:uid="{00000000-0005-0000-0000-000040440000}"/>
    <cellStyle name="Feeder Field 2 2 5 2" xfId="17492" xr:uid="{00000000-0005-0000-0000-000041440000}"/>
    <cellStyle name="Feeder Field 2 2 5 2 2" xfId="17493" xr:uid="{00000000-0005-0000-0000-000042440000}"/>
    <cellStyle name="Feeder Field 2 2 5 3" xfId="17494" xr:uid="{00000000-0005-0000-0000-000043440000}"/>
    <cellStyle name="Feeder Field 2 2 5 4" xfId="17495" xr:uid="{00000000-0005-0000-0000-000044440000}"/>
    <cellStyle name="Feeder Field 2 2 6" xfId="17496" xr:uid="{00000000-0005-0000-0000-000045440000}"/>
    <cellStyle name="Feeder Field 2 2 6 2" xfId="17497" xr:uid="{00000000-0005-0000-0000-000046440000}"/>
    <cellStyle name="Feeder Field 2 2 6 2 2" xfId="17498" xr:uid="{00000000-0005-0000-0000-000047440000}"/>
    <cellStyle name="Feeder Field 2 2 6 3" xfId="17499" xr:uid="{00000000-0005-0000-0000-000048440000}"/>
    <cellStyle name="Feeder Field 2 2 7" xfId="17500" xr:uid="{00000000-0005-0000-0000-000049440000}"/>
    <cellStyle name="Feeder Field 2 2 7 2" xfId="17501" xr:uid="{00000000-0005-0000-0000-00004A440000}"/>
    <cellStyle name="Feeder Field 2 2 7 2 2" xfId="17502" xr:uid="{00000000-0005-0000-0000-00004B440000}"/>
    <cellStyle name="Feeder Field 2 2 7 3" xfId="17503" xr:uid="{00000000-0005-0000-0000-00004C440000}"/>
    <cellStyle name="Feeder Field 2 2 8" xfId="17504" xr:uid="{00000000-0005-0000-0000-00004D440000}"/>
    <cellStyle name="Feeder Field 2 2 8 2" xfId="17505" xr:uid="{00000000-0005-0000-0000-00004E440000}"/>
    <cellStyle name="Feeder Field 2 2 8 2 2" xfId="17506" xr:uid="{00000000-0005-0000-0000-00004F440000}"/>
    <cellStyle name="Feeder Field 2 2 8 3" xfId="17507" xr:uid="{00000000-0005-0000-0000-000050440000}"/>
    <cellStyle name="Feeder Field 2 2 9" xfId="17508" xr:uid="{00000000-0005-0000-0000-000051440000}"/>
    <cellStyle name="Feeder Field 2 2 9 2" xfId="17509" xr:uid="{00000000-0005-0000-0000-000052440000}"/>
    <cellStyle name="Feeder Field 2 2 9 2 2" xfId="17510" xr:uid="{00000000-0005-0000-0000-000053440000}"/>
    <cellStyle name="Feeder Field 2 2 9 3" xfId="17511" xr:uid="{00000000-0005-0000-0000-000054440000}"/>
    <cellStyle name="Feeder Field 2 20" xfId="17512" xr:uid="{00000000-0005-0000-0000-000055440000}"/>
    <cellStyle name="Feeder Field 2 20 2" xfId="17513" xr:uid="{00000000-0005-0000-0000-000056440000}"/>
    <cellStyle name="Feeder Field 2 20 2 2" xfId="17514" xr:uid="{00000000-0005-0000-0000-000057440000}"/>
    <cellStyle name="Feeder Field 2 20 3" xfId="17515" xr:uid="{00000000-0005-0000-0000-000058440000}"/>
    <cellStyle name="Feeder Field 2 21" xfId="17516" xr:uid="{00000000-0005-0000-0000-000059440000}"/>
    <cellStyle name="Feeder Field 2 21 2" xfId="17517" xr:uid="{00000000-0005-0000-0000-00005A440000}"/>
    <cellStyle name="Feeder Field 2 22" xfId="17518" xr:uid="{00000000-0005-0000-0000-00005B440000}"/>
    <cellStyle name="Feeder Field 2 23" xfId="17519" xr:uid="{00000000-0005-0000-0000-00005C440000}"/>
    <cellStyle name="Feeder Field 2 3" xfId="17520" xr:uid="{00000000-0005-0000-0000-00005D440000}"/>
    <cellStyle name="Feeder Field 2 3 10" xfId="17521" xr:uid="{00000000-0005-0000-0000-00005E440000}"/>
    <cellStyle name="Feeder Field 2 3 10 2" xfId="17522" xr:uid="{00000000-0005-0000-0000-00005F440000}"/>
    <cellStyle name="Feeder Field 2 3 10 2 2" xfId="17523" xr:uid="{00000000-0005-0000-0000-000060440000}"/>
    <cellStyle name="Feeder Field 2 3 10 3" xfId="17524" xr:uid="{00000000-0005-0000-0000-000061440000}"/>
    <cellStyle name="Feeder Field 2 3 11" xfId="17525" xr:uid="{00000000-0005-0000-0000-000062440000}"/>
    <cellStyle name="Feeder Field 2 3 11 2" xfId="17526" xr:uid="{00000000-0005-0000-0000-000063440000}"/>
    <cellStyle name="Feeder Field 2 3 11 2 2" xfId="17527" xr:uid="{00000000-0005-0000-0000-000064440000}"/>
    <cellStyle name="Feeder Field 2 3 11 3" xfId="17528" xr:uid="{00000000-0005-0000-0000-000065440000}"/>
    <cellStyle name="Feeder Field 2 3 12" xfId="17529" xr:uid="{00000000-0005-0000-0000-000066440000}"/>
    <cellStyle name="Feeder Field 2 3 12 2" xfId="17530" xr:uid="{00000000-0005-0000-0000-000067440000}"/>
    <cellStyle name="Feeder Field 2 3 12 2 2" xfId="17531" xr:uid="{00000000-0005-0000-0000-000068440000}"/>
    <cellStyle name="Feeder Field 2 3 12 3" xfId="17532" xr:uid="{00000000-0005-0000-0000-000069440000}"/>
    <cellStyle name="Feeder Field 2 3 13" xfId="17533" xr:uid="{00000000-0005-0000-0000-00006A440000}"/>
    <cellStyle name="Feeder Field 2 3 13 2" xfId="17534" xr:uid="{00000000-0005-0000-0000-00006B440000}"/>
    <cellStyle name="Feeder Field 2 3 13 2 2" xfId="17535" xr:uid="{00000000-0005-0000-0000-00006C440000}"/>
    <cellStyle name="Feeder Field 2 3 13 3" xfId="17536" xr:uid="{00000000-0005-0000-0000-00006D440000}"/>
    <cellStyle name="Feeder Field 2 3 14" xfId="17537" xr:uid="{00000000-0005-0000-0000-00006E440000}"/>
    <cellStyle name="Feeder Field 2 3 14 2" xfId="17538" xr:uid="{00000000-0005-0000-0000-00006F440000}"/>
    <cellStyle name="Feeder Field 2 3 14 2 2" xfId="17539" xr:uid="{00000000-0005-0000-0000-000070440000}"/>
    <cellStyle name="Feeder Field 2 3 14 3" xfId="17540" xr:uid="{00000000-0005-0000-0000-000071440000}"/>
    <cellStyle name="Feeder Field 2 3 15" xfId="17541" xr:uid="{00000000-0005-0000-0000-000072440000}"/>
    <cellStyle name="Feeder Field 2 3 15 2" xfId="17542" xr:uid="{00000000-0005-0000-0000-000073440000}"/>
    <cellStyle name="Feeder Field 2 3 15 2 2" xfId="17543" xr:uid="{00000000-0005-0000-0000-000074440000}"/>
    <cellStyle name="Feeder Field 2 3 15 3" xfId="17544" xr:uid="{00000000-0005-0000-0000-000075440000}"/>
    <cellStyle name="Feeder Field 2 3 16" xfId="17545" xr:uid="{00000000-0005-0000-0000-000076440000}"/>
    <cellStyle name="Feeder Field 2 3 16 2" xfId="17546" xr:uid="{00000000-0005-0000-0000-000077440000}"/>
    <cellStyle name="Feeder Field 2 3 16 2 2" xfId="17547" xr:uid="{00000000-0005-0000-0000-000078440000}"/>
    <cellStyle name="Feeder Field 2 3 16 3" xfId="17548" xr:uid="{00000000-0005-0000-0000-000079440000}"/>
    <cellStyle name="Feeder Field 2 3 17" xfId="17549" xr:uid="{00000000-0005-0000-0000-00007A440000}"/>
    <cellStyle name="Feeder Field 2 3 17 2" xfId="17550" xr:uid="{00000000-0005-0000-0000-00007B440000}"/>
    <cellStyle name="Feeder Field 2 3 17 2 2" xfId="17551" xr:uid="{00000000-0005-0000-0000-00007C440000}"/>
    <cellStyle name="Feeder Field 2 3 17 3" xfId="17552" xr:uid="{00000000-0005-0000-0000-00007D440000}"/>
    <cellStyle name="Feeder Field 2 3 18" xfId="17553" xr:uid="{00000000-0005-0000-0000-00007E440000}"/>
    <cellStyle name="Feeder Field 2 3 18 2" xfId="17554" xr:uid="{00000000-0005-0000-0000-00007F440000}"/>
    <cellStyle name="Feeder Field 2 3 19" xfId="17555" xr:uid="{00000000-0005-0000-0000-000080440000}"/>
    <cellStyle name="Feeder Field 2 3 2" xfId="17556" xr:uid="{00000000-0005-0000-0000-000081440000}"/>
    <cellStyle name="Feeder Field 2 3 2 10" xfId="17557" xr:uid="{00000000-0005-0000-0000-000082440000}"/>
    <cellStyle name="Feeder Field 2 3 2 10 2" xfId="17558" xr:uid="{00000000-0005-0000-0000-000083440000}"/>
    <cellStyle name="Feeder Field 2 3 2 10 2 2" xfId="17559" xr:uid="{00000000-0005-0000-0000-000084440000}"/>
    <cellStyle name="Feeder Field 2 3 2 10 3" xfId="17560" xr:uid="{00000000-0005-0000-0000-000085440000}"/>
    <cellStyle name="Feeder Field 2 3 2 11" xfId="17561" xr:uid="{00000000-0005-0000-0000-000086440000}"/>
    <cellStyle name="Feeder Field 2 3 2 11 2" xfId="17562" xr:uid="{00000000-0005-0000-0000-000087440000}"/>
    <cellStyle name="Feeder Field 2 3 2 11 2 2" xfId="17563" xr:uid="{00000000-0005-0000-0000-000088440000}"/>
    <cellStyle name="Feeder Field 2 3 2 11 3" xfId="17564" xr:uid="{00000000-0005-0000-0000-000089440000}"/>
    <cellStyle name="Feeder Field 2 3 2 12" xfId="17565" xr:uid="{00000000-0005-0000-0000-00008A440000}"/>
    <cellStyle name="Feeder Field 2 3 2 12 2" xfId="17566" xr:uid="{00000000-0005-0000-0000-00008B440000}"/>
    <cellStyle name="Feeder Field 2 3 2 12 2 2" xfId="17567" xr:uid="{00000000-0005-0000-0000-00008C440000}"/>
    <cellStyle name="Feeder Field 2 3 2 12 3" xfId="17568" xr:uid="{00000000-0005-0000-0000-00008D440000}"/>
    <cellStyle name="Feeder Field 2 3 2 13" xfId="17569" xr:uid="{00000000-0005-0000-0000-00008E440000}"/>
    <cellStyle name="Feeder Field 2 3 2 13 2" xfId="17570" xr:uid="{00000000-0005-0000-0000-00008F440000}"/>
    <cellStyle name="Feeder Field 2 3 2 13 2 2" xfId="17571" xr:uid="{00000000-0005-0000-0000-000090440000}"/>
    <cellStyle name="Feeder Field 2 3 2 13 3" xfId="17572" xr:uid="{00000000-0005-0000-0000-000091440000}"/>
    <cellStyle name="Feeder Field 2 3 2 14" xfId="17573" xr:uid="{00000000-0005-0000-0000-000092440000}"/>
    <cellStyle name="Feeder Field 2 3 2 14 2" xfId="17574" xr:uid="{00000000-0005-0000-0000-000093440000}"/>
    <cellStyle name="Feeder Field 2 3 2 14 2 2" xfId="17575" xr:uid="{00000000-0005-0000-0000-000094440000}"/>
    <cellStyle name="Feeder Field 2 3 2 14 3" xfId="17576" xr:uid="{00000000-0005-0000-0000-000095440000}"/>
    <cellStyle name="Feeder Field 2 3 2 15" xfId="17577" xr:uid="{00000000-0005-0000-0000-000096440000}"/>
    <cellStyle name="Feeder Field 2 3 2 15 2" xfId="17578" xr:uid="{00000000-0005-0000-0000-000097440000}"/>
    <cellStyle name="Feeder Field 2 3 2 15 2 2" xfId="17579" xr:uid="{00000000-0005-0000-0000-000098440000}"/>
    <cellStyle name="Feeder Field 2 3 2 15 3" xfId="17580" xr:uid="{00000000-0005-0000-0000-000099440000}"/>
    <cellStyle name="Feeder Field 2 3 2 16" xfId="17581" xr:uid="{00000000-0005-0000-0000-00009A440000}"/>
    <cellStyle name="Feeder Field 2 3 2 16 2" xfId="17582" xr:uid="{00000000-0005-0000-0000-00009B440000}"/>
    <cellStyle name="Feeder Field 2 3 2 16 2 2" xfId="17583" xr:uid="{00000000-0005-0000-0000-00009C440000}"/>
    <cellStyle name="Feeder Field 2 3 2 16 3" xfId="17584" xr:uid="{00000000-0005-0000-0000-00009D440000}"/>
    <cellStyle name="Feeder Field 2 3 2 17" xfId="17585" xr:uid="{00000000-0005-0000-0000-00009E440000}"/>
    <cellStyle name="Feeder Field 2 3 2 17 2" xfId="17586" xr:uid="{00000000-0005-0000-0000-00009F440000}"/>
    <cellStyle name="Feeder Field 2 3 2 17 2 2" xfId="17587" xr:uid="{00000000-0005-0000-0000-0000A0440000}"/>
    <cellStyle name="Feeder Field 2 3 2 17 3" xfId="17588" xr:uid="{00000000-0005-0000-0000-0000A1440000}"/>
    <cellStyle name="Feeder Field 2 3 2 18" xfId="17589" xr:uid="{00000000-0005-0000-0000-0000A2440000}"/>
    <cellStyle name="Feeder Field 2 3 2 18 2" xfId="17590" xr:uid="{00000000-0005-0000-0000-0000A3440000}"/>
    <cellStyle name="Feeder Field 2 3 2 18 2 2" xfId="17591" xr:uid="{00000000-0005-0000-0000-0000A4440000}"/>
    <cellStyle name="Feeder Field 2 3 2 18 3" xfId="17592" xr:uid="{00000000-0005-0000-0000-0000A5440000}"/>
    <cellStyle name="Feeder Field 2 3 2 19" xfId="17593" xr:uid="{00000000-0005-0000-0000-0000A6440000}"/>
    <cellStyle name="Feeder Field 2 3 2 19 2" xfId="17594" xr:uid="{00000000-0005-0000-0000-0000A7440000}"/>
    <cellStyle name="Feeder Field 2 3 2 19 2 2" xfId="17595" xr:uid="{00000000-0005-0000-0000-0000A8440000}"/>
    <cellStyle name="Feeder Field 2 3 2 19 3" xfId="17596" xr:uid="{00000000-0005-0000-0000-0000A9440000}"/>
    <cellStyle name="Feeder Field 2 3 2 2" xfId="17597" xr:uid="{00000000-0005-0000-0000-0000AA440000}"/>
    <cellStyle name="Feeder Field 2 3 2 2 2" xfId="17598" xr:uid="{00000000-0005-0000-0000-0000AB440000}"/>
    <cellStyle name="Feeder Field 2 3 2 2 2 2" xfId="17599" xr:uid="{00000000-0005-0000-0000-0000AC440000}"/>
    <cellStyle name="Feeder Field 2 3 2 2 3" xfId="17600" xr:uid="{00000000-0005-0000-0000-0000AD440000}"/>
    <cellStyle name="Feeder Field 2 3 2 2 4" xfId="17601" xr:uid="{00000000-0005-0000-0000-0000AE440000}"/>
    <cellStyle name="Feeder Field 2 3 2 20" xfId="17602" xr:uid="{00000000-0005-0000-0000-0000AF440000}"/>
    <cellStyle name="Feeder Field 2 3 2 20 2" xfId="17603" xr:uid="{00000000-0005-0000-0000-0000B0440000}"/>
    <cellStyle name="Feeder Field 2 3 2 20 2 2" xfId="17604" xr:uid="{00000000-0005-0000-0000-0000B1440000}"/>
    <cellStyle name="Feeder Field 2 3 2 20 3" xfId="17605" xr:uid="{00000000-0005-0000-0000-0000B2440000}"/>
    <cellStyle name="Feeder Field 2 3 2 21" xfId="17606" xr:uid="{00000000-0005-0000-0000-0000B3440000}"/>
    <cellStyle name="Feeder Field 2 3 2 21 2" xfId="17607" xr:uid="{00000000-0005-0000-0000-0000B4440000}"/>
    <cellStyle name="Feeder Field 2 3 2 22" xfId="17608" xr:uid="{00000000-0005-0000-0000-0000B5440000}"/>
    <cellStyle name="Feeder Field 2 3 2 23" xfId="17609" xr:uid="{00000000-0005-0000-0000-0000B6440000}"/>
    <cellStyle name="Feeder Field 2 3 2 3" xfId="17610" xr:uid="{00000000-0005-0000-0000-0000B7440000}"/>
    <cellStyle name="Feeder Field 2 3 2 3 2" xfId="17611" xr:uid="{00000000-0005-0000-0000-0000B8440000}"/>
    <cellStyle name="Feeder Field 2 3 2 3 2 2" xfId="17612" xr:uid="{00000000-0005-0000-0000-0000B9440000}"/>
    <cellStyle name="Feeder Field 2 3 2 3 3" xfId="17613" xr:uid="{00000000-0005-0000-0000-0000BA440000}"/>
    <cellStyle name="Feeder Field 2 3 2 3 4" xfId="17614" xr:uid="{00000000-0005-0000-0000-0000BB440000}"/>
    <cellStyle name="Feeder Field 2 3 2 4" xfId="17615" xr:uid="{00000000-0005-0000-0000-0000BC440000}"/>
    <cellStyle name="Feeder Field 2 3 2 4 2" xfId="17616" xr:uid="{00000000-0005-0000-0000-0000BD440000}"/>
    <cellStyle name="Feeder Field 2 3 2 4 2 2" xfId="17617" xr:uid="{00000000-0005-0000-0000-0000BE440000}"/>
    <cellStyle name="Feeder Field 2 3 2 4 3" xfId="17618" xr:uid="{00000000-0005-0000-0000-0000BF440000}"/>
    <cellStyle name="Feeder Field 2 3 2 5" xfId="17619" xr:uid="{00000000-0005-0000-0000-0000C0440000}"/>
    <cellStyle name="Feeder Field 2 3 2 5 2" xfId="17620" xr:uid="{00000000-0005-0000-0000-0000C1440000}"/>
    <cellStyle name="Feeder Field 2 3 2 5 2 2" xfId="17621" xr:uid="{00000000-0005-0000-0000-0000C2440000}"/>
    <cellStyle name="Feeder Field 2 3 2 5 3" xfId="17622" xr:uid="{00000000-0005-0000-0000-0000C3440000}"/>
    <cellStyle name="Feeder Field 2 3 2 6" xfId="17623" xr:uid="{00000000-0005-0000-0000-0000C4440000}"/>
    <cellStyle name="Feeder Field 2 3 2 6 2" xfId="17624" xr:uid="{00000000-0005-0000-0000-0000C5440000}"/>
    <cellStyle name="Feeder Field 2 3 2 6 2 2" xfId="17625" xr:uid="{00000000-0005-0000-0000-0000C6440000}"/>
    <cellStyle name="Feeder Field 2 3 2 6 3" xfId="17626" xr:uid="{00000000-0005-0000-0000-0000C7440000}"/>
    <cellStyle name="Feeder Field 2 3 2 7" xfId="17627" xr:uid="{00000000-0005-0000-0000-0000C8440000}"/>
    <cellStyle name="Feeder Field 2 3 2 7 2" xfId="17628" xr:uid="{00000000-0005-0000-0000-0000C9440000}"/>
    <cellStyle name="Feeder Field 2 3 2 7 2 2" xfId="17629" xr:uid="{00000000-0005-0000-0000-0000CA440000}"/>
    <cellStyle name="Feeder Field 2 3 2 7 3" xfId="17630" xr:uid="{00000000-0005-0000-0000-0000CB440000}"/>
    <cellStyle name="Feeder Field 2 3 2 8" xfId="17631" xr:uid="{00000000-0005-0000-0000-0000CC440000}"/>
    <cellStyle name="Feeder Field 2 3 2 8 2" xfId="17632" xr:uid="{00000000-0005-0000-0000-0000CD440000}"/>
    <cellStyle name="Feeder Field 2 3 2 8 2 2" xfId="17633" xr:uid="{00000000-0005-0000-0000-0000CE440000}"/>
    <cellStyle name="Feeder Field 2 3 2 8 3" xfId="17634" xr:uid="{00000000-0005-0000-0000-0000CF440000}"/>
    <cellStyle name="Feeder Field 2 3 2 9" xfId="17635" xr:uid="{00000000-0005-0000-0000-0000D0440000}"/>
    <cellStyle name="Feeder Field 2 3 2 9 2" xfId="17636" xr:uid="{00000000-0005-0000-0000-0000D1440000}"/>
    <cellStyle name="Feeder Field 2 3 2 9 2 2" xfId="17637" xr:uid="{00000000-0005-0000-0000-0000D2440000}"/>
    <cellStyle name="Feeder Field 2 3 2 9 3" xfId="17638" xr:uid="{00000000-0005-0000-0000-0000D3440000}"/>
    <cellStyle name="Feeder Field 2 3 20" xfId="17639" xr:uid="{00000000-0005-0000-0000-0000D4440000}"/>
    <cellStyle name="Feeder Field 2 3 3" xfId="17640" xr:uid="{00000000-0005-0000-0000-0000D5440000}"/>
    <cellStyle name="Feeder Field 2 3 3 2" xfId="17641" xr:uid="{00000000-0005-0000-0000-0000D6440000}"/>
    <cellStyle name="Feeder Field 2 3 3 2 2" xfId="17642" xr:uid="{00000000-0005-0000-0000-0000D7440000}"/>
    <cellStyle name="Feeder Field 2 3 3 3" xfId="17643" xr:uid="{00000000-0005-0000-0000-0000D8440000}"/>
    <cellStyle name="Feeder Field 2 3 3 4" xfId="17644" xr:uid="{00000000-0005-0000-0000-0000D9440000}"/>
    <cellStyle name="Feeder Field 2 3 4" xfId="17645" xr:uid="{00000000-0005-0000-0000-0000DA440000}"/>
    <cellStyle name="Feeder Field 2 3 4 2" xfId="17646" xr:uid="{00000000-0005-0000-0000-0000DB440000}"/>
    <cellStyle name="Feeder Field 2 3 4 2 2" xfId="17647" xr:uid="{00000000-0005-0000-0000-0000DC440000}"/>
    <cellStyle name="Feeder Field 2 3 4 3" xfId="17648" xr:uid="{00000000-0005-0000-0000-0000DD440000}"/>
    <cellStyle name="Feeder Field 2 3 4 4" xfId="17649" xr:uid="{00000000-0005-0000-0000-0000DE440000}"/>
    <cellStyle name="Feeder Field 2 3 5" xfId="17650" xr:uid="{00000000-0005-0000-0000-0000DF440000}"/>
    <cellStyle name="Feeder Field 2 3 5 2" xfId="17651" xr:uid="{00000000-0005-0000-0000-0000E0440000}"/>
    <cellStyle name="Feeder Field 2 3 5 2 2" xfId="17652" xr:uid="{00000000-0005-0000-0000-0000E1440000}"/>
    <cellStyle name="Feeder Field 2 3 5 3" xfId="17653" xr:uid="{00000000-0005-0000-0000-0000E2440000}"/>
    <cellStyle name="Feeder Field 2 3 6" xfId="17654" xr:uid="{00000000-0005-0000-0000-0000E3440000}"/>
    <cellStyle name="Feeder Field 2 3 6 2" xfId="17655" xr:uid="{00000000-0005-0000-0000-0000E4440000}"/>
    <cellStyle name="Feeder Field 2 3 6 2 2" xfId="17656" xr:uid="{00000000-0005-0000-0000-0000E5440000}"/>
    <cellStyle name="Feeder Field 2 3 6 3" xfId="17657" xr:uid="{00000000-0005-0000-0000-0000E6440000}"/>
    <cellStyle name="Feeder Field 2 3 7" xfId="17658" xr:uid="{00000000-0005-0000-0000-0000E7440000}"/>
    <cellStyle name="Feeder Field 2 3 7 2" xfId="17659" xr:uid="{00000000-0005-0000-0000-0000E8440000}"/>
    <cellStyle name="Feeder Field 2 3 7 2 2" xfId="17660" xr:uid="{00000000-0005-0000-0000-0000E9440000}"/>
    <cellStyle name="Feeder Field 2 3 7 3" xfId="17661" xr:uid="{00000000-0005-0000-0000-0000EA440000}"/>
    <cellStyle name="Feeder Field 2 3 8" xfId="17662" xr:uid="{00000000-0005-0000-0000-0000EB440000}"/>
    <cellStyle name="Feeder Field 2 3 8 2" xfId="17663" xr:uid="{00000000-0005-0000-0000-0000EC440000}"/>
    <cellStyle name="Feeder Field 2 3 8 2 2" xfId="17664" xr:uid="{00000000-0005-0000-0000-0000ED440000}"/>
    <cellStyle name="Feeder Field 2 3 8 3" xfId="17665" xr:uid="{00000000-0005-0000-0000-0000EE440000}"/>
    <cellStyle name="Feeder Field 2 3 9" xfId="17666" xr:uid="{00000000-0005-0000-0000-0000EF440000}"/>
    <cellStyle name="Feeder Field 2 3 9 2" xfId="17667" xr:uid="{00000000-0005-0000-0000-0000F0440000}"/>
    <cellStyle name="Feeder Field 2 3 9 2 2" xfId="17668" xr:uid="{00000000-0005-0000-0000-0000F1440000}"/>
    <cellStyle name="Feeder Field 2 3 9 3" xfId="17669" xr:uid="{00000000-0005-0000-0000-0000F2440000}"/>
    <cellStyle name="Feeder Field 2 4" xfId="17670" xr:uid="{00000000-0005-0000-0000-0000F3440000}"/>
    <cellStyle name="Feeder Field 2 4 10" xfId="17671" xr:uid="{00000000-0005-0000-0000-0000F4440000}"/>
    <cellStyle name="Feeder Field 2 4 10 2" xfId="17672" xr:uid="{00000000-0005-0000-0000-0000F5440000}"/>
    <cellStyle name="Feeder Field 2 4 10 2 2" xfId="17673" xr:uid="{00000000-0005-0000-0000-0000F6440000}"/>
    <cellStyle name="Feeder Field 2 4 10 3" xfId="17674" xr:uid="{00000000-0005-0000-0000-0000F7440000}"/>
    <cellStyle name="Feeder Field 2 4 11" xfId="17675" xr:uid="{00000000-0005-0000-0000-0000F8440000}"/>
    <cellStyle name="Feeder Field 2 4 11 2" xfId="17676" xr:uid="{00000000-0005-0000-0000-0000F9440000}"/>
    <cellStyle name="Feeder Field 2 4 11 2 2" xfId="17677" xr:uid="{00000000-0005-0000-0000-0000FA440000}"/>
    <cellStyle name="Feeder Field 2 4 11 3" xfId="17678" xr:uid="{00000000-0005-0000-0000-0000FB440000}"/>
    <cellStyle name="Feeder Field 2 4 12" xfId="17679" xr:uid="{00000000-0005-0000-0000-0000FC440000}"/>
    <cellStyle name="Feeder Field 2 4 12 2" xfId="17680" xr:uid="{00000000-0005-0000-0000-0000FD440000}"/>
    <cellStyle name="Feeder Field 2 4 12 2 2" xfId="17681" xr:uid="{00000000-0005-0000-0000-0000FE440000}"/>
    <cellStyle name="Feeder Field 2 4 12 3" xfId="17682" xr:uid="{00000000-0005-0000-0000-0000FF440000}"/>
    <cellStyle name="Feeder Field 2 4 13" xfId="17683" xr:uid="{00000000-0005-0000-0000-000000450000}"/>
    <cellStyle name="Feeder Field 2 4 13 2" xfId="17684" xr:uid="{00000000-0005-0000-0000-000001450000}"/>
    <cellStyle name="Feeder Field 2 4 13 2 2" xfId="17685" xr:uid="{00000000-0005-0000-0000-000002450000}"/>
    <cellStyle name="Feeder Field 2 4 13 3" xfId="17686" xr:uid="{00000000-0005-0000-0000-000003450000}"/>
    <cellStyle name="Feeder Field 2 4 14" xfId="17687" xr:uid="{00000000-0005-0000-0000-000004450000}"/>
    <cellStyle name="Feeder Field 2 4 14 2" xfId="17688" xr:uid="{00000000-0005-0000-0000-000005450000}"/>
    <cellStyle name="Feeder Field 2 4 14 2 2" xfId="17689" xr:uid="{00000000-0005-0000-0000-000006450000}"/>
    <cellStyle name="Feeder Field 2 4 14 3" xfId="17690" xr:uid="{00000000-0005-0000-0000-000007450000}"/>
    <cellStyle name="Feeder Field 2 4 15" xfId="17691" xr:uid="{00000000-0005-0000-0000-000008450000}"/>
    <cellStyle name="Feeder Field 2 4 15 2" xfId="17692" xr:uid="{00000000-0005-0000-0000-000009450000}"/>
    <cellStyle name="Feeder Field 2 4 15 2 2" xfId="17693" xr:uid="{00000000-0005-0000-0000-00000A450000}"/>
    <cellStyle name="Feeder Field 2 4 15 3" xfId="17694" xr:uid="{00000000-0005-0000-0000-00000B450000}"/>
    <cellStyle name="Feeder Field 2 4 16" xfId="17695" xr:uid="{00000000-0005-0000-0000-00000C450000}"/>
    <cellStyle name="Feeder Field 2 4 16 2" xfId="17696" xr:uid="{00000000-0005-0000-0000-00000D450000}"/>
    <cellStyle name="Feeder Field 2 4 16 2 2" xfId="17697" xr:uid="{00000000-0005-0000-0000-00000E450000}"/>
    <cellStyle name="Feeder Field 2 4 16 3" xfId="17698" xr:uid="{00000000-0005-0000-0000-00000F450000}"/>
    <cellStyle name="Feeder Field 2 4 17" xfId="17699" xr:uid="{00000000-0005-0000-0000-000010450000}"/>
    <cellStyle name="Feeder Field 2 4 17 2" xfId="17700" xr:uid="{00000000-0005-0000-0000-000011450000}"/>
    <cellStyle name="Feeder Field 2 4 17 2 2" xfId="17701" xr:uid="{00000000-0005-0000-0000-000012450000}"/>
    <cellStyle name="Feeder Field 2 4 17 3" xfId="17702" xr:uid="{00000000-0005-0000-0000-000013450000}"/>
    <cellStyle name="Feeder Field 2 4 18" xfId="17703" xr:uid="{00000000-0005-0000-0000-000014450000}"/>
    <cellStyle name="Feeder Field 2 4 18 2" xfId="17704" xr:uid="{00000000-0005-0000-0000-000015450000}"/>
    <cellStyle name="Feeder Field 2 4 18 2 2" xfId="17705" xr:uid="{00000000-0005-0000-0000-000016450000}"/>
    <cellStyle name="Feeder Field 2 4 18 3" xfId="17706" xr:uid="{00000000-0005-0000-0000-000017450000}"/>
    <cellStyle name="Feeder Field 2 4 19" xfId="17707" xr:uid="{00000000-0005-0000-0000-000018450000}"/>
    <cellStyle name="Feeder Field 2 4 19 2" xfId="17708" xr:uid="{00000000-0005-0000-0000-000019450000}"/>
    <cellStyle name="Feeder Field 2 4 19 2 2" xfId="17709" xr:uid="{00000000-0005-0000-0000-00001A450000}"/>
    <cellStyle name="Feeder Field 2 4 19 3" xfId="17710" xr:uid="{00000000-0005-0000-0000-00001B450000}"/>
    <cellStyle name="Feeder Field 2 4 2" xfId="17711" xr:uid="{00000000-0005-0000-0000-00001C450000}"/>
    <cellStyle name="Feeder Field 2 4 2 10" xfId="17712" xr:uid="{00000000-0005-0000-0000-00001D450000}"/>
    <cellStyle name="Feeder Field 2 4 2 10 2" xfId="17713" xr:uid="{00000000-0005-0000-0000-00001E450000}"/>
    <cellStyle name="Feeder Field 2 4 2 10 2 2" xfId="17714" xr:uid="{00000000-0005-0000-0000-00001F450000}"/>
    <cellStyle name="Feeder Field 2 4 2 10 3" xfId="17715" xr:uid="{00000000-0005-0000-0000-000020450000}"/>
    <cellStyle name="Feeder Field 2 4 2 11" xfId="17716" xr:uid="{00000000-0005-0000-0000-000021450000}"/>
    <cellStyle name="Feeder Field 2 4 2 11 2" xfId="17717" xr:uid="{00000000-0005-0000-0000-000022450000}"/>
    <cellStyle name="Feeder Field 2 4 2 11 2 2" xfId="17718" xr:uid="{00000000-0005-0000-0000-000023450000}"/>
    <cellStyle name="Feeder Field 2 4 2 11 3" xfId="17719" xr:uid="{00000000-0005-0000-0000-000024450000}"/>
    <cellStyle name="Feeder Field 2 4 2 12" xfId="17720" xr:uid="{00000000-0005-0000-0000-000025450000}"/>
    <cellStyle name="Feeder Field 2 4 2 12 2" xfId="17721" xr:uid="{00000000-0005-0000-0000-000026450000}"/>
    <cellStyle name="Feeder Field 2 4 2 12 2 2" xfId="17722" xr:uid="{00000000-0005-0000-0000-000027450000}"/>
    <cellStyle name="Feeder Field 2 4 2 12 3" xfId="17723" xr:uid="{00000000-0005-0000-0000-000028450000}"/>
    <cellStyle name="Feeder Field 2 4 2 13" xfId="17724" xr:uid="{00000000-0005-0000-0000-000029450000}"/>
    <cellStyle name="Feeder Field 2 4 2 13 2" xfId="17725" xr:uid="{00000000-0005-0000-0000-00002A450000}"/>
    <cellStyle name="Feeder Field 2 4 2 13 2 2" xfId="17726" xr:uid="{00000000-0005-0000-0000-00002B450000}"/>
    <cellStyle name="Feeder Field 2 4 2 13 3" xfId="17727" xr:uid="{00000000-0005-0000-0000-00002C450000}"/>
    <cellStyle name="Feeder Field 2 4 2 14" xfId="17728" xr:uid="{00000000-0005-0000-0000-00002D450000}"/>
    <cellStyle name="Feeder Field 2 4 2 14 2" xfId="17729" xr:uid="{00000000-0005-0000-0000-00002E450000}"/>
    <cellStyle name="Feeder Field 2 4 2 14 2 2" xfId="17730" xr:uid="{00000000-0005-0000-0000-00002F450000}"/>
    <cellStyle name="Feeder Field 2 4 2 14 3" xfId="17731" xr:uid="{00000000-0005-0000-0000-000030450000}"/>
    <cellStyle name="Feeder Field 2 4 2 15" xfId="17732" xr:uid="{00000000-0005-0000-0000-000031450000}"/>
    <cellStyle name="Feeder Field 2 4 2 15 2" xfId="17733" xr:uid="{00000000-0005-0000-0000-000032450000}"/>
    <cellStyle name="Feeder Field 2 4 2 15 2 2" xfId="17734" xr:uid="{00000000-0005-0000-0000-000033450000}"/>
    <cellStyle name="Feeder Field 2 4 2 15 3" xfId="17735" xr:uid="{00000000-0005-0000-0000-000034450000}"/>
    <cellStyle name="Feeder Field 2 4 2 16" xfId="17736" xr:uid="{00000000-0005-0000-0000-000035450000}"/>
    <cellStyle name="Feeder Field 2 4 2 16 2" xfId="17737" xr:uid="{00000000-0005-0000-0000-000036450000}"/>
    <cellStyle name="Feeder Field 2 4 2 16 2 2" xfId="17738" xr:uid="{00000000-0005-0000-0000-000037450000}"/>
    <cellStyle name="Feeder Field 2 4 2 16 3" xfId="17739" xr:uid="{00000000-0005-0000-0000-000038450000}"/>
    <cellStyle name="Feeder Field 2 4 2 17" xfId="17740" xr:uid="{00000000-0005-0000-0000-000039450000}"/>
    <cellStyle name="Feeder Field 2 4 2 17 2" xfId="17741" xr:uid="{00000000-0005-0000-0000-00003A450000}"/>
    <cellStyle name="Feeder Field 2 4 2 17 2 2" xfId="17742" xr:uid="{00000000-0005-0000-0000-00003B450000}"/>
    <cellStyle name="Feeder Field 2 4 2 17 3" xfId="17743" xr:uid="{00000000-0005-0000-0000-00003C450000}"/>
    <cellStyle name="Feeder Field 2 4 2 18" xfId="17744" xr:uid="{00000000-0005-0000-0000-00003D450000}"/>
    <cellStyle name="Feeder Field 2 4 2 18 2" xfId="17745" xr:uid="{00000000-0005-0000-0000-00003E450000}"/>
    <cellStyle name="Feeder Field 2 4 2 18 2 2" xfId="17746" xr:uid="{00000000-0005-0000-0000-00003F450000}"/>
    <cellStyle name="Feeder Field 2 4 2 18 3" xfId="17747" xr:uid="{00000000-0005-0000-0000-000040450000}"/>
    <cellStyle name="Feeder Field 2 4 2 19" xfId="17748" xr:uid="{00000000-0005-0000-0000-000041450000}"/>
    <cellStyle name="Feeder Field 2 4 2 19 2" xfId="17749" xr:uid="{00000000-0005-0000-0000-000042450000}"/>
    <cellStyle name="Feeder Field 2 4 2 19 2 2" xfId="17750" xr:uid="{00000000-0005-0000-0000-000043450000}"/>
    <cellStyle name="Feeder Field 2 4 2 19 3" xfId="17751" xr:uid="{00000000-0005-0000-0000-000044450000}"/>
    <cellStyle name="Feeder Field 2 4 2 2" xfId="17752" xr:uid="{00000000-0005-0000-0000-000045450000}"/>
    <cellStyle name="Feeder Field 2 4 2 2 2" xfId="17753" xr:uid="{00000000-0005-0000-0000-000046450000}"/>
    <cellStyle name="Feeder Field 2 4 2 2 2 2" xfId="17754" xr:uid="{00000000-0005-0000-0000-000047450000}"/>
    <cellStyle name="Feeder Field 2 4 2 2 3" xfId="17755" xr:uid="{00000000-0005-0000-0000-000048450000}"/>
    <cellStyle name="Feeder Field 2 4 2 2 4" xfId="17756" xr:uid="{00000000-0005-0000-0000-000049450000}"/>
    <cellStyle name="Feeder Field 2 4 2 20" xfId="17757" xr:uid="{00000000-0005-0000-0000-00004A450000}"/>
    <cellStyle name="Feeder Field 2 4 2 20 2" xfId="17758" xr:uid="{00000000-0005-0000-0000-00004B450000}"/>
    <cellStyle name="Feeder Field 2 4 2 20 2 2" xfId="17759" xr:uid="{00000000-0005-0000-0000-00004C450000}"/>
    <cellStyle name="Feeder Field 2 4 2 20 3" xfId="17760" xr:uid="{00000000-0005-0000-0000-00004D450000}"/>
    <cellStyle name="Feeder Field 2 4 2 21" xfId="17761" xr:uid="{00000000-0005-0000-0000-00004E450000}"/>
    <cellStyle name="Feeder Field 2 4 2 21 2" xfId="17762" xr:uid="{00000000-0005-0000-0000-00004F450000}"/>
    <cellStyle name="Feeder Field 2 4 2 22" xfId="17763" xr:uid="{00000000-0005-0000-0000-000050450000}"/>
    <cellStyle name="Feeder Field 2 4 2 23" xfId="17764" xr:uid="{00000000-0005-0000-0000-000051450000}"/>
    <cellStyle name="Feeder Field 2 4 2 3" xfId="17765" xr:uid="{00000000-0005-0000-0000-000052450000}"/>
    <cellStyle name="Feeder Field 2 4 2 3 2" xfId="17766" xr:uid="{00000000-0005-0000-0000-000053450000}"/>
    <cellStyle name="Feeder Field 2 4 2 3 2 2" xfId="17767" xr:uid="{00000000-0005-0000-0000-000054450000}"/>
    <cellStyle name="Feeder Field 2 4 2 3 3" xfId="17768" xr:uid="{00000000-0005-0000-0000-000055450000}"/>
    <cellStyle name="Feeder Field 2 4 2 4" xfId="17769" xr:uid="{00000000-0005-0000-0000-000056450000}"/>
    <cellStyle name="Feeder Field 2 4 2 4 2" xfId="17770" xr:uid="{00000000-0005-0000-0000-000057450000}"/>
    <cellStyle name="Feeder Field 2 4 2 4 2 2" xfId="17771" xr:uid="{00000000-0005-0000-0000-000058450000}"/>
    <cellStyle name="Feeder Field 2 4 2 4 3" xfId="17772" xr:uid="{00000000-0005-0000-0000-000059450000}"/>
    <cellStyle name="Feeder Field 2 4 2 5" xfId="17773" xr:uid="{00000000-0005-0000-0000-00005A450000}"/>
    <cellStyle name="Feeder Field 2 4 2 5 2" xfId="17774" xr:uid="{00000000-0005-0000-0000-00005B450000}"/>
    <cellStyle name="Feeder Field 2 4 2 5 2 2" xfId="17775" xr:uid="{00000000-0005-0000-0000-00005C450000}"/>
    <cellStyle name="Feeder Field 2 4 2 5 3" xfId="17776" xr:uid="{00000000-0005-0000-0000-00005D450000}"/>
    <cellStyle name="Feeder Field 2 4 2 6" xfId="17777" xr:uid="{00000000-0005-0000-0000-00005E450000}"/>
    <cellStyle name="Feeder Field 2 4 2 6 2" xfId="17778" xr:uid="{00000000-0005-0000-0000-00005F450000}"/>
    <cellStyle name="Feeder Field 2 4 2 6 2 2" xfId="17779" xr:uid="{00000000-0005-0000-0000-000060450000}"/>
    <cellStyle name="Feeder Field 2 4 2 6 3" xfId="17780" xr:uid="{00000000-0005-0000-0000-000061450000}"/>
    <cellStyle name="Feeder Field 2 4 2 7" xfId="17781" xr:uid="{00000000-0005-0000-0000-000062450000}"/>
    <cellStyle name="Feeder Field 2 4 2 7 2" xfId="17782" xr:uid="{00000000-0005-0000-0000-000063450000}"/>
    <cellStyle name="Feeder Field 2 4 2 7 2 2" xfId="17783" xr:uid="{00000000-0005-0000-0000-000064450000}"/>
    <cellStyle name="Feeder Field 2 4 2 7 3" xfId="17784" xr:uid="{00000000-0005-0000-0000-000065450000}"/>
    <cellStyle name="Feeder Field 2 4 2 8" xfId="17785" xr:uid="{00000000-0005-0000-0000-000066450000}"/>
    <cellStyle name="Feeder Field 2 4 2 8 2" xfId="17786" xr:uid="{00000000-0005-0000-0000-000067450000}"/>
    <cellStyle name="Feeder Field 2 4 2 8 2 2" xfId="17787" xr:uid="{00000000-0005-0000-0000-000068450000}"/>
    <cellStyle name="Feeder Field 2 4 2 8 3" xfId="17788" xr:uid="{00000000-0005-0000-0000-000069450000}"/>
    <cellStyle name="Feeder Field 2 4 2 9" xfId="17789" xr:uid="{00000000-0005-0000-0000-00006A450000}"/>
    <cellStyle name="Feeder Field 2 4 2 9 2" xfId="17790" xr:uid="{00000000-0005-0000-0000-00006B450000}"/>
    <cellStyle name="Feeder Field 2 4 2 9 2 2" xfId="17791" xr:uid="{00000000-0005-0000-0000-00006C450000}"/>
    <cellStyle name="Feeder Field 2 4 2 9 3" xfId="17792" xr:uid="{00000000-0005-0000-0000-00006D450000}"/>
    <cellStyle name="Feeder Field 2 4 20" xfId="17793" xr:uid="{00000000-0005-0000-0000-00006E450000}"/>
    <cellStyle name="Feeder Field 2 4 20 2" xfId="17794" xr:uid="{00000000-0005-0000-0000-00006F450000}"/>
    <cellStyle name="Feeder Field 2 4 20 2 2" xfId="17795" xr:uid="{00000000-0005-0000-0000-000070450000}"/>
    <cellStyle name="Feeder Field 2 4 20 3" xfId="17796" xr:uid="{00000000-0005-0000-0000-000071450000}"/>
    <cellStyle name="Feeder Field 2 4 21" xfId="17797" xr:uid="{00000000-0005-0000-0000-000072450000}"/>
    <cellStyle name="Feeder Field 2 4 21 2" xfId="17798" xr:uid="{00000000-0005-0000-0000-000073450000}"/>
    <cellStyle name="Feeder Field 2 4 21 2 2" xfId="17799" xr:uid="{00000000-0005-0000-0000-000074450000}"/>
    <cellStyle name="Feeder Field 2 4 21 3" xfId="17800" xr:uid="{00000000-0005-0000-0000-000075450000}"/>
    <cellStyle name="Feeder Field 2 4 22" xfId="17801" xr:uid="{00000000-0005-0000-0000-000076450000}"/>
    <cellStyle name="Feeder Field 2 4 22 2" xfId="17802" xr:uid="{00000000-0005-0000-0000-000077450000}"/>
    <cellStyle name="Feeder Field 2 4 23" xfId="17803" xr:uid="{00000000-0005-0000-0000-000078450000}"/>
    <cellStyle name="Feeder Field 2 4 24" xfId="17804" xr:uid="{00000000-0005-0000-0000-000079450000}"/>
    <cellStyle name="Feeder Field 2 4 3" xfId="17805" xr:uid="{00000000-0005-0000-0000-00007A450000}"/>
    <cellStyle name="Feeder Field 2 4 3 2" xfId="17806" xr:uid="{00000000-0005-0000-0000-00007B450000}"/>
    <cellStyle name="Feeder Field 2 4 3 2 2" xfId="17807" xr:uid="{00000000-0005-0000-0000-00007C450000}"/>
    <cellStyle name="Feeder Field 2 4 3 3" xfId="17808" xr:uid="{00000000-0005-0000-0000-00007D450000}"/>
    <cellStyle name="Feeder Field 2 4 3 4" xfId="17809" xr:uid="{00000000-0005-0000-0000-00007E450000}"/>
    <cellStyle name="Feeder Field 2 4 4" xfId="17810" xr:uid="{00000000-0005-0000-0000-00007F450000}"/>
    <cellStyle name="Feeder Field 2 4 4 2" xfId="17811" xr:uid="{00000000-0005-0000-0000-000080450000}"/>
    <cellStyle name="Feeder Field 2 4 4 2 2" xfId="17812" xr:uid="{00000000-0005-0000-0000-000081450000}"/>
    <cellStyle name="Feeder Field 2 4 4 3" xfId="17813" xr:uid="{00000000-0005-0000-0000-000082450000}"/>
    <cellStyle name="Feeder Field 2 4 4 4" xfId="17814" xr:uid="{00000000-0005-0000-0000-000083450000}"/>
    <cellStyle name="Feeder Field 2 4 5" xfId="17815" xr:uid="{00000000-0005-0000-0000-000084450000}"/>
    <cellStyle name="Feeder Field 2 4 5 2" xfId="17816" xr:uid="{00000000-0005-0000-0000-000085450000}"/>
    <cellStyle name="Feeder Field 2 4 5 2 2" xfId="17817" xr:uid="{00000000-0005-0000-0000-000086450000}"/>
    <cellStyle name="Feeder Field 2 4 5 3" xfId="17818" xr:uid="{00000000-0005-0000-0000-000087450000}"/>
    <cellStyle name="Feeder Field 2 4 6" xfId="17819" xr:uid="{00000000-0005-0000-0000-000088450000}"/>
    <cellStyle name="Feeder Field 2 4 6 2" xfId="17820" xr:uid="{00000000-0005-0000-0000-000089450000}"/>
    <cellStyle name="Feeder Field 2 4 6 2 2" xfId="17821" xr:uid="{00000000-0005-0000-0000-00008A450000}"/>
    <cellStyle name="Feeder Field 2 4 6 3" xfId="17822" xr:uid="{00000000-0005-0000-0000-00008B450000}"/>
    <cellStyle name="Feeder Field 2 4 7" xfId="17823" xr:uid="{00000000-0005-0000-0000-00008C450000}"/>
    <cellStyle name="Feeder Field 2 4 7 2" xfId="17824" xr:uid="{00000000-0005-0000-0000-00008D450000}"/>
    <cellStyle name="Feeder Field 2 4 7 2 2" xfId="17825" xr:uid="{00000000-0005-0000-0000-00008E450000}"/>
    <cellStyle name="Feeder Field 2 4 7 3" xfId="17826" xr:uid="{00000000-0005-0000-0000-00008F450000}"/>
    <cellStyle name="Feeder Field 2 4 8" xfId="17827" xr:uid="{00000000-0005-0000-0000-000090450000}"/>
    <cellStyle name="Feeder Field 2 4 8 2" xfId="17828" xr:uid="{00000000-0005-0000-0000-000091450000}"/>
    <cellStyle name="Feeder Field 2 4 8 2 2" xfId="17829" xr:uid="{00000000-0005-0000-0000-000092450000}"/>
    <cellStyle name="Feeder Field 2 4 8 3" xfId="17830" xr:uid="{00000000-0005-0000-0000-000093450000}"/>
    <cellStyle name="Feeder Field 2 4 9" xfId="17831" xr:uid="{00000000-0005-0000-0000-000094450000}"/>
    <cellStyle name="Feeder Field 2 4 9 2" xfId="17832" xr:uid="{00000000-0005-0000-0000-000095450000}"/>
    <cellStyle name="Feeder Field 2 4 9 2 2" xfId="17833" xr:uid="{00000000-0005-0000-0000-000096450000}"/>
    <cellStyle name="Feeder Field 2 4 9 3" xfId="17834" xr:uid="{00000000-0005-0000-0000-000097450000}"/>
    <cellStyle name="Feeder Field 2 5" xfId="17835" xr:uid="{00000000-0005-0000-0000-000098450000}"/>
    <cellStyle name="Feeder Field 2 5 10" xfId="17836" xr:uid="{00000000-0005-0000-0000-000099450000}"/>
    <cellStyle name="Feeder Field 2 5 10 2" xfId="17837" xr:uid="{00000000-0005-0000-0000-00009A450000}"/>
    <cellStyle name="Feeder Field 2 5 10 2 2" xfId="17838" xr:uid="{00000000-0005-0000-0000-00009B450000}"/>
    <cellStyle name="Feeder Field 2 5 10 3" xfId="17839" xr:uid="{00000000-0005-0000-0000-00009C450000}"/>
    <cellStyle name="Feeder Field 2 5 11" xfId="17840" xr:uid="{00000000-0005-0000-0000-00009D450000}"/>
    <cellStyle name="Feeder Field 2 5 11 2" xfId="17841" xr:uid="{00000000-0005-0000-0000-00009E450000}"/>
    <cellStyle name="Feeder Field 2 5 11 2 2" xfId="17842" xr:uid="{00000000-0005-0000-0000-00009F450000}"/>
    <cellStyle name="Feeder Field 2 5 11 3" xfId="17843" xr:uid="{00000000-0005-0000-0000-0000A0450000}"/>
    <cellStyle name="Feeder Field 2 5 12" xfId="17844" xr:uid="{00000000-0005-0000-0000-0000A1450000}"/>
    <cellStyle name="Feeder Field 2 5 12 2" xfId="17845" xr:uid="{00000000-0005-0000-0000-0000A2450000}"/>
    <cellStyle name="Feeder Field 2 5 12 2 2" xfId="17846" xr:uid="{00000000-0005-0000-0000-0000A3450000}"/>
    <cellStyle name="Feeder Field 2 5 12 3" xfId="17847" xr:uid="{00000000-0005-0000-0000-0000A4450000}"/>
    <cellStyle name="Feeder Field 2 5 13" xfId="17848" xr:uid="{00000000-0005-0000-0000-0000A5450000}"/>
    <cellStyle name="Feeder Field 2 5 13 2" xfId="17849" xr:uid="{00000000-0005-0000-0000-0000A6450000}"/>
    <cellStyle name="Feeder Field 2 5 13 2 2" xfId="17850" xr:uid="{00000000-0005-0000-0000-0000A7450000}"/>
    <cellStyle name="Feeder Field 2 5 13 3" xfId="17851" xr:uid="{00000000-0005-0000-0000-0000A8450000}"/>
    <cellStyle name="Feeder Field 2 5 14" xfId="17852" xr:uid="{00000000-0005-0000-0000-0000A9450000}"/>
    <cellStyle name="Feeder Field 2 5 14 2" xfId="17853" xr:uid="{00000000-0005-0000-0000-0000AA450000}"/>
    <cellStyle name="Feeder Field 2 5 14 2 2" xfId="17854" xr:uid="{00000000-0005-0000-0000-0000AB450000}"/>
    <cellStyle name="Feeder Field 2 5 14 3" xfId="17855" xr:uid="{00000000-0005-0000-0000-0000AC450000}"/>
    <cellStyle name="Feeder Field 2 5 15" xfId="17856" xr:uid="{00000000-0005-0000-0000-0000AD450000}"/>
    <cellStyle name="Feeder Field 2 5 15 2" xfId="17857" xr:uid="{00000000-0005-0000-0000-0000AE450000}"/>
    <cellStyle name="Feeder Field 2 5 15 2 2" xfId="17858" xr:uid="{00000000-0005-0000-0000-0000AF450000}"/>
    <cellStyle name="Feeder Field 2 5 15 3" xfId="17859" xr:uid="{00000000-0005-0000-0000-0000B0450000}"/>
    <cellStyle name="Feeder Field 2 5 16" xfId="17860" xr:uid="{00000000-0005-0000-0000-0000B1450000}"/>
    <cellStyle name="Feeder Field 2 5 16 2" xfId="17861" xr:uid="{00000000-0005-0000-0000-0000B2450000}"/>
    <cellStyle name="Feeder Field 2 5 16 2 2" xfId="17862" xr:uid="{00000000-0005-0000-0000-0000B3450000}"/>
    <cellStyle name="Feeder Field 2 5 16 3" xfId="17863" xr:uid="{00000000-0005-0000-0000-0000B4450000}"/>
    <cellStyle name="Feeder Field 2 5 17" xfId="17864" xr:uid="{00000000-0005-0000-0000-0000B5450000}"/>
    <cellStyle name="Feeder Field 2 5 17 2" xfId="17865" xr:uid="{00000000-0005-0000-0000-0000B6450000}"/>
    <cellStyle name="Feeder Field 2 5 17 2 2" xfId="17866" xr:uid="{00000000-0005-0000-0000-0000B7450000}"/>
    <cellStyle name="Feeder Field 2 5 17 3" xfId="17867" xr:uid="{00000000-0005-0000-0000-0000B8450000}"/>
    <cellStyle name="Feeder Field 2 5 18" xfId="17868" xr:uid="{00000000-0005-0000-0000-0000B9450000}"/>
    <cellStyle name="Feeder Field 2 5 18 2" xfId="17869" xr:uid="{00000000-0005-0000-0000-0000BA450000}"/>
    <cellStyle name="Feeder Field 2 5 18 2 2" xfId="17870" xr:uid="{00000000-0005-0000-0000-0000BB450000}"/>
    <cellStyle name="Feeder Field 2 5 18 3" xfId="17871" xr:uid="{00000000-0005-0000-0000-0000BC450000}"/>
    <cellStyle name="Feeder Field 2 5 19" xfId="17872" xr:uid="{00000000-0005-0000-0000-0000BD450000}"/>
    <cellStyle name="Feeder Field 2 5 19 2" xfId="17873" xr:uid="{00000000-0005-0000-0000-0000BE450000}"/>
    <cellStyle name="Feeder Field 2 5 19 2 2" xfId="17874" xr:uid="{00000000-0005-0000-0000-0000BF450000}"/>
    <cellStyle name="Feeder Field 2 5 19 3" xfId="17875" xr:uid="{00000000-0005-0000-0000-0000C0450000}"/>
    <cellStyle name="Feeder Field 2 5 2" xfId="17876" xr:uid="{00000000-0005-0000-0000-0000C1450000}"/>
    <cellStyle name="Feeder Field 2 5 2 2" xfId="17877" xr:uid="{00000000-0005-0000-0000-0000C2450000}"/>
    <cellStyle name="Feeder Field 2 5 2 2 2" xfId="17878" xr:uid="{00000000-0005-0000-0000-0000C3450000}"/>
    <cellStyle name="Feeder Field 2 5 2 3" xfId="17879" xr:uid="{00000000-0005-0000-0000-0000C4450000}"/>
    <cellStyle name="Feeder Field 2 5 2 4" xfId="17880" xr:uid="{00000000-0005-0000-0000-0000C5450000}"/>
    <cellStyle name="Feeder Field 2 5 20" xfId="17881" xr:uid="{00000000-0005-0000-0000-0000C6450000}"/>
    <cellStyle name="Feeder Field 2 5 20 2" xfId="17882" xr:uid="{00000000-0005-0000-0000-0000C7450000}"/>
    <cellStyle name="Feeder Field 2 5 20 2 2" xfId="17883" xr:uid="{00000000-0005-0000-0000-0000C8450000}"/>
    <cellStyle name="Feeder Field 2 5 20 3" xfId="17884" xr:uid="{00000000-0005-0000-0000-0000C9450000}"/>
    <cellStyle name="Feeder Field 2 5 21" xfId="17885" xr:uid="{00000000-0005-0000-0000-0000CA450000}"/>
    <cellStyle name="Feeder Field 2 5 21 2" xfId="17886" xr:uid="{00000000-0005-0000-0000-0000CB450000}"/>
    <cellStyle name="Feeder Field 2 5 22" xfId="17887" xr:uid="{00000000-0005-0000-0000-0000CC450000}"/>
    <cellStyle name="Feeder Field 2 5 23" xfId="17888" xr:uid="{00000000-0005-0000-0000-0000CD450000}"/>
    <cellStyle name="Feeder Field 2 5 3" xfId="17889" xr:uid="{00000000-0005-0000-0000-0000CE450000}"/>
    <cellStyle name="Feeder Field 2 5 3 2" xfId="17890" xr:uid="{00000000-0005-0000-0000-0000CF450000}"/>
    <cellStyle name="Feeder Field 2 5 3 2 2" xfId="17891" xr:uid="{00000000-0005-0000-0000-0000D0450000}"/>
    <cellStyle name="Feeder Field 2 5 3 3" xfId="17892" xr:uid="{00000000-0005-0000-0000-0000D1450000}"/>
    <cellStyle name="Feeder Field 2 5 4" xfId="17893" xr:uid="{00000000-0005-0000-0000-0000D2450000}"/>
    <cellStyle name="Feeder Field 2 5 4 2" xfId="17894" xr:uid="{00000000-0005-0000-0000-0000D3450000}"/>
    <cellStyle name="Feeder Field 2 5 4 2 2" xfId="17895" xr:uid="{00000000-0005-0000-0000-0000D4450000}"/>
    <cellStyle name="Feeder Field 2 5 4 3" xfId="17896" xr:uid="{00000000-0005-0000-0000-0000D5450000}"/>
    <cellStyle name="Feeder Field 2 5 5" xfId="17897" xr:uid="{00000000-0005-0000-0000-0000D6450000}"/>
    <cellStyle name="Feeder Field 2 5 5 2" xfId="17898" xr:uid="{00000000-0005-0000-0000-0000D7450000}"/>
    <cellStyle name="Feeder Field 2 5 5 2 2" xfId="17899" xr:uid="{00000000-0005-0000-0000-0000D8450000}"/>
    <cellStyle name="Feeder Field 2 5 5 3" xfId="17900" xr:uid="{00000000-0005-0000-0000-0000D9450000}"/>
    <cellStyle name="Feeder Field 2 5 6" xfId="17901" xr:uid="{00000000-0005-0000-0000-0000DA450000}"/>
    <cellStyle name="Feeder Field 2 5 6 2" xfId="17902" xr:uid="{00000000-0005-0000-0000-0000DB450000}"/>
    <cellStyle name="Feeder Field 2 5 6 2 2" xfId="17903" xr:uid="{00000000-0005-0000-0000-0000DC450000}"/>
    <cellStyle name="Feeder Field 2 5 6 3" xfId="17904" xr:uid="{00000000-0005-0000-0000-0000DD450000}"/>
    <cellStyle name="Feeder Field 2 5 7" xfId="17905" xr:uid="{00000000-0005-0000-0000-0000DE450000}"/>
    <cellStyle name="Feeder Field 2 5 7 2" xfId="17906" xr:uid="{00000000-0005-0000-0000-0000DF450000}"/>
    <cellStyle name="Feeder Field 2 5 7 2 2" xfId="17907" xr:uid="{00000000-0005-0000-0000-0000E0450000}"/>
    <cellStyle name="Feeder Field 2 5 7 3" xfId="17908" xr:uid="{00000000-0005-0000-0000-0000E1450000}"/>
    <cellStyle name="Feeder Field 2 5 8" xfId="17909" xr:uid="{00000000-0005-0000-0000-0000E2450000}"/>
    <cellStyle name="Feeder Field 2 5 8 2" xfId="17910" xr:uid="{00000000-0005-0000-0000-0000E3450000}"/>
    <cellStyle name="Feeder Field 2 5 8 2 2" xfId="17911" xr:uid="{00000000-0005-0000-0000-0000E4450000}"/>
    <cellStyle name="Feeder Field 2 5 8 3" xfId="17912" xr:uid="{00000000-0005-0000-0000-0000E5450000}"/>
    <cellStyle name="Feeder Field 2 5 9" xfId="17913" xr:uid="{00000000-0005-0000-0000-0000E6450000}"/>
    <cellStyle name="Feeder Field 2 5 9 2" xfId="17914" xr:uid="{00000000-0005-0000-0000-0000E7450000}"/>
    <cellStyle name="Feeder Field 2 5 9 2 2" xfId="17915" xr:uid="{00000000-0005-0000-0000-0000E8450000}"/>
    <cellStyle name="Feeder Field 2 5 9 3" xfId="17916" xr:uid="{00000000-0005-0000-0000-0000E9450000}"/>
    <cellStyle name="Feeder Field 2 6" xfId="17917" xr:uid="{00000000-0005-0000-0000-0000EA450000}"/>
    <cellStyle name="Feeder Field 2 6 2" xfId="17918" xr:uid="{00000000-0005-0000-0000-0000EB450000}"/>
    <cellStyle name="Feeder Field 2 6 2 2" xfId="17919" xr:uid="{00000000-0005-0000-0000-0000EC450000}"/>
    <cellStyle name="Feeder Field 2 6 3" xfId="17920" xr:uid="{00000000-0005-0000-0000-0000ED450000}"/>
    <cellStyle name="Feeder Field 2 6 4" xfId="17921" xr:uid="{00000000-0005-0000-0000-0000EE450000}"/>
    <cellStyle name="Feeder Field 2 7" xfId="17922" xr:uid="{00000000-0005-0000-0000-0000EF450000}"/>
    <cellStyle name="Feeder Field 2 7 2" xfId="17923" xr:uid="{00000000-0005-0000-0000-0000F0450000}"/>
    <cellStyle name="Feeder Field 2 7 2 2" xfId="17924" xr:uid="{00000000-0005-0000-0000-0000F1450000}"/>
    <cellStyle name="Feeder Field 2 7 3" xfId="17925" xr:uid="{00000000-0005-0000-0000-0000F2450000}"/>
    <cellStyle name="Feeder Field 2 8" xfId="17926" xr:uid="{00000000-0005-0000-0000-0000F3450000}"/>
    <cellStyle name="Feeder Field 2 8 2" xfId="17927" xr:uid="{00000000-0005-0000-0000-0000F4450000}"/>
    <cellStyle name="Feeder Field 2 8 2 2" xfId="17928" xr:uid="{00000000-0005-0000-0000-0000F5450000}"/>
    <cellStyle name="Feeder Field 2 8 3" xfId="17929" xr:uid="{00000000-0005-0000-0000-0000F6450000}"/>
    <cellStyle name="Feeder Field 2 9" xfId="17930" xr:uid="{00000000-0005-0000-0000-0000F7450000}"/>
    <cellStyle name="Feeder Field 2 9 2" xfId="17931" xr:uid="{00000000-0005-0000-0000-0000F8450000}"/>
    <cellStyle name="Feeder Field 2 9 2 2" xfId="17932" xr:uid="{00000000-0005-0000-0000-0000F9450000}"/>
    <cellStyle name="Feeder Field 2 9 3" xfId="17933" xr:uid="{00000000-0005-0000-0000-0000FA450000}"/>
    <cellStyle name="Feeder Field 20" xfId="17934" xr:uid="{00000000-0005-0000-0000-0000FB450000}"/>
    <cellStyle name="Feeder Field 20 2" xfId="17935" xr:uid="{00000000-0005-0000-0000-0000FC450000}"/>
    <cellStyle name="Feeder Field 20 2 2" xfId="17936" xr:uid="{00000000-0005-0000-0000-0000FD450000}"/>
    <cellStyle name="Feeder Field 20 3" xfId="17937" xr:uid="{00000000-0005-0000-0000-0000FE450000}"/>
    <cellStyle name="Feeder Field 21" xfId="17938" xr:uid="{00000000-0005-0000-0000-0000FF450000}"/>
    <cellStyle name="Feeder Field 21 2" xfId="17939" xr:uid="{00000000-0005-0000-0000-000000460000}"/>
    <cellStyle name="Feeder Field 21 2 2" xfId="17940" xr:uid="{00000000-0005-0000-0000-000001460000}"/>
    <cellStyle name="Feeder Field 21 3" xfId="17941" xr:uid="{00000000-0005-0000-0000-000002460000}"/>
    <cellStyle name="Feeder Field 22" xfId="17942" xr:uid="{00000000-0005-0000-0000-000003460000}"/>
    <cellStyle name="Feeder Field 22 2" xfId="17943" xr:uid="{00000000-0005-0000-0000-000004460000}"/>
    <cellStyle name="Feeder Field 23" xfId="17944" xr:uid="{00000000-0005-0000-0000-000005460000}"/>
    <cellStyle name="Feeder Field 24" xfId="17945" xr:uid="{00000000-0005-0000-0000-000006460000}"/>
    <cellStyle name="Feeder Field 25" xfId="17946" xr:uid="{00000000-0005-0000-0000-000007460000}"/>
    <cellStyle name="Feeder Field 26" xfId="17947" xr:uid="{00000000-0005-0000-0000-000008460000}"/>
    <cellStyle name="Feeder Field 27" xfId="17948" xr:uid="{00000000-0005-0000-0000-000009460000}"/>
    <cellStyle name="Feeder Field 3" xfId="17949" xr:uid="{00000000-0005-0000-0000-00000A460000}"/>
    <cellStyle name="Feeder Field 3 10" xfId="17950" xr:uid="{00000000-0005-0000-0000-00000B460000}"/>
    <cellStyle name="Feeder Field 3 10 2" xfId="17951" xr:uid="{00000000-0005-0000-0000-00000C460000}"/>
    <cellStyle name="Feeder Field 3 10 2 2" xfId="17952" xr:uid="{00000000-0005-0000-0000-00000D460000}"/>
    <cellStyle name="Feeder Field 3 10 3" xfId="17953" xr:uid="{00000000-0005-0000-0000-00000E460000}"/>
    <cellStyle name="Feeder Field 3 11" xfId="17954" xr:uid="{00000000-0005-0000-0000-00000F460000}"/>
    <cellStyle name="Feeder Field 3 11 2" xfId="17955" xr:uid="{00000000-0005-0000-0000-000010460000}"/>
    <cellStyle name="Feeder Field 3 11 2 2" xfId="17956" xr:uid="{00000000-0005-0000-0000-000011460000}"/>
    <cellStyle name="Feeder Field 3 11 3" xfId="17957" xr:uid="{00000000-0005-0000-0000-000012460000}"/>
    <cellStyle name="Feeder Field 3 12" xfId="17958" xr:uid="{00000000-0005-0000-0000-000013460000}"/>
    <cellStyle name="Feeder Field 3 12 2" xfId="17959" xr:uid="{00000000-0005-0000-0000-000014460000}"/>
    <cellStyle name="Feeder Field 3 12 2 2" xfId="17960" xr:uid="{00000000-0005-0000-0000-000015460000}"/>
    <cellStyle name="Feeder Field 3 12 3" xfId="17961" xr:uid="{00000000-0005-0000-0000-000016460000}"/>
    <cellStyle name="Feeder Field 3 13" xfId="17962" xr:uid="{00000000-0005-0000-0000-000017460000}"/>
    <cellStyle name="Feeder Field 3 13 2" xfId="17963" xr:uid="{00000000-0005-0000-0000-000018460000}"/>
    <cellStyle name="Feeder Field 3 13 2 2" xfId="17964" xr:uid="{00000000-0005-0000-0000-000019460000}"/>
    <cellStyle name="Feeder Field 3 13 3" xfId="17965" xr:uid="{00000000-0005-0000-0000-00001A460000}"/>
    <cellStyle name="Feeder Field 3 14" xfId="17966" xr:uid="{00000000-0005-0000-0000-00001B460000}"/>
    <cellStyle name="Feeder Field 3 14 2" xfId="17967" xr:uid="{00000000-0005-0000-0000-00001C460000}"/>
    <cellStyle name="Feeder Field 3 14 2 2" xfId="17968" xr:uid="{00000000-0005-0000-0000-00001D460000}"/>
    <cellStyle name="Feeder Field 3 14 3" xfId="17969" xr:uid="{00000000-0005-0000-0000-00001E460000}"/>
    <cellStyle name="Feeder Field 3 15" xfId="17970" xr:uid="{00000000-0005-0000-0000-00001F460000}"/>
    <cellStyle name="Feeder Field 3 15 2" xfId="17971" xr:uid="{00000000-0005-0000-0000-000020460000}"/>
    <cellStyle name="Feeder Field 3 15 2 2" xfId="17972" xr:uid="{00000000-0005-0000-0000-000021460000}"/>
    <cellStyle name="Feeder Field 3 15 3" xfId="17973" xr:uid="{00000000-0005-0000-0000-000022460000}"/>
    <cellStyle name="Feeder Field 3 16" xfId="17974" xr:uid="{00000000-0005-0000-0000-000023460000}"/>
    <cellStyle name="Feeder Field 3 16 2" xfId="17975" xr:uid="{00000000-0005-0000-0000-000024460000}"/>
    <cellStyle name="Feeder Field 3 16 2 2" xfId="17976" xr:uid="{00000000-0005-0000-0000-000025460000}"/>
    <cellStyle name="Feeder Field 3 16 3" xfId="17977" xr:uid="{00000000-0005-0000-0000-000026460000}"/>
    <cellStyle name="Feeder Field 3 17" xfId="17978" xr:uid="{00000000-0005-0000-0000-000027460000}"/>
    <cellStyle name="Feeder Field 3 17 2" xfId="17979" xr:uid="{00000000-0005-0000-0000-000028460000}"/>
    <cellStyle name="Feeder Field 3 17 2 2" xfId="17980" xr:uid="{00000000-0005-0000-0000-000029460000}"/>
    <cellStyle name="Feeder Field 3 17 3" xfId="17981" xr:uid="{00000000-0005-0000-0000-00002A460000}"/>
    <cellStyle name="Feeder Field 3 18" xfId="17982" xr:uid="{00000000-0005-0000-0000-00002B460000}"/>
    <cellStyle name="Feeder Field 3 18 2" xfId="17983" xr:uid="{00000000-0005-0000-0000-00002C460000}"/>
    <cellStyle name="Feeder Field 3 19" xfId="17984" xr:uid="{00000000-0005-0000-0000-00002D460000}"/>
    <cellStyle name="Feeder Field 3 2" xfId="17985" xr:uid="{00000000-0005-0000-0000-00002E460000}"/>
    <cellStyle name="Feeder Field 3 2 10" xfId="17986" xr:uid="{00000000-0005-0000-0000-00002F460000}"/>
    <cellStyle name="Feeder Field 3 2 10 2" xfId="17987" xr:uid="{00000000-0005-0000-0000-000030460000}"/>
    <cellStyle name="Feeder Field 3 2 10 2 2" xfId="17988" xr:uid="{00000000-0005-0000-0000-000031460000}"/>
    <cellStyle name="Feeder Field 3 2 10 3" xfId="17989" xr:uid="{00000000-0005-0000-0000-000032460000}"/>
    <cellStyle name="Feeder Field 3 2 11" xfId="17990" xr:uid="{00000000-0005-0000-0000-000033460000}"/>
    <cellStyle name="Feeder Field 3 2 11 2" xfId="17991" xr:uid="{00000000-0005-0000-0000-000034460000}"/>
    <cellStyle name="Feeder Field 3 2 11 2 2" xfId="17992" xr:uid="{00000000-0005-0000-0000-000035460000}"/>
    <cellStyle name="Feeder Field 3 2 11 3" xfId="17993" xr:uid="{00000000-0005-0000-0000-000036460000}"/>
    <cellStyle name="Feeder Field 3 2 12" xfId="17994" xr:uid="{00000000-0005-0000-0000-000037460000}"/>
    <cellStyle name="Feeder Field 3 2 12 2" xfId="17995" xr:uid="{00000000-0005-0000-0000-000038460000}"/>
    <cellStyle name="Feeder Field 3 2 12 2 2" xfId="17996" xr:uid="{00000000-0005-0000-0000-000039460000}"/>
    <cellStyle name="Feeder Field 3 2 12 3" xfId="17997" xr:uid="{00000000-0005-0000-0000-00003A460000}"/>
    <cellStyle name="Feeder Field 3 2 13" xfId="17998" xr:uid="{00000000-0005-0000-0000-00003B460000}"/>
    <cellStyle name="Feeder Field 3 2 13 2" xfId="17999" xr:uid="{00000000-0005-0000-0000-00003C460000}"/>
    <cellStyle name="Feeder Field 3 2 13 2 2" xfId="18000" xr:uid="{00000000-0005-0000-0000-00003D460000}"/>
    <cellStyle name="Feeder Field 3 2 13 3" xfId="18001" xr:uid="{00000000-0005-0000-0000-00003E460000}"/>
    <cellStyle name="Feeder Field 3 2 14" xfId="18002" xr:uid="{00000000-0005-0000-0000-00003F460000}"/>
    <cellStyle name="Feeder Field 3 2 14 2" xfId="18003" xr:uid="{00000000-0005-0000-0000-000040460000}"/>
    <cellStyle name="Feeder Field 3 2 14 2 2" xfId="18004" xr:uid="{00000000-0005-0000-0000-000041460000}"/>
    <cellStyle name="Feeder Field 3 2 14 3" xfId="18005" xr:uid="{00000000-0005-0000-0000-000042460000}"/>
    <cellStyle name="Feeder Field 3 2 15" xfId="18006" xr:uid="{00000000-0005-0000-0000-000043460000}"/>
    <cellStyle name="Feeder Field 3 2 15 2" xfId="18007" xr:uid="{00000000-0005-0000-0000-000044460000}"/>
    <cellStyle name="Feeder Field 3 2 15 2 2" xfId="18008" xr:uid="{00000000-0005-0000-0000-000045460000}"/>
    <cellStyle name="Feeder Field 3 2 15 3" xfId="18009" xr:uid="{00000000-0005-0000-0000-000046460000}"/>
    <cellStyle name="Feeder Field 3 2 16" xfId="18010" xr:uid="{00000000-0005-0000-0000-000047460000}"/>
    <cellStyle name="Feeder Field 3 2 16 2" xfId="18011" xr:uid="{00000000-0005-0000-0000-000048460000}"/>
    <cellStyle name="Feeder Field 3 2 16 2 2" xfId="18012" xr:uid="{00000000-0005-0000-0000-000049460000}"/>
    <cellStyle name="Feeder Field 3 2 16 3" xfId="18013" xr:uid="{00000000-0005-0000-0000-00004A460000}"/>
    <cellStyle name="Feeder Field 3 2 17" xfId="18014" xr:uid="{00000000-0005-0000-0000-00004B460000}"/>
    <cellStyle name="Feeder Field 3 2 17 2" xfId="18015" xr:uid="{00000000-0005-0000-0000-00004C460000}"/>
    <cellStyle name="Feeder Field 3 2 17 2 2" xfId="18016" xr:uid="{00000000-0005-0000-0000-00004D460000}"/>
    <cellStyle name="Feeder Field 3 2 17 3" xfId="18017" xr:uid="{00000000-0005-0000-0000-00004E460000}"/>
    <cellStyle name="Feeder Field 3 2 18" xfId="18018" xr:uid="{00000000-0005-0000-0000-00004F460000}"/>
    <cellStyle name="Feeder Field 3 2 18 2" xfId="18019" xr:uid="{00000000-0005-0000-0000-000050460000}"/>
    <cellStyle name="Feeder Field 3 2 18 2 2" xfId="18020" xr:uid="{00000000-0005-0000-0000-000051460000}"/>
    <cellStyle name="Feeder Field 3 2 18 3" xfId="18021" xr:uid="{00000000-0005-0000-0000-000052460000}"/>
    <cellStyle name="Feeder Field 3 2 19" xfId="18022" xr:uid="{00000000-0005-0000-0000-000053460000}"/>
    <cellStyle name="Feeder Field 3 2 19 2" xfId="18023" xr:uid="{00000000-0005-0000-0000-000054460000}"/>
    <cellStyle name="Feeder Field 3 2 19 2 2" xfId="18024" xr:uid="{00000000-0005-0000-0000-000055460000}"/>
    <cellStyle name="Feeder Field 3 2 19 3" xfId="18025" xr:uid="{00000000-0005-0000-0000-000056460000}"/>
    <cellStyle name="Feeder Field 3 2 2" xfId="18026" xr:uid="{00000000-0005-0000-0000-000057460000}"/>
    <cellStyle name="Feeder Field 3 2 2 2" xfId="18027" xr:uid="{00000000-0005-0000-0000-000058460000}"/>
    <cellStyle name="Feeder Field 3 2 2 2 2" xfId="18028" xr:uid="{00000000-0005-0000-0000-000059460000}"/>
    <cellStyle name="Feeder Field 3 2 2 2 2 2" xfId="18029" xr:uid="{00000000-0005-0000-0000-00005A460000}"/>
    <cellStyle name="Feeder Field 3 2 2 2 3" xfId="18030" xr:uid="{00000000-0005-0000-0000-00005B460000}"/>
    <cellStyle name="Feeder Field 3 2 2 2 4" xfId="18031" xr:uid="{00000000-0005-0000-0000-00005C460000}"/>
    <cellStyle name="Feeder Field 3 2 2 3" xfId="18032" xr:uid="{00000000-0005-0000-0000-00005D460000}"/>
    <cellStyle name="Feeder Field 3 2 2 3 2" xfId="18033" xr:uid="{00000000-0005-0000-0000-00005E460000}"/>
    <cellStyle name="Feeder Field 3 2 2 4" xfId="18034" xr:uid="{00000000-0005-0000-0000-00005F460000}"/>
    <cellStyle name="Feeder Field 3 2 2 5" xfId="18035" xr:uid="{00000000-0005-0000-0000-000060460000}"/>
    <cellStyle name="Feeder Field 3 2 20" xfId="18036" xr:uid="{00000000-0005-0000-0000-000061460000}"/>
    <cellStyle name="Feeder Field 3 2 20 2" xfId="18037" xr:uid="{00000000-0005-0000-0000-000062460000}"/>
    <cellStyle name="Feeder Field 3 2 20 2 2" xfId="18038" xr:uid="{00000000-0005-0000-0000-000063460000}"/>
    <cellStyle name="Feeder Field 3 2 20 3" xfId="18039" xr:uid="{00000000-0005-0000-0000-000064460000}"/>
    <cellStyle name="Feeder Field 3 2 21" xfId="18040" xr:uid="{00000000-0005-0000-0000-000065460000}"/>
    <cellStyle name="Feeder Field 3 2 21 2" xfId="18041" xr:uid="{00000000-0005-0000-0000-000066460000}"/>
    <cellStyle name="Feeder Field 3 2 22" xfId="18042" xr:uid="{00000000-0005-0000-0000-000067460000}"/>
    <cellStyle name="Feeder Field 3 2 23" xfId="18043" xr:uid="{00000000-0005-0000-0000-000068460000}"/>
    <cellStyle name="Feeder Field 3 2 3" xfId="18044" xr:uid="{00000000-0005-0000-0000-000069460000}"/>
    <cellStyle name="Feeder Field 3 2 3 2" xfId="18045" xr:uid="{00000000-0005-0000-0000-00006A460000}"/>
    <cellStyle name="Feeder Field 3 2 3 2 2" xfId="18046" xr:uid="{00000000-0005-0000-0000-00006B460000}"/>
    <cellStyle name="Feeder Field 3 2 3 2 3" xfId="18047" xr:uid="{00000000-0005-0000-0000-00006C460000}"/>
    <cellStyle name="Feeder Field 3 2 3 3" xfId="18048" xr:uid="{00000000-0005-0000-0000-00006D460000}"/>
    <cellStyle name="Feeder Field 3 2 3 3 2" xfId="18049" xr:uid="{00000000-0005-0000-0000-00006E460000}"/>
    <cellStyle name="Feeder Field 3 2 3 4" xfId="18050" xr:uid="{00000000-0005-0000-0000-00006F460000}"/>
    <cellStyle name="Feeder Field 3 2 4" xfId="18051" xr:uid="{00000000-0005-0000-0000-000070460000}"/>
    <cellStyle name="Feeder Field 3 2 4 2" xfId="18052" xr:uid="{00000000-0005-0000-0000-000071460000}"/>
    <cellStyle name="Feeder Field 3 2 4 2 2" xfId="18053" xr:uid="{00000000-0005-0000-0000-000072460000}"/>
    <cellStyle name="Feeder Field 3 2 4 3" xfId="18054" xr:uid="{00000000-0005-0000-0000-000073460000}"/>
    <cellStyle name="Feeder Field 3 2 4 4" xfId="18055" xr:uid="{00000000-0005-0000-0000-000074460000}"/>
    <cellStyle name="Feeder Field 3 2 5" xfId="18056" xr:uid="{00000000-0005-0000-0000-000075460000}"/>
    <cellStyle name="Feeder Field 3 2 5 2" xfId="18057" xr:uid="{00000000-0005-0000-0000-000076460000}"/>
    <cellStyle name="Feeder Field 3 2 5 2 2" xfId="18058" xr:uid="{00000000-0005-0000-0000-000077460000}"/>
    <cellStyle name="Feeder Field 3 2 5 3" xfId="18059" xr:uid="{00000000-0005-0000-0000-000078460000}"/>
    <cellStyle name="Feeder Field 3 2 5 4" xfId="18060" xr:uid="{00000000-0005-0000-0000-000079460000}"/>
    <cellStyle name="Feeder Field 3 2 6" xfId="18061" xr:uid="{00000000-0005-0000-0000-00007A460000}"/>
    <cellStyle name="Feeder Field 3 2 6 2" xfId="18062" xr:uid="{00000000-0005-0000-0000-00007B460000}"/>
    <cellStyle name="Feeder Field 3 2 6 2 2" xfId="18063" xr:uid="{00000000-0005-0000-0000-00007C460000}"/>
    <cellStyle name="Feeder Field 3 2 6 3" xfId="18064" xr:uid="{00000000-0005-0000-0000-00007D460000}"/>
    <cellStyle name="Feeder Field 3 2 7" xfId="18065" xr:uid="{00000000-0005-0000-0000-00007E460000}"/>
    <cellStyle name="Feeder Field 3 2 7 2" xfId="18066" xr:uid="{00000000-0005-0000-0000-00007F460000}"/>
    <cellStyle name="Feeder Field 3 2 7 2 2" xfId="18067" xr:uid="{00000000-0005-0000-0000-000080460000}"/>
    <cellStyle name="Feeder Field 3 2 7 3" xfId="18068" xr:uid="{00000000-0005-0000-0000-000081460000}"/>
    <cellStyle name="Feeder Field 3 2 8" xfId="18069" xr:uid="{00000000-0005-0000-0000-000082460000}"/>
    <cellStyle name="Feeder Field 3 2 8 2" xfId="18070" xr:uid="{00000000-0005-0000-0000-000083460000}"/>
    <cellStyle name="Feeder Field 3 2 8 2 2" xfId="18071" xr:uid="{00000000-0005-0000-0000-000084460000}"/>
    <cellStyle name="Feeder Field 3 2 8 3" xfId="18072" xr:uid="{00000000-0005-0000-0000-000085460000}"/>
    <cellStyle name="Feeder Field 3 2 9" xfId="18073" xr:uid="{00000000-0005-0000-0000-000086460000}"/>
    <cellStyle name="Feeder Field 3 2 9 2" xfId="18074" xr:uid="{00000000-0005-0000-0000-000087460000}"/>
    <cellStyle name="Feeder Field 3 2 9 2 2" xfId="18075" xr:uid="{00000000-0005-0000-0000-000088460000}"/>
    <cellStyle name="Feeder Field 3 2 9 3" xfId="18076" xr:uid="{00000000-0005-0000-0000-000089460000}"/>
    <cellStyle name="Feeder Field 3 20" xfId="18077" xr:uid="{00000000-0005-0000-0000-00008A460000}"/>
    <cellStyle name="Feeder Field 3 3" xfId="18078" xr:uid="{00000000-0005-0000-0000-00008B460000}"/>
    <cellStyle name="Feeder Field 3 3 2" xfId="18079" xr:uid="{00000000-0005-0000-0000-00008C460000}"/>
    <cellStyle name="Feeder Field 3 3 2 2" xfId="18080" xr:uid="{00000000-0005-0000-0000-00008D460000}"/>
    <cellStyle name="Feeder Field 3 3 2 2 2" xfId="18081" xr:uid="{00000000-0005-0000-0000-00008E460000}"/>
    <cellStyle name="Feeder Field 3 3 2 3" xfId="18082" xr:uid="{00000000-0005-0000-0000-00008F460000}"/>
    <cellStyle name="Feeder Field 3 3 2 4" xfId="18083" xr:uid="{00000000-0005-0000-0000-000090460000}"/>
    <cellStyle name="Feeder Field 3 3 3" xfId="18084" xr:uid="{00000000-0005-0000-0000-000091460000}"/>
    <cellStyle name="Feeder Field 3 3 3 2" xfId="18085" xr:uid="{00000000-0005-0000-0000-000092460000}"/>
    <cellStyle name="Feeder Field 3 3 4" xfId="18086" xr:uid="{00000000-0005-0000-0000-000093460000}"/>
    <cellStyle name="Feeder Field 3 3 5" xfId="18087" xr:uid="{00000000-0005-0000-0000-000094460000}"/>
    <cellStyle name="Feeder Field 3 4" xfId="18088" xr:uid="{00000000-0005-0000-0000-000095460000}"/>
    <cellStyle name="Feeder Field 3 4 2" xfId="18089" xr:uid="{00000000-0005-0000-0000-000096460000}"/>
    <cellStyle name="Feeder Field 3 4 2 2" xfId="18090" xr:uid="{00000000-0005-0000-0000-000097460000}"/>
    <cellStyle name="Feeder Field 3 4 2 3" xfId="18091" xr:uid="{00000000-0005-0000-0000-000098460000}"/>
    <cellStyle name="Feeder Field 3 4 3" xfId="18092" xr:uid="{00000000-0005-0000-0000-000099460000}"/>
    <cellStyle name="Feeder Field 3 4 3 2" xfId="18093" xr:uid="{00000000-0005-0000-0000-00009A460000}"/>
    <cellStyle name="Feeder Field 3 4 4" xfId="18094" xr:uid="{00000000-0005-0000-0000-00009B460000}"/>
    <cellStyle name="Feeder Field 3 5" xfId="18095" xr:uid="{00000000-0005-0000-0000-00009C460000}"/>
    <cellStyle name="Feeder Field 3 5 2" xfId="18096" xr:uid="{00000000-0005-0000-0000-00009D460000}"/>
    <cellStyle name="Feeder Field 3 5 2 2" xfId="18097" xr:uid="{00000000-0005-0000-0000-00009E460000}"/>
    <cellStyle name="Feeder Field 3 5 2 3" xfId="18098" xr:uid="{00000000-0005-0000-0000-00009F460000}"/>
    <cellStyle name="Feeder Field 3 5 3" xfId="18099" xr:uid="{00000000-0005-0000-0000-0000A0460000}"/>
    <cellStyle name="Feeder Field 3 5 4" xfId="18100" xr:uid="{00000000-0005-0000-0000-0000A1460000}"/>
    <cellStyle name="Feeder Field 3 6" xfId="18101" xr:uid="{00000000-0005-0000-0000-0000A2460000}"/>
    <cellStyle name="Feeder Field 3 6 2" xfId="18102" xr:uid="{00000000-0005-0000-0000-0000A3460000}"/>
    <cellStyle name="Feeder Field 3 6 2 2" xfId="18103" xr:uid="{00000000-0005-0000-0000-0000A4460000}"/>
    <cellStyle name="Feeder Field 3 6 3" xfId="18104" xr:uid="{00000000-0005-0000-0000-0000A5460000}"/>
    <cellStyle name="Feeder Field 3 6 4" xfId="18105" xr:uid="{00000000-0005-0000-0000-0000A6460000}"/>
    <cellStyle name="Feeder Field 3 7" xfId="18106" xr:uid="{00000000-0005-0000-0000-0000A7460000}"/>
    <cellStyle name="Feeder Field 3 7 2" xfId="18107" xr:uid="{00000000-0005-0000-0000-0000A8460000}"/>
    <cellStyle name="Feeder Field 3 7 2 2" xfId="18108" xr:uid="{00000000-0005-0000-0000-0000A9460000}"/>
    <cellStyle name="Feeder Field 3 7 3" xfId="18109" xr:uid="{00000000-0005-0000-0000-0000AA460000}"/>
    <cellStyle name="Feeder Field 3 8" xfId="18110" xr:uid="{00000000-0005-0000-0000-0000AB460000}"/>
    <cellStyle name="Feeder Field 3 8 2" xfId="18111" xr:uid="{00000000-0005-0000-0000-0000AC460000}"/>
    <cellStyle name="Feeder Field 3 8 2 2" xfId="18112" xr:uid="{00000000-0005-0000-0000-0000AD460000}"/>
    <cellStyle name="Feeder Field 3 8 3" xfId="18113" xr:uid="{00000000-0005-0000-0000-0000AE460000}"/>
    <cellStyle name="Feeder Field 3 9" xfId="18114" xr:uid="{00000000-0005-0000-0000-0000AF460000}"/>
    <cellStyle name="Feeder Field 3 9 2" xfId="18115" xr:uid="{00000000-0005-0000-0000-0000B0460000}"/>
    <cellStyle name="Feeder Field 3 9 2 2" xfId="18116" xr:uid="{00000000-0005-0000-0000-0000B1460000}"/>
    <cellStyle name="Feeder Field 3 9 3" xfId="18117" xr:uid="{00000000-0005-0000-0000-0000B2460000}"/>
    <cellStyle name="Feeder Field 4" xfId="18118" xr:uid="{00000000-0005-0000-0000-0000B3460000}"/>
    <cellStyle name="Feeder Field 4 10" xfId="18119" xr:uid="{00000000-0005-0000-0000-0000B4460000}"/>
    <cellStyle name="Feeder Field 4 10 2" xfId="18120" xr:uid="{00000000-0005-0000-0000-0000B5460000}"/>
    <cellStyle name="Feeder Field 4 10 2 2" xfId="18121" xr:uid="{00000000-0005-0000-0000-0000B6460000}"/>
    <cellStyle name="Feeder Field 4 10 3" xfId="18122" xr:uid="{00000000-0005-0000-0000-0000B7460000}"/>
    <cellStyle name="Feeder Field 4 11" xfId="18123" xr:uid="{00000000-0005-0000-0000-0000B8460000}"/>
    <cellStyle name="Feeder Field 4 11 2" xfId="18124" xr:uid="{00000000-0005-0000-0000-0000B9460000}"/>
    <cellStyle name="Feeder Field 4 11 2 2" xfId="18125" xr:uid="{00000000-0005-0000-0000-0000BA460000}"/>
    <cellStyle name="Feeder Field 4 11 3" xfId="18126" xr:uid="{00000000-0005-0000-0000-0000BB460000}"/>
    <cellStyle name="Feeder Field 4 12" xfId="18127" xr:uid="{00000000-0005-0000-0000-0000BC460000}"/>
    <cellStyle name="Feeder Field 4 12 2" xfId="18128" xr:uid="{00000000-0005-0000-0000-0000BD460000}"/>
    <cellStyle name="Feeder Field 4 12 2 2" xfId="18129" xr:uid="{00000000-0005-0000-0000-0000BE460000}"/>
    <cellStyle name="Feeder Field 4 12 3" xfId="18130" xr:uid="{00000000-0005-0000-0000-0000BF460000}"/>
    <cellStyle name="Feeder Field 4 13" xfId="18131" xr:uid="{00000000-0005-0000-0000-0000C0460000}"/>
    <cellStyle name="Feeder Field 4 13 2" xfId="18132" xr:uid="{00000000-0005-0000-0000-0000C1460000}"/>
    <cellStyle name="Feeder Field 4 13 2 2" xfId="18133" xr:uid="{00000000-0005-0000-0000-0000C2460000}"/>
    <cellStyle name="Feeder Field 4 13 3" xfId="18134" xr:uid="{00000000-0005-0000-0000-0000C3460000}"/>
    <cellStyle name="Feeder Field 4 14" xfId="18135" xr:uid="{00000000-0005-0000-0000-0000C4460000}"/>
    <cellStyle name="Feeder Field 4 14 2" xfId="18136" xr:uid="{00000000-0005-0000-0000-0000C5460000}"/>
    <cellStyle name="Feeder Field 4 14 2 2" xfId="18137" xr:uid="{00000000-0005-0000-0000-0000C6460000}"/>
    <cellStyle name="Feeder Field 4 14 3" xfId="18138" xr:uid="{00000000-0005-0000-0000-0000C7460000}"/>
    <cellStyle name="Feeder Field 4 15" xfId="18139" xr:uid="{00000000-0005-0000-0000-0000C8460000}"/>
    <cellStyle name="Feeder Field 4 15 2" xfId="18140" xr:uid="{00000000-0005-0000-0000-0000C9460000}"/>
    <cellStyle name="Feeder Field 4 15 2 2" xfId="18141" xr:uid="{00000000-0005-0000-0000-0000CA460000}"/>
    <cellStyle name="Feeder Field 4 15 3" xfId="18142" xr:uid="{00000000-0005-0000-0000-0000CB460000}"/>
    <cellStyle name="Feeder Field 4 16" xfId="18143" xr:uid="{00000000-0005-0000-0000-0000CC460000}"/>
    <cellStyle name="Feeder Field 4 16 2" xfId="18144" xr:uid="{00000000-0005-0000-0000-0000CD460000}"/>
    <cellStyle name="Feeder Field 4 16 2 2" xfId="18145" xr:uid="{00000000-0005-0000-0000-0000CE460000}"/>
    <cellStyle name="Feeder Field 4 16 3" xfId="18146" xr:uid="{00000000-0005-0000-0000-0000CF460000}"/>
    <cellStyle name="Feeder Field 4 17" xfId="18147" xr:uid="{00000000-0005-0000-0000-0000D0460000}"/>
    <cellStyle name="Feeder Field 4 17 2" xfId="18148" xr:uid="{00000000-0005-0000-0000-0000D1460000}"/>
    <cellStyle name="Feeder Field 4 17 2 2" xfId="18149" xr:uid="{00000000-0005-0000-0000-0000D2460000}"/>
    <cellStyle name="Feeder Field 4 17 3" xfId="18150" xr:uid="{00000000-0005-0000-0000-0000D3460000}"/>
    <cellStyle name="Feeder Field 4 18" xfId="18151" xr:uid="{00000000-0005-0000-0000-0000D4460000}"/>
    <cellStyle name="Feeder Field 4 18 2" xfId="18152" xr:uid="{00000000-0005-0000-0000-0000D5460000}"/>
    <cellStyle name="Feeder Field 4 19" xfId="18153" xr:uid="{00000000-0005-0000-0000-0000D6460000}"/>
    <cellStyle name="Feeder Field 4 2" xfId="18154" xr:uid="{00000000-0005-0000-0000-0000D7460000}"/>
    <cellStyle name="Feeder Field 4 2 10" xfId="18155" xr:uid="{00000000-0005-0000-0000-0000D8460000}"/>
    <cellStyle name="Feeder Field 4 2 10 2" xfId="18156" xr:uid="{00000000-0005-0000-0000-0000D9460000}"/>
    <cellStyle name="Feeder Field 4 2 10 2 2" xfId="18157" xr:uid="{00000000-0005-0000-0000-0000DA460000}"/>
    <cellStyle name="Feeder Field 4 2 10 3" xfId="18158" xr:uid="{00000000-0005-0000-0000-0000DB460000}"/>
    <cellStyle name="Feeder Field 4 2 11" xfId="18159" xr:uid="{00000000-0005-0000-0000-0000DC460000}"/>
    <cellStyle name="Feeder Field 4 2 11 2" xfId="18160" xr:uid="{00000000-0005-0000-0000-0000DD460000}"/>
    <cellStyle name="Feeder Field 4 2 11 2 2" xfId="18161" xr:uid="{00000000-0005-0000-0000-0000DE460000}"/>
    <cellStyle name="Feeder Field 4 2 11 3" xfId="18162" xr:uid="{00000000-0005-0000-0000-0000DF460000}"/>
    <cellStyle name="Feeder Field 4 2 12" xfId="18163" xr:uid="{00000000-0005-0000-0000-0000E0460000}"/>
    <cellStyle name="Feeder Field 4 2 12 2" xfId="18164" xr:uid="{00000000-0005-0000-0000-0000E1460000}"/>
    <cellStyle name="Feeder Field 4 2 12 2 2" xfId="18165" xr:uid="{00000000-0005-0000-0000-0000E2460000}"/>
    <cellStyle name="Feeder Field 4 2 12 3" xfId="18166" xr:uid="{00000000-0005-0000-0000-0000E3460000}"/>
    <cellStyle name="Feeder Field 4 2 13" xfId="18167" xr:uid="{00000000-0005-0000-0000-0000E4460000}"/>
    <cellStyle name="Feeder Field 4 2 13 2" xfId="18168" xr:uid="{00000000-0005-0000-0000-0000E5460000}"/>
    <cellStyle name="Feeder Field 4 2 13 2 2" xfId="18169" xr:uid="{00000000-0005-0000-0000-0000E6460000}"/>
    <cellStyle name="Feeder Field 4 2 13 3" xfId="18170" xr:uid="{00000000-0005-0000-0000-0000E7460000}"/>
    <cellStyle name="Feeder Field 4 2 14" xfId="18171" xr:uid="{00000000-0005-0000-0000-0000E8460000}"/>
    <cellStyle name="Feeder Field 4 2 14 2" xfId="18172" xr:uid="{00000000-0005-0000-0000-0000E9460000}"/>
    <cellStyle name="Feeder Field 4 2 14 2 2" xfId="18173" xr:uid="{00000000-0005-0000-0000-0000EA460000}"/>
    <cellStyle name="Feeder Field 4 2 14 3" xfId="18174" xr:uid="{00000000-0005-0000-0000-0000EB460000}"/>
    <cellStyle name="Feeder Field 4 2 15" xfId="18175" xr:uid="{00000000-0005-0000-0000-0000EC460000}"/>
    <cellStyle name="Feeder Field 4 2 15 2" xfId="18176" xr:uid="{00000000-0005-0000-0000-0000ED460000}"/>
    <cellStyle name="Feeder Field 4 2 15 2 2" xfId="18177" xr:uid="{00000000-0005-0000-0000-0000EE460000}"/>
    <cellStyle name="Feeder Field 4 2 15 3" xfId="18178" xr:uid="{00000000-0005-0000-0000-0000EF460000}"/>
    <cellStyle name="Feeder Field 4 2 16" xfId="18179" xr:uid="{00000000-0005-0000-0000-0000F0460000}"/>
    <cellStyle name="Feeder Field 4 2 16 2" xfId="18180" xr:uid="{00000000-0005-0000-0000-0000F1460000}"/>
    <cellStyle name="Feeder Field 4 2 16 2 2" xfId="18181" xr:uid="{00000000-0005-0000-0000-0000F2460000}"/>
    <cellStyle name="Feeder Field 4 2 16 3" xfId="18182" xr:uid="{00000000-0005-0000-0000-0000F3460000}"/>
    <cellStyle name="Feeder Field 4 2 17" xfId="18183" xr:uid="{00000000-0005-0000-0000-0000F4460000}"/>
    <cellStyle name="Feeder Field 4 2 17 2" xfId="18184" xr:uid="{00000000-0005-0000-0000-0000F5460000}"/>
    <cellStyle name="Feeder Field 4 2 17 2 2" xfId="18185" xr:uid="{00000000-0005-0000-0000-0000F6460000}"/>
    <cellStyle name="Feeder Field 4 2 17 3" xfId="18186" xr:uid="{00000000-0005-0000-0000-0000F7460000}"/>
    <cellStyle name="Feeder Field 4 2 18" xfId="18187" xr:uid="{00000000-0005-0000-0000-0000F8460000}"/>
    <cellStyle name="Feeder Field 4 2 18 2" xfId="18188" xr:uid="{00000000-0005-0000-0000-0000F9460000}"/>
    <cellStyle name="Feeder Field 4 2 18 2 2" xfId="18189" xr:uid="{00000000-0005-0000-0000-0000FA460000}"/>
    <cellStyle name="Feeder Field 4 2 18 3" xfId="18190" xr:uid="{00000000-0005-0000-0000-0000FB460000}"/>
    <cellStyle name="Feeder Field 4 2 19" xfId="18191" xr:uid="{00000000-0005-0000-0000-0000FC460000}"/>
    <cellStyle name="Feeder Field 4 2 19 2" xfId="18192" xr:uid="{00000000-0005-0000-0000-0000FD460000}"/>
    <cellStyle name="Feeder Field 4 2 19 2 2" xfId="18193" xr:uid="{00000000-0005-0000-0000-0000FE460000}"/>
    <cellStyle name="Feeder Field 4 2 19 3" xfId="18194" xr:uid="{00000000-0005-0000-0000-0000FF460000}"/>
    <cellStyle name="Feeder Field 4 2 2" xfId="18195" xr:uid="{00000000-0005-0000-0000-000000470000}"/>
    <cellStyle name="Feeder Field 4 2 2 2" xfId="18196" xr:uid="{00000000-0005-0000-0000-000001470000}"/>
    <cellStyle name="Feeder Field 4 2 2 2 2" xfId="18197" xr:uid="{00000000-0005-0000-0000-000002470000}"/>
    <cellStyle name="Feeder Field 4 2 2 2 2 2" xfId="18198" xr:uid="{00000000-0005-0000-0000-000003470000}"/>
    <cellStyle name="Feeder Field 4 2 2 2 3" xfId="18199" xr:uid="{00000000-0005-0000-0000-000004470000}"/>
    <cellStyle name="Feeder Field 4 2 2 2 4" xfId="18200" xr:uid="{00000000-0005-0000-0000-000005470000}"/>
    <cellStyle name="Feeder Field 4 2 2 3" xfId="18201" xr:uid="{00000000-0005-0000-0000-000006470000}"/>
    <cellStyle name="Feeder Field 4 2 2 3 2" xfId="18202" xr:uid="{00000000-0005-0000-0000-000007470000}"/>
    <cellStyle name="Feeder Field 4 2 2 4" xfId="18203" xr:uid="{00000000-0005-0000-0000-000008470000}"/>
    <cellStyle name="Feeder Field 4 2 2 5" xfId="18204" xr:uid="{00000000-0005-0000-0000-000009470000}"/>
    <cellStyle name="Feeder Field 4 2 20" xfId="18205" xr:uid="{00000000-0005-0000-0000-00000A470000}"/>
    <cellStyle name="Feeder Field 4 2 20 2" xfId="18206" xr:uid="{00000000-0005-0000-0000-00000B470000}"/>
    <cellStyle name="Feeder Field 4 2 20 2 2" xfId="18207" xr:uid="{00000000-0005-0000-0000-00000C470000}"/>
    <cellStyle name="Feeder Field 4 2 20 3" xfId="18208" xr:uid="{00000000-0005-0000-0000-00000D470000}"/>
    <cellStyle name="Feeder Field 4 2 21" xfId="18209" xr:uid="{00000000-0005-0000-0000-00000E470000}"/>
    <cellStyle name="Feeder Field 4 2 21 2" xfId="18210" xr:uid="{00000000-0005-0000-0000-00000F470000}"/>
    <cellStyle name="Feeder Field 4 2 22" xfId="18211" xr:uid="{00000000-0005-0000-0000-000010470000}"/>
    <cellStyle name="Feeder Field 4 2 23" xfId="18212" xr:uid="{00000000-0005-0000-0000-000011470000}"/>
    <cellStyle name="Feeder Field 4 2 3" xfId="18213" xr:uid="{00000000-0005-0000-0000-000012470000}"/>
    <cellStyle name="Feeder Field 4 2 3 2" xfId="18214" xr:uid="{00000000-0005-0000-0000-000013470000}"/>
    <cellStyle name="Feeder Field 4 2 3 2 2" xfId="18215" xr:uid="{00000000-0005-0000-0000-000014470000}"/>
    <cellStyle name="Feeder Field 4 2 3 2 3" xfId="18216" xr:uid="{00000000-0005-0000-0000-000015470000}"/>
    <cellStyle name="Feeder Field 4 2 3 3" xfId="18217" xr:uid="{00000000-0005-0000-0000-000016470000}"/>
    <cellStyle name="Feeder Field 4 2 3 3 2" xfId="18218" xr:uid="{00000000-0005-0000-0000-000017470000}"/>
    <cellStyle name="Feeder Field 4 2 3 4" xfId="18219" xr:uid="{00000000-0005-0000-0000-000018470000}"/>
    <cellStyle name="Feeder Field 4 2 4" xfId="18220" xr:uid="{00000000-0005-0000-0000-000019470000}"/>
    <cellStyle name="Feeder Field 4 2 4 2" xfId="18221" xr:uid="{00000000-0005-0000-0000-00001A470000}"/>
    <cellStyle name="Feeder Field 4 2 4 2 2" xfId="18222" xr:uid="{00000000-0005-0000-0000-00001B470000}"/>
    <cellStyle name="Feeder Field 4 2 4 3" xfId="18223" xr:uid="{00000000-0005-0000-0000-00001C470000}"/>
    <cellStyle name="Feeder Field 4 2 4 4" xfId="18224" xr:uid="{00000000-0005-0000-0000-00001D470000}"/>
    <cellStyle name="Feeder Field 4 2 5" xfId="18225" xr:uid="{00000000-0005-0000-0000-00001E470000}"/>
    <cellStyle name="Feeder Field 4 2 5 2" xfId="18226" xr:uid="{00000000-0005-0000-0000-00001F470000}"/>
    <cellStyle name="Feeder Field 4 2 5 2 2" xfId="18227" xr:uid="{00000000-0005-0000-0000-000020470000}"/>
    <cellStyle name="Feeder Field 4 2 5 3" xfId="18228" xr:uid="{00000000-0005-0000-0000-000021470000}"/>
    <cellStyle name="Feeder Field 4 2 5 4" xfId="18229" xr:uid="{00000000-0005-0000-0000-000022470000}"/>
    <cellStyle name="Feeder Field 4 2 6" xfId="18230" xr:uid="{00000000-0005-0000-0000-000023470000}"/>
    <cellStyle name="Feeder Field 4 2 6 2" xfId="18231" xr:uid="{00000000-0005-0000-0000-000024470000}"/>
    <cellStyle name="Feeder Field 4 2 6 2 2" xfId="18232" xr:uid="{00000000-0005-0000-0000-000025470000}"/>
    <cellStyle name="Feeder Field 4 2 6 3" xfId="18233" xr:uid="{00000000-0005-0000-0000-000026470000}"/>
    <cellStyle name="Feeder Field 4 2 7" xfId="18234" xr:uid="{00000000-0005-0000-0000-000027470000}"/>
    <cellStyle name="Feeder Field 4 2 7 2" xfId="18235" xr:uid="{00000000-0005-0000-0000-000028470000}"/>
    <cellStyle name="Feeder Field 4 2 7 2 2" xfId="18236" xr:uid="{00000000-0005-0000-0000-000029470000}"/>
    <cellStyle name="Feeder Field 4 2 7 3" xfId="18237" xr:uid="{00000000-0005-0000-0000-00002A470000}"/>
    <cellStyle name="Feeder Field 4 2 8" xfId="18238" xr:uid="{00000000-0005-0000-0000-00002B470000}"/>
    <cellStyle name="Feeder Field 4 2 8 2" xfId="18239" xr:uid="{00000000-0005-0000-0000-00002C470000}"/>
    <cellStyle name="Feeder Field 4 2 8 2 2" xfId="18240" xr:uid="{00000000-0005-0000-0000-00002D470000}"/>
    <cellStyle name="Feeder Field 4 2 8 3" xfId="18241" xr:uid="{00000000-0005-0000-0000-00002E470000}"/>
    <cellStyle name="Feeder Field 4 2 9" xfId="18242" xr:uid="{00000000-0005-0000-0000-00002F470000}"/>
    <cellStyle name="Feeder Field 4 2 9 2" xfId="18243" xr:uid="{00000000-0005-0000-0000-000030470000}"/>
    <cellStyle name="Feeder Field 4 2 9 2 2" xfId="18244" xr:uid="{00000000-0005-0000-0000-000031470000}"/>
    <cellStyle name="Feeder Field 4 2 9 3" xfId="18245" xr:uid="{00000000-0005-0000-0000-000032470000}"/>
    <cellStyle name="Feeder Field 4 20" xfId="18246" xr:uid="{00000000-0005-0000-0000-000033470000}"/>
    <cellStyle name="Feeder Field 4 3" xfId="18247" xr:uid="{00000000-0005-0000-0000-000034470000}"/>
    <cellStyle name="Feeder Field 4 3 2" xfId="18248" xr:uid="{00000000-0005-0000-0000-000035470000}"/>
    <cellStyle name="Feeder Field 4 3 2 2" xfId="18249" xr:uid="{00000000-0005-0000-0000-000036470000}"/>
    <cellStyle name="Feeder Field 4 3 2 2 2" xfId="18250" xr:uid="{00000000-0005-0000-0000-000037470000}"/>
    <cellStyle name="Feeder Field 4 3 2 3" xfId="18251" xr:uid="{00000000-0005-0000-0000-000038470000}"/>
    <cellStyle name="Feeder Field 4 3 2 4" xfId="18252" xr:uid="{00000000-0005-0000-0000-000039470000}"/>
    <cellStyle name="Feeder Field 4 3 3" xfId="18253" xr:uid="{00000000-0005-0000-0000-00003A470000}"/>
    <cellStyle name="Feeder Field 4 3 3 2" xfId="18254" xr:uid="{00000000-0005-0000-0000-00003B470000}"/>
    <cellStyle name="Feeder Field 4 3 4" xfId="18255" xr:uid="{00000000-0005-0000-0000-00003C470000}"/>
    <cellStyle name="Feeder Field 4 3 5" xfId="18256" xr:uid="{00000000-0005-0000-0000-00003D470000}"/>
    <cellStyle name="Feeder Field 4 4" xfId="18257" xr:uid="{00000000-0005-0000-0000-00003E470000}"/>
    <cellStyle name="Feeder Field 4 4 2" xfId="18258" xr:uid="{00000000-0005-0000-0000-00003F470000}"/>
    <cellStyle name="Feeder Field 4 4 2 2" xfId="18259" xr:uid="{00000000-0005-0000-0000-000040470000}"/>
    <cellStyle name="Feeder Field 4 4 2 3" xfId="18260" xr:uid="{00000000-0005-0000-0000-000041470000}"/>
    <cellStyle name="Feeder Field 4 4 3" xfId="18261" xr:uid="{00000000-0005-0000-0000-000042470000}"/>
    <cellStyle name="Feeder Field 4 4 3 2" xfId="18262" xr:uid="{00000000-0005-0000-0000-000043470000}"/>
    <cellStyle name="Feeder Field 4 4 4" xfId="18263" xr:uid="{00000000-0005-0000-0000-000044470000}"/>
    <cellStyle name="Feeder Field 4 5" xfId="18264" xr:uid="{00000000-0005-0000-0000-000045470000}"/>
    <cellStyle name="Feeder Field 4 5 2" xfId="18265" xr:uid="{00000000-0005-0000-0000-000046470000}"/>
    <cellStyle name="Feeder Field 4 5 2 2" xfId="18266" xr:uid="{00000000-0005-0000-0000-000047470000}"/>
    <cellStyle name="Feeder Field 4 5 2 3" xfId="18267" xr:uid="{00000000-0005-0000-0000-000048470000}"/>
    <cellStyle name="Feeder Field 4 5 3" xfId="18268" xr:uid="{00000000-0005-0000-0000-000049470000}"/>
    <cellStyle name="Feeder Field 4 5 4" xfId="18269" xr:uid="{00000000-0005-0000-0000-00004A470000}"/>
    <cellStyle name="Feeder Field 4 6" xfId="18270" xr:uid="{00000000-0005-0000-0000-00004B470000}"/>
    <cellStyle name="Feeder Field 4 6 2" xfId="18271" xr:uid="{00000000-0005-0000-0000-00004C470000}"/>
    <cellStyle name="Feeder Field 4 6 2 2" xfId="18272" xr:uid="{00000000-0005-0000-0000-00004D470000}"/>
    <cellStyle name="Feeder Field 4 6 3" xfId="18273" xr:uid="{00000000-0005-0000-0000-00004E470000}"/>
    <cellStyle name="Feeder Field 4 6 4" xfId="18274" xr:uid="{00000000-0005-0000-0000-00004F470000}"/>
    <cellStyle name="Feeder Field 4 7" xfId="18275" xr:uid="{00000000-0005-0000-0000-000050470000}"/>
    <cellStyle name="Feeder Field 4 7 2" xfId="18276" xr:uid="{00000000-0005-0000-0000-000051470000}"/>
    <cellStyle name="Feeder Field 4 7 2 2" xfId="18277" xr:uid="{00000000-0005-0000-0000-000052470000}"/>
    <cellStyle name="Feeder Field 4 7 3" xfId="18278" xr:uid="{00000000-0005-0000-0000-000053470000}"/>
    <cellStyle name="Feeder Field 4 8" xfId="18279" xr:uid="{00000000-0005-0000-0000-000054470000}"/>
    <cellStyle name="Feeder Field 4 8 2" xfId="18280" xr:uid="{00000000-0005-0000-0000-000055470000}"/>
    <cellStyle name="Feeder Field 4 8 2 2" xfId="18281" xr:uid="{00000000-0005-0000-0000-000056470000}"/>
    <cellStyle name="Feeder Field 4 8 3" xfId="18282" xr:uid="{00000000-0005-0000-0000-000057470000}"/>
    <cellStyle name="Feeder Field 4 9" xfId="18283" xr:uid="{00000000-0005-0000-0000-000058470000}"/>
    <cellStyle name="Feeder Field 4 9 2" xfId="18284" xr:uid="{00000000-0005-0000-0000-000059470000}"/>
    <cellStyle name="Feeder Field 4 9 2 2" xfId="18285" xr:uid="{00000000-0005-0000-0000-00005A470000}"/>
    <cellStyle name="Feeder Field 4 9 3" xfId="18286" xr:uid="{00000000-0005-0000-0000-00005B470000}"/>
    <cellStyle name="Feeder Field 5" xfId="18287" xr:uid="{00000000-0005-0000-0000-00005C470000}"/>
    <cellStyle name="Feeder Field 5 10" xfId="18288" xr:uid="{00000000-0005-0000-0000-00005D470000}"/>
    <cellStyle name="Feeder Field 5 10 2" xfId="18289" xr:uid="{00000000-0005-0000-0000-00005E470000}"/>
    <cellStyle name="Feeder Field 5 10 2 2" xfId="18290" xr:uid="{00000000-0005-0000-0000-00005F470000}"/>
    <cellStyle name="Feeder Field 5 10 3" xfId="18291" xr:uid="{00000000-0005-0000-0000-000060470000}"/>
    <cellStyle name="Feeder Field 5 11" xfId="18292" xr:uid="{00000000-0005-0000-0000-000061470000}"/>
    <cellStyle name="Feeder Field 5 11 2" xfId="18293" xr:uid="{00000000-0005-0000-0000-000062470000}"/>
    <cellStyle name="Feeder Field 5 11 2 2" xfId="18294" xr:uid="{00000000-0005-0000-0000-000063470000}"/>
    <cellStyle name="Feeder Field 5 11 3" xfId="18295" xr:uid="{00000000-0005-0000-0000-000064470000}"/>
    <cellStyle name="Feeder Field 5 12" xfId="18296" xr:uid="{00000000-0005-0000-0000-000065470000}"/>
    <cellStyle name="Feeder Field 5 12 2" xfId="18297" xr:uid="{00000000-0005-0000-0000-000066470000}"/>
    <cellStyle name="Feeder Field 5 12 2 2" xfId="18298" xr:uid="{00000000-0005-0000-0000-000067470000}"/>
    <cellStyle name="Feeder Field 5 12 3" xfId="18299" xr:uid="{00000000-0005-0000-0000-000068470000}"/>
    <cellStyle name="Feeder Field 5 13" xfId="18300" xr:uid="{00000000-0005-0000-0000-000069470000}"/>
    <cellStyle name="Feeder Field 5 13 2" xfId="18301" xr:uid="{00000000-0005-0000-0000-00006A470000}"/>
    <cellStyle name="Feeder Field 5 13 2 2" xfId="18302" xr:uid="{00000000-0005-0000-0000-00006B470000}"/>
    <cellStyle name="Feeder Field 5 13 3" xfId="18303" xr:uid="{00000000-0005-0000-0000-00006C470000}"/>
    <cellStyle name="Feeder Field 5 14" xfId="18304" xr:uid="{00000000-0005-0000-0000-00006D470000}"/>
    <cellStyle name="Feeder Field 5 14 2" xfId="18305" xr:uid="{00000000-0005-0000-0000-00006E470000}"/>
    <cellStyle name="Feeder Field 5 14 2 2" xfId="18306" xr:uid="{00000000-0005-0000-0000-00006F470000}"/>
    <cellStyle name="Feeder Field 5 14 3" xfId="18307" xr:uid="{00000000-0005-0000-0000-000070470000}"/>
    <cellStyle name="Feeder Field 5 15" xfId="18308" xr:uid="{00000000-0005-0000-0000-000071470000}"/>
    <cellStyle name="Feeder Field 5 15 2" xfId="18309" xr:uid="{00000000-0005-0000-0000-000072470000}"/>
    <cellStyle name="Feeder Field 5 15 2 2" xfId="18310" xr:uid="{00000000-0005-0000-0000-000073470000}"/>
    <cellStyle name="Feeder Field 5 15 3" xfId="18311" xr:uid="{00000000-0005-0000-0000-000074470000}"/>
    <cellStyle name="Feeder Field 5 16" xfId="18312" xr:uid="{00000000-0005-0000-0000-000075470000}"/>
    <cellStyle name="Feeder Field 5 16 2" xfId="18313" xr:uid="{00000000-0005-0000-0000-000076470000}"/>
    <cellStyle name="Feeder Field 5 16 2 2" xfId="18314" xr:uid="{00000000-0005-0000-0000-000077470000}"/>
    <cellStyle name="Feeder Field 5 16 3" xfId="18315" xr:uid="{00000000-0005-0000-0000-000078470000}"/>
    <cellStyle name="Feeder Field 5 17" xfId="18316" xr:uid="{00000000-0005-0000-0000-000079470000}"/>
    <cellStyle name="Feeder Field 5 17 2" xfId="18317" xr:uid="{00000000-0005-0000-0000-00007A470000}"/>
    <cellStyle name="Feeder Field 5 17 2 2" xfId="18318" xr:uid="{00000000-0005-0000-0000-00007B470000}"/>
    <cellStyle name="Feeder Field 5 17 3" xfId="18319" xr:uid="{00000000-0005-0000-0000-00007C470000}"/>
    <cellStyle name="Feeder Field 5 18" xfId="18320" xr:uid="{00000000-0005-0000-0000-00007D470000}"/>
    <cellStyle name="Feeder Field 5 18 2" xfId="18321" xr:uid="{00000000-0005-0000-0000-00007E470000}"/>
    <cellStyle name="Feeder Field 5 18 2 2" xfId="18322" xr:uid="{00000000-0005-0000-0000-00007F470000}"/>
    <cellStyle name="Feeder Field 5 18 3" xfId="18323" xr:uid="{00000000-0005-0000-0000-000080470000}"/>
    <cellStyle name="Feeder Field 5 19" xfId="18324" xr:uid="{00000000-0005-0000-0000-000081470000}"/>
    <cellStyle name="Feeder Field 5 19 2" xfId="18325" xr:uid="{00000000-0005-0000-0000-000082470000}"/>
    <cellStyle name="Feeder Field 5 19 2 2" xfId="18326" xr:uid="{00000000-0005-0000-0000-000083470000}"/>
    <cellStyle name="Feeder Field 5 19 3" xfId="18327" xr:uid="{00000000-0005-0000-0000-000084470000}"/>
    <cellStyle name="Feeder Field 5 2" xfId="18328" xr:uid="{00000000-0005-0000-0000-000085470000}"/>
    <cellStyle name="Feeder Field 5 2 10" xfId="18329" xr:uid="{00000000-0005-0000-0000-000086470000}"/>
    <cellStyle name="Feeder Field 5 2 10 2" xfId="18330" xr:uid="{00000000-0005-0000-0000-000087470000}"/>
    <cellStyle name="Feeder Field 5 2 10 2 2" xfId="18331" xr:uid="{00000000-0005-0000-0000-000088470000}"/>
    <cellStyle name="Feeder Field 5 2 10 3" xfId="18332" xr:uid="{00000000-0005-0000-0000-000089470000}"/>
    <cellStyle name="Feeder Field 5 2 11" xfId="18333" xr:uid="{00000000-0005-0000-0000-00008A470000}"/>
    <cellStyle name="Feeder Field 5 2 11 2" xfId="18334" xr:uid="{00000000-0005-0000-0000-00008B470000}"/>
    <cellStyle name="Feeder Field 5 2 11 2 2" xfId="18335" xr:uid="{00000000-0005-0000-0000-00008C470000}"/>
    <cellStyle name="Feeder Field 5 2 11 3" xfId="18336" xr:uid="{00000000-0005-0000-0000-00008D470000}"/>
    <cellStyle name="Feeder Field 5 2 12" xfId="18337" xr:uid="{00000000-0005-0000-0000-00008E470000}"/>
    <cellStyle name="Feeder Field 5 2 12 2" xfId="18338" xr:uid="{00000000-0005-0000-0000-00008F470000}"/>
    <cellStyle name="Feeder Field 5 2 12 2 2" xfId="18339" xr:uid="{00000000-0005-0000-0000-000090470000}"/>
    <cellStyle name="Feeder Field 5 2 12 3" xfId="18340" xr:uid="{00000000-0005-0000-0000-000091470000}"/>
    <cellStyle name="Feeder Field 5 2 13" xfId="18341" xr:uid="{00000000-0005-0000-0000-000092470000}"/>
    <cellStyle name="Feeder Field 5 2 13 2" xfId="18342" xr:uid="{00000000-0005-0000-0000-000093470000}"/>
    <cellStyle name="Feeder Field 5 2 13 2 2" xfId="18343" xr:uid="{00000000-0005-0000-0000-000094470000}"/>
    <cellStyle name="Feeder Field 5 2 13 3" xfId="18344" xr:uid="{00000000-0005-0000-0000-000095470000}"/>
    <cellStyle name="Feeder Field 5 2 14" xfId="18345" xr:uid="{00000000-0005-0000-0000-000096470000}"/>
    <cellStyle name="Feeder Field 5 2 14 2" xfId="18346" xr:uid="{00000000-0005-0000-0000-000097470000}"/>
    <cellStyle name="Feeder Field 5 2 14 2 2" xfId="18347" xr:uid="{00000000-0005-0000-0000-000098470000}"/>
    <cellStyle name="Feeder Field 5 2 14 3" xfId="18348" xr:uid="{00000000-0005-0000-0000-000099470000}"/>
    <cellStyle name="Feeder Field 5 2 15" xfId="18349" xr:uid="{00000000-0005-0000-0000-00009A470000}"/>
    <cellStyle name="Feeder Field 5 2 15 2" xfId="18350" xr:uid="{00000000-0005-0000-0000-00009B470000}"/>
    <cellStyle name="Feeder Field 5 2 15 2 2" xfId="18351" xr:uid="{00000000-0005-0000-0000-00009C470000}"/>
    <cellStyle name="Feeder Field 5 2 15 3" xfId="18352" xr:uid="{00000000-0005-0000-0000-00009D470000}"/>
    <cellStyle name="Feeder Field 5 2 16" xfId="18353" xr:uid="{00000000-0005-0000-0000-00009E470000}"/>
    <cellStyle name="Feeder Field 5 2 16 2" xfId="18354" xr:uid="{00000000-0005-0000-0000-00009F470000}"/>
    <cellStyle name="Feeder Field 5 2 16 2 2" xfId="18355" xr:uid="{00000000-0005-0000-0000-0000A0470000}"/>
    <cellStyle name="Feeder Field 5 2 16 3" xfId="18356" xr:uid="{00000000-0005-0000-0000-0000A1470000}"/>
    <cellStyle name="Feeder Field 5 2 17" xfId="18357" xr:uid="{00000000-0005-0000-0000-0000A2470000}"/>
    <cellStyle name="Feeder Field 5 2 17 2" xfId="18358" xr:uid="{00000000-0005-0000-0000-0000A3470000}"/>
    <cellStyle name="Feeder Field 5 2 17 2 2" xfId="18359" xr:uid="{00000000-0005-0000-0000-0000A4470000}"/>
    <cellStyle name="Feeder Field 5 2 17 3" xfId="18360" xr:uid="{00000000-0005-0000-0000-0000A5470000}"/>
    <cellStyle name="Feeder Field 5 2 18" xfId="18361" xr:uid="{00000000-0005-0000-0000-0000A6470000}"/>
    <cellStyle name="Feeder Field 5 2 18 2" xfId="18362" xr:uid="{00000000-0005-0000-0000-0000A7470000}"/>
    <cellStyle name="Feeder Field 5 2 18 2 2" xfId="18363" xr:uid="{00000000-0005-0000-0000-0000A8470000}"/>
    <cellStyle name="Feeder Field 5 2 18 3" xfId="18364" xr:uid="{00000000-0005-0000-0000-0000A9470000}"/>
    <cellStyle name="Feeder Field 5 2 19" xfId="18365" xr:uid="{00000000-0005-0000-0000-0000AA470000}"/>
    <cellStyle name="Feeder Field 5 2 19 2" xfId="18366" xr:uid="{00000000-0005-0000-0000-0000AB470000}"/>
    <cellStyle name="Feeder Field 5 2 19 2 2" xfId="18367" xr:uid="{00000000-0005-0000-0000-0000AC470000}"/>
    <cellStyle name="Feeder Field 5 2 19 3" xfId="18368" xr:uid="{00000000-0005-0000-0000-0000AD470000}"/>
    <cellStyle name="Feeder Field 5 2 2" xfId="18369" xr:uid="{00000000-0005-0000-0000-0000AE470000}"/>
    <cellStyle name="Feeder Field 5 2 2 2" xfId="18370" xr:uid="{00000000-0005-0000-0000-0000AF470000}"/>
    <cellStyle name="Feeder Field 5 2 2 2 2" xfId="18371" xr:uid="{00000000-0005-0000-0000-0000B0470000}"/>
    <cellStyle name="Feeder Field 5 2 2 2 3" xfId="18372" xr:uid="{00000000-0005-0000-0000-0000B1470000}"/>
    <cellStyle name="Feeder Field 5 2 2 3" xfId="18373" xr:uid="{00000000-0005-0000-0000-0000B2470000}"/>
    <cellStyle name="Feeder Field 5 2 2 3 2" xfId="18374" xr:uid="{00000000-0005-0000-0000-0000B3470000}"/>
    <cellStyle name="Feeder Field 5 2 2 4" xfId="18375" xr:uid="{00000000-0005-0000-0000-0000B4470000}"/>
    <cellStyle name="Feeder Field 5 2 20" xfId="18376" xr:uid="{00000000-0005-0000-0000-0000B5470000}"/>
    <cellStyle name="Feeder Field 5 2 20 2" xfId="18377" xr:uid="{00000000-0005-0000-0000-0000B6470000}"/>
    <cellStyle name="Feeder Field 5 2 20 2 2" xfId="18378" xr:uid="{00000000-0005-0000-0000-0000B7470000}"/>
    <cellStyle name="Feeder Field 5 2 20 3" xfId="18379" xr:uid="{00000000-0005-0000-0000-0000B8470000}"/>
    <cellStyle name="Feeder Field 5 2 21" xfId="18380" xr:uid="{00000000-0005-0000-0000-0000B9470000}"/>
    <cellStyle name="Feeder Field 5 2 21 2" xfId="18381" xr:uid="{00000000-0005-0000-0000-0000BA470000}"/>
    <cellStyle name="Feeder Field 5 2 22" xfId="18382" xr:uid="{00000000-0005-0000-0000-0000BB470000}"/>
    <cellStyle name="Feeder Field 5 2 23" xfId="18383" xr:uid="{00000000-0005-0000-0000-0000BC470000}"/>
    <cellStyle name="Feeder Field 5 2 3" xfId="18384" xr:uid="{00000000-0005-0000-0000-0000BD470000}"/>
    <cellStyle name="Feeder Field 5 2 3 2" xfId="18385" xr:uid="{00000000-0005-0000-0000-0000BE470000}"/>
    <cellStyle name="Feeder Field 5 2 3 2 2" xfId="18386" xr:uid="{00000000-0005-0000-0000-0000BF470000}"/>
    <cellStyle name="Feeder Field 5 2 3 3" xfId="18387" xr:uid="{00000000-0005-0000-0000-0000C0470000}"/>
    <cellStyle name="Feeder Field 5 2 3 4" xfId="18388" xr:uid="{00000000-0005-0000-0000-0000C1470000}"/>
    <cellStyle name="Feeder Field 5 2 4" xfId="18389" xr:uid="{00000000-0005-0000-0000-0000C2470000}"/>
    <cellStyle name="Feeder Field 5 2 4 2" xfId="18390" xr:uid="{00000000-0005-0000-0000-0000C3470000}"/>
    <cellStyle name="Feeder Field 5 2 4 2 2" xfId="18391" xr:uid="{00000000-0005-0000-0000-0000C4470000}"/>
    <cellStyle name="Feeder Field 5 2 4 3" xfId="18392" xr:uid="{00000000-0005-0000-0000-0000C5470000}"/>
    <cellStyle name="Feeder Field 5 2 4 4" xfId="18393" xr:uid="{00000000-0005-0000-0000-0000C6470000}"/>
    <cellStyle name="Feeder Field 5 2 5" xfId="18394" xr:uid="{00000000-0005-0000-0000-0000C7470000}"/>
    <cellStyle name="Feeder Field 5 2 5 2" xfId="18395" xr:uid="{00000000-0005-0000-0000-0000C8470000}"/>
    <cellStyle name="Feeder Field 5 2 5 2 2" xfId="18396" xr:uid="{00000000-0005-0000-0000-0000C9470000}"/>
    <cellStyle name="Feeder Field 5 2 5 3" xfId="18397" xr:uid="{00000000-0005-0000-0000-0000CA470000}"/>
    <cellStyle name="Feeder Field 5 2 6" xfId="18398" xr:uid="{00000000-0005-0000-0000-0000CB470000}"/>
    <cellStyle name="Feeder Field 5 2 6 2" xfId="18399" xr:uid="{00000000-0005-0000-0000-0000CC470000}"/>
    <cellStyle name="Feeder Field 5 2 6 2 2" xfId="18400" xr:uid="{00000000-0005-0000-0000-0000CD470000}"/>
    <cellStyle name="Feeder Field 5 2 6 3" xfId="18401" xr:uid="{00000000-0005-0000-0000-0000CE470000}"/>
    <cellStyle name="Feeder Field 5 2 7" xfId="18402" xr:uid="{00000000-0005-0000-0000-0000CF470000}"/>
    <cellStyle name="Feeder Field 5 2 7 2" xfId="18403" xr:uid="{00000000-0005-0000-0000-0000D0470000}"/>
    <cellStyle name="Feeder Field 5 2 7 2 2" xfId="18404" xr:uid="{00000000-0005-0000-0000-0000D1470000}"/>
    <cellStyle name="Feeder Field 5 2 7 3" xfId="18405" xr:uid="{00000000-0005-0000-0000-0000D2470000}"/>
    <cellStyle name="Feeder Field 5 2 8" xfId="18406" xr:uid="{00000000-0005-0000-0000-0000D3470000}"/>
    <cellStyle name="Feeder Field 5 2 8 2" xfId="18407" xr:uid="{00000000-0005-0000-0000-0000D4470000}"/>
    <cellStyle name="Feeder Field 5 2 8 2 2" xfId="18408" xr:uid="{00000000-0005-0000-0000-0000D5470000}"/>
    <cellStyle name="Feeder Field 5 2 8 3" xfId="18409" xr:uid="{00000000-0005-0000-0000-0000D6470000}"/>
    <cellStyle name="Feeder Field 5 2 9" xfId="18410" xr:uid="{00000000-0005-0000-0000-0000D7470000}"/>
    <cellStyle name="Feeder Field 5 2 9 2" xfId="18411" xr:uid="{00000000-0005-0000-0000-0000D8470000}"/>
    <cellStyle name="Feeder Field 5 2 9 2 2" xfId="18412" xr:uid="{00000000-0005-0000-0000-0000D9470000}"/>
    <cellStyle name="Feeder Field 5 2 9 3" xfId="18413" xr:uid="{00000000-0005-0000-0000-0000DA470000}"/>
    <cellStyle name="Feeder Field 5 20" xfId="18414" xr:uid="{00000000-0005-0000-0000-0000DB470000}"/>
    <cellStyle name="Feeder Field 5 20 2" xfId="18415" xr:uid="{00000000-0005-0000-0000-0000DC470000}"/>
    <cellStyle name="Feeder Field 5 20 2 2" xfId="18416" xr:uid="{00000000-0005-0000-0000-0000DD470000}"/>
    <cellStyle name="Feeder Field 5 20 3" xfId="18417" xr:uid="{00000000-0005-0000-0000-0000DE470000}"/>
    <cellStyle name="Feeder Field 5 21" xfId="18418" xr:uid="{00000000-0005-0000-0000-0000DF470000}"/>
    <cellStyle name="Feeder Field 5 21 2" xfId="18419" xr:uid="{00000000-0005-0000-0000-0000E0470000}"/>
    <cellStyle name="Feeder Field 5 21 2 2" xfId="18420" xr:uid="{00000000-0005-0000-0000-0000E1470000}"/>
    <cellStyle name="Feeder Field 5 21 3" xfId="18421" xr:uid="{00000000-0005-0000-0000-0000E2470000}"/>
    <cellStyle name="Feeder Field 5 22" xfId="18422" xr:uid="{00000000-0005-0000-0000-0000E3470000}"/>
    <cellStyle name="Feeder Field 5 22 2" xfId="18423" xr:uid="{00000000-0005-0000-0000-0000E4470000}"/>
    <cellStyle name="Feeder Field 5 23" xfId="18424" xr:uid="{00000000-0005-0000-0000-0000E5470000}"/>
    <cellStyle name="Feeder Field 5 24" xfId="18425" xr:uid="{00000000-0005-0000-0000-0000E6470000}"/>
    <cellStyle name="Feeder Field 5 3" xfId="18426" xr:uid="{00000000-0005-0000-0000-0000E7470000}"/>
    <cellStyle name="Feeder Field 5 3 2" xfId="18427" xr:uid="{00000000-0005-0000-0000-0000E8470000}"/>
    <cellStyle name="Feeder Field 5 3 2 2" xfId="18428" xr:uid="{00000000-0005-0000-0000-0000E9470000}"/>
    <cellStyle name="Feeder Field 5 3 2 3" xfId="18429" xr:uid="{00000000-0005-0000-0000-0000EA470000}"/>
    <cellStyle name="Feeder Field 5 3 3" xfId="18430" xr:uid="{00000000-0005-0000-0000-0000EB470000}"/>
    <cellStyle name="Feeder Field 5 3 3 2" xfId="18431" xr:uid="{00000000-0005-0000-0000-0000EC470000}"/>
    <cellStyle name="Feeder Field 5 3 4" xfId="18432" xr:uid="{00000000-0005-0000-0000-0000ED470000}"/>
    <cellStyle name="Feeder Field 5 4" xfId="18433" xr:uid="{00000000-0005-0000-0000-0000EE470000}"/>
    <cellStyle name="Feeder Field 5 4 2" xfId="18434" xr:uid="{00000000-0005-0000-0000-0000EF470000}"/>
    <cellStyle name="Feeder Field 5 4 2 2" xfId="18435" xr:uid="{00000000-0005-0000-0000-0000F0470000}"/>
    <cellStyle name="Feeder Field 5 4 3" xfId="18436" xr:uid="{00000000-0005-0000-0000-0000F1470000}"/>
    <cellStyle name="Feeder Field 5 4 4" xfId="18437" xr:uid="{00000000-0005-0000-0000-0000F2470000}"/>
    <cellStyle name="Feeder Field 5 5" xfId="18438" xr:uid="{00000000-0005-0000-0000-0000F3470000}"/>
    <cellStyle name="Feeder Field 5 5 2" xfId="18439" xr:uid="{00000000-0005-0000-0000-0000F4470000}"/>
    <cellStyle name="Feeder Field 5 5 2 2" xfId="18440" xr:uid="{00000000-0005-0000-0000-0000F5470000}"/>
    <cellStyle name="Feeder Field 5 5 3" xfId="18441" xr:uid="{00000000-0005-0000-0000-0000F6470000}"/>
    <cellStyle name="Feeder Field 5 5 4" xfId="18442" xr:uid="{00000000-0005-0000-0000-0000F7470000}"/>
    <cellStyle name="Feeder Field 5 6" xfId="18443" xr:uid="{00000000-0005-0000-0000-0000F8470000}"/>
    <cellStyle name="Feeder Field 5 6 2" xfId="18444" xr:uid="{00000000-0005-0000-0000-0000F9470000}"/>
    <cellStyle name="Feeder Field 5 6 2 2" xfId="18445" xr:uid="{00000000-0005-0000-0000-0000FA470000}"/>
    <cellStyle name="Feeder Field 5 6 3" xfId="18446" xr:uid="{00000000-0005-0000-0000-0000FB470000}"/>
    <cellStyle name="Feeder Field 5 7" xfId="18447" xr:uid="{00000000-0005-0000-0000-0000FC470000}"/>
    <cellStyle name="Feeder Field 5 7 2" xfId="18448" xr:uid="{00000000-0005-0000-0000-0000FD470000}"/>
    <cellStyle name="Feeder Field 5 7 2 2" xfId="18449" xr:uid="{00000000-0005-0000-0000-0000FE470000}"/>
    <cellStyle name="Feeder Field 5 7 3" xfId="18450" xr:uid="{00000000-0005-0000-0000-0000FF470000}"/>
    <cellStyle name="Feeder Field 5 8" xfId="18451" xr:uid="{00000000-0005-0000-0000-000000480000}"/>
    <cellStyle name="Feeder Field 5 8 2" xfId="18452" xr:uid="{00000000-0005-0000-0000-000001480000}"/>
    <cellStyle name="Feeder Field 5 8 2 2" xfId="18453" xr:uid="{00000000-0005-0000-0000-000002480000}"/>
    <cellStyle name="Feeder Field 5 8 3" xfId="18454" xr:uid="{00000000-0005-0000-0000-000003480000}"/>
    <cellStyle name="Feeder Field 5 9" xfId="18455" xr:uid="{00000000-0005-0000-0000-000004480000}"/>
    <cellStyle name="Feeder Field 5 9 2" xfId="18456" xr:uid="{00000000-0005-0000-0000-000005480000}"/>
    <cellStyle name="Feeder Field 5 9 2 2" xfId="18457" xr:uid="{00000000-0005-0000-0000-000006480000}"/>
    <cellStyle name="Feeder Field 5 9 3" xfId="18458" xr:uid="{00000000-0005-0000-0000-000007480000}"/>
    <cellStyle name="Feeder Field 6" xfId="18459" xr:uid="{00000000-0005-0000-0000-000008480000}"/>
    <cellStyle name="Feeder Field 6 10" xfId="18460" xr:uid="{00000000-0005-0000-0000-000009480000}"/>
    <cellStyle name="Feeder Field 6 10 2" xfId="18461" xr:uid="{00000000-0005-0000-0000-00000A480000}"/>
    <cellStyle name="Feeder Field 6 10 2 2" xfId="18462" xr:uid="{00000000-0005-0000-0000-00000B480000}"/>
    <cellStyle name="Feeder Field 6 10 3" xfId="18463" xr:uid="{00000000-0005-0000-0000-00000C480000}"/>
    <cellStyle name="Feeder Field 6 11" xfId="18464" xr:uid="{00000000-0005-0000-0000-00000D480000}"/>
    <cellStyle name="Feeder Field 6 11 2" xfId="18465" xr:uid="{00000000-0005-0000-0000-00000E480000}"/>
    <cellStyle name="Feeder Field 6 11 2 2" xfId="18466" xr:uid="{00000000-0005-0000-0000-00000F480000}"/>
    <cellStyle name="Feeder Field 6 11 3" xfId="18467" xr:uid="{00000000-0005-0000-0000-000010480000}"/>
    <cellStyle name="Feeder Field 6 12" xfId="18468" xr:uid="{00000000-0005-0000-0000-000011480000}"/>
    <cellStyle name="Feeder Field 6 12 2" xfId="18469" xr:uid="{00000000-0005-0000-0000-000012480000}"/>
    <cellStyle name="Feeder Field 6 12 2 2" xfId="18470" xr:uid="{00000000-0005-0000-0000-000013480000}"/>
    <cellStyle name="Feeder Field 6 12 3" xfId="18471" xr:uid="{00000000-0005-0000-0000-000014480000}"/>
    <cellStyle name="Feeder Field 6 13" xfId="18472" xr:uid="{00000000-0005-0000-0000-000015480000}"/>
    <cellStyle name="Feeder Field 6 13 2" xfId="18473" xr:uid="{00000000-0005-0000-0000-000016480000}"/>
    <cellStyle name="Feeder Field 6 13 2 2" xfId="18474" xr:uid="{00000000-0005-0000-0000-000017480000}"/>
    <cellStyle name="Feeder Field 6 13 3" xfId="18475" xr:uid="{00000000-0005-0000-0000-000018480000}"/>
    <cellStyle name="Feeder Field 6 14" xfId="18476" xr:uid="{00000000-0005-0000-0000-000019480000}"/>
    <cellStyle name="Feeder Field 6 14 2" xfId="18477" xr:uid="{00000000-0005-0000-0000-00001A480000}"/>
    <cellStyle name="Feeder Field 6 14 2 2" xfId="18478" xr:uid="{00000000-0005-0000-0000-00001B480000}"/>
    <cellStyle name="Feeder Field 6 14 3" xfId="18479" xr:uid="{00000000-0005-0000-0000-00001C480000}"/>
    <cellStyle name="Feeder Field 6 15" xfId="18480" xr:uid="{00000000-0005-0000-0000-00001D480000}"/>
    <cellStyle name="Feeder Field 6 15 2" xfId="18481" xr:uid="{00000000-0005-0000-0000-00001E480000}"/>
    <cellStyle name="Feeder Field 6 15 2 2" xfId="18482" xr:uid="{00000000-0005-0000-0000-00001F480000}"/>
    <cellStyle name="Feeder Field 6 15 3" xfId="18483" xr:uid="{00000000-0005-0000-0000-000020480000}"/>
    <cellStyle name="Feeder Field 6 16" xfId="18484" xr:uid="{00000000-0005-0000-0000-000021480000}"/>
    <cellStyle name="Feeder Field 6 16 2" xfId="18485" xr:uid="{00000000-0005-0000-0000-000022480000}"/>
    <cellStyle name="Feeder Field 6 16 2 2" xfId="18486" xr:uid="{00000000-0005-0000-0000-000023480000}"/>
    <cellStyle name="Feeder Field 6 16 3" xfId="18487" xr:uid="{00000000-0005-0000-0000-000024480000}"/>
    <cellStyle name="Feeder Field 6 17" xfId="18488" xr:uid="{00000000-0005-0000-0000-000025480000}"/>
    <cellStyle name="Feeder Field 6 17 2" xfId="18489" xr:uid="{00000000-0005-0000-0000-000026480000}"/>
    <cellStyle name="Feeder Field 6 17 2 2" xfId="18490" xr:uid="{00000000-0005-0000-0000-000027480000}"/>
    <cellStyle name="Feeder Field 6 17 3" xfId="18491" xr:uid="{00000000-0005-0000-0000-000028480000}"/>
    <cellStyle name="Feeder Field 6 18" xfId="18492" xr:uid="{00000000-0005-0000-0000-000029480000}"/>
    <cellStyle name="Feeder Field 6 18 2" xfId="18493" xr:uid="{00000000-0005-0000-0000-00002A480000}"/>
    <cellStyle name="Feeder Field 6 18 2 2" xfId="18494" xr:uid="{00000000-0005-0000-0000-00002B480000}"/>
    <cellStyle name="Feeder Field 6 18 3" xfId="18495" xr:uid="{00000000-0005-0000-0000-00002C480000}"/>
    <cellStyle name="Feeder Field 6 19" xfId="18496" xr:uid="{00000000-0005-0000-0000-00002D480000}"/>
    <cellStyle name="Feeder Field 6 19 2" xfId="18497" xr:uid="{00000000-0005-0000-0000-00002E480000}"/>
    <cellStyle name="Feeder Field 6 19 2 2" xfId="18498" xr:uid="{00000000-0005-0000-0000-00002F480000}"/>
    <cellStyle name="Feeder Field 6 19 3" xfId="18499" xr:uid="{00000000-0005-0000-0000-000030480000}"/>
    <cellStyle name="Feeder Field 6 2" xfId="18500" xr:uid="{00000000-0005-0000-0000-000031480000}"/>
    <cellStyle name="Feeder Field 6 2 2" xfId="18501" xr:uid="{00000000-0005-0000-0000-000032480000}"/>
    <cellStyle name="Feeder Field 6 2 2 2" xfId="18502" xr:uid="{00000000-0005-0000-0000-000033480000}"/>
    <cellStyle name="Feeder Field 6 2 2 3" xfId="18503" xr:uid="{00000000-0005-0000-0000-000034480000}"/>
    <cellStyle name="Feeder Field 6 2 3" xfId="18504" xr:uid="{00000000-0005-0000-0000-000035480000}"/>
    <cellStyle name="Feeder Field 6 2 3 2" xfId="18505" xr:uid="{00000000-0005-0000-0000-000036480000}"/>
    <cellStyle name="Feeder Field 6 2 4" xfId="18506" xr:uid="{00000000-0005-0000-0000-000037480000}"/>
    <cellStyle name="Feeder Field 6 20" xfId="18507" xr:uid="{00000000-0005-0000-0000-000038480000}"/>
    <cellStyle name="Feeder Field 6 20 2" xfId="18508" xr:uid="{00000000-0005-0000-0000-000039480000}"/>
    <cellStyle name="Feeder Field 6 20 2 2" xfId="18509" xr:uid="{00000000-0005-0000-0000-00003A480000}"/>
    <cellStyle name="Feeder Field 6 20 3" xfId="18510" xr:uid="{00000000-0005-0000-0000-00003B480000}"/>
    <cellStyle name="Feeder Field 6 21" xfId="18511" xr:uid="{00000000-0005-0000-0000-00003C480000}"/>
    <cellStyle name="Feeder Field 6 21 2" xfId="18512" xr:uid="{00000000-0005-0000-0000-00003D480000}"/>
    <cellStyle name="Feeder Field 6 22" xfId="18513" xr:uid="{00000000-0005-0000-0000-00003E480000}"/>
    <cellStyle name="Feeder Field 6 23" xfId="18514" xr:uid="{00000000-0005-0000-0000-00003F480000}"/>
    <cellStyle name="Feeder Field 6 3" xfId="18515" xr:uid="{00000000-0005-0000-0000-000040480000}"/>
    <cellStyle name="Feeder Field 6 3 2" xfId="18516" xr:uid="{00000000-0005-0000-0000-000041480000}"/>
    <cellStyle name="Feeder Field 6 3 2 2" xfId="18517" xr:uid="{00000000-0005-0000-0000-000042480000}"/>
    <cellStyle name="Feeder Field 6 3 3" xfId="18518" xr:uid="{00000000-0005-0000-0000-000043480000}"/>
    <cellStyle name="Feeder Field 6 3 4" xfId="18519" xr:uid="{00000000-0005-0000-0000-000044480000}"/>
    <cellStyle name="Feeder Field 6 4" xfId="18520" xr:uid="{00000000-0005-0000-0000-000045480000}"/>
    <cellStyle name="Feeder Field 6 4 2" xfId="18521" xr:uid="{00000000-0005-0000-0000-000046480000}"/>
    <cellStyle name="Feeder Field 6 4 2 2" xfId="18522" xr:uid="{00000000-0005-0000-0000-000047480000}"/>
    <cellStyle name="Feeder Field 6 4 3" xfId="18523" xr:uid="{00000000-0005-0000-0000-000048480000}"/>
    <cellStyle name="Feeder Field 6 4 4" xfId="18524" xr:uid="{00000000-0005-0000-0000-000049480000}"/>
    <cellStyle name="Feeder Field 6 5" xfId="18525" xr:uid="{00000000-0005-0000-0000-00004A480000}"/>
    <cellStyle name="Feeder Field 6 5 2" xfId="18526" xr:uid="{00000000-0005-0000-0000-00004B480000}"/>
    <cellStyle name="Feeder Field 6 5 2 2" xfId="18527" xr:uid="{00000000-0005-0000-0000-00004C480000}"/>
    <cellStyle name="Feeder Field 6 5 3" xfId="18528" xr:uid="{00000000-0005-0000-0000-00004D480000}"/>
    <cellStyle name="Feeder Field 6 6" xfId="18529" xr:uid="{00000000-0005-0000-0000-00004E480000}"/>
    <cellStyle name="Feeder Field 6 6 2" xfId="18530" xr:uid="{00000000-0005-0000-0000-00004F480000}"/>
    <cellStyle name="Feeder Field 6 6 2 2" xfId="18531" xr:uid="{00000000-0005-0000-0000-000050480000}"/>
    <cellStyle name="Feeder Field 6 6 3" xfId="18532" xr:uid="{00000000-0005-0000-0000-000051480000}"/>
    <cellStyle name="Feeder Field 6 7" xfId="18533" xr:uid="{00000000-0005-0000-0000-000052480000}"/>
    <cellStyle name="Feeder Field 6 7 2" xfId="18534" xr:uid="{00000000-0005-0000-0000-000053480000}"/>
    <cellStyle name="Feeder Field 6 7 2 2" xfId="18535" xr:uid="{00000000-0005-0000-0000-000054480000}"/>
    <cellStyle name="Feeder Field 6 7 3" xfId="18536" xr:uid="{00000000-0005-0000-0000-000055480000}"/>
    <cellStyle name="Feeder Field 6 8" xfId="18537" xr:uid="{00000000-0005-0000-0000-000056480000}"/>
    <cellStyle name="Feeder Field 6 8 2" xfId="18538" xr:uid="{00000000-0005-0000-0000-000057480000}"/>
    <cellStyle name="Feeder Field 6 8 2 2" xfId="18539" xr:uid="{00000000-0005-0000-0000-000058480000}"/>
    <cellStyle name="Feeder Field 6 8 3" xfId="18540" xr:uid="{00000000-0005-0000-0000-000059480000}"/>
    <cellStyle name="Feeder Field 6 9" xfId="18541" xr:uid="{00000000-0005-0000-0000-00005A480000}"/>
    <cellStyle name="Feeder Field 6 9 2" xfId="18542" xr:uid="{00000000-0005-0000-0000-00005B480000}"/>
    <cellStyle name="Feeder Field 6 9 2 2" xfId="18543" xr:uid="{00000000-0005-0000-0000-00005C480000}"/>
    <cellStyle name="Feeder Field 6 9 3" xfId="18544" xr:uid="{00000000-0005-0000-0000-00005D480000}"/>
    <cellStyle name="Feeder Field 7" xfId="18545" xr:uid="{00000000-0005-0000-0000-00005E480000}"/>
    <cellStyle name="Feeder Field 7 2" xfId="18546" xr:uid="{00000000-0005-0000-0000-00005F480000}"/>
    <cellStyle name="Feeder Field 7 2 2" xfId="18547" xr:uid="{00000000-0005-0000-0000-000060480000}"/>
    <cellStyle name="Feeder Field 7 2 3" xfId="18548" xr:uid="{00000000-0005-0000-0000-000061480000}"/>
    <cellStyle name="Feeder Field 7 3" xfId="18549" xr:uid="{00000000-0005-0000-0000-000062480000}"/>
    <cellStyle name="Feeder Field 7 3 2" xfId="18550" xr:uid="{00000000-0005-0000-0000-000063480000}"/>
    <cellStyle name="Feeder Field 7 4" xfId="18551" xr:uid="{00000000-0005-0000-0000-000064480000}"/>
    <cellStyle name="Feeder Field 8" xfId="18552" xr:uid="{00000000-0005-0000-0000-000065480000}"/>
    <cellStyle name="Feeder Field 8 2" xfId="18553" xr:uid="{00000000-0005-0000-0000-000066480000}"/>
    <cellStyle name="Feeder Field 8 2 2" xfId="18554" xr:uid="{00000000-0005-0000-0000-000067480000}"/>
    <cellStyle name="Feeder Field 8 2 3" xfId="18555" xr:uid="{00000000-0005-0000-0000-000068480000}"/>
    <cellStyle name="Feeder Field 8 3" xfId="18556" xr:uid="{00000000-0005-0000-0000-000069480000}"/>
    <cellStyle name="Feeder Field 8 4" xfId="18557" xr:uid="{00000000-0005-0000-0000-00006A480000}"/>
    <cellStyle name="Feeder Field 9" xfId="18558" xr:uid="{00000000-0005-0000-0000-00006B480000}"/>
    <cellStyle name="Feeder Field 9 2" xfId="18559" xr:uid="{00000000-0005-0000-0000-00006C480000}"/>
    <cellStyle name="Feeder Field 9 2 2" xfId="18560" xr:uid="{00000000-0005-0000-0000-00006D480000}"/>
    <cellStyle name="Feeder Field 9 3" xfId="18561" xr:uid="{00000000-0005-0000-0000-00006E480000}"/>
    <cellStyle name="Feeder Field 9 4" xfId="18562" xr:uid="{00000000-0005-0000-0000-00006F480000}"/>
    <cellStyle name="Fijo" xfId="18563" xr:uid="{00000000-0005-0000-0000-000070480000}"/>
    <cellStyle name="Finance" xfId="18564" xr:uid="{00000000-0005-0000-0000-000071480000}"/>
    <cellStyle name="Financiero" xfId="18565" xr:uid="{00000000-0005-0000-0000-000072480000}"/>
    <cellStyle name="Fixed" xfId="18566" xr:uid="{00000000-0005-0000-0000-000073480000}"/>
    <cellStyle name="Flag" xfId="18567" xr:uid="{00000000-0005-0000-0000-000074480000}"/>
    <cellStyle name="Flash" xfId="18568" xr:uid="{00000000-0005-0000-0000-000075480000}"/>
    <cellStyle name="Fonts" xfId="18569" xr:uid="{00000000-0005-0000-0000-000076480000}"/>
    <cellStyle name="Footer SBILogo1" xfId="18570" xr:uid="{00000000-0005-0000-0000-000077480000}"/>
    <cellStyle name="Footer SBILogo2" xfId="18571" xr:uid="{00000000-0005-0000-0000-000078480000}"/>
    <cellStyle name="Footnote" xfId="18572" xr:uid="{00000000-0005-0000-0000-000079480000}"/>
    <cellStyle name="footnote ref" xfId="18573" xr:uid="{00000000-0005-0000-0000-00007A480000}"/>
    <cellStyle name="Footnote Reference" xfId="18574" xr:uid="{00000000-0005-0000-0000-00007B480000}"/>
    <cellStyle name="footnote text" xfId="18575" xr:uid="{00000000-0005-0000-0000-00007C480000}"/>
    <cellStyle name="Footnote_% Change" xfId="18576" xr:uid="{00000000-0005-0000-0000-00007D480000}"/>
    <cellStyle name="General" xfId="18577" xr:uid="{00000000-0005-0000-0000-00007E480000}"/>
    <cellStyle name="General 2" xfId="18578" xr:uid="{00000000-0005-0000-0000-00007F480000}"/>
    <cellStyle name="General 3" xfId="18579" xr:uid="{00000000-0005-0000-0000-000080480000}"/>
    <cellStyle name="General 4" xfId="18580" xr:uid="{00000000-0005-0000-0000-000081480000}"/>
    <cellStyle name="Good 2" xfId="18581" xr:uid="{00000000-0005-0000-0000-000082480000}"/>
    <cellStyle name="Good 3" xfId="18582" xr:uid="{00000000-0005-0000-0000-000083480000}"/>
    <cellStyle name="Good 4" xfId="18583" xr:uid="{00000000-0005-0000-0000-000084480000}"/>
    <cellStyle name="Good 5" xfId="18584" xr:uid="{00000000-0005-0000-0000-000085480000}"/>
    <cellStyle name="Good 6" xfId="18585" xr:uid="{00000000-0005-0000-0000-000086480000}"/>
    <cellStyle name="Good 7" xfId="18586" xr:uid="{00000000-0005-0000-0000-000087480000}"/>
    <cellStyle name="Grey" xfId="18587" xr:uid="{00000000-0005-0000-0000-000088480000}"/>
    <cellStyle name="Greyed" xfId="18588" xr:uid="{00000000-0005-0000-0000-000089480000}"/>
    <cellStyle name="Greyed 2" xfId="18589" xr:uid="{00000000-0005-0000-0000-00008A480000}"/>
    <cellStyle name="Greyed 3" xfId="18590" xr:uid="{00000000-0005-0000-0000-00008B480000}"/>
    <cellStyle name="Greyed out" xfId="18591" xr:uid="{00000000-0005-0000-0000-00008C480000}"/>
    <cellStyle name="Greyed_5A4 PCT Slides 2010-11" xfId="18592" xr:uid="{00000000-0005-0000-0000-00008D480000}"/>
    <cellStyle name="Group" xfId="18593" xr:uid="{00000000-0005-0000-0000-00008E480000}"/>
    <cellStyle name="GroupNote" xfId="18594" xr:uid="{00000000-0005-0000-0000-00008F480000}"/>
    <cellStyle name="H1" xfId="18595" xr:uid="{00000000-0005-0000-0000-000090480000}"/>
    <cellStyle name="H2" xfId="18596" xr:uid="{00000000-0005-0000-0000-000091480000}"/>
    <cellStyle name="H3" xfId="18597" xr:uid="{00000000-0005-0000-0000-000092480000}"/>
    <cellStyle name="H3Bold" xfId="18598" xr:uid="{00000000-0005-0000-0000-000093480000}"/>
    <cellStyle name="Hard Percent" xfId="18599" xr:uid="{00000000-0005-0000-0000-000094480000}"/>
    <cellStyle name="Header" xfId="18600" xr:uid="{00000000-0005-0000-0000-000095480000}"/>
    <cellStyle name="Header Draft Stamp" xfId="18601" xr:uid="{00000000-0005-0000-0000-000096480000}"/>
    <cellStyle name="Header_% Change" xfId="18602" xr:uid="{00000000-0005-0000-0000-000097480000}"/>
    <cellStyle name="Header0" xfId="18603" xr:uid="{00000000-0005-0000-0000-000098480000}"/>
    <cellStyle name="Header1" xfId="18604" xr:uid="{00000000-0005-0000-0000-000099480000}"/>
    <cellStyle name="Header2" xfId="18605" xr:uid="{00000000-0005-0000-0000-00009A480000}"/>
    <cellStyle name="HeaderGrant" xfId="18606" xr:uid="{00000000-0005-0000-0000-00009B480000}"/>
    <cellStyle name="HeaderLabel" xfId="18607" xr:uid="{00000000-0005-0000-0000-00009C480000}"/>
    <cellStyle name="HeaderLEA" xfId="18608" xr:uid="{00000000-0005-0000-0000-00009D480000}"/>
    <cellStyle name="HeaderText" xfId="18609" xr:uid="{00000000-0005-0000-0000-00009E480000}"/>
    <cellStyle name="Heading" xfId="18610" xr:uid="{00000000-0005-0000-0000-00009F480000}"/>
    <cellStyle name="Heading 1 10" xfId="50404" xr:uid="{04BA296E-158D-4C3D-8858-E43C1B1C1A7C}"/>
    <cellStyle name="Heading 1 2" xfId="18611" xr:uid="{00000000-0005-0000-0000-0000A0480000}"/>
    <cellStyle name="Heading 1 2 2" xfId="18612" xr:uid="{00000000-0005-0000-0000-0000A1480000}"/>
    <cellStyle name="Heading 1 2_asset sales" xfId="18613" xr:uid="{00000000-0005-0000-0000-0000A2480000}"/>
    <cellStyle name="Heading 1 3" xfId="18614" xr:uid="{00000000-0005-0000-0000-0000A3480000}"/>
    <cellStyle name="Heading 1 3 2" xfId="18615" xr:uid="{00000000-0005-0000-0000-0000A4480000}"/>
    <cellStyle name="Heading 1 4" xfId="18616" xr:uid="{00000000-0005-0000-0000-0000A5480000}"/>
    <cellStyle name="Heading 1 4 2" xfId="18617" xr:uid="{00000000-0005-0000-0000-0000A6480000}"/>
    <cellStyle name="Heading 1 5" xfId="18618" xr:uid="{00000000-0005-0000-0000-0000A7480000}"/>
    <cellStyle name="Heading 1 5 2" xfId="18619" xr:uid="{00000000-0005-0000-0000-0000A8480000}"/>
    <cellStyle name="Heading 1 6" xfId="18620" xr:uid="{00000000-0005-0000-0000-0000A9480000}"/>
    <cellStyle name="Heading 1 7" xfId="18621" xr:uid="{00000000-0005-0000-0000-0000AA480000}"/>
    <cellStyle name="Heading 1 8" xfId="50397" xr:uid="{0497738C-E346-4CBF-A4D6-6B7CFD3E447D}"/>
    <cellStyle name="Heading 1 8 2" xfId="50654" xr:uid="{4C025333-3834-46BD-A5D0-ED826AC1D2EB}"/>
    <cellStyle name="Heading 1 9" xfId="50392" xr:uid="{4F1961E4-5E40-453A-BA65-2A42086ECD95}"/>
    <cellStyle name="Heading 1 Above" xfId="18622" xr:uid="{00000000-0005-0000-0000-0000AB480000}"/>
    <cellStyle name="Heading 1+" xfId="18623" xr:uid="{00000000-0005-0000-0000-0000AC480000}"/>
    <cellStyle name="Heading 2 2" xfId="18624" xr:uid="{00000000-0005-0000-0000-0000AD480000}"/>
    <cellStyle name="Heading 2 3" xfId="18625" xr:uid="{00000000-0005-0000-0000-0000AE480000}"/>
    <cellStyle name="Heading 2 3 2" xfId="18626" xr:uid="{00000000-0005-0000-0000-0000AF480000}"/>
    <cellStyle name="Heading 2 4" xfId="18627" xr:uid="{00000000-0005-0000-0000-0000B0480000}"/>
    <cellStyle name="Heading 2 4 2" xfId="18628" xr:uid="{00000000-0005-0000-0000-0000B1480000}"/>
    <cellStyle name="Heading 2 5" xfId="18629" xr:uid="{00000000-0005-0000-0000-0000B2480000}"/>
    <cellStyle name="Heading 2 6" xfId="18630" xr:uid="{00000000-0005-0000-0000-0000B3480000}"/>
    <cellStyle name="Heading 2 7" xfId="18631" xr:uid="{00000000-0005-0000-0000-0000B4480000}"/>
    <cellStyle name="Heading 2 Below" xfId="18632" xr:uid="{00000000-0005-0000-0000-0000B5480000}"/>
    <cellStyle name="Heading 2+" xfId="18633" xr:uid="{00000000-0005-0000-0000-0000B6480000}"/>
    <cellStyle name="Heading 3 2" xfId="18634" xr:uid="{00000000-0005-0000-0000-0000B7480000}"/>
    <cellStyle name="Heading 3 2 2" xfId="18635" xr:uid="{00000000-0005-0000-0000-0000B8480000}"/>
    <cellStyle name="Heading 3 3" xfId="18636" xr:uid="{00000000-0005-0000-0000-0000B9480000}"/>
    <cellStyle name="Heading 3 3 2" xfId="18637" xr:uid="{00000000-0005-0000-0000-0000BA480000}"/>
    <cellStyle name="Heading 3 4" xfId="18638" xr:uid="{00000000-0005-0000-0000-0000BB480000}"/>
    <cellStyle name="Heading 3 4 2" xfId="18639" xr:uid="{00000000-0005-0000-0000-0000BC480000}"/>
    <cellStyle name="Heading 3 5" xfId="18640" xr:uid="{00000000-0005-0000-0000-0000BD480000}"/>
    <cellStyle name="Heading 3 6" xfId="18641" xr:uid="{00000000-0005-0000-0000-0000BE480000}"/>
    <cellStyle name="Heading 3 7" xfId="18642" xr:uid="{00000000-0005-0000-0000-0000BF480000}"/>
    <cellStyle name="Heading 3+" xfId="18643" xr:uid="{00000000-0005-0000-0000-0000C0480000}"/>
    <cellStyle name="Heading 4 2" xfId="18644" xr:uid="{00000000-0005-0000-0000-0000C1480000}"/>
    <cellStyle name="Heading 4 3" xfId="18645" xr:uid="{00000000-0005-0000-0000-0000C2480000}"/>
    <cellStyle name="Heading 4 3 2" xfId="18646" xr:uid="{00000000-0005-0000-0000-0000C3480000}"/>
    <cellStyle name="Heading 4 4" xfId="18647" xr:uid="{00000000-0005-0000-0000-0000C4480000}"/>
    <cellStyle name="Heading 4 4 2" xfId="18648" xr:uid="{00000000-0005-0000-0000-0000C5480000}"/>
    <cellStyle name="Heading 4 5" xfId="18649" xr:uid="{00000000-0005-0000-0000-0000C6480000}"/>
    <cellStyle name="Heading 4 6" xfId="18650" xr:uid="{00000000-0005-0000-0000-0000C7480000}"/>
    <cellStyle name="Heading 4 7" xfId="18651" xr:uid="{00000000-0005-0000-0000-0000C8480000}"/>
    <cellStyle name="Heading 5" xfId="18652" xr:uid="{00000000-0005-0000-0000-0000C9480000}"/>
    <cellStyle name="Heading 6" xfId="18653" xr:uid="{00000000-0005-0000-0000-0000CA480000}"/>
    <cellStyle name="Heading 7" xfId="18654" xr:uid="{00000000-0005-0000-0000-0000CB480000}"/>
    <cellStyle name="Heading 8" xfId="18655" xr:uid="{00000000-0005-0000-0000-0000CC480000}"/>
    <cellStyle name="Heading1" xfId="18656" xr:uid="{00000000-0005-0000-0000-0000CD480000}"/>
    <cellStyle name="Heading2" xfId="18657" xr:uid="{00000000-0005-0000-0000-0000CE480000}"/>
    <cellStyle name="Heading3" xfId="18658" xr:uid="{00000000-0005-0000-0000-0000CF480000}"/>
    <cellStyle name="Heading4" xfId="18659" xr:uid="{00000000-0005-0000-0000-0000D0480000}"/>
    <cellStyle name="Heading5" xfId="18660" xr:uid="{00000000-0005-0000-0000-0000D1480000}"/>
    <cellStyle name="Headings" xfId="18661" xr:uid="{00000000-0005-0000-0000-0000D2480000}"/>
    <cellStyle name="Horizontal" xfId="18662" xr:uid="{00000000-0005-0000-0000-0000D3480000}"/>
    <cellStyle name="Hyperlink" xfId="50662" builtinId="8"/>
    <cellStyle name="Hyperlink 2" xfId="18663" xr:uid="{00000000-0005-0000-0000-0000D4480000}"/>
    <cellStyle name="Hyperlink 2 2" xfId="18664" xr:uid="{00000000-0005-0000-0000-0000D5480000}"/>
    <cellStyle name="Hyperlink 2 2 2" xfId="18665" xr:uid="{00000000-0005-0000-0000-0000D6480000}"/>
    <cellStyle name="Hyperlink 2 2 3" xfId="18666" xr:uid="{00000000-0005-0000-0000-0000D7480000}"/>
    <cellStyle name="Hyperlink 2 2 4" xfId="18667" xr:uid="{00000000-0005-0000-0000-0000D8480000}"/>
    <cellStyle name="Hyperlink 2 3" xfId="18668" xr:uid="{00000000-0005-0000-0000-0000D9480000}"/>
    <cellStyle name="Hyperlink 2 3 2" xfId="18669" xr:uid="{00000000-0005-0000-0000-0000DA480000}"/>
    <cellStyle name="Hyperlink 2 4" xfId="18670" xr:uid="{00000000-0005-0000-0000-0000DB480000}"/>
    <cellStyle name="Hyperlink 3" xfId="18671" xr:uid="{00000000-0005-0000-0000-0000DC480000}"/>
    <cellStyle name="Hyperlink 3 2" xfId="18672" xr:uid="{00000000-0005-0000-0000-0000DD480000}"/>
    <cellStyle name="Hyperlink 3 3" xfId="18673" xr:uid="{00000000-0005-0000-0000-0000DE480000}"/>
    <cellStyle name="Hyperlink 3 4" xfId="18674" xr:uid="{00000000-0005-0000-0000-0000DF480000}"/>
    <cellStyle name="Hyperlink 4" xfId="18675" xr:uid="{00000000-0005-0000-0000-0000E0480000}"/>
    <cellStyle name="Hyperlink 4 2" xfId="18676" xr:uid="{00000000-0005-0000-0000-0000E1480000}"/>
    <cellStyle name="Hyperlink 4 3" xfId="18677" xr:uid="{00000000-0005-0000-0000-0000E2480000}"/>
    <cellStyle name="Hyperlink 5" xfId="18678" xr:uid="{00000000-0005-0000-0000-0000E3480000}"/>
    <cellStyle name="Hyperlink 6" xfId="18679" xr:uid="{00000000-0005-0000-0000-0000E4480000}"/>
    <cellStyle name="Hyperlink 7" xfId="18680" xr:uid="{00000000-0005-0000-0000-0000E5480000}"/>
    <cellStyle name="Hyperlink 8" xfId="18681" xr:uid="{00000000-0005-0000-0000-0000E6480000}"/>
    <cellStyle name="I'm here now" xfId="18682" xr:uid="{00000000-0005-0000-0000-0000E7480000}"/>
    <cellStyle name="Imported" xfId="18683" xr:uid="{00000000-0005-0000-0000-0000E8480000}"/>
    <cellStyle name="IndentedPlain" xfId="18684" xr:uid="{00000000-0005-0000-0000-0000E9480000}"/>
    <cellStyle name="Information" xfId="18685" xr:uid="{00000000-0005-0000-0000-0000EA480000}"/>
    <cellStyle name="Input [yellow]" xfId="18686" xr:uid="{00000000-0005-0000-0000-0000EB480000}"/>
    <cellStyle name="Input 1" xfId="18687" xr:uid="{00000000-0005-0000-0000-0000EC480000}"/>
    <cellStyle name="Input 10" xfId="18688" xr:uid="{00000000-0005-0000-0000-0000ED480000}"/>
    <cellStyle name="Input 11" xfId="18689" xr:uid="{00000000-0005-0000-0000-0000EE480000}"/>
    <cellStyle name="Input 12" xfId="18690" xr:uid="{00000000-0005-0000-0000-0000EF480000}"/>
    <cellStyle name="Input 13" xfId="18691" xr:uid="{00000000-0005-0000-0000-0000F0480000}"/>
    <cellStyle name="Input 14" xfId="18692" xr:uid="{00000000-0005-0000-0000-0000F1480000}"/>
    <cellStyle name="Input 15" xfId="18693" xr:uid="{00000000-0005-0000-0000-0000F2480000}"/>
    <cellStyle name="Input 16" xfId="18694" xr:uid="{00000000-0005-0000-0000-0000F3480000}"/>
    <cellStyle name="Input 17" xfId="18695" xr:uid="{00000000-0005-0000-0000-0000F4480000}"/>
    <cellStyle name="Input 18" xfId="18696" xr:uid="{00000000-0005-0000-0000-0000F5480000}"/>
    <cellStyle name="Input 19" xfId="18697" xr:uid="{00000000-0005-0000-0000-0000F6480000}"/>
    <cellStyle name="Input 2" xfId="18698" xr:uid="{00000000-0005-0000-0000-0000F7480000}"/>
    <cellStyle name="Input 2 10" xfId="18699" xr:uid="{00000000-0005-0000-0000-0000F8480000}"/>
    <cellStyle name="Input 2 10 10" xfId="18700" xr:uid="{00000000-0005-0000-0000-0000F9480000}"/>
    <cellStyle name="Input 2 10 10 2" xfId="18701" xr:uid="{00000000-0005-0000-0000-0000FA480000}"/>
    <cellStyle name="Input 2 10 10 2 2" xfId="18702" xr:uid="{00000000-0005-0000-0000-0000FB480000}"/>
    <cellStyle name="Input 2 10 10 3" xfId="18703" xr:uid="{00000000-0005-0000-0000-0000FC480000}"/>
    <cellStyle name="Input 2 10 11" xfId="18704" xr:uid="{00000000-0005-0000-0000-0000FD480000}"/>
    <cellStyle name="Input 2 10 11 2" xfId="18705" xr:uid="{00000000-0005-0000-0000-0000FE480000}"/>
    <cellStyle name="Input 2 10 11 2 2" xfId="18706" xr:uid="{00000000-0005-0000-0000-0000FF480000}"/>
    <cellStyle name="Input 2 10 11 3" xfId="18707" xr:uid="{00000000-0005-0000-0000-000000490000}"/>
    <cellStyle name="Input 2 10 12" xfId="18708" xr:uid="{00000000-0005-0000-0000-000001490000}"/>
    <cellStyle name="Input 2 10 12 2" xfId="18709" xr:uid="{00000000-0005-0000-0000-000002490000}"/>
    <cellStyle name="Input 2 10 12 2 2" xfId="18710" xr:uid="{00000000-0005-0000-0000-000003490000}"/>
    <cellStyle name="Input 2 10 12 3" xfId="18711" xr:uid="{00000000-0005-0000-0000-000004490000}"/>
    <cellStyle name="Input 2 10 13" xfId="18712" xr:uid="{00000000-0005-0000-0000-000005490000}"/>
    <cellStyle name="Input 2 10 13 2" xfId="18713" xr:uid="{00000000-0005-0000-0000-000006490000}"/>
    <cellStyle name="Input 2 10 13 2 2" xfId="18714" xr:uid="{00000000-0005-0000-0000-000007490000}"/>
    <cellStyle name="Input 2 10 13 3" xfId="18715" xr:uid="{00000000-0005-0000-0000-000008490000}"/>
    <cellStyle name="Input 2 10 14" xfId="18716" xr:uid="{00000000-0005-0000-0000-000009490000}"/>
    <cellStyle name="Input 2 10 14 2" xfId="18717" xr:uid="{00000000-0005-0000-0000-00000A490000}"/>
    <cellStyle name="Input 2 10 14 2 2" xfId="18718" xr:uid="{00000000-0005-0000-0000-00000B490000}"/>
    <cellStyle name="Input 2 10 14 3" xfId="18719" xr:uid="{00000000-0005-0000-0000-00000C490000}"/>
    <cellStyle name="Input 2 10 15" xfId="18720" xr:uid="{00000000-0005-0000-0000-00000D490000}"/>
    <cellStyle name="Input 2 10 15 2" xfId="18721" xr:uid="{00000000-0005-0000-0000-00000E490000}"/>
    <cellStyle name="Input 2 10 15 2 2" xfId="18722" xr:uid="{00000000-0005-0000-0000-00000F490000}"/>
    <cellStyle name="Input 2 10 15 3" xfId="18723" xr:uid="{00000000-0005-0000-0000-000010490000}"/>
    <cellStyle name="Input 2 10 16" xfId="18724" xr:uid="{00000000-0005-0000-0000-000011490000}"/>
    <cellStyle name="Input 2 10 16 2" xfId="18725" xr:uid="{00000000-0005-0000-0000-000012490000}"/>
    <cellStyle name="Input 2 10 16 2 2" xfId="18726" xr:uid="{00000000-0005-0000-0000-000013490000}"/>
    <cellStyle name="Input 2 10 16 3" xfId="18727" xr:uid="{00000000-0005-0000-0000-000014490000}"/>
    <cellStyle name="Input 2 10 17" xfId="18728" xr:uid="{00000000-0005-0000-0000-000015490000}"/>
    <cellStyle name="Input 2 10 17 2" xfId="18729" xr:uid="{00000000-0005-0000-0000-000016490000}"/>
    <cellStyle name="Input 2 10 17 2 2" xfId="18730" xr:uid="{00000000-0005-0000-0000-000017490000}"/>
    <cellStyle name="Input 2 10 17 3" xfId="18731" xr:uid="{00000000-0005-0000-0000-000018490000}"/>
    <cellStyle name="Input 2 10 18" xfId="18732" xr:uid="{00000000-0005-0000-0000-000019490000}"/>
    <cellStyle name="Input 2 10 18 2" xfId="18733" xr:uid="{00000000-0005-0000-0000-00001A490000}"/>
    <cellStyle name="Input 2 10 18 2 2" xfId="18734" xr:uid="{00000000-0005-0000-0000-00001B490000}"/>
    <cellStyle name="Input 2 10 18 3" xfId="18735" xr:uid="{00000000-0005-0000-0000-00001C490000}"/>
    <cellStyle name="Input 2 10 19" xfId="18736" xr:uid="{00000000-0005-0000-0000-00001D490000}"/>
    <cellStyle name="Input 2 10 19 2" xfId="18737" xr:uid="{00000000-0005-0000-0000-00001E490000}"/>
    <cellStyle name="Input 2 10 19 2 2" xfId="18738" xr:uid="{00000000-0005-0000-0000-00001F490000}"/>
    <cellStyle name="Input 2 10 19 3" xfId="18739" xr:uid="{00000000-0005-0000-0000-000020490000}"/>
    <cellStyle name="Input 2 10 2" xfId="18740" xr:uid="{00000000-0005-0000-0000-000021490000}"/>
    <cellStyle name="Input 2 10 2 10" xfId="18741" xr:uid="{00000000-0005-0000-0000-000022490000}"/>
    <cellStyle name="Input 2 10 2 10 2" xfId="18742" xr:uid="{00000000-0005-0000-0000-000023490000}"/>
    <cellStyle name="Input 2 10 2 10 2 2" xfId="18743" xr:uid="{00000000-0005-0000-0000-000024490000}"/>
    <cellStyle name="Input 2 10 2 10 3" xfId="18744" xr:uid="{00000000-0005-0000-0000-000025490000}"/>
    <cellStyle name="Input 2 10 2 11" xfId="18745" xr:uid="{00000000-0005-0000-0000-000026490000}"/>
    <cellStyle name="Input 2 10 2 11 2" xfId="18746" xr:uid="{00000000-0005-0000-0000-000027490000}"/>
    <cellStyle name="Input 2 10 2 11 2 2" xfId="18747" xr:uid="{00000000-0005-0000-0000-000028490000}"/>
    <cellStyle name="Input 2 10 2 11 3" xfId="18748" xr:uid="{00000000-0005-0000-0000-000029490000}"/>
    <cellStyle name="Input 2 10 2 12" xfId="18749" xr:uid="{00000000-0005-0000-0000-00002A490000}"/>
    <cellStyle name="Input 2 10 2 12 2" xfId="18750" xr:uid="{00000000-0005-0000-0000-00002B490000}"/>
    <cellStyle name="Input 2 10 2 12 2 2" xfId="18751" xr:uid="{00000000-0005-0000-0000-00002C490000}"/>
    <cellStyle name="Input 2 10 2 12 3" xfId="18752" xr:uid="{00000000-0005-0000-0000-00002D490000}"/>
    <cellStyle name="Input 2 10 2 13" xfId="18753" xr:uid="{00000000-0005-0000-0000-00002E490000}"/>
    <cellStyle name="Input 2 10 2 13 2" xfId="18754" xr:uid="{00000000-0005-0000-0000-00002F490000}"/>
    <cellStyle name="Input 2 10 2 13 2 2" xfId="18755" xr:uid="{00000000-0005-0000-0000-000030490000}"/>
    <cellStyle name="Input 2 10 2 13 3" xfId="18756" xr:uid="{00000000-0005-0000-0000-000031490000}"/>
    <cellStyle name="Input 2 10 2 14" xfId="18757" xr:uid="{00000000-0005-0000-0000-000032490000}"/>
    <cellStyle name="Input 2 10 2 14 2" xfId="18758" xr:uid="{00000000-0005-0000-0000-000033490000}"/>
    <cellStyle name="Input 2 10 2 14 2 2" xfId="18759" xr:uid="{00000000-0005-0000-0000-000034490000}"/>
    <cellStyle name="Input 2 10 2 14 3" xfId="18760" xr:uid="{00000000-0005-0000-0000-000035490000}"/>
    <cellStyle name="Input 2 10 2 15" xfId="18761" xr:uid="{00000000-0005-0000-0000-000036490000}"/>
    <cellStyle name="Input 2 10 2 15 2" xfId="18762" xr:uid="{00000000-0005-0000-0000-000037490000}"/>
    <cellStyle name="Input 2 10 2 15 2 2" xfId="18763" xr:uid="{00000000-0005-0000-0000-000038490000}"/>
    <cellStyle name="Input 2 10 2 15 3" xfId="18764" xr:uid="{00000000-0005-0000-0000-000039490000}"/>
    <cellStyle name="Input 2 10 2 16" xfId="18765" xr:uid="{00000000-0005-0000-0000-00003A490000}"/>
    <cellStyle name="Input 2 10 2 16 2" xfId="18766" xr:uid="{00000000-0005-0000-0000-00003B490000}"/>
    <cellStyle name="Input 2 10 2 16 2 2" xfId="18767" xr:uid="{00000000-0005-0000-0000-00003C490000}"/>
    <cellStyle name="Input 2 10 2 16 3" xfId="18768" xr:uid="{00000000-0005-0000-0000-00003D490000}"/>
    <cellStyle name="Input 2 10 2 17" xfId="18769" xr:uid="{00000000-0005-0000-0000-00003E490000}"/>
    <cellStyle name="Input 2 10 2 17 2" xfId="18770" xr:uid="{00000000-0005-0000-0000-00003F490000}"/>
    <cellStyle name="Input 2 10 2 17 2 2" xfId="18771" xr:uid="{00000000-0005-0000-0000-000040490000}"/>
    <cellStyle name="Input 2 10 2 17 3" xfId="18772" xr:uid="{00000000-0005-0000-0000-000041490000}"/>
    <cellStyle name="Input 2 10 2 18" xfId="18773" xr:uid="{00000000-0005-0000-0000-000042490000}"/>
    <cellStyle name="Input 2 10 2 18 2" xfId="18774" xr:uid="{00000000-0005-0000-0000-000043490000}"/>
    <cellStyle name="Input 2 10 2 18 2 2" xfId="18775" xr:uid="{00000000-0005-0000-0000-000044490000}"/>
    <cellStyle name="Input 2 10 2 18 3" xfId="18776" xr:uid="{00000000-0005-0000-0000-000045490000}"/>
    <cellStyle name="Input 2 10 2 19" xfId="18777" xr:uid="{00000000-0005-0000-0000-000046490000}"/>
    <cellStyle name="Input 2 10 2 19 2" xfId="18778" xr:uid="{00000000-0005-0000-0000-000047490000}"/>
    <cellStyle name="Input 2 10 2 19 2 2" xfId="18779" xr:uid="{00000000-0005-0000-0000-000048490000}"/>
    <cellStyle name="Input 2 10 2 19 3" xfId="18780" xr:uid="{00000000-0005-0000-0000-000049490000}"/>
    <cellStyle name="Input 2 10 2 2" xfId="18781" xr:uid="{00000000-0005-0000-0000-00004A490000}"/>
    <cellStyle name="Input 2 10 2 2 2" xfId="18782" xr:uid="{00000000-0005-0000-0000-00004B490000}"/>
    <cellStyle name="Input 2 10 2 2 2 2" xfId="18783" xr:uid="{00000000-0005-0000-0000-00004C490000}"/>
    <cellStyle name="Input 2 10 2 2 2 3" xfId="18784" xr:uid="{00000000-0005-0000-0000-00004D490000}"/>
    <cellStyle name="Input 2 10 2 2 3" xfId="18785" xr:uid="{00000000-0005-0000-0000-00004E490000}"/>
    <cellStyle name="Input 2 10 2 2 3 2" xfId="18786" xr:uid="{00000000-0005-0000-0000-00004F490000}"/>
    <cellStyle name="Input 2 10 2 2 4" xfId="18787" xr:uid="{00000000-0005-0000-0000-000050490000}"/>
    <cellStyle name="Input 2 10 2 20" xfId="18788" xr:uid="{00000000-0005-0000-0000-000051490000}"/>
    <cellStyle name="Input 2 10 2 20 2" xfId="18789" xr:uid="{00000000-0005-0000-0000-000052490000}"/>
    <cellStyle name="Input 2 10 2 20 2 2" xfId="18790" xr:uid="{00000000-0005-0000-0000-000053490000}"/>
    <cellStyle name="Input 2 10 2 20 3" xfId="18791" xr:uid="{00000000-0005-0000-0000-000054490000}"/>
    <cellStyle name="Input 2 10 2 21" xfId="18792" xr:uid="{00000000-0005-0000-0000-000055490000}"/>
    <cellStyle name="Input 2 10 2 21 2" xfId="18793" xr:uid="{00000000-0005-0000-0000-000056490000}"/>
    <cellStyle name="Input 2 10 2 22" xfId="18794" xr:uid="{00000000-0005-0000-0000-000057490000}"/>
    <cellStyle name="Input 2 10 2 23" xfId="18795" xr:uid="{00000000-0005-0000-0000-000058490000}"/>
    <cellStyle name="Input 2 10 2 3" xfId="18796" xr:uid="{00000000-0005-0000-0000-000059490000}"/>
    <cellStyle name="Input 2 10 2 3 2" xfId="18797" xr:uid="{00000000-0005-0000-0000-00005A490000}"/>
    <cellStyle name="Input 2 10 2 3 2 2" xfId="18798" xr:uid="{00000000-0005-0000-0000-00005B490000}"/>
    <cellStyle name="Input 2 10 2 3 3" xfId="18799" xr:uid="{00000000-0005-0000-0000-00005C490000}"/>
    <cellStyle name="Input 2 10 2 3 4" xfId="18800" xr:uid="{00000000-0005-0000-0000-00005D490000}"/>
    <cellStyle name="Input 2 10 2 4" xfId="18801" xr:uid="{00000000-0005-0000-0000-00005E490000}"/>
    <cellStyle name="Input 2 10 2 4 2" xfId="18802" xr:uid="{00000000-0005-0000-0000-00005F490000}"/>
    <cellStyle name="Input 2 10 2 4 2 2" xfId="18803" xr:uid="{00000000-0005-0000-0000-000060490000}"/>
    <cellStyle name="Input 2 10 2 4 3" xfId="18804" xr:uid="{00000000-0005-0000-0000-000061490000}"/>
    <cellStyle name="Input 2 10 2 4 4" xfId="18805" xr:uid="{00000000-0005-0000-0000-000062490000}"/>
    <cellStyle name="Input 2 10 2 5" xfId="18806" xr:uid="{00000000-0005-0000-0000-000063490000}"/>
    <cellStyle name="Input 2 10 2 5 2" xfId="18807" xr:uid="{00000000-0005-0000-0000-000064490000}"/>
    <cellStyle name="Input 2 10 2 5 2 2" xfId="18808" xr:uid="{00000000-0005-0000-0000-000065490000}"/>
    <cellStyle name="Input 2 10 2 5 3" xfId="18809" xr:uid="{00000000-0005-0000-0000-000066490000}"/>
    <cellStyle name="Input 2 10 2 6" xfId="18810" xr:uid="{00000000-0005-0000-0000-000067490000}"/>
    <cellStyle name="Input 2 10 2 6 2" xfId="18811" xr:uid="{00000000-0005-0000-0000-000068490000}"/>
    <cellStyle name="Input 2 10 2 6 2 2" xfId="18812" xr:uid="{00000000-0005-0000-0000-000069490000}"/>
    <cellStyle name="Input 2 10 2 6 3" xfId="18813" xr:uid="{00000000-0005-0000-0000-00006A490000}"/>
    <cellStyle name="Input 2 10 2 7" xfId="18814" xr:uid="{00000000-0005-0000-0000-00006B490000}"/>
    <cellStyle name="Input 2 10 2 7 2" xfId="18815" xr:uid="{00000000-0005-0000-0000-00006C490000}"/>
    <cellStyle name="Input 2 10 2 7 2 2" xfId="18816" xr:uid="{00000000-0005-0000-0000-00006D490000}"/>
    <cellStyle name="Input 2 10 2 7 3" xfId="18817" xr:uid="{00000000-0005-0000-0000-00006E490000}"/>
    <cellStyle name="Input 2 10 2 8" xfId="18818" xr:uid="{00000000-0005-0000-0000-00006F490000}"/>
    <cellStyle name="Input 2 10 2 8 2" xfId="18819" xr:uid="{00000000-0005-0000-0000-000070490000}"/>
    <cellStyle name="Input 2 10 2 8 2 2" xfId="18820" xr:uid="{00000000-0005-0000-0000-000071490000}"/>
    <cellStyle name="Input 2 10 2 8 3" xfId="18821" xr:uid="{00000000-0005-0000-0000-000072490000}"/>
    <cellStyle name="Input 2 10 2 9" xfId="18822" xr:uid="{00000000-0005-0000-0000-000073490000}"/>
    <cellStyle name="Input 2 10 2 9 2" xfId="18823" xr:uid="{00000000-0005-0000-0000-000074490000}"/>
    <cellStyle name="Input 2 10 2 9 2 2" xfId="18824" xr:uid="{00000000-0005-0000-0000-000075490000}"/>
    <cellStyle name="Input 2 10 2 9 3" xfId="18825" xr:uid="{00000000-0005-0000-0000-000076490000}"/>
    <cellStyle name="Input 2 10 20" xfId="18826" xr:uid="{00000000-0005-0000-0000-000077490000}"/>
    <cellStyle name="Input 2 10 20 2" xfId="18827" xr:uid="{00000000-0005-0000-0000-000078490000}"/>
    <cellStyle name="Input 2 10 20 2 2" xfId="18828" xr:uid="{00000000-0005-0000-0000-000079490000}"/>
    <cellStyle name="Input 2 10 20 3" xfId="18829" xr:uid="{00000000-0005-0000-0000-00007A490000}"/>
    <cellStyle name="Input 2 10 21" xfId="18830" xr:uid="{00000000-0005-0000-0000-00007B490000}"/>
    <cellStyle name="Input 2 10 21 2" xfId="18831" xr:uid="{00000000-0005-0000-0000-00007C490000}"/>
    <cellStyle name="Input 2 10 21 2 2" xfId="18832" xr:uid="{00000000-0005-0000-0000-00007D490000}"/>
    <cellStyle name="Input 2 10 21 3" xfId="18833" xr:uid="{00000000-0005-0000-0000-00007E490000}"/>
    <cellStyle name="Input 2 10 22" xfId="18834" xr:uid="{00000000-0005-0000-0000-00007F490000}"/>
    <cellStyle name="Input 2 10 22 2" xfId="18835" xr:uid="{00000000-0005-0000-0000-000080490000}"/>
    <cellStyle name="Input 2 10 23" xfId="18836" xr:uid="{00000000-0005-0000-0000-000081490000}"/>
    <cellStyle name="Input 2 10 24" xfId="18837" xr:uid="{00000000-0005-0000-0000-000082490000}"/>
    <cellStyle name="Input 2 10 3" xfId="18838" xr:uid="{00000000-0005-0000-0000-000083490000}"/>
    <cellStyle name="Input 2 10 3 2" xfId="18839" xr:uid="{00000000-0005-0000-0000-000084490000}"/>
    <cellStyle name="Input 2 10 3 2 2" xfId="18840" xr:uid="{00000000-0005-0000-0000-000085490000}"/>
    <cellStyle name="Input 2 10 3 2 3" xfId="18841" xr:uid="{00000000-0005-0000-0000-000086490000}"/>
    <cellStyle name="Input 2 10 3 3" xfId="18842" xr:uid="{00000000-0005-0000-0000-000087490000}"/>
    <cellStyle name="Input 2 10 3 3 2" xfId="18843" xr:uid="{00000000-0005-0000-0000-000088490000}"/>
    <cellStyle name="Input 2 10 3 4" xfId="18844" xr:uid="{00000000-0005-0000-0000-000089490000}"/>
    <cellStyle name="Input 2 10 4" xfId="18845" xr:uid="{00000000-0005-0000-0000-00008A490000}"/>
    <cellStyle name="Input 2 10 4 2" xfId="18846" xr:uid="{00000000-0005-0000-0000-00008B490000}"/>
    <cellStyle name="Input 2 10 4 2 2" xfId="18847" xr:uid="{00000000-0005-0000-0000-00008C490000}"/>
    <cellStyle name="Input 2 10 4 3" xfId="18848" xr:uid="{00000000-0005-0000-0000-00008D490000}"/>
    <cellStyle name="Input 2 10 4 4" xfId="18849" xr:uid="{00000000-0005-0000-0000-00008E490000}"/>
    <cellStyle name="Input 2 10 5" xfId="18850" xr:uid="{00000000-0005-0000-0000-00008F490000}"/>
    <cellStyle name="Input 2 10 5 2" xfId="18851" xr:uid="{00000000-0005-0000-0000-000090490000}"/>
    <cellStyle name="Input 2 10 5 2 2" xfId="18852" xr:uid="{00000000-0005-0000-0000-000091490000}"/>
    <cellStyle name="Input 2 10 5 3" xfId="18853" xr:uid="{00000000-0005-0000-0000-000092490000}"/>
    <cellStyle name="Input 2 10 5 4" xfId="18854" xr:uid="{00000000-0005-0000-0000-000093490000}"/>
    <cellStyle name="Input 2 10 6" xfId="18855" xr:uid="{00000000-0005-0000-0000-000094490000}"/>
    <cellStyle name="Input 2 10 6 2" xfId="18856" xr:uid="{00000000-0005-0000-0000-000095490000}"/>
    <cellStyle name="Input 2 10 6 2 2" xfId="18857" xr:uid="{00000000-0005-0000-0000-000096490000}"/>
    <cellStyle name="Input 2 10 6 3" xfId="18858" xr:uid="{00000000-0005-0000-0000-000097490000}"/>
    <cellStyle name="Input 2 10 7" xfId="18859" xr:uid="{00000000-0005-0000-0000-000098490000}"/>
    <cellStyle name="Input 2 10 7 2" xfId="18860" xr:uid="{00000000-0005-0000-0000-000099490000}"/>
    <cellStyle name="Input 2 10 7 2 2" xfId="18861" xr:uid="{00000000-0005-0000-0000-00009A490000}"/>
    <cellStyle name="Input 2 10 7 3" xfId="18862" xr:uid="{00000000-0005-0000-0000-00009B490000}"/>
    <cellStyle name="Input 2 10 8" xfId="18863" xr:uid="{00000000-0005-0000-0000-00009C490000}"/>
    <cellStyle name="Input 2 10 8 2" xfId="18864" xr:uid="{00000000-0005-0000-0000-00009D490000}"/>
    <cellStyle name="Input 2 10 8 2 2" xfId="18865" xr:uid="{00000000-0005-0000-0000-00009E490000}"/>
    <cellStyle name="Input 2 10 8 3" xfId="18866" xr:uid="{00000000-0005-0000-0000-00009F490000}"/>
    <cellStyle name="Input 2 10 9" xfId="18867" xr:uid="{00000000-0005-0000-0000-0000A0490000}"/>
    <cellStyle name="Input 2 10 9 2" xfId="18868" xr:uid="{00000000-0005-0000-0000-0000A1490000}"/>
    <cellStyle name="Input 2 10 9 2 2" xfId="18869" xr:uid="{00000000-0005-0000-0000-0000A2490000}"/>
    <cellStyle name="Input 2 10 9 3" xfId="18870" xr:uid="{00000000-0005-0000-0000-0000A3490000}"/>
    <cellStyle name="Input 2 11" xfId="18871" xr:uid="{00000000-0005-0000-0000-0000A4490000}"/>
    <cellStyle name="Input 2 11 10" xfId="18872" xr:uid="{00000000-0005-0000-0000-0000A5490000}"/>
    <cellStyle name="Input 2 11 10 2" xfId="18873" xr:uid="{00000000-0005-0000-0000-0000A6490000}"/>
    <cellStyle name="Input 2 11 10 2 2" xfId="18874" xr:uid="{00000000-0005-0000-0000-0000A7490000}"/>
    <cellStyle name="Input 2 11 10 3" xfId="18875" xr:uid="{00000000-0005-0000-0000-0000A8490000}"/>
    <cellStyle name="Input 2 11 11" xfId="18876" xr:uid="{00000000-0005-0000-0000-0000A9490000}"/>
    <cellStyle name="Input 2 11 11 2" xfId="18877" xr:uid="{00000000-0005-0000-0000-0000AA490000}"/>
    <cellStyle name="Input 2 11 11 2 2" xfId="18878" xr:uid="{00000000-0005-0000-0000-0000AB490000}"/>
    <cellStyle name="Input 2 11 11 3" xfId="18879" xr:uid="{00000000-0005-0000-0000-0000AC490000}"/>
    <cellStyle name="Input 2 11 12" xfId="18880" xr:uid="{00000000-0005-0000-0000-0000AD490000}"/>
    <cellStyle name="Input 2 11 12 2" xfId="18881" xr:uid="{00000000-0005-0000-0000-0000AE490000}"/>
    <cellStyle name="Input 2 11 12 2 2" xfId="18882" xr:uid="{00000000-0005-0000-0000-0000AF490000}"/>
    <cellStyle name="Input 2 11 12 3" xfId="18883" xr:uid="{00000000-0005-0000-0000-0000B0490000}"/>
    <cellStyle name="Input 2 11 13" xfId="18884" xr:uid="{00000000-0005-0000-0000-0000B1490000}"/>
    <cellStyle name="Input 2 11 13 2" xfId="18885" xr:uid="{00000000-0005-0000-0000-0000B2490000}"/>
    <cellStyle name="Input 2 11 13 2 2" xfId="18886" xr:uid="{00000000-0005-0000-0000-0000B3490000}"/>
    <cellStyle name="Input 2 11 13 3" xfId="18887" xr:uid="{00000000-0005-0000-0000-0000B4490000}"/>
    <cellStyle name="Input 2 11 14" xfId="18888" xr:uid="{00000000-0005-0000-0000-0000B5490000}"/>
    <cellStyle name="Input 2 11 14 2" xfId="18889" xr:uid="{00000000-0005-0000-0000-0000B6490000}"/>
    <cellStyle name="Input 2 11 14 2 2" xfId="18890" xr:uid="{00000000-0005-0000-0000-0000B7490000}"/>
    <cellStyle name="Input 2 11 14 3" xfId="18891" xr:uid="{00000000-0005-0000-0000-0000B8490000}"/>
    <cellStyle name="Input 2 11 15" xfId="18892" xr:uid="{00000000-0005-0000-0000-0000B9490000}"/>
    <cellStyle name="Input 2 11 15 2" xfId="18893" xr:uid="{00000000-0005-0000-0000-0000BA490000}"/>
    <cellStyle name="Input 2 11 15 2 2" xfId="18894" xr:uid="{00000000-0005-0000-0000-0000BB490000}"/>
    <cellStyle name="Input 2 11 15 3" xfId="18895" xr:uid="{00000000-0005-0000-0000-0000BC490000}"/>
    <cellStyle name="Input 2 11 16" xfId="18896" xr:uid="{00000000-0005-0000-0000-0000BD490000}"/>
    <cellStyle name="Input 2 11 16 2" xfId="18897" xr:uid="{00000000-0005-0000-0000-0000BE490000}"/>
    <cellStyle name="Input 2 11 16 2 2" xfId="18898" xr:uid="{00000000-0005-0000-0000-0000BF490000}"/>
    <cellStyle name="Input 2 11 16 3" xfId="18899" xr:uid="{00000000-0005-0000-0000-0000C0490000}"/>
    <cellStyle name="Input 2 11 17" xfId="18900" xr:uid="{00000000-0005-0000-0000-0000C1490000}"/>
    <cellStyle name="Input 2 11 17 2" xfId="18901" xr:uid="{00000000-0005-0000-0000-0000C2490000}"/>
    <cellStyle name="Input 2 11 17 2 2" xfId="18902" xr:uid="{00000000-0005-0000-0000-0000C3490000}"/>
    <cellStyle name="Input 2 11 17 3" xfId="18903" xr:uid="{00000000-0005-0000-0000-0000C4490000}"/>
    <cellStyle name="Input 2 11 18" xfId="18904" xr:uid="{00000000-0005-0000-0000-0000C5490000}"/>
    <cellStyle name="Input 2 11 18 2" xfId="18905" xr:uid="{00000000-0005-0000-0000-0000C6490000}"/>
    <cellStyle name="Input 2 11 18 2 2" xfId="18906" xr:uid="{00000000-0005-0000-0000-0000C7490000}"/>
    <cellStyle name="Input 2 11 18 3" xfId="18907" xr:uid="{00000000-0005-0000-0000-0000C8490000}"/>
    <cellStyle name="Input 2 11 19" xfId="18908" xr:uid="{00000000-0005-0000-0000-0000C9490000}"/>
    <cellStyle name="Input 2 11 19 2" xfId="18909" xr:uid="{00000000-0005-0000-0000-0000CA490000}"/>
    <cellStyle name="Input 2 11 19 2 2" xfId="18910" xr:uid="{00000000-0005-0000-0000-0000CB490000}"/>
    <cellStyle name="Input 2 11 19 3" xfId="18911" xr:uid="{00000000-0005-0000-0000-0000CC490000}"/>
    <cellStyle name="Input 2 11 2" xfId="18912" xr:uid="{00000000-0005-0000-0000-0000CD490000}"/>
    <cellStyle name="Input 2 11 2 2" xfId="18913" xr:uid="{00000000-0005-0000-0000-0000CE490000}"/>
    <cellStyle name="Input 2 11 2 2 2" xfId="18914" xr:uid="{00000000-0005-0000-0000-0000CF490000}"/>
    <cellStyle name="Input 2 11 2 2 3" xfId="18915" xr:uid="{00000000-0005-0000-0000-0000D0490000}"/>
    <cellStyle name="Input 2 11 2 3" xfId="18916" xr:uid="{00000000-0005-0000-0000-0000D1490000}"/>
    <cellStyle name="Input 2 11 2 3 2" xfId="18917" xr:uid="{00000000-0005-0000-0000-0000D2490000}"/>
    <cellStyle name="Input 2 11 2 4" xfId="18918" xr:uid="{00000000-0005-0000-0000-0000D3490000}"/>
    <cellStyle name="Input 2 11 20" xfId="18919" xr:uid="{00000000-0005-0000-0000-0000D4490000}"/>
    <cellStyle name="Input 2 11 20 2" xfId="18920" xr:uid="{00000000-0005-0000-0000-0000D5490000}"/>
    <cellStyle name="Input 2 11 20 2 2" xfId="18921" xr:uid="{00000000-0005-0000-0000-0000D6490000}"/>
    <cellStyle name="Input 2 11 20 3" xfId="18922" xr:uid="{00000000-0005-0000-0000-0000D7490000}"/>
    <cellStyle name="Input 2 11 21" xfId="18923" xr:uid="{00000000-0005-0000-0000-0000D8490000}"/>
    <cellStyle name="Input 2 11 21 2" xfId="18924" xr:uid="{00000000-0005-0000-0000-0000D9490000}"/>
    <cellStyle name="Input 2 11 22" xfId="18925" xr:uid="{00000000-0005-0000-0000-0000DA490000}"/>
    <cellStyle name="Input 2 11 23" xfId="18926" xr:uid="{00000000-0005-0000-0000-0000DB490000}"/>
    <cellStyle name="Input 2 11 3" xfId="18927" xr:uid="{00000000-0005-0000-0000-0000DC490000}"/>
    <cellStyle name="Input 2 11 3 2" xfId="18928" xr:uid="{00000000-0005-0000-0000-0000DD490000}"/>
    <cellStyle name="Input 2 11 3 2 2" xfId="18929" xr:uid="{00000000-0005-0000-0000-0000DE490000}"/>
    <cellStyle name="Input 2 11 3 3" xfId="18930" xr:uid="{00000000-0005-0000-0000-0000DF490000}"/>
    <cellStyle name="Input 2 11 3 4" xfId="18931" xr:uid="{00000000-0005-0000-0000-0000E0490000}"/>
    <cellStyle name="Input 2 11 4" xfId="18932" xr:uid="{00000000-0005-0000-0000-0000E1490000}"/>
    <cellStyle name="Input 2 11 4 2" xfId="18933" xr:uid="{00000000-0005-0000-0000-0000E2490000}"/>
    <cellStyle name="Input 2 11 4 2 2" xfId="18934" xr:uid="{00000000-0005-0000-0000-0000E3490000}"/>
    <cellStyle name="Input 2 11 4 3" xfId="18935" xr:uid="{00000000-0005-0000-0000-0000E4490000}"/>
    <cellStyle name="Input 2 11 4 4" xfId="18936" xr:uid="{00000000-0005-0000-0000-0000E5490000}"/>
    <cellStyle name="Input 2 11 5" xfId="18937" xr:uid="{00000000-0005-0000-0000-0000E6490000}"/>
    <cellStyle name="Input 2 11 5 2" xfId="18938" xr:uid="{00000000-0005-0000-0000-0000E7490000}"/>
    <cellStyle name="Input 2 11 5 2 2" xfId="18939" xr:uid="{00000000-0005-0000-0000-0000E8490000}"/>
    <cellStyle name="Input 2 11 5 3" xfId="18940" xr:uid="{00000000-0005-0000-0000-0000E9490000}"/>
    <cellStyle name="Input 2 11 6" xfId="18941" xr:uid="{00000000-0005-0000-0000-0000EA490000}"/>
    <cellStyle name="Input 2 11 6 2" xfId="18942" xr:uid="{00000000-0005-0000-0000-0000EB490000}"/>
    <cellStyle name="Input 2 11 6 2 2" xfId="18943" xr:uid="{00000000-0005-0000-0000-0000EC490000}"/>
    <cellStyle name="Input 2 11 6 3" xfId="18944" xr:uid="{00000000-0005-0000-0000-0000ED490000}"/>
    <cellStyle name="Input 2 11 7" xfId="18945" xr:uid="{00000000-0005-0000-0000-0000EE490000}"/>
    <cellStyle name="Input 2 11 7 2" xfId="18946" xr:uid="{00000000-0005-0000-0000-0000EF490000}"/>
    <cellStyle name="Input 2 11 7 2 2" xfId="18947" xr:uid="{00000000-0005-0000-0000-0000F0490000}"/>
    <cellStyle name="Input 2 11 7 3" xfId="18948" xr:uid="{00000000-0005-0000-0000-0000F1490000}"/>
    <cellStyle name="Input 2 11 8" xfId="18949" xr:uid="{00000000-0005-0000-0000-0000F2490000}"/>
    <cellStyle name="Input 2 11 8 2" xfId="18950" xr:uid="{00000000-0005-0000-0000-0000F3490000}"/>
    <cellStyle name="Input 2 11 8 2 2" xfId="18951" xr:uid="{00000000-0005-0000-0000-0000F4490000}"/>
    <cellStyle name="Input 2 11 8 3" xfId="18952" xr:uid="{00000000-0005-0000-0000-0000F5490000}"/>
    <cellStyle name="Input 2 11 9" xfId="18953" xr:uid="{00000000-0005-0000-0000-0000F6490000}"/>
    <cellStyle name="Input 2 11 9 2" xfId="18954" xr:uid="{00000000-0005-0000-0000-0000F7490000}"/>
    <cellStyle name="Input 2 11 9 2 2" xfId="18955" xr:uid="{00000000-0005-0000-0000-0000F8490000}"/>
    <cellStyle name="Input 2 11 9 3" xfId="18956" xr:uid="{00000000-0005-0000-0000-0000F9490000}"/>
    <cellStyle name="Input 2 12" xfId="18957" xr:uid="{00000000-0005-0000-0000-0000FA490000}"/>
    <cellStyle name="Input 2 12 2" xfId="18958" xr:uid="{00000000-0005-0000-0000-0000FB490000}"/>
    <cellStyle name="Input 2 12 2 2" xfId="18959" xr:uid="{00000000-0005-0000-0000-0000FC490000}"/>
    <cellStyle name="Input 2 12 2 3" xfId="18960" xr:uid="{00000000-0005-0000-0000-0000FD490000}"/>
    <cellStyle name="Input 2 12 3" xfId="18961" xr:uid="{00000000-0005-0000-0000-0000FE490000}"/>
    <cellStyle name="Input 2 12 3 2" xfId="18962" xr:uid="{00000000-0005-0000-0000-0000FF490000}"/>
    <cellStyle name="Input 2 12 4" xfId="18963" xr:uid="{00000000-0005-0000-0000-0000004A0000}"/>
    <cellStyle name="Input 2 13" xfId="18964" xr:uid="{00000000-0005-0000-0000-0000014A0000}"/>
    <cellStyle name="Input 2 13 2" xfId="18965" xr:uid="{00000000-0005-0000-0000-0000024A0000}"/>
    <cellStyle name="Input 2 13 2 2" xfId="18966" xr:uid="{00000000-0005-0000-0000-0000034A0000}"/>
    <cellStyle name="Input 2 13 2 3" xfId="18967" xr:uid="{00000000-0005-0000-0000-0000044A0000}"/>
    <cellStyle name="Input 2 13 3" xfId="18968" xr:uid="{00000000-0005-0000-0000-0000054A0000}"/>
    <cellStyle name="Input 2 13 4" xfId="18969" xr:uid="{00000000-0005-0000-0000-0000064A0000}"/>
    <cellStyle name="Input 2 14" xfId="18970" xr:uid="{00000000-0005-0000-0000-0000074A0000}"/>
    <cellStyle name="Input 2 14 2" xfId="18971" xr:uid="{00000000-0005-0000-0000-0000084A0000}"/>
    <cellStyle name="Input 2 14 2 2" xfId="18972" xr:uid="{00000000-0005-0000-0000-0000094A0000}"/>
    <cellStyle name="Input 2 14 3" xfId="18973" xr:uid="{00000000-0005-0000-0000-00000A4A0000}"/>
    <cellStyle name="Input 2 14 4" xfId="18974" xr:uid="{00000000-0005-0000-0000-00000B4A0000}"/>
    <cellStyle name="Input 2 15" xfId="18975" xr:uid="{00000000-0005-0000-0000-00000C4A0000}"/>
    <cellStyle name="Input 2 15 2" xfId="18976" xr:uid="{00000000-0005-0000-0000-00000D4A0000}"/>
    <cellStyle name="Input 2 15 2 2" xfId="18977" xr:uid="{00000000-0005-0000-0000-00000E4A0000}"/>
    <cellStyle name="Input 2 15 3" xfId="18978" xr:uid="{00000000-0005-0000-0000-00000F4A0000}"/>
    <cellStyle name="Input 2 16" xfId="18979" xr:uid="{00000000-0005-0000-0000-0000104A0000}"/>
    <cellStyle name="Input 2 16 2" xfId="18980" xr:uid="{00000000-0005-0000-0000-0000114A0000}"/>
    <cellStyle name="Input 2 16 2 2" xfId="18981" xr:uid="{00000000-0005-0000-0000-0000124A0000}"/>
    <cellStyle name="Input 2 16 3" xfId="18982" xr:uid="{00000000-0005-0000-0000-0000134A0000}"/>
    <cellStyle name="Input 2 17" xfId="18983" xr:uid="{00000000-0005-0000-0000-0000144A0000}"/>
    <cellStyle name="Input 2 17 2" xfId="18984" xr:uid="{00000000-0005-0000-0000-0000154A0000}"/>
    <cellStyle name="Input 2 17 2 2" xfId="18985" xr:uid="{00000000-0005-0000-0000-0000164A0000}"/>
    <cellStyle name="Input 2 17 3" xfId="18986" xr:uid="{00000000-0005-0000-0000-0000174A0000}"/>
    <cellStyle name="Input 2 18" xfId="18987" xr:uid="{00000000-0005-0000-0000-0000184A0000}"/>
    <cellStyle name="Input 2 18 2" xfId="18988" xr:uid="{00000000-0005-0000-0000-0000194A0000}"/>
    <cellStyle name="Input 2 18 2 2" xfId="18989" xr:uid="{00000000-0005-0000-0000-00001A4A0000}"/>
    <cellStyle name="Input 2 18 3" xfId="18990" xr:uid="{00000000-0005-0000-0000-00001B4A0000}"/>
    <cellStyle name="Input 2 19" xfId="18991" xr:uid="{00000000-0005-0000-0000-00001C4A0000}"/>
    <cellStyle name="Input 2 19 2" xfId="18992" xr:uid="{00000000-0005-0000-0000-00001D4A0000}"/>
    <cellStyle name="Input 2 19 2 2" xfId="18993" xr:uid="{00000000-0005-0000-0000-00001E4A0000}"/>
    <cellStyle name="Input 2 19 3" xfId="18994" xr:uid="{00000000-0005-0000-0000-00001F4A0000}"/>
    <cellStyle name="Input 2 2" xfId="18995" xr:uid="{00000000-0005-0000-0000-0000204A0000}"/>
    <cellStyle name="Input 2 2 2" xfId="18996" xr:uid="{00000000-0005-0000-0000-0000214A0000}"/>
    <cellStyle name="Input 2 2 3" xfId="18997" xr:uid="{00000000-0005-0000-0000-0000224A0000}"/>
    <cellStyle name="Input 2 2 4" xfId="18998" xr:uid="{00000000-0005-0000-0000-0000234A0000}"/>
    <cellStyle name="Input 2 20" xfId="18999" xr:uid="{00000000-0005-0000-0000-0000244A0000}"/>
    <cellStyle name="Input 2 20 2" xfId="19000" xr:uid="{00000000-0005-0000-0000-0000254A0000}"/>
    <cellStyle name="Input 2 20 2 2" xfId="19001" xr:uid="{00000000-0005-0000-0000-0000264A0000}"/>
    <cellStyle name="Input 2 20 3" xfId="19002" xr:uid="{00000000-0005-0000-0000-0000274A0000}"/>
    <cellStyle name="Input 2 21" xfId="19003" xr:uid="{00000000-0005-0000-0000-0000284A0000}"/>
    <cellStyle name="Input 2 21 2" xfId="19004" xr:uid="{00000000-0005-0000-0000-0000294A0000}"/>
    <cellStyle name="Input 2 21 2 2" xfId="19005" xr:uid="{00000000-0005-0000-0000-00002A4A0000}"/>
    <cellStyle name="Input 2 21 3" xfId="19006" xr:uid="{00000000-0005-0000-0000-00002B4A0000}"/>
    <cellStyle name="Input 2 22" xfId="19007" xr:uid="{00000000-0005-0000-0000-00002C4A0000}"/>
    <cellStyle name="Input 2 22 2" xfId="19008" xr:uid="{00000000-0005-0000-0000-00002D4A0000}"/>
    <cellStyle name="Input 2 22 2 2" xfId="19009" xr:uid="{00000000-0005-0000-0000-00002E4A0000}"/>
    <cellStyle name="Input 2 22 3" xfId="19010" xr:uid="{00000000-0005-0000-0000-00002F4A0000}"/>
    <cellStyle name="Input 2 23" xfId="19011" xr:uid="{00000000-0005-0000-0000-0000304A0000}"/>
    <cellStyle name="Input 2 23 2" xfId="19012" xr:uid="{00000000-0005-0000-0000-0000314A0000}"/>
    <cellStyle name="Input 2 23 2 2" xfId="19013" xr:uid="{00000000-0005-0000-0000-0000324A0000}"/>
    <cellStyle name="Input 2 23 3" xfId="19014" xr:uid="{00000000-0005-0000-0000-0000334A0000}"/>
    <cellStyle name="Input 2 24" xfId="19015" xr:uid="{00000000-0005-0000-0000-0000344A0000}"/>
    <cellStyle name="Input 2 24 2" xfId="19016" xr:uid="{00000000-0005-0000-0000-0000354A0000}"/>
    <cellStyle name="Input 2 24 2 2" xfId="19017" xr:uid="{00000000-0005-0000-0000-0000364A0000}"/>
    <cellStyle name="Input 2 24 3" xfId="19018" xr:uid="{00000000-0005-0000-0000-0000374A0000}"/>
    <cellStyle name="Input 2 25" xfId="19019" xr:uid="{00000000-0005-0000-0000-0000384A0000}"/>
    <cellStyle name="Input 2 25 2" xfId="19020" xr:uid="{00000000-0005-0000-0000-0000394A0000}"/>
    <cellStyle name="Input 2 25 2 2" xfId="19021" xr:uid="{00000000-0005-0000-0000-00003A4A0000}"/>
    <cellStyle name="Input 2 25 3" xfId="19022" xr:uid="{00000000-0005-0000-0000-00003B4A0000}"/>
    <cellStyle name="Input 2 26" xfId="19023" xr:uid="{00000000-0005-0000-0000-00003C4A0000}"/>
    <cellStyle name="Input 2 26 2" xfId="19024" xr:uid="{00000000-0005-0000-0000-00003D4A0000}"/>
    <cellStyle name="Input 2 26 2 2" xfId="19025" xr:uid="{00000000-0005-0000-0000-00003E4A0000}"/>
    <cellStyle name="Input 2 26 3" xfId="19026" xr:uid="{00000000-0005-0000-0000-00003F4A0000}"/>
    <cellStyle name="Input 2 27" xfId="19027" xr:uid="{00000000-0005-0000-0000-0000404A0000}"/>
    <cellStyle name="Input 2 27 2" xfId="19028" xr:uid="{00000000-0005-0000-0000-0000414A0000}"/>
    <cellStyle name="Input 2 28" xfId="19029" xr:uid="{00000000-0005-0000-0000-0000424A0000}"/>
    <cellStyle name="Input 2 29" xfId="19030" xr:uid="{00000000-0005-0000-0000-0000434A0000}"/>
    <cellStyle name="Input 2 3" xfId="19031" xr:uid="{00000000-0005-0000-0000-0000444A0000}"/>
    <cellStyle name="Input 2 30" xfId="19032" xr:uid="{00000000-0005-0000-0000-0000454A0000}"/>
    <cellStyle name="Input 2 31" xfId="19033" xr:uid="{00000000-0005-0000-0000-0000464A0000}"/>
    <cellStyle name="Input 2 32" xfId="19034" xr:uid="{00000000-0005-0000-0000-0000474A0000}"/>
    <cellStyle name="Input 2 33" xfId="50453" xr:uid="{BC7537D2-B2CA-4097-BCA3-DB266095E3B5}"/>
    <cellStyle name="Input 2 34" xfId="50464" xr:uid="{5EFBA9CC-8078-4C19-9590-F018A57A5BDB}"/>
    <cellStyle name="Input 2 35" xfId="50489" xr:uid="{35C69ED8-2F2C-4143-AF32-676DB3C7A7D8}"/>
    <cellStyle name="Input 2 36" xfId="50501" xr:uid="{5805111D-C6DF-4BEF-89AF-8E30A903A1F0}"/>
    <cellStyle name="Input 2 37" xfId="50505" xr:uid="{7A42BE1E-3220-49F9-ADDD-12BB6B7F487B}"/>
    <cellStyle name="Input 2 38" xfId="50509" xr:uid="{FC34B240-1B8A-46FD-B5B4-DD3F32A3EC11}"/>
    <cellStyle name="Input 2 39" xfId="50580" xr:uid="{9641CF1A-38AC-4091-A7A3-43438844E0BF}"/>
    <cellStyle name="Input 2 4" xfId="19035" xr:uid="{00000000-0005-0000-0000-0000484A0000}"/>
    <cellStyle name="Input 2 40" xfId="50549" xr:uid="{40879565-1C64-431F-B91B-B66F567BB33D}"/>
    <cellStyle name="Input 2 41" xfId="50561" xr:uid="{766D0E72-797D-44F3-909D-244E81735B83}"/>
    <cellStyle name="Input 2 5" xfId="19036" xr:uid="{00000000-0005-0000-0000-0000494A0000}"/>
    <cellStyle name="Input 2 6" xfId="19037" xr:uid="{00000000-0005-0000-0000-00004A4A0000}"/>
    <cellStyle name="Input 2 7" xfId="19038" xr:uid="{00000000-0005-0000-0000-00004B4A0000}"/>
    <cellStyle name="Input 2 7 10" xfId="19039" xr:uid="{00000000-0005-0000-0000-00004C4A0000}"/>
    <cellStyle name="Input 2 7 10 2" xfId="19040" xr:uid="{00000000-0005-0000-0000-00004D4A0000}"/>
    <cellStyle name="Input 2 7 10 2 2" xfId="19041" xr:uid="{00000000-0005-0000-0000-00004E4A0000}"/>
    <cellStyle name="Input 2 7 10 3" xfId="19042" xr:uid="{00000000-0005-0000-0000-00004F4A0000}"/>
    <cellStyle name="Input 2 7 11" xfId="19043" xr:uid="{00000000-0005-0000-0000-0000504A0000}"/>
    <cellStyle name="Input 2 7 11 2" xfId="19044" xr:uid="{00000000-0005-0000-0000-0000514A0000}"/>
    <cellStyle name="Input 2 7 11 2 2" xfId="19045" xr:uid="{00000000-0005-0000-0000-0000524A0000}"/>
    <cellStyle name="Input 2 7 11 3" xfId="19046" xr:uid="{00000000-0005-0000-0000-0000534A0000}"/>
    <cellStyle name="Input 2 7 12" xfId="19047" xr:uid="{00000000-0005-0000-0000-0000544A0000}"/>
    <cellStyle name="Input 2 7 12 2" xfId="19048" xr:uid="{00000000-0005-0000-0000-0000554A0000}"/>
    <cellStyle name="Input 2 7 12 2 2" xfId="19049" xr:uid="{00000000-0005-0000-0000-0000564A0000}"/>
    <cellStyle name="Input 2 7 12 3" xfId="19050" xr:uid="{00000000-0005-0000-0000-0000574A0000}"/>
    <cellStyle name="Input 2 7 13" xfId="19051" xr:uid="{00000000-0005-0000-0000-0000584A0000}"/>
    <cellStyle name="Input 2 7 13 2" xfId="19052" xr:uid="{00000000-0005-0000-0000-0000594A0000}"/>
    <cellStyle name="Input 2 7 13 2 2" xfId="19053" xr:uid="{00000000-0005-0000-0000-00005A4A0000}"/>
    <cellStyle name="Input 2 7 13 3" xfId="19054" xr:uid="{00000000-0005-0000-0000-00005B4A0000}"/>
    <cellStyle name="Input 2 7 14" xfId="19055" xr:uid="{00000000-0005-0000-0000-00005C4A0000}"/>
    <cellStyle name="Input 2 7 14 2" xfId="19056" xr:uid="{00000000-0005-0000-0000-00005D4A0000}"/>
    <cellStyle name="Input 2 7 14 2 2" xfId="19057" xr:uid="{00000000-0005-0000-0000-00005E4A0000}"/>
    <cellStyle name="Input 2 7 14 3" xfId="19058" xr:uid="{00000000-0005-0000-0000-00005F4A0000}"/>
    <cellStyle name="Input 2 7 15" xfId="19059" xr:uid="{00000000-0005-0000-0000-0000604A0000}"/>
    <cellStyle name="Input 2 7 15 2" xfId="19060" xr:uid="{00000000-0005-0000-0000-0000614A0000}"/>
    <cellStyle name="Input 2 7 15 2 2" xfId="19061" xr:uid="{00000000-0005-0000-0000-0000624A0000}"/>
    <cellStyle name="Input 2 7 15 3" xfId="19062" xr:uid="{00000000-0005-0000-0000-0000634A0000}"/>
    <cellStyle name="Input 2 7 16" xfId="19063" xr:uid="{00000000-0005-0000-0000-0000644A0000}"/>
    <cellStyle name="Input 2 7 16 2" xfId="19064" xr:uid="{00000000-0005-0000-0000-0000654A0000}"/>
    <cellStyle name="Input 2 7 16 2 2" xfId="19065" xr:uid="{00000000-0005-0000-0000-0000664A0000}"/>
    <cellStyle name="Input 2 7 16 3" xfId="19066" xr:uid="{00000000-0005-0000-0000-0000674A0000}"/>
    <cellStyle name="Input 2 7 17" xfId="19067" xr:uid="{00000000-0005-0000-0000-0000684A0000}"/>
    <cellStyle name="Input 2 7 17 2" xfId="19068" xr:uid="{00000000-0005-0000-0000-0000694A0000}"/>
    <cellStyle name="Input 2 7 17 2 2" xfId="19069" xr:uid="{00000000-0005-0000-0000-00006A4A0000}"/>
    <cellStyle name="Input 2 7 17 3" xfId="19070" xr:uid="{00000000-0005-0000-0000-00006B4A0000}"/>
    <cellStyle name="Input 2 7 18" xfId="19071" xr:uid="{00000000-0005-0000-0000-00006C4A0000}"/>
    <cellStyle name="Input 2 7 18 2" xfId="19072" xr:uid="{00000000-0005-0000-0000-00006D4A0000}"/>
    <cellStyle name="Input 2 7 18 2 2" xfId="19073" xr:uid="{00000000-0005-0000-0000-00006E4A0000}"/>
    <cellStyle name="Input 2 7 18 3" xfId="19074" xr:uid="{00000000-0005-0000-0000-00006F4A0000}"/>
    <cellStyle name="Input 2 7 19" xfId="19075" xr:uid="{00000000-0005-0000-0000-0000704A0000}"/>
    <cellStyle name="Input 2 7 19 2" xfId="19076" xr:uid="{00000000-0005-0000-0000-0000714A0000}"/>
    <cellStyle name="Input 2 7 19 2 2" xfId="19077" xr:uid="{00000000-0005-0000-0000-0000724A0000}"/>
    <cellStyle name="Input 2 7 19 3" xfId="19078" xr:uid="{00000000-0005-0000-0000-0000734A0000}"/>
    <cellStyle name="Input 2 7 2" xfId="19079" xr:uid="{00000000-0005-0000-0000-0000744A0000}"/>
    <cellStyle name="Input 2 7 2 10" xfId="19080" xr:uid="{00000000-0005-0000-0000-0000754A0000}"/>
    <cellStyle name="Input 2 7 2 10 2" xfId="19081" xr:uid="{00000000-0005-0000-0000-0000764A0000}"/>
    <cellStyle name="Input 2 7 2 10 2 2" xfId="19082" xr:uid="{00000000-0005-0000-0000-0000774A0000}"/>
    <cellStyle name="Input 2 7 2 10 3" xfId="19083" xr:uid="{00000000-0005-0000-0000-0000784A0000}"/>
    <cellStyle name="Input 2 7 2 11" xfId="19084" xr:uid="{00000000-0005-0000-0000-0000794A0000}"/>
    <cellStyle name="Input 2 7 2 11 2" xfId="19085" xr:uid="{00000000-0005-0000-0000-00007A4A0000}"/>
    <cellStyle name="Input 2 7 2 11 2 2" xfId="19086" xr:uid="{00000000-0005-0000-0000-00007B4A0000}"/>
    <cellStyle name="Input 2 7 2 11 3" xfId="19087" xr:uid="{00000000-0005-0000-0000-00007C4A0000}"/>
    <cellStyle name="Input 2 7 2 12" xfId="19088" xr:uid="{00000000-0005-0000-0000-00007D4A0000}"/>
    <cellStyle name="Input 2 7 2 12 2" xfId="19089" xr:uid="{00000000-0005-0000-0000-00007E4A0000}"/>
    <cellStyle name="Input 2 7 2 12 2 2" xfId="19090" xr:uid="{00000000-0005-0000-0000-00007F4A0000}"/>
    <cellStyle name="Input 2 7 2 12 3" xfId="19091" xr:uid="{00000000-0005-0000-0000-0000804A0000}"/>
    <cellStyle name="Input 2 7 2 13" xfId="19092" xr:uid="{00000000-0005-0000-0000-0000814A0000}"/>
    <cellStyle name="Input 2 7 2 13 2" xfId="19093" xr:uid="{00000000-0005-0000-0000-0000824A0000}"/>
    <cellStyle name="Input 2 7 2 13 2 2" xfId="19094" xr:uid="{00000000-0005-0000-0000-0000834A0000}"/>
    <cellStyle name="Input 2 7 2 13 3" xfId="19095" xr:uid="{00000000-0005-0000-0000-0000844A0000}"/>
    <cellStyle name="Input 2 7 2 14" xfId="19096" xr:uid="{00000000-0005-0000-0000-0000854A0000}"/>
    <cellStyle name="Input 2 7 2 14 2" xfId="19097" xr:uid="{00000000-0005-0000-0000-0000864A0000}"/>
    <cellStyle name="Input 2 7 2 14 2 2" xfId="19098" xr:uid="{00000000-0005-0000-0000-0000874A0000}"/>
    <cellStyle name="Input 2 7 2 14 3" xfId="19099" xr:uid="{00000000-0005-0000-0000-0000884A0000}"/>
    <cellStyle name="Input 2 7 2 15" xfId="19100" xr:uid="{00000000-0005-0000-0000-0000894A0000}"/>
    <cellStyle name="Input 2 7 2 15 2" xfId="19101" xr:uid="{00000000-0005-0000-0000-00008A4A0000}"/>
    <cellStyle name="Input 2 7 2 15 2 2" xfId="19102" xr:uid="{00000000-0005-0000-0000-00008B4A0000}"/>
    <cellStyle name="Input 2 7 2 15 3" xfId="19103" xr:uid="{00000000-0005-0000-0000-00008C4A0000}"/>
    <cellStyle name="Input 2 7 2 16" xfId="19104" xr:uid="{00000000-0005-0000-0000-00008D4A0000}"/>
    <cellStyle name="Input 2 7 2 16 2" xfId="19105" xr:uid="{00000000-0005-0000-0000-00008E4A0000}"/>
    <cellStyle name="Input 2 7 2 16 2 2" xfId="19106" xr:uid="{00000000-0005-0000-0000-00008F4A0000}"/>
    <cellStyle name="Input 2 7 2 16 3" xfId="19107" xr:uid="{00000000-0005-0000-0000-0000904A0000}"/>
    <cellStyle name="Input 2 7 2 17" xfId="19108" xr:uid="{00000000-0005-0000-0000-0000914A0000}"/>
    <cellStyle name="Input 2 7 2 17 2" xfId="19109" xr:uid="{00000000-0005-0000-0000-0000924A0000}"/>
    <cellStyle name="Input 2 7 2 17 2 2" xfId="19110" xr:uid="{00000000-0005-0000-0000-0000934A0000}"/>
    <cellStyle name="Input 2 7 2 17 3" xfId="19111" xr:uid="{00000000-0005-0000-0000-0000944A0000}"/>
    <cellStyle name="Input 2 7 2 18" xfId="19112" xr:uid="{00000000-0005-0000-0000-0000954A0000}"/>
    <cellStyle name="Input 2 7 2 18 2" xfId="19113" xr:uid="{00000000-0005-0000-0000-0000964A0000}"/>
    <cellStyle name="Input 2 7 2 19" xfId="19114" xr:uid="{00000000-0005-0000-0000-0000974A0000}"/>
    <cellStyle name="Input 2 7 2 2" xfId="19115" xr:uid="{00000000-0005-0000-0000-0000984A0000}"/>
    <cellStyle name="Input 2 7 2 2 10" xfId="19116" xr:uid="{00000000-0005-0000-0000-0000994A0000}"/>
    <cellStyle name="Input 2 7 2 2 10 2" xfId="19117" xr:uid="{00000000-0005-0000-0000-00009A4A0000}"/>
    <cellStyle name="Input 2 7 2 2 10 2 2" xfId="19118" xr:uid="{00000000-0005-0000-0000-00009B4A0000}"/>
    <cellStyle name="Input 2 7 2 2 10 3" xfId="19119" xr:uid="{00000000-0005-0000-0000-00009C4A0000}"/>
    <cellStyle name="Input 2 7 2 2 11" xfId="19120" xr:uid="{00000000-0005-0000-0000-00009D4A0000}"/>
    <cellStyle name="Input 2 7 2 2 11 2" xfId="19121" xr:uid="{00000000-0005-0000-0000-00009E4A0000}"/>
    <cellStyle name="Input 2 7 2 2 11 2 2" xfId="19122" xr:uid="{00000000-0005-0000-0000-00009F4A0000}"/>
    <cellStyle name="Input 2 7 2 2 11 3" xfId="19123" xr:uid="{00000000-0005-0000-0000-0000A04A0000}"/>
    <cellStyle name="Input 2 7 2 2 12" xfId="19124" xr:uid="{00000000-0005-0000-0000-0000A14A0000}"/>
    <cellStyle name="Input 2 7 2 2 12 2" xfId="19125" xr:uid="{00000000-0005-0000-0000-0000A24A0000}"/>
    <cellStyle name="Input 2 7 2 2 12 2 2" xfId="19126" xr:uid="{00000000-0005-0000-0000-0000A34A0000}"/>
    <cellStyle name="Input 2 7 2 2 12 3" xfId="19127" xr:uid="{00000000-0005-0000-0000-0000A44A0000}"/>
    <cellStyle name="Input 2 7 2 2 13" xfId="19128" xr:uid="{00000000-0005-0000-0000-0000A54A0000}"/>
    <cellStyle name="Input 2 7 2 2 13 2" xfId="19129" xr:uid="{00000000-0005-0000-0000-0000A64A0000}"/>
    <cellStyle name="Input 2 7 2 2 13 2 2" xfId="19130" xr:uid="{00000000-0005-0000-0000-0000A74A0000}"/>
    <cellStyle name="Input 2 7 2 2 13 3" xfId="19131" xr:uid="{00000000-0005-0000-0000-0000A84A0000}"/>
    <cellStyle name="Input 2 7 2 2 14" xfId="19132" xr:uid="{00000000-0005-0000-0000-0000A94A0000}"/>
    <cellStyle name="Input 2 7 2 2 14 2" xfId="19133" xr:uid="{00000000-0005-0000-0000-0000AA4A0000}"/>
    <cellStyle name="Input 2 7 2 2 14 2 2" xfId="19134" xr:uid="{00000000-0005-0000-0000-0000AB4A0000}"/>
    <cellStyle name="Input 2 7 2 2 14 3" xfId="19135" xr:uid="{00000000-0005-0000-0000-0000AC4A0000}"/>
    <cellStyle name="Input 2 7 2 2 15" xfId="19136" xr:uid="{00000000-0005-0000-0000-0000AD4A0000}"/>
    <cellStyle name="Input 2 7 2 2 15 2" xfId="19137" xr:uid="{00000000-0005-0000-0000-0000AE4A0000}"/>
    <cellStyle name="Input 2 7 2 2 15 2 2" xfId="19138" xr:uid="{00000000-0005-0000-0000-0000AF4A0000}"/>
    <cellStyle name="Input 2 7 2 2 15 3" xfId="19139" xr:uid="{00000000-0005-0000-0000-0000B04A0000}"/>
    <cellStyle name="Input 2 7 2 2 16" xfId="19140" xr:uid="{00000000-0005-0000-0000-0000B14A0000}"/>
    <cellStyle name="Input 2 7 2 2 16 2" xfId="19141" xr:uid="{00000000-0005-0000-0000-0000B24A0000}"/>
    <cellStyle name="Input 2 7 2 2 16 2 2" xfId="19142" xr:uid="{00000000-0005-0000-0000-0000B34A0000}"/>
    <cellStyle name="Input 2 7 2 2 16 3" xfId="19143" xr:uid="{00000000-0005-0000-0000-0000B44A0000}"/>
    <cellStyle name="Input 2 7 2 2 17" xfId="19144" xr:uid="{00000000-0005-0000-0000-0000B54A0000}"/>
    <cellStyle name="Input 2 7 2 2 17 2" xfId="19145" xr:uid="{00000000-0005-0000-0000-0000B64A0000}"/>
    <cellStyle name="Input 2 7 2 2 17 2 2" xfId="19146" xr:uid="{00000000-0005-0000-0000-0000B74A0000}"/>
    <cellStyle name="Input 2 7 2 2 17 3" xfId="19147" xr:uid="{00000000-0005-0000-0000-0000B84A0000}"/>
    <cellStyle name="Input 2 7 2 2 18" xfId="19148" xr:uid="{00000000-0005-0000-0000-0000B94A0000}"/>
    <cellStyle name="Input 2 7 2 2 18 2" xfId="19149" xr:uid="{00000000-0005-0000-0000-0000BA4A0000}"/>
    <cellStyle name="Input 2 7 2 2 18 2 2" xfId="19150" xr:uid="{00000000-0005-0000-0000-0000BB4A0000}"/>
    <cellStyle name="Input 2 7 2 2 18 3" xfId="19151" xr:uid="{00000000-0005-0000-0000-0000BC4A0000}"/>
    <cellStyle name="Input 2 7 2 2 19" xfId="19152" xr:uid="{00000000-0005-0000-0000-0000BD4A0000}"/>
    <cellStyle name="Input 2 7 2 2 19 2" xfId="19153" xr:uid="{00000000-0005-0000-0000-0000BE4A0000}"/>
    <cellStyle name="Input 2 7 2 2 19 2 2" xfId="19154" xr:uid="{00000000-0005-0000-0000-0000BF4A0000}"/>
    <cellStyle name="Input 2 7 2 2 19 3" xfId="19155" xr:uid="{00000000-0005-0000-0000-0000C04A0000}"/>
    <cellStyle name="Input 2 7 2 2 2" xfId="19156" xr:uid="{00000000-0005-0000-0000-0000C14A0000}"/>
    <cellStyle name="Input 2 7 2 2 2 2" xfId="19157" xr:uid="{00000000-0005-0000-0000-0000C24A0000}"/>
    <cellStyle name="Input 2 7 2 2 2 2 2" xfId="19158" xr:uid="{00000000-0005-0000-0000-0000C34A0000}"/>
    <cellStyle name="Input 2 7 2 2 2 2 3" xfId="19159" xr:uid="{00000000-0005-0000-0000-0000C44A0000}"/>
    <cellStyle name="Input 2 7 2 2 2 3" xfId="19160" xr:uid="{00000000-0005-0000-0000-0000C54A0000}"/>
    <cellStyle name="Input 2 7 2 2 2 3 2" xfId="19161" xr:uid="{00000000-0005-0000-0000-0000C64A0000}"/>
    <cellStyle name="Input 2 7 2 2 2 4" xfId="19162" xr:uid="{00000000-0005-0000-0000-0000C74A0000}"/>
    <cellStyle name="Input 2 7 2 2 20" xfId="19163" xr:uid="{00000000-0005-0000-0000-0000C84A0000}"/>
    <cellStyle name="Input 2 7 2 2 20 2" xfId="19164" xr:uid="{00000000-0005-0000-0000-0000C94A0000}"/>
    <cellStyle name="Input 2 7 2 2 20 2 2" xfId="19165" xr:uid="{00000000-0005-0000-0000-0000CA4A0000}"/>
    <cellStyle name="Input 2 7 2 2 20 3" xfId="19166" xr:uid="{00000000-0005-0000-0000-0000CB4A0000}"/>
    <cellStyle name="Input 2 7 2 2 21" xfId="19167" xr:uid="{00000000-0005-0000-0000-0000CC4A0000}"/>
    <cellStyle name="Input 2 7 2 2 21 2" xfId="19168" xr:uid="{00000000-0005-0000-0000-0000CD4A0000}"/>
    <cellStyle name="Input 2 7 2 2 22" xfId="19169" xr:uid="{00000000-0005-0000-0000-0000CE4A0000}"/>
    <cellStyle name="Input 2 7 2 2 23" xfId="19170" xr:uid="{00000000-0005-0000-0000-0000CF4A0000}"/>
    <cellStyle name="Input 2 7 2 2 3" xfId="19171" xr:uid="{00000000-0005-0000-0000-0000D04A0000}"/>
    <cellStyle name="Input 2 7 2 2 3 2" xfId="19172" xr:uid="{00000000-0005-0000-0000-0000D14A0000}"/>
    <cellStyle name="Input 2 7 2 2 3 2 2" xfId="19173" xr:uid="{00000000-0005-0000-0000-0000D24A0000}"/>
    <cellStyle name="Input 2 7 2 2 3 3" xfId="19174" xr:uid="{00000000-0005-0000-0000-0000D34A0000}"/>
    <cellStyle name="Input 2 7 2 2 3 4" xfId="19175" xr:uid="{00000000-0005-0000-0000-0000D44A0000}"/>
    <cellStyle name="Input 2 7 2 2 4" xfId="19176" xr:uid="{00000000-0005-0000-0000-0000D54A0000}"/>
    <cellStyle name="Input 2 7 2 2 4 2" xfId="19177" xr:uid="{00000000-0005-0000-0000-0000D64A0000}"/>
    <cellStyle name="Input 2 7 2 2 4 2 2" xfId="19178" xr:uid="{00000000-0005-0000-0000-0000D74A0000}"/>
    <cellStyle name="Input 2 7 2 2 4 3" xfId="19179" xr:uid="{00000000-0005-0000-0000-0000D84A0000}"/>
    <cellStyle name="Input 2 7 2 2 4 4" xfId="19180" xr:uid="{00000000-0005-0000-0000-0000D94A0000}"/>
    <cellStyle name="Input 2 7 2 2 5" xfId="19181" xr:uid="{00000000-0005-0000-0000-0000DA4A0000}"/>
    <cellStyle name="Input 2 7 2 2 5 2" xfId="19182" xr:uid="{00000000-0005-0000-0000-0000DB4A0000}"/>
    <cellStyle name="Input 2 7 2 2 5 2 2" xfId="19183" xr:uid="{00000000-0005-0000-0000-0000DC4A0000}"/>
    <cellStyle name="Input 2 7 2 2 5 3" xfId="19184" xr:uid="{00000000-0005-0000-0000-0000DD4A0000}"/>
    <cellStyle name="Input 2 7 2 2 6" xfId="19185" xr:uid="{00000000-0005-0000-0000-0000DE4A0000}"/>
    <cellStyle name="Input 2 7 2 2 6 2" xfId="19186" xr:uid="{00000000-0005-0000-0000-0000DF4A0000}"/>
    <cellStyle name="Input 2 7 2 2 6 2 2" xfId="19187" xr:uid="{00000000-0005-0000-0000-0000E04A0000}"/>
    <cellStyle name="Input 2 7 2 2 6 3" xfId="19188" xr:uid="{00000000-0005-0000-0000-0000E14A0000}"/>
    <cellStyle name="Input 2 7 2 2 7" xfId="19189" xr:uid="{00000000-0005-0000-0000-0000E24A0000}"/>
    <cellStyle name="Input 2 7 2 2 7 2" xfId="19190" xr:uid="{00000000-0005-0000-0000-0000E34A0000}"/>
    <cellStyle name="Input 2 7 2 2 7 2 2" xfId="19191" xr:uid="{00000000-0005-0000-0000-0000E44A0000}"/>
    <cellStyle name="Input 2 7 2 2 7 3" xfId="19192" xr:uid="{00000000-0005-0000-0000-0000E54A0000}"/>
    <cellStyle name="Input 2 7 2 2 8" xfId="19193" xr:uid="{00000000-0005-0000-0000-0000E64A0000}"/>
    <cellStyle name="Input 2 7 2 2 8 2" xfId="19194" xr:uid="{00000000-0005-0000-0000-0000E74A0000}"/>
    <cellStyle name="Input 2 7 2 2 8 2 2" xfId="19195" xr:uid="{00000000-0005-0000-0000-0000E84A0000}"/>
    <cellStyle name="Input 2 7 2 2 8 3" xfId="19196" xr:uid="{00000000-0005-0000-0000-0000E94A0000}"/>
    <cellStyle name="Input 2 7 2 2 9" xfId="19197" xr:uid="{00000000-0005-0000-0000-0000EA4A0000}"/>
    <cellStyle name="Input 2 7 2 2 9 2" xfId="19198" xr:uid="{00000000-0005-0000-0000-0000EB4A0000}"/>
    <cellStyle name="Input 2 7 2 2 9 2 2" xfId="19199" xr:uid="{00000000-0005-0000-0000-0000EC4A0000}"/>
    <cellStyle name="Input 2 7 2 2 9 3" xfId="19200" xr:uid="{00000000-0005-0000-0000-0000ED4A0000}"/>
    <cellStyle name="Input 2 7 2 20" xfId="19201" xr:uid="{00000000-0005-0000-0000-0000EE4A0000}"/>
    <cellStyle name="Input 2 7 2 3" xfId="19202" xr:uid="{00000000-0005-0000-0000-0000EF4A0000}"/>
    <cellStyle name="Input 2 7 2 3 2" xfId="19203" xr:uid="{00000000-0005-0000-0000-0000F04A0000}"/>
    <cellStyle name="Input 2 7 2 3 2 2" xfId="19204" xr:uid="{00000000-0005-0000-0000-0000F14A0000}"/>
    <cellStyle name="Input 2 7 2 3 2 3" xfId="19205" xr:uid="{00000000-0005-0000-0000-0000F24A0000}"/>
    <cellStyle name="Input 2 7 2 3 3" xfId="19206" xr:uid="{00000000-0005-0000-0000-0000F34A0000}"/>
    <cellStyle name="Input 2 7 2 3 3 2" xfId="19207" xr:uid="{00000000-0005-0000-0000-0000F44A0000}"/>
    <cellStyle name="Input 2 7 2 3 4" xfId="19208" xr:uid="{00000000-0005-0000-0000-0000F54A0000}"/>
    <cellStyle name="Input 2 7 2 4" xfId="19209" xr:uid="{00000000-0005-0000-0000-0000F64A0000}"/>
    <cellStyle name="Input 2 7 2 4 2" xfId="19210" xr:uid="{00000000-0005-0000-0000-0000F74A0000}"/>
    <cellStyle name="Input 2 7 2 4 2 2" xfId="19211" xr:uid="{00000000-0005-0000-0000-0000F84A0000}"/>
    <cellStyle name="Input 2 7 2 4 3" xfId="19212" xr:uid="{00000000-0005-0000-0000-0000F94A0000}"/>
    <cellStyle name="Input 2 7 2 4 4" xfId="19213" xr:uid="{00000000-0005-0000-0000-0000FA4A0000}"/>
    <cellStyle name="Input 2 7 2 5" xfId="19214" xr:uid="{00000000-0005-0000-0000-0000FB4A0000}"/>
    <cellStyle name="Input 2 7 2 5 2" xfId="19215" xr:uid="{00000000-0005-0000-0000-0000FC4A0000}"/>
    <cellStyle name="Input 2 7 2 5 2 2" xfId="19216" xr:uid="{00000000-0005-0000-0000-0000FD4A0000}"/>
    <cellStyle name="Input 2 7 2 5 3" xfId="19217" xr:uid="{00000000-0005-0000-0000-0000FE4A0000}"/>
    <cellStyle name="Input 2 7 2 5 4" xfId="19218" xr:uid="{00000000-0005-0000-0000-0000FF4A0000}"/>
    <cellStyle name="Input 2 7 2 6" xfId="19219" xr:uid="{00000000-0005-0000-0000-0000004B0000}"/>
    <cellStyle name="Input 2 7 2 6 2" xfId="19220" xr:uid="{00000000-0005-0000-0000-0000014B0000}"/>
    <cellStyle name="Input 2 7 2 6 2 2" xfId="19221" xr:uid="{00000000-0005-0000-0000-0000024B0000}"/>
    <cellStyle name="Input 2 7 2 6 3" xfId="19222" xr:uid="{00000000-0005-0000-0000-0000034B0000}"/>
    <cellStyle name="Input 2 7 2 7" xfId="19223" xr:uid="{00000000-0005-0000-0000-0000044B0000}"/>
    <cellStyle name="Input 2 7 2 7 2" xfId="19224" xr:uid="{00000000-0005-0000-0000-0000054B0000}"/>
    <cellStyle name="Input 2 7 2 7 2 2" xfId="19225" xr:uid="{00000000-0005-0000-0000-0000064B0000}"/>
    <cellStyle name="Input 2 7 2 7 3" xfId="19226" xr:uid="{00000000-0005-0000-0000-0000074B0000}"/>
    <cellStyle name="Input 2 7 2 8" xfId="19227" xr:uid="{00000000-0005-0000-0000-0000084B0000}"/>
    <cellStyle name="Input 2 7 2 8 2" xfId="19228" xr:uid="{00000000-0005-0000-0000-0000094B0000}"/>
    <cellStyle name="Input 2 7 2 8 2 2" xfId="19229" xr:uid="{00000000-0005-0000-0000-00000A4B0000}"/>
    <cellStyle name="Input 2 7 2 8 3" xfId="19230" xr:uid="{00000000-0005-0000-0000-00000B4B0000}"/>
    <cellStyle name="Input 2 7 2 9" xfId="19231" xr:uid="{00000000-0005-0000-0000-00000C4B0000}"/>
    <cellStyle name="Input 2 7 2 9 2" xfId="19232" xr:uid="{00000000-0005-0000-0000-00000D4B0000}"/>
    <cellStyle name="Input 2 7 2 9 2 2" xfId="19233" xr:uid="{00000000-0005-0000-0000-00000E4B0000}"/>
    <cellStyle name="Input 2 7 2 9 3" xfId="19234" xr:uid="{00000000-0005-0000-0000-00000F4B0000}"/>
    <cellStyle name="Input 2 7 20" xfId="19235" xr:uid="{00000000-0005-0000-0000-0000104B0000}"/>
    <cellStyle name="Input 2 7 20 2" xfId="19236" xr:uid="{00000000-0005-0000-0000-0000114B0000}"/>
    <cellStyle name="Input 2 7 20 2 2" xfId="19237" xr:uid="{00000000-0005-0000-0000-0000124B0000}"/>
    <cellStyle name="Input 2 7 20 3" xfId="19238" xr:uid="{00000000-0005-0000-0000-0000134B0000}"/>
    <cellStyle name="Input 2 7 21" xfId="19239" xr:uid="{00000000-0005-0000-0000-0000144B0000}"/>
    <cellStyle name="Input 2 7 21 2" xfId="19240" xr:uid="{00000000-0005-0000-0000-0000154B0000}"/>
    <cellStyle name="Input 2 7 22" xfId="19241" xr:uid="{00000000-0005-0000-0000-0000164B0000}"/>
    <cellStyle name="Input 2 7 23" xfId="19242" xr:uid="{00000000-0005-0000-0000-0000174B0000}"/>
    <cellStyle name="Input 2 7 3" xfId="19243" xr:uid="{00000000-0005-0000-0000-0000184B0000}"/>
    <cellStyle name="Input 2 7 3 10" xfId="19244" xr:uid="{00000000-0005-0000-0000-0000194B0000}"/>
    <cellStyle name="Input 2 7 3 10 2" xfId="19245" xr:uid="{00000000-0005-0000-0000-00001A4B0000}"/>
    <cellStyle name="Input 2 7 3 10 2 2" xfId="19246" xr:uid="{00000000-0005-0000-0000-00001B4B0000}"/>
    <cellStyle name="Input 2 7 3 10 3" xfId="19247" xr:uid="{00000000-0005-0000-0000-00001C4B0000}"/>
    <cellStyle name="Input 2 7 3 11" xfId="19248" xr:uid="{00000000-0005-0000-0000-00001D4B0000}"/>
    <cellStyle name="Input 2 7 3 11 2" xfId="19249" xr:uid="{00000000-0005-0000-0000-00001E4B0000}"/>
    <cellStyle name="Input 2 7 3 11 2 2" xfId="19250" xr:uid="{00000000-0005-0000-0000-00001F4B0000}"/>
    <cellStyle name="Input 2 7 3 11 3" xfId="19251" xr:uid="{00000000-0005-0000-0000-0000204B0000}"/>
    <cellStyle name="Input 2 7 3 12" xfId="19252" xr:uid="{00000000-0005-0000-0000-0000214B0000}"/>
    <cellStyle name="Input 2 7 3 12 2" xfId="19253" xr:uid="{00000000-0005-0000-0000-0000224B0000}"/>
    <cellStyle name="Input 2 7 3 12 2 2" xfId="19254" xr:uid="{00000000-0005-0000-0000-0000234B0000}"/>
    <cellStyle name="Input 2 7 3 12 3" xfId="19255" xr:uid="{00000000-0005-0000-0000-0000244B0000}"/>
    <cellStyle name="Input 2 7 3 13" xfId="19256" xr:uid="{00000000-0005-0000-0000-0000254B0000}"/>
    <cellStyle name="Input 2 7 3 13 2" xfId="19257" xr:uid="{00000000-0005-0000-0000-0000264B0000}"/>
    <cellStyle name="Input 2 7 3 13 2 2" xfId="19258" xr:uid="{00000000-0005-0000-0000-0000274B0000}"/>
    <cellStyle name="Input 2 7 3 13 3" xfId="19259" xr:uid="{00000000-0005-0000-0000-0000284B0000}"/>
    <cellStyle name="Input 2 7 3 14" xfId="19260" xr:uid="{00000000-0005-0000-0000-0000294B0000}"/>
    <cellStyle name="Input 2 7 3 14 2" xfId="19261" xr:uid="{00000000-0005-0000-0000-00002A4B0000}"/>
    <cellStyle name="Input 2 7 3 14 2 2" xfId="19262" xr:uid="{00000000-0005-0000-0000-00002B4B0000}"/>
    <cellStyle name="Input 2 7 3 14 3" xfId="19263" xr:uid="{00000000-0005-0000-0000-00002C4B0000}"/>
    <cellStyle name="Input 2 7 3 15" xfId="19264" xr:uid="{00000000-0005-0000-0000-00002D4B0000}"/>
    <cellStyle name="Input 2 7 3 15 2" xfId="19265" xr:uid="{00000000-0005-0000-0000-00002E4B0000}"/>
    <cellStyle name="Input 2 7 3 15 2 2" xfId="19266" xr:uid="{00000000-0005-0000-0000-00002F4B0000}"/>
    <cellStyle name="Input 2 7 3 15 3" xfId="19267" xr:uid="{00000000-0005-0000-0000-0000304B0000}"/>
    <cellStyle name="Input 2 7 3 16" xfId="19268" xr:uid="{00000000-0005-0000-0000-0000314B0000}"/>
    <cellStyle name="Input 2 7 3 16 2" xfId="19269" xr:uid="{00000000-0005-0000-0000-0000324B0000}"/>
    <cellStyle name="Input 2 7 3 16 2 2" xfId="19270" xr:uid="{00000000-0005-0000-0000-0000334B0000}"/>
    <cellStyle name="Input 2 7 3 16 3" xfId="19271" xr:uid="{00000000-0005-0000-0000-0000344B0000}"/>
    <cellStyle name="Input 2 7 3 17" xfId="19272" xr:uid="{00000000-0005-0000-0000-0000354B0000}"/>
    <cellStyle name="Input 2 7 3 17 2" xfId="19273" xr:uid="{00000000-0005-0000-0000-0000364B0000}"/>
    <cellStyle name="Input 2 7 3 17 2 2" xfId="19274" xr:uid="{00000000-0005-0000-0000-0000374B0000}"/>
    <cellStyle name="Input 2 7 3 17 3" xfId="19275" xr:uid="{00000000-0005-0000-0000-0000384B0000}"/>
    <cellStyle name="Input 2 7 3 18" xfId="19276" xr:uid="{00000000-0005-0000-0000-0000394B0000}"/>
    <cellStyle name="Input 2 7 3 18 2" xfId="19277" xr:uid="{00000000-0005-0000-0000-00003A4B0000}"/>
    <cellStyle name="Input 2 7 3 19" xfId="19278" xr:uid="{00000000-0005-0000-0000-00003B4B0000}"/>
    <cellStyle name="Input 2 7 3 2" xfId="19279" xr:uid="{00000000-0005-0000-0000-00003C4B0000}"/>
    <cellStyle name="Input 2 7 3 2 10" xfId="19280" xr:uid="{00000000-0005-0000-0000-00003D4B0000}"/>
    <cellStyle name="Input 2 7 3 2 10 2" xfId="19281" xr:uid="{00000000-0005-0000-0000-00003E4B0000}"/>
    <cellStyle name="Input 2 7 3 2 10 2 2" xfId="19282" xr:uid="{00000000-0005-0000-0000-00003F4B0000}"/>
    <cellStyle name="Input 2 7 3 2 10 3" xfId="19283" xr:uid="{00000000-0005-0000-0000-0000404B0000}"/>
    <cellStyle name="Input 2 7 3 2 11" xfId="19284" xr:uid="{00000000-0005-0000-0000-0000414B0000}"/>
    <cellStyle name="Input 2 7 3 2 11 2" xfId="19285" xr:uid="{00000000-0005-0000-0000-0000424B0000}"/>
    <cellStyle name="Input 2 7 3 2 11 2 2" xfId="19286" xr:uid="{00000000-0005-0000-0000-0000434B0000}"/>
    <cellStyle name="Input 2 7 3 2 11 3" xfId="19287" xr:uid="{00000000-0005-0000-0000-0000444B0000}"/>
    <cellStyle name="Input 2 7 3 2 12" xfId="19288" xr:uid="{00000000-0005-0000-0000-0000454B0000}"/>
    <cellStyle name="Input 2 7 3 2 12 2" xfId="19289" xr:uid="{00000000-0005-0000-0000-0000464B0000}"/>
    <cellStyle name="Input 2 7 3 2 12 2 2" xfId="19290" xr:uid="{00000000-0005-0000-0000-0000474B0000}"/>
    <cellStyle name="Input 2 7 3 2 12 3" xfId="19291" xr:uid="{00000000-0005-0000-0000-0000484B0000}"/>
    <cellStyle name="Input 2 7 3 2 13" xfId="19292" xr:uid="{00000000-0005-0000-0000-0000494B0000}"/>
    <cellStyle name="Input 2 7 3 2 13 2" xfId="19293" xr:uid="{00000000-0005-0000-0000-00004A4B0000}"/>
    <cellStyle name="Input 2 7 3 2 13 2 2" xfId="19294" xr:uid="{00000000-0005-0000-0000-00004B4B0000}"/>
    <cellStyle name="Input 2 7 3 2 13 3" xfId="19295" xr:uid="{00000000-0005-0000-0000-00004C4B0000}"/>
    <cellStyle name="Input 2 7 3 2 14" xfId="19296" xr:uid="{00000000-0005-0000-0000-00004D4B0000}"/>
    <cellStyle name="Input 2 7 3 2 14 2" xfId="19297" xr:uid="{00000000-0005-0000-0000-00004E4B0000}"/>
    <cellStyle name="Input 2 7 3 2 14 2 2" xfId="19298" xr:uid="{00000000-0005-0000-0000-00004F4B0000}"/>
    <cellStyle name="Input 2 7 3 2 14 3" xfId="19299" xr:uid="{00000000-0005-0000-0000-0000504B0000}"/>
    <cellStyle name="Input 2 7 3 2 15" xfId="19300" xr:uid="{00000000-0005-0000-0000-0000514B0000}"/>
    <cellStyle name="Input 2 7 3 2 15 2" xfId="19301" xr:uid="{00000000-0005-0000-0000-0000524B0000}"/>
    <cellStyle name="Input 2 7 3 2 15 2 2" xfId="19302" xr:uid="{00000000-0005-0000-0000-0000534B0000}"/>
    <cellStyle name="Input 2 7 3 2 15 3" xfId="19303" xr:uid="{00000000-0005-0000-0000-0000544B0000}"/>
    <cellStyle name="Input 2 7 3 2 16" xfId="19304" xr:uid="{00000000-0005-0000-0000-0000554B0000}"/>
    <cellStyle name="Input 2 7 3 2 16 2" xfId="19305" xr:uid="{00000000-0005-0000-0000-0000564B0000}"/>
    <cellStyle name="Input 2 7 3 2 16 2 2" xfId="19306" xr:uid="{00000000-0005-0000-0000-0000574B0000}"/>
    <cellStyle name="Input 2 7 3 2 16 3" xfId="19307" xr:uid="{00000000-0005-0000-0000-0000584B0000}"/>
    <cellStyle name="Input 2 7 3 2 17" xfId="19308" xr:uid="{00000000-0005-0000-0000-0000594B0000}"/>
    <cellStyle name="Input 2 7 3 2 17 2" xfId="19309" xr:uid="{00000000-0005-0000-0000-00005A4B0000}"/>
    <cellStyle name="Input 2 7 3 2 17 2 2" xfId="19310" xr:uid="{00000000-0005-0000-0000-00005B4B0000}"/>
    <cellStyle name="Input 2 7 3 2 17 3" xfId="19311" xr:uid="{00000000-0005-0000-0000-00005C4B0000}"/>
    <cellStyle name="Input 2 7 3 2 18" xfId="19312" xr:uid="{00000000-0005-0000-0000-00005D4B0000}"/>
    <cellStyle name="Input 2 7 3 2 18 2" xfId="19313" xr:uid="{00000000-0005-0000-0000-00005E4B0000}"/>
    <cellStyle name="Input 2 7 3 2 18 2 2" xfId="19314" xr:uid="{00000000-0005-0000-0000-00005F4B0000}"/>
    <cellStyle name="Input 2 7 3 2 18 3" xfId="19315" xr:uid="{00000000-0005-0000-0000-0000604B0000}"/>
    <cellStyle name="Input 2 7 3 2 19" xfId="19316" xr:uid="{00000000-0005-0000-0000-0000614B0000}"/>
    <cellStyle name="Input 2 7 3 2 19 2" xfId="19317" xr:uid="{00000000-0005-0000-0000-0000624B0000}"/>
    <cellStyle name="Input 2 7 3 2 19 2 2" xfId="19318" xr:uid="{00000000-0005-0000-0000-0000634B0000}"/>
    <cellStyle name="Input 2 7 3 2 19 3" xfId="19319" xr:uid="{00000000-0005-0000-0000-0000644B0000}"/>
    <cellStyle name="Input 2 7 3 2 2" xfId="19320" xr:uid="{00000000-0005-0000-0000-0000654B0000}"/>
    <cellStyle name="Input 2 7 3 2 2 2" xfId="19321" xr:uid="{00000000-0005-0000-0000-0000664B0000}"/>
    <cellStyle name="Input 2 7 3 2 2 2 2" xfId="19322" xr:uid="{00000000-0005-0000-0000-0000674B0000}"/>
    <cellStyle name="Input 2 7 3 2 2 3" xfId="19323" xr:uid="{00000000-0005-0000-0000-0000684B0000}"/>
    <cellStyle name="Input 2 7 3 2 2 4" xfId="19324" xr:uid="{00000000-0005-0000-0000-0000694B0000}"/>
    <cellStyle name="Input 2 7 3 2 20" xfId="19325" xr:uid="{00000000-0005-0000-0000-00006A4B0000}"/>
    <cellStyle name="Input 2 7 3 2 20 2" xfId="19326" xr:uid="{00000000-0005-0000-0000-00006B4B0000}"/>
    <cellStyle name="Input 2 7 3 2 20 2 2" xfId="19327" xr:uid="{00000000-0005-0000-0000-00006C4B0000}"/>
    <cellStyle name="Input 2 7 3 2 20 3" xfId="19328" xr:uid="{00000000-0005-0000-0000-00006D4B0000}"/>
    <cellStyle name="Input 2 7 3 2 21" xfId="19329" xr:uid="{00000000-0005-0000-0000-00006E4B0000}"/>
    <cellStyle name="Input 2 7 3 2 21 2" xfId="19330" xr:uid="{00000000-0005-0000-0000-00006F4B0000}"/>
    <cellStyle name="Input 2 7 3 2 22" xfId="19331" xr:uid="{00000000-0005-0000-0000-0000704B0000}"/>
    <cellStyle name="Input 2 7 3 2 23" xfId="19332" xr:uid="{00000000-0005-0000-0000-0000714B0000}"/>
    <cellStyle name="Input 2 7 3 2 3" xfId="19333" xr:uid="{00000000-0005-0000-0000-0000724B0000}"/>
    <cellStyle name="Input 2 7 3 2 3 2" xfId="19334" xr:uid="{00000000-0005-0000-0000-0000734B0000}"/>
    <cellStyle name="Input 2 7 3 2 3 2 2" xfId="19335" xr:uid="{00000000-0005-0000-0000-0000744B0000}"/>
    <cellStyle name="Input 2 7 3 2 3 3" xfId="19336" xr:uid="{00000000-0005-0000-0000-0000754B0000}"/>
    <cellStyle name="Input 2 7 3 2 3 4" xfId="19337" xr:uid="{00000000-0005-0000-0000-0000764B0000}"/>
    <cellStyle name="Input 2 7 3 2 4" xfId="19338" xr:uid="{00000000-0005-0000-0000-0000774B0000}"/>
    <cellStyle name="Input 2 7 3 2 4 2" xfId="19339" xr:uid="{00000000-0005-0000-0000-0000784B0000}"/>
    <cellStyle name="Input 2 7 3 2 4 2 2" xfId="19340" xr:uid="{00000000-0005-0000-0000-0000794B0000}"/>
    <cellStyle name="Input 2 7 3 2 4 3" xfId="19341" xr:uid="{00000000-0005-0000-0000-00007A4B0000}"/>
    <cellStyle name="Input 2 7 3 2 5" xfId="19342" xr:uid="{00000000-0005-0000-0000-00007B4B0000}"/>
    <cellStyle name="Input 2 7 3 2 5 2" xfId="19343" xr:uid="{00000000-0005-0000-0000-00007C4B0000}"/>
    <cellStyle name="Input 2 7 3 2 5 2 2" xfId="19344" xr:uid="{00000000-0005-0000-0000-00007D4B0000}"/>
    <cellStyle name="Input 2 7 3 2 5 3" xfId="19345" xr:uid="{00000000-0005-0000-0000-00007E4B0000}"/>
    <cellStyle name="Input 2 7 3 2 6" xfId="19346" xr:uid="{00000000-0005-0000-0000-00007F4B0000}"/>
    <cellStyle name="Input 2 7 3 2 6 2" xfId="19347" xr:uid="{00000000-0005-0000-0000-0000804B0000}"/>
    <cellStyle name="Input 2 7 3 2 6 2 2" xfId="19348" xr:uid="{00000000-0005-0000-0000-0000814B0000}"/>
    <cellStyle name="Input 2 7 3 2 6 3" xfId="19349" xr:uid="{00000000-0005-0000-0000-0000824B0000}"/>
    <cellStyle name="Input 2 7 3 2 7" xfId="19350" xr:uid="{00000000-0005-0000-0000-0000834B0000}"/>
    <cellStyle name="Input 2 7 3 2 7 2" xfId="19351" xr:uid="{00000000-0005-0000-0000-0000844B0000}"/>
    <cellStyle name="Input 2 7 3 2 7 2 2" xfId="19352" xr:uid="{00000000-0005-0000-0000-0000854B0000}"/>
    <cellStyle name="Input 2 7 3 2 7 3" xfId="19353" xr:uid="{00000000-0005-0000-0000-0000864B0000}"/>
    <cellStyle name="Input 2 7 3 2 8" xfId="19354" xr:uid="{00000000-0005-0000-0000-0000874B0000}"/>
    <cellStyle name="Input 2 7 3 2 8 2" xfId="19355" xr:uid="{00000000-0005-0000-0000-0000884B0000}"/>
    <cellStyle name="Input 2 7 3 2 8 2 2" xfId="19356" xr:uid="{00000000-0005-0000-0000-0000894B0000}"/>
    <cellStyle name="Input 2 7 3 2 8 3" xfId="19357" xr:uid="{00000000-0005-0000-0000-00008A4B0000}"/>
    <cellStyle name="Input 2 7 3 2 9" xfId="19358" xr:uid="{00000000-0005-0000-0000-00008B4B0000}"/>
    <cellStyle name="Input 2 7 3 2 9 2" xfId="19359" xr:uid="{00000000-0005-0000-0000-00008C4B0000}"/>
    <cellStyle name="Input 2 7 3 2 9 2 2" xfId="19360" xr:uid="{00000000-0005-0000-0000-00008D4B0000}"/>
    <cellStyle name="Input 2 7 3 2 9 3" xfId="19361" xr:uid="{00000000-0005-0000-0000-00008E4B0000}"/>
    <cellStyle name="Input 2 7 3 20" xfId="19362" xr:uid="{00000000-0005-0000-0000-00008F4B0000}"/>
    <cellStyle name="Input 2 7 3 3" xfId="19363" xr:uid="{00000000-0005-0000-0000-0000904B0000}"/>
    <cellStyle name="Input 2 7 3 3 2" xfId="19364" xr:uid="{00000000-0005-0000-0000-0000914B0000}"/>
    <cellStyle name="Input 2 7 3 3 2 2" xfId="19365" xr:uid="{00000000-0005-0000-0000-0000924B0000}"/>
    <cellStyle name="Input 2 7 3 3 3" xfId="19366" xr:uid="{00000000-0005-0000-0000-0000934B0000}"/>
    <cellStyle name="Input 2 7 3 3 4" xfId="19367" xr:uid="{00000000-0005-0000-0000-0000944B0000}"/>
    <cellStyle name="Input 2 7 3 4" xfId="19368" xr:uid="{00000000-0005-0000-0000-0000954B0000}"/>
    <cellStyle name="Input 2 7 3 4 2" xfId="19369" xr:uid="{00000000-0005-0000-0000-0000964B0000}"/>
    <cellStyle name="Input 2 7 3 4 2 2" xfId="19370" xr:uid="{00000000-0005-0000-0000-0000974B0000}"/>
    <cellStyle name="Input 2 7 3 4 3" xfId="19371" xr:uid="{00000000-0005-0000-0000-0000984B0000}"/>
    <cellStyle name="Input 2 7 3 4 4" xfId="19372" xr:uid="{00000000-0005-0000-0000-0000994B0000}"/>
    <cellStyle name="Input 2 7 3 5" xfId="19373" xr:uid="{00000000-0005-0000-0000-00009A4B0000}"/>
    <cellStyle name="Input 2 7 3 5 2" xfId="19374" xr:uid="{00000000-0005-0000-0000-00009B4B0000}"/>
    <cellStyle name="Input 2 7 3 5 2 2" xfId="19375" xr:uid="{00000000-0005-0000-0000-00009C4B0000}"/>
    <cellStyle name="Input 2 7 3 5 3" xfId="19376" xr:uid="{00000000-0005-0000-0000-00009D4B0000}"/>
    <cellStyle name="Input 2 7 3 6" xfId="19377" xr:uid="{00000000-0005-0000-0000-00009E4B0000}"/>
    <cellStyle name="Input 2 7 3 6 2" xfId="19378" xr:uid="{00000000-0005-0000-0000-00009F4B0000}"/>
    <cellStyle name="Input 2 7 3 6 2 2" xfId="19379" xr:uid="{00000000-0005-0000-0000-0000A04B0000}"/>
    <cellStyle name="Input 2 7 3 6 3" xfId="19380" xr:uid="{00000000-0005-0000-0000-0000A14B0000}"/>
    <cellStyle name="Input 2 7 3 7" xfId="19381" xr:uid="{00000000-0005-0000-0000-0000A24B0000}"/>
    <cellStyle name="Input 2 7 3 7 2" xfId="19382" xr:uid="{00000000-0005-0000-0000-0000A34B0000}"/>
    <cellStyle name="Input 2 7 3 7 2 2" xfId="19383" xr:uid="{00000000-0005-0000-0000-0000A44B0000}"/>
    <cellStyle name="Input 2 7 3 7 3" xfId="19384" xr:uid="{00000000-0005-0000-0000-0000A54B0000}"/>
    <cellStyle name="Input 2 7 3 8" xfId="19385" xr:uid="{00000000-0005-0000-0000-0000A64B0000}"/>
    <cellStyle name="Input 2 7 3 8 2" xfId="19386" xr:uid="{00000000-0005-0000-0000-0000A74B0000}"/>
    <cellStyle name="Input 2 7 3 8 2 2" xfId="19387" xr:uid="{00000000-0005-0000-0000-0000A84B0000}"/>
    <cellStyle name="Input 2 7 3 8 3" xfId="19388" xr:uid="{00000000-0005-0000-0000-0000A94B0000}"/>
    <cellStyle name="Input 2 7 3 9" xfId="19389" xr:uid="{00000000-0005-0000-0000-0000AA4B0000}"/>
    <cellStyle name="Input 2 7 3 9 2" xfId="19390" xr:uid="{00000000-0005-0000-0000-0000AB4B0000}"/>
    <cellStyle name="Input 2 7 3 9 2 2" xfId="19391" xr:uid="{00000000-0005-0000-0000-0000AC4B0000}"/>
    <cellStyle name="Input 2 7 3 9 3" xfId="19392" xr:uid="{00000000-0005-0000-0000-0000AD4B0000}"/>
    <cellStyle name="Input 2 7 4" xfId="19393" xr:uid="{00000000-0005-0000-0000-0000AE4B0000}"/>
    <cellStyle name="Input 2 7 4 10" xfId="19394" xr:uid="{00000000-0005-0000-0000-0000AF4B0000}"/>
    <cellStyle name="Input 2 7 4 10 2" xfId="19395" xr:uid="{00000000-0005-0000-0000-0000B04B0000}"/>
    <cellStyle name="Input 2 7 4 10 2 2" xfId="19396" xr:uid="{00000000-0005-0000-0000-0000B14B0000}"/>
    <cellStyle name="Input 2 7 4 10 3" xfId="19397" xr:uid="{00000000-0005-0000-0000-0000B24B0000}"/>
    <cellStyle name="Input 2 7 4 11" xfId="19398" xr:uid="{00000000-0005-0000-0000-0000B34B0000}"/>
    <cellStyle name="Input 2 7 4 11 2" xfId="19399" xr:uid="{00000000-0005-0000-0000-0000B44B0000}"/>
    <cellStyle name="Input 2 7 4 11 2 2" xfId="19400" xr:uid="{00000000-0005-0000-0000-0000B54B0000}"/>
    <cellStyle name="Input 2 7 4 11 3" xfId="19401" xr:uid="{00000000-0005-0000-0000-0000B64B0000}"/>
    <cellStyle name="Input 2 7 4 12" xfId="19402" xr:uid="{00000000-0005-0000-0000-0000B74B0000}"/>
    <cellStyle name="Input 2 7 4 12 2" xfId="19403" xr:uid="{00000000-0005-0000-0000-0000B84B0000}"/>
    <cellStyle name="Input 2 7 4 12 2 2" xfId="19404" xr:uid="{00000000-0005-0000-0000-0000B94B0000}"/>
    <cellStyle name="Input 2 7 4 12 3" xfId="19405" xr:uid="{00000000-0005-0000-0000-0000BA4B0000}"/>
    <cellStyle name="Input 2 7 4 13" xfId="19406" xr:uid="{00000000-0005-0000-0000-0000BB4B0000}"/>
    <cellStyle name="Input 2 7 4 13 2" xfId="19407" xr:uid="{00000000-0005-0000-0000-0000BC4B0000}"/>
    <cellStyle name="Input 2 7 4 13 2 2" xfId="19408" xr:uid="{00000000-0005-0000-0000-0000BD4B0000}"/>
    <cellStyle name="Input 2 7 4 13 3" xfId="19409" xr:uid="{00000000-0005-0000-0000-0000BE4B0000}"/>
    <cellStyle name="Input 2 7 4 14" xfId="19410" xr:uid="{00000000-0005-0000-0000-0000BF4B0000}"/>
    <cellStyle name="Input 2 7 4 14 2" xfId="19411" xr:uid="{00000000-0005-0000-0000-0000C04B0000}"/>
    <cellStyle name="Input 2 7 4 14 2 2" xfId="19412" xr:uid="{00000000-0005-0000-0000-0000C14B0000}"/>
    <cellStyle name="Input 2 7 4 14 3" xfId="19413" xr:uid="{00000000-0005-0000-0000-0000C24B0000}"/>
    <cellStyle name="Input 2 7 4 15" xfId="19414" xr:uid="{00000000-0005-0000-0000-0000C34B0000}"/>
    <cellStyle name="Input 2 7 4 15 2" xfId="19415" xr:uid="{00000000-0005-0000-0000-0000C44B0000}"/>
    <cellStyle name="Input 2 7 4 15 2 2" xfId="19416" xr:uid="{00000000-0005-0000-0000-0000C54B0000}"/>
    <cellStyle name="Input 2 7 4 15 3" xfId="19417" xr:uid="{00000000-0005-0000-0000-0000C64B0000}"/>
    <cellStyle name="Input 2 7 4 16" xfId="19418" xr:uid="{00000000-0005-0000-0000-0000C74B0000}"/>
    <cellStyle name="Input 2 7 4 16 2" xfId="19419" xr:uid="{00000000-0005-0000-0000-0000C84B0000}"/>
    <cellStyle name="Input 2 7 4 16 2 2" xfId="19420" xr:uid="{00000000-0005-0000-0000-0000C94B0000}"/>
    <cellStyle name="Input 2 7 4 16 3" xfId="19421" xr:uid="{00000000-0005-0000-0000-0000CA4B0000}"/>
    <cellStyle name="Input 2 7 4 17" xfId="19422" xr:uid="{00000000-0005-0000-0000-0000CB4B0000}"/>
    <cellStyle name="Input 2 7 4 17 2" xfId="19423" xr:uid="{00000000-0005-0000-0000-0000CC4B0000}"/>
    <cellStyle name="Input 2 7 4 17 2 2" xfId="19424" xr:uid="{00000000-0005-0000-0000-0000CD4B0000}"/>
    <cellStyle name="Input 2 7 4 17 3" xfId="19425" xr:uid="{00000000-0005-0000-0000-0000CE4B0000}"/>
    <cellStyle name="Input 2 7 4 18" xfId="19426" xr:uid="{00000000-0005-0000-0000-0000CF4B0000}"/>
    <cellStyle name="Input 2 7 4 18 2" xfId="19427" xr:uid="{00000000-0005-0000-0000-0000D04B0000}"/>
    <cellStyle name="Input 2 7 4 18 2 2" xfId="19428" xr:uid="{00000000-0005-0000-0000-0000D14B0000}"/>
    <cellStyle name="Input 2 7 4 18 3" xfId="19429" xr:uid="{00000000-0005-0000-0000-0000D24B0000}"/>
    <cellStyle name="Input 2 7 4 19" xfId="19430" xr:uid="{00000000-0005-0000-0000-0000D34B0000}"/>
    <cellStyle name="Input 2 7 4 19 2" xfId="19431" xr:uid="{00000000-0005-0000-0000-0000D44B0000}"/>
    <cellStyle name="Input 2 7 4 19 2 2" xfId="19432" xr:uid="{00000000-0005-0000-0000-0000D54B0000}"/>
    <cellStyle name="Input 2 7 4 19 3" xfId="19433" xr:uid="{00000000-0005-0000-0000-0000D64B0000}"/>
    <cellStyle name="Input 2 7 4 2" xfId="19434" xr:uid="{00000000-0005-0000-0000-0000D74B0000}"/>
    <cellStyle name="Input 2 7 4 2 10" xfId="19435" xr:uid="{00000000-0005-0000-0000-0000D84B0000}"/>
    <cellStyle name="Input 2 7 4 2 10 2" xfId="19436" xr:uid="{00000000-0005-0000-0000-0000D94B0000}"/>
    <cellStyle name="Input 2 7 4 2 10 2 2" xfId="19437" xr:uid="{00000000-0005-0000-0000-0000DA4B0000}"/>
    <cellStyle name="Input 2 7 4 2 10 3" xfId="19438" xr:uid="{00000000-0005-0000-0000-0000DB4B0000}"/>
    <cellStyle name="Input 2 7 4 2 11" xfId="19439" xr:uid="{00000000-0005-0000-0000-0000DC4B0000}"/>
    <cellStyle name="Input 2 7 4 2 11 2" xfId="19440" xr:uid="{00000000-0005-0000-0000-0000DD4B0000}"/>
    <cellStyle name="Input 2 7 4 2 11 2 2" xfId="19441" xr:uid="{00000000-0005-0000-0000-0000DE4B0000}"/>
    <cellStyle name="Input 2 7 4 2 11 3" xfId="19442" xr:uid="{00000000-0005-0000-0000-0000DF4B0000}"/>
    <cellStyle name="Input 2 7 4 2 12" xfId="19443" xr:uid="{00000000-0005-0000-0000-0000E04B0000}"/>
    <cellStyle name="Input 2 7 4 2 12 2" xfId="19444" xr:uid="{00000000-0005-0000-0000-0000E14B0000}"/>
    <cellStyle name="Input 2 7 4 2 12 2 2" xfId="19445" xr:uid="{00000000-0005-0000-0000-0000E24B0000}"/>
    <cellStyle name="Input 2 7 4 2 12 3" xfId="19446" xr:uid="{00000000-0005-0000-0000-0000E34B0000}"/>
    <cellStyle name="Input 2 7 4 2 13" xfId="19447" xr:uid="{00000000-0005-0000-0000-0000E44B0000}"/>
    <cellStyle name="Input 2 7 4 2 13 2" xfId="19448" xr:uid="{00000000-0005-0000-0000-0000E54B0000}"/>
    <cellStyle name="Input 2 7 4 2 13 2 2" xfId="19449" xr:uid="{00000000-0005-0000-0000-0000E64B0000}"/>
    <cellStyle name="Input 2 7 4 2 13 3" xfId="19450" xr:uid="{00000000-0005-0000-0000-0000E74B0000}"/>
    <cellStyle name="Input 2 7 4 2 14" xfId="19451" xr:uid="{00000000-0005-0000-0000-0000E84B0000}"/>
    <cellStyle name="Input 2 7 4 2 14 2" xfId="19452" xr:uid="{00000000-0005-0000-0000-0000E94B0000}"/>
    <cellStyle name="Input 2 7 4 2 14 2 2" xfId="19453" xr:uid="{00000000-0005-0000-0000-0000EA4B0000}"/>
    <cellStyle name="Input 2 7 4 2 14 3" xfId="19454" xr:uid="{00000000-0005-0000-0000-0000EB4B0000}"/>
    <cellStyle name="Input 2 7 4 2 15" xfId="19455" xr:uid="{00000000-0005-0000-0000-0000EC4B0000}"/>
    <cellStyle name="Input 2 7 4 2 15 2" xfId="19456" xr:uid="{00000000-0005-0000-0000-0000ED4B0000}"/>
    <cellStyle name="Input 2 7 4 2 15 2 2" xfId="19457" xr:uid="{00000000-0005-0000-0000-0000EE4B0000}"/>
    <cellStyle name="Input 2 7 4 2 15 3" xfId="19458" xr:uid="{00000000-0005-0000-0000-0000EF4B0000}"/>
    <cellStyle name="Input 2 7 4 2 16" xfId="19459" xr:uid="{00000000-0005-0000-0000-0000F04B0000}"/>
    <cellStyle name="Input 2 7 4 2 16 2" xfId="19460" xr:uid="{00000000-0005-0000-0000-0000F14B0000}"/>
    <cellStyle name="Input 2 7 4 2 16 2 2" xfId="19461" xr:uid="{00000000-0005-0000-0000-0000F24B0000}"/>
    <cellStyle name="Input 2 7 4 2 16 3" xfId="19462" xr:uid="{00000000-0005-0000-0000-0000F34B0000}"/>
    <cellStyle name="Input 2 7 4 2 17" xfId="19463" xr:uid="{00000000-0005-0000-0000-0000F44B0000}"/>
    <cellStyle name="Input 2 7 4 2 17 2" xfId="19464" xr:uid="{00000000-0005-0000-0000-0000F54B0000}"/>
    <cellStyle name="Input 2 7 4 2 17 2 2" xfId="19465" xr:uid="{00000000-0005-0000-0000-0000F64B0000}"/>
    <cellStyle name="Input 2 7 4 2 17 3" xfId="19466" xr:uid="{00000000-0005-0000-0000-0000F74B0000}"/>
    <cellStyle name="Input 2 7 4 2 18" xfId="19467" xr:uid="{00000000-0005-0000-0000-0000F84B0000}"/>
    <cellStyle name="Input 2 7 4 2 18 2" xfId="19468" xr:uid="{00000000-0005-0000-0000-0000F94B0000}"/>
    <cellStyle name="Input 2 7 4 2 18 2 2" xfId="19469" xr:uid="{00000000-0005-0000-0000-0000FA4B0000}"/>
    <cellStyle name="Input 2 7 4 2 18 3" xfId="19470" xr:uid="{00000000-0005-0000-0000-0000FB4B0000}"/>
    <cellStyle name="Input 2 7 4 2 19" xfId="19471" xr:uid="{00000000-0005-0000-0000-0000FC4B0000}"/>
    <cellStyle name="Input 2 7 4 2 19 2" xfId="19472" xr:uid="{00000000-0005-0000-0000-0000FD4B0000}"/>
    <cellStyle name="Input 2 7 4 2 19 2 2" xfId="19473" xr:uid="{00000000-0005-0000-0000-0000FE4B0000}"/>
    <cellStyle name="Input 2 7 4 2 19 3" xfId="19474" xr:uid="{00000000-0005-0000-0000-0000FF4B0000}"/>
    <cellStyle name="Input 2 7 4 2 2" xfId="19475" xr:uid="{00000000-0005-0000-0000-0000004C0000}"/>
    <cellStyle name="Input 2 7 4 2 2 2" xfId="19476" xr:uid="{00000000-0005-0000-0000-0000014C0000}"/>
    <cellStyle name="Input 2 7 4 2 2 2 2" xfId="19477" xr:uid="{00000000-0005-0000-0000-0000024C0000}"/>
    <cellStyle name="Input 2 7 4 2 2 3" xfId="19478" xr:uid="{00000000-0005-0000-0000-0000034C0000}"/>
    <cellStyle name="Input 2 7 4 2 2 4" xfId="19479" xr:uid="{00000000-0005-0000-0000-0000044C0000}"/>
    <cellStyle name="Input 2 7 4 2 20" xfId="19480" xr:uid="{00000000-0005-0000-0000-0000054C0000}"/>
    <cellStyle name="Input 2 7 4 2 20 2" xfId="19481" xr:uid="{00000000-0005-0000-0000-0000064C0000}"/>
    <cellStyle name="Input 2 7 4 2 20 2 2" xfId="19482" xr:uid="{00000000-0005-0000-0000-0000074C0000}"/>
    <cellStyle name="Input 2 7 4 2 20 3" xfId="19483" xr:uid="{00000000-0005-0000-0000-0000084C0000}"/>
    <cellStyle name="Input 2 7 4 2 21" xfId="19484" xr:uid="{00000000-0005-0000-0000-0000094C0000}"/>
    <cellStyle name="Input 2 7 4 2 21 2" xfId="19485" xr:uid="{00000000-0005-0000-0000-00000A4C0000}"/>
    <cellStyle name="Input 2 7 4 2 22" xfId="19486" xr:uid="{00000000-0005-0000-0000-00000B4C0000}"/>
    <cellStyle name="Input 2 7 4 2 23" xfId="19487" xr:uid="{00000000-0005-0000-0000-00000C4C0000}"/>
    <cellStyle name="Input 2 7 4 2 3" xfId="19488" xr:uid="{00000000-0005-0000-0000-00000D4C0000}"/>
    <cellStyle name="Input 2 7 4 2 3 2" xfId="19489" xr:uid="{00000000-0005-0000-0000-00000E4C0000}"/>
    <cellStyle name="Input 2 7 4 2 3 2 2" xfId="19490" xr:uid="{00000000-0005-0000-0000-00000F4C0000}"/>
    <cellStyle name="Input 2 7 4 2 3 3" xfId="19491" xr:uid="{00000000-0005-0000-0000-0000104C0000}"/>
    <cellStyle name="Input 2 7 4 2 4" xfId="19492" xr:uid="{00000000-0005-0000-0000-0000114C0000}"/>
    <cellStyle name="Input 2 7 4 2 4 2" xfId="19493" xr:uid="{00000000-0005-0000-0000-0000124C0000}"/>
    <cellStyle name="Input 2 7 4 2 4 2 2" xfId="19494" xr:uid="{00000000-0005-0000-0000-0000134C0000}"/>
    <cellStyle name="Input 2 7 4 2 4 3" xfId="19495" xr:uid="{00000000-0005-0000-0000-0000144C0000}"/>
    <cellStyle name="Input 2 7 4 2 5" xfId="19496" xr:uid="{00000000-0005-0000-0000-0000154C0000}"/>
    <cellStyle name="Input 2 7 4 2 5 2" xfId="19497" xr:uid="{00000000-0005-0000-0000-0000164C0000}"/>
    <cellStyle name="Input 2 7 4 2 5 2 2" xfId="19498" xr:uid="{00000000-0005-0000-0000-0000174C0000}"/>
    <cellStyle name="Input 2 7 4 2 5 3" xfId="19499" xr:uid="{00000000-0005-0000-0000-0000184C0000}"/>
    <cellStyle name="Input 2 7 4 2 6" xfId="19500" xr:uid="{00000000-0005-0000-0000-0000194C0000}"/>
    <cellStyle name="Input 2 7 4 2 6 2" xfId="19501" xr:uid="{00000000-0005-0000-0000-00001A4C0000}"/>
    <cellStyle name="Input 2 7 4 2 6 2 2" xfId="19502" xr:uid="{00000000-0005-0000-0000-00001B4C0000}"/>
    <cellStyle name="Input 2 7 4 2 6 3" xfId="19503" xr:uid="{00000000-0005-0000-0000-00001C4C0000}"/>
    <cellStyle name="Input 2 7 4 2 7" xfId="19504" xr:uid="{00000000-0005-0000-0000-00001D4C0000}"/>
    <cellStyle name="Input 2 7 4 2 7 2" xfId="19505" xr:uid="{00000000-0005-0000-0000-00001E4C0000}"/>
    <cellStyle name="Input 2 7 4 2 7 2 2" xfId="19506" xr:uid="{00000000-0005-0000-0000-00001F4C0000}"/>
    <cellStyle name="Input 2 7 4 2 7 3" xfId="19507" xr:uid="{00000000-0005-0000-0000-0000204C0000}"/>
    <cellStyle name="Input 2 7 4 2 8" xfId="19508" xr:uid="{00000000-0005-0000-0000-0000214C0000}"/>
    <cellStyle name="Input 2 7 4 2 8 2" xfId="19509" xr:uid="{00000000-0005-0000-0000-0000224C0000}"/>
    <cellStyle name="Input 2 7 4 2 8 2 2" xfId="19510" xr:uid="{00000000-0005-0000-0000-0000234C0000}"/>
    <cellStyle name="Input 2 7 4 2 8 3" xfId="19511" xr:uid="{00000000-0005-0000-0000-0000244C0000}"/>
    <cellStyle name="Input 2 7 4 2 9" xfId="19512" xr:uid="{00000000-0005-0000-0000-0000254C0000}"/>
    <cellStyle name="Input 2 7 4 2 9 2" xfId="19513" xr:uid="{00000000-0005-0000-0000-0000264C0000}"/>
    <cellStyle name="Input 2 7 4 2 9 2 2" xfId="19514" xr:uid="{00000000-0005-0000-0000-0000274C0000}"/>
    <cellStyle name="Input 2 7 4 2 9 3" xfId="19515" xr:uid="{00000000-0005-0000-0000-0000284C0000}"/>
    <cellStyle name="Input 2 7 4 20" xfId="19516" xr:uid="{00000000-0005-0000-0000-0000294C0000}"/>
    <cellStyle name="Input 2 7 4 20 2" xfId="19517" xr:uid="{00000000-0005-0000-0000-00002A4C0000}"/>
    <cellStyle name="Input 2 7 4 20 2 2" xfId="19518" xr:uid="{00000000-0005-0000-0000-00002B4C0000}"/>
    <cellStyle name="Input 2 7 4 20 3" xfId="19519" xr:uid="{00000000-0005-0000-0000-00002C4C0000}"/>
    <cellStyle name="Input 2 7 4 21" xfId="19520" xr:uid="{00000000-0005-0000-0000-00002D4C0000}"/>
    <cellStyle name="Input 2 7 4 21 2" xfId="19521" xr:uid="{00000000-0005-0000-0000-00002E4C0000}"/>
    <cellStyle name="Input 2 7 4 21 2 2" xfId="19522" xr:uid="{00000000-0005-0000-0000-00002F4C0000}"/>
    <cellStyle name="Input 2 7 4 21 3" xfId="19523" xr:uid="{00000000-0005-0000-0000-0000304C0000}"/>
    <cellStyle name="Input 2 7 4 22" xfId="19524" xr:uid="{00000000-0005-0000-0000-0000314C0000}"/>
    <cellStyle name="Input 2 7 4 22 2" xfId="19525" xr:uid="{00000000-0005-0000-0000-0000324C0000}"/>
    <cellStyle name="Input 2 7 4 23" xfId="19526" xr:uid="{00000000-0005-0000-0000-0000334C0000}"/>
    <cellStyle name="Input 2 7 4 24" xfId="19527" xr:uid="{00000000-0005-0000-0000-0000344C0000}"/>
    <cellStyle name="Input 2 7 4 3" xfId="19528" xr:uid="{00000000-0005-0000-0000-0000354C0000}"/>
    <cellStyle name="Input 2 7 4 3 2" xfId="19529" xr:uid="{00000000-0005-0000-0000-0000364C0000}"/>
    <cellStyle name="Input 2 7 4 3 2 2" xfId="19530" xr:uid="{00000000-0005-0000-0000-0000374C0000}"/>
    <cellStyle name="Input 2 7 4 3 3" xfId="19531" xr:uid="{00000000-0005-0000-0000-0000384C0000}"/>
    <cellStyle name="Input 2 7 4 3 4" xfId="19532" xr:uid="{00000000-0005-0000-0000-0000394C0000}"/>
    <cellStyle name="Input 2 7 4 4" xfId="19533" xr:uid="{00000000-0005-0000-0000-00003A4C0000}"/>
    <cellStyle name="Input 2 7 4 4 2" xfId="19534" xr:uid="{00000000-0005-0000-0000-00003B4C0000}"/>
    <cellStyle name="Input 2 7 4 4 2 2" xfId="19535" xr:uid="{00000000-0005-0000-0000-00003C4C0000}"/>
    <cellStyle name="Input 2 7 4 4 3" xfId="19536" xr:uid="{00000000-0005-0000-0000-00003D4C0000}"/>
    <cellStyle name="Input 2 7 4 4 4" xfId="19537" xr:uid="{00000000-0005-0000-0000-00003E4C0000}"/>
    <cellStyle name="Input 2 7 4 5" xfId="19538" xr:uid="{00000000-0005-0000-0000-00003F4C0000}"/>
    <cellStyle name="Input 2 7 4 5 2" xfId="19539" xr:uid="{00000000-0005-0000-0000-0000404C0000}"/>
    <cellStyle name="Input 2 7 4 5 2 2" xfId="19540" xr:uid="{00000000-0005-0000-0000-0000414C0000}"/>
    <cellStyle name="Input 2 7 4 5 3" xfId="19541" xr:uid="{00000000-0005-0000-0000-0000424C0000}"/>
    <cellStyle name="Input 2 7 4 6" xfId="19542" xr:uid="{00000000-0005-0000-0000-0000434C0000}"/>
    <cellStyle name="Input 2 7 4 6 2" xfId="19543" xr:uid="{00000000-0005-0000-0000-0000444C0000}"/>
    <cellStyle name="Input 2 7 4 6 2 2" xfId="19544" xr:uid="{00000000-0005-0000-0000-0000454C0000}"/>
    <cellStyle name="Input 2 7 4 6 3" xfId="19545" xr:uid="{00000000-0005-0000-0000-0000464C0000}"/>
    <cellStyle name="Input 2 7 4 7" xfId="19546" xr:uid="{00000000-0005-0000-0000-0000474C0000}"/>
    <cellStyle name="Input 2 7 4 7 2" xfId="19547" xr:uid="{00000000-0005-0000-0000-0000484C0000}"/>
    <cellStyle name="Input 2 7 4 7 2 2" xfId="19548" xr:uid="{00000000-0005-0000-0000-0000494C0000}"/>
    <cellStyle name="Input 2 7 4 7 3" xfId="19549" xr:uid="{00000000-0005-0000-0000-00004A4C0000}"/>
    <cellStyle name="Input 2 7 4 8" xfId="19550" xr:uid="{00000000-0005-0000-0000-00004B4C0000}"/>
    <cellStyle name="Input 2 7 4 8 2" xfId="19551" xr:uid="{00000000-0005-0000-0000-00004C4C0000}"/>
    <cellStyle name="Input 2 7 4 8 2 2" xfId="19552" xr:uid="{00000000-0005-0000-0000-00004D4C0000}"/>
    <cellStyle name="Input 2 7 4 8 3" xfId="19553" xr:uid="{00000000-0005-0000-0000-00004E4C0000}"/>
    <cellStyle name="Input 2 7 4 9" xfId="19554" xr:uid="{00000000-0005-0000-0000-00004F4C0000}"/>
    <cellStyle name="Input 2 7 4 9 2" xfId="19555" xr:uid="{00000000-0005-0000-0000-0000504C0000}"/>
    <cellStyle name="Input 2 7 4 9 2 2" xfId="19556" xr:uid="{00000000-0005-0000-0000-0000514C0000}"/>
    <cellStyle name="Input 2 7 4 9 3" xfId="19557" xr:uid="{00000000-0005-0000-0000-0000524C0000}"/>
    <cellStyle name="Input 2 7 5" xfId="19558" xr:uid="{00000000-0005-0000-0000-0000534C0000}"/>
    <cellStyle name="Input 2 7 5 10" xfId="19559" xr:uid="{00000000-0005-0000-0000-0000544C0000}"/>
    <cellStyle name="Input 2 7 5 10 2" xfId="19560" xr:uid="{00000000-0005-0000-0000-0000554C0000}"/>
    <cellStyle name="Input 2 7 5 10 2 2" xfId="19561" xr:uid="{00000000-0005-0000-0000-0000564C0000}"/>
    <cellStyle name="Input 2 7 5 10 3" xfId="19562" xr:uid="{00000000-0005-0000-0000-0000574C0000}"/>
    <cellStyle name="Input 2 7 5 11" xfId="19563" xr:uid="{00000000-0005-0000-0000-0000584C0000}"/>
    <cellStyle name="Input 2 7 5 11 2" xfId="19564" xr:uid="{00000000-0005-0000-0000-0000594C0000}"/>
    <cellStyle name="Input 2 7 5 11 2 2" xfId="19565" xr:uid="{00000000-0005-0000-0000-00005A4C0000}"/>
    <cellStyle name="Input 2 7 5 11 3" xfId="19566" xr:uid="{00000000-0005-0000-0000-00005B4C0000}"/>
    <cellStyle name="Input 2 7 5 12" xfId="19567" xr:uid="{00000000-0005-0000-0000-00005C4C0000}"/>
    <cellStyle name="Input 2 7 5 12 2" xfId="19568" xr:uid="{00000000-0005-0000-0000-00005D4C0000}"/>
    <cellStyle name="Input 2 7 5 12 2 2" xfId="19569" xr:uid="{00000000-0005-0000-0000-00005E4C0000}"/>
    <cellStyle name="Input 2 7 5 12 3" xfId="19570" xr:uid="{00000000-0005-0000-0000-00005F4C0000}"/>
    <cellStyle name="Input 2 7 5 13" xfId="19571" xr:uid="{00000000-0005-0000-0000-0000604C0000}"/>
    <cellStyle name="Input 2 7 5 13 2" xfId="19572" xr:uid="{00000000-0005-0000-0000-0000614C0000}"/>
    <cellStyle name="Input 2 7 5 13 2 2" xfId="19573" xr:uid="{00000000-0005-0000-0000-0000624C0000}"/>
    <cellStyle name="Input 2 7 5 13 3" xfId="19574" xr:uid="{00000000-0005-0000-0000-0000634C0000}"/>
    <cellStyle name="Input 2 7 5 14" xfId="19575" xr:uid="{00000000-0005-0000-0000-0000644C0000}"/>
    <cellStyle name="Input 2 7 5 14 2" xfId="19576" xr:uid="{00000000-0005-0000-0000-0000654C0000}"/>
    <cellStyle name="Input 2 7 5 14 2 2" xfId="19577" xr:uid="{00000000-0005-0000-0000-0000664C0000}"/>
    <cellStyle name="Input 2 7 5 14 3" xfId="19578" xr:uid="{00000000-0005-0000-0000-0000674C0000}"/>
    <cellStyle name="Input 2 7 5 15" xfId="19579" xr:uid="{00000000-0005-0000-0000-0000684C0000}"/>
    <cellStyle name="Input 2 7 5 15 2" xfId="19580" xr:uid="{00000000-0005-0000-0000-0000694C0000}"/>
    <cellStyle name="Input 2 7 5 15 2 2" xfId="19581" xr:uid="{00000000-0005-0000-0000-00006A4C0000}"/>
    <cellStyle name="Input 2 7 5 15 3" xfId="19582" xr:uid="{00000000-0005-0000-0000-00006B4C0000}"/>
    <cellStyle name="Input 2 7 5 16" xfId="19583" xr:uid="{00000000-0005-0000-0000-00006C4C0000}"/>
    <cellStyle name="Input 2 7 5 16 2" xfId="19584" xr:uid="{00000000-0005-0000-0000-00006D4C0000}"/>
    <cellStyle name="Input 2 7 5 16 2 2" xfId="19585" xr:uid="{00000000-0005-0000-0000-00006E4C0000}"/>
    <cellStyle name="Input 2 7 5 16 3" xfId="19586" xr:uid="{00000000-0005-0000-0000-00006F4C0000}"/>
    <cellStyle name="Input 2 7 5 17" xfId="19587" xr:uid="{00000000-0005-0000-0000-0000704C0000}"/>
    <cellStyle name="Input 2 7 5 17 2" xfId="19588" xr:uid="{00000000-0005-0000-0000-0000714C0000}"/>
    <cellStyle name="Input 2 7 5 17 2 2" xfId="19589" xr:uid="{00000000-0005-0000-0000-0000724C0000}"/>
    <cellStyle name="Input 2 7 5 17 3" xfId="19590" xr:uid="{00000000-0005-0000-0000-0000734C0000}"/>
    <cellStyle name="Input 2 7 5 18" xfId="19591" xr:uid="{00000000-0005-0000-0000-0000744C0000}"/>
    <cellStyle name="Input 2 7 5 18 2" xfId="19592" xr:uid="{00000000-0005-0000-0000-0000754C0000}"/>
    <cellStyle name="Input 2 7 5 18 2 2" xfId="19593" xr:uid="{00000000-0005-0000-0000-0000764C0000}"/>
    <cellStyle name="Input 2 7 5 18 3" xfId="19594" xr:uid="{00000000-0005-0000-0000-0000774C0000}"/>
    <cellStyle name="Input 2 7 5 19" xfId="19595" xr:uid="{00000000-0005-0000-0000-0000784C0000}"/>
    <cellStyle name="Input 2 7 5 19 2" xfId="19596" xr:uid="{00000000-0005-0000-0000-0000794C0000}"/>
    <cellStyle name="Input 2 7 5 19 2 2" xfId="19597" xr:uid="{00000000-0005-0000-0000-00007A4C0000}"/>
    <cellStyle name="Input 2 7 5 19 3" xfId="19598" xr:uid="{00000000-0005-0000-0000-00007B4C0000}"/>
    <cellStyle name="Input 2 7 5 2" xfId="19599" xr:uid="{00000000-0005-0000-0000-00007C4C0000}"/>
    <cellStyle name="Input 2 7 5 2 2" xfId="19600" xr:uid="{00000000-0005-0000-0000-00007D4C0000}"/>
    <cellStyle name="Input 2 7 5 2 2 2" xfId="19601" xr:uid="{00000000-0005-0000-0000-00007E4C0000}"/>
    <cellStyle name="Input 2 7 5 2 3" xfId="19602" xr:uid="{00000000-0005-0000-0000-00007F4C0000}"/>
    <cellStyle name="Input 2 7 5 2 4" xfId="19603" xr:uid="{00000000-0005-0000-0000-0000804C0000}"/>
    <cellStyle name="Input 2 7 5 20" xfId="19604" xr:uid="{00000000-0005-0000-0000-0000814C0000}"/>
    <cellStyle name="Input 2 7 5 20 2" xfId="19605" xr:uid="{00000000-0005-0000-0000-0000824C0000}"/>
    <cellStyle name="Input 2 7 5 20 2 2" xfId="19606" xr:uid="{00000000-0005-0000-0000-0000834C0000}"/>
    <cellStyle name="Input 2 7 5 20 3" xfId="19607" xr:uid="{00000000-0005-0000-0000-0000844C0000}"/>
    <cellStyle name="Input 2 7 5 21" xfId="19608" xr:uid="{00000000-0005-0000-0000-0000854C0000}"/>
    <cellStyle name="Input 2 7 5 21 2" xfId="19609" xr:uid="{00000000-0005-0000-0000-0000864C0000}"/>
    <cellStyle name="Input 2 7 5 22" xfId="19610" xr:uid="{00000000-0005-0000-0000-0000874C0000}"/>
    <cellStyle name="Input 2 7 5 23" xfId="19611" xr:uid="{00000000-0005-0000-0000-0000884C0000}"/>
    <cellStyle name="Input 2 7 5 3" xfId="19612" xr:uid="{00000000-0005-0000-0000-0000894C0000}"/>
    <cellStyle name="Input 2 7 5 3 2" xfId="19613" xr:uid="{00000000-0005-0000-0000-00008A4C0000}"/>
    <cellStyle name="Input 2 7 5 3 2 2" xfId="19614" xr:uid="{00000000-0005-0000-0000-00008B4C0000}"/>
    <cellStyle name="Input 2 7 5 3 3" xfId="19615" xr:uid="{00000000-0005-0000-0000-00008C4C0000}"/>
    <cellStyle name="Input 2 7 5 4" xfId="19616" xr:uid="{00000000-0005-0000-0000-00008D4C0000}"/>
    <cellStyle name="Input 2 7 5 4 2" xfId="19617" xr:uid="{00000000-0005-0000-0000-00008E4C0000}"/>
    <cellStyle name="Input 2 7 5 4 2 2" xfId="19618" xr:uid="{00000000-0005-0000-0000-00008F4C0000}"/>
    <cellStyle name="Input 2 7 5 4 3" xfId="19619" xr:uid="{00000000-0005-0000-0000-0000904C0000}"/>
    <cellStyle name="Input 2 7 5 5" xfId="19620" xr:uid="{00000000-0005-0000-0000-0000914C0000}"/>
    <cellStyle name="Input 2 7 5 5 2" xfId="19621" xr:uid="{00000000-0005-0000-0000-0000924C0000}"/>
    <cellStyle name="Input 2 7 5 5 2 2" xfId="19622" xr:uid="{00000000-0005-0000-0000-0000934C0000}"/>
    <cellStyle name="Input 2 7 5 5 3" xfId="19623" xr:uid="{00000000-0005-0000-0000-0000944C0000}"/>
    <cellStyle name="Input 2 7 5 6" xfId="19624" xr:uid="{00000000-0005-0000-0000-0000954C0000}"/>
    <cellStyle name="Input 2 7 5 6 2" xfId="19625" xr:uid="{00000000-0005-0000-0000-0000964C0000}"/>
    <cellStyle name="Input 2 7 5 6 2 2" xfId="19626" xr:uid="{00000000-0005-0000-0000-0000974C0000}"/>
    <cellStyle name="Input 2 7 5 6 3" xfId="19627" xr:uid="{00000000-0005-0000-0000-0000984C0000}"/>
    <cellStyle name="Input 2 7 5 7" xfId="19628" xr:uid="{00000000-0005-0000-0000-0000994C0000}"/>
    <cellStyle name="Input 2 7 5 7 2" xfId="19629" xr:uid="{00000000-0005-0000-0000-00009A4C0000}"/>
    <cellStyle name="Input 2 7 5 7 2 2" xfId="19630" xr:uid="{00000000-0005-0000-0000-00009B4C0000}"/>
    <cellStyle name="Input 2 7 5 7 3" xfId="19631" xr:uid="{00000000-0005-0000-0000-00009C4C0000}"/>
    <cellStyle name="Input 2 7 5 8" xfId="19632" xr:uid="{00000000-0005-0000-0000-00009D4C0000}"/>
    <cellStyle name="Input 2 7 5 8 2" xfId="19633" xr:uid="{00000000-0005-0000-0000-00009E4C0000}"/>
    <cellStyle name="Input 2 7 5 8 2 2" xfId="19634" xr:uid="{00000000-0005-0000-0000-00009F4C0000}"/>
    <cellStyle name="Input 2 7 5 8 3" xfId="19635" xr:uid="{00000000-0005-0000-0000-0000A04C0000}"/>
    <cellStyle name="Input 2 7 5 9" xfId="19636" xr:uid="{00000000-0005-0000-0000-0000A14C0000}"/>
    <cellStyle name="Input 2 7 5 9 2" xfId="19637" xr:uid="{00000000-0005-0000-0000-0000A24C0000}"/>
    <cellStyle name="Input 2 7 5 9 2 2" xfId="19638" xr:uid="{00000000-0005-0000-0000-0000A34C0000}"/>
    <cellStyle name="Input 2 7 5 9 3" xfId="19639" xr:uid="{00000000-0005-0000-0000-0000A44C0000}"/>
    <cellStyle name="Input 2 7 6" xfId="19640" xr:uid="{00000000-0005-0000-0000-0000A54C0000}"/>
    <cellStyle name="Input 2 7 6 2" xfId="19641" xr:uid="{00000000-0005-0000-0000-0000A64C0000}"/>
    <cellStyle name="Input 2 7 6 2 2" xfId="19642" xr:uid="{00000000-0005-0000-0000-0000A74C0000}"/>
    <cellStyle name="Input 2 7 6 3" xfId="19643" xr:uid="{00000000-0005-0000-0000-0000A84C0000}"/>
    <cellStyle name="Input 2 7 6 4" xfId="19644" xr:uid="{00000000-0005-0000-0000-0000A94C0000}"/>
    <cellStyle name="Input 2 7 7" xfId="19645" xr:uid="{00000000-0005-0000-0000-0000AA4C0000}"/>
    <cellStyle name="Input 2 7 7 2" xfId="19646" xr:uid="{00000000-0005-0000-0000-0000AB4C0000}"/>
    <cellStyle name="Input 2 7 7 2 2" xfId="19647" xr:uid="{00000000-0005-0000-0000-0000AC4C0000}"/>
    <cellStyle name="Input 2 7 7 3" xfId="19648" xr:uid="{00000000-0005-0000-0000-0000AD4C0000}"/>
    <cellStyle name="Input 2 7 8" xfId="19649" xr:uid="{00000000-0005-0000-0000-0000AE4C0000}"/>
    <cellStyle name="Input 2 7 8 2" xfId="19650" xr:uid="{00000000-0005-0000-0000-0000AF4C0000}"/>
    <cellStyle name="Input 2 7 8 2 2" xfId="19651" xr:uid="{00000000-0005-0000-0000-0000B04C0000}"/>
    <cellStyle name="Input 2 7 8 3" xfId="19652" xr:uid="{00000000-0005-0000-0000-0000B14C0000}"/>
    <cellStyle name="Input 2 7 9" xfId="19653" xr:uid="{00000000-0005-0000-0000-0000B24C0000}"/>
    <cellStyle name="Input 2 7 9 2" xfId="19654" xr:uid="{00000000-0005-0000-0000-0000B34C0000}"/>
    <cellStyle name="Input 2 7 9 2 2" xfId="19655" xr:uid="{00000000-0005-0000-0000-0000B44C0000}"/>
    <cellStyle name="Input 2 7 9 3" xfId="19656" xr:uid="{00000000-0005-0000-0000-0000B54C0000}"/>
    <cellStyle name="Input 2 8" xfId="19657" xr:uid="{00000000-0005-0000-0000-0000B64C0000}"/>
    <cellStyle name="Input 2 8 10" xfId="19658" xr:uid="{00000000-0005-0000-0000-0000B74C0000}"/>
    <cellStyle name="Input 2 8 10 2" xfId="19659" xr:uid="{00000000-0005-0000-0000-0000B84C0000}"/>
    <cellStyle name="Input 2 8 10 2 2" xfId="19660" xr:uid="{00000000-0005-0000-0000-0000B94C0000}"/>
    <cellStyle name="Input 2 8 10 3" xfId="19661" xr:uid="{00000000-0005-0000-0000-0000BA4C0000}"/>
    <cellStyle name="Input 2 8 11" xfId="19662" xr:uid="{00000000-0005-0000-0000-0000BB4C0000}"/>
    <cellStyle name="Input 2 8 11 2" xfId="19663" xr:uid="{00000000-0005-0000-0000-0000BC4C0000}"/>
    <cellStyle name="Input 2 8 11 2 2" xfId="19664" xr:uid="{00000000-0005-0000-0000-0000BD4C0000}"/>
    <cellStyle name="Input 2 8 11 3" xfId="19665" xr:uid="{00000000-0005-0000-0000-0000BE4C0000}"/>
    <cellStyle name="Input 2 8 12" xfId="19666" xr:uid="{00000000-0005-0000-0000-0000BF4C0000}"/>
    <cellStyle name="Input 2 8 12 2" xfId="19667" xr:uid="{00000000-0005-0000-0000-0000C04C0000}"/>
    <cellStyle name="Input 2 8 12 2 2" xfId="19668" xr:uid="{00000000-0005-0000-0000-0000C14C0000}"/>
    <cellStyle name="Input 2 8 12 3" xfId="19669" xr:uid="{00000000-0005-0000-0000-0000C24C0000}"/>
    <cellStyle name="Input 2 8 13" xfId="19670" xr:uid="{00000000-0005-0000-0000-0000C34C0000}"/>
    <cellStyle name="Input 2 8 13 2" xfId="19671" xr:uid="{00000000-0005-0000-0000-0000C44C0000}"/>
    <cellStyle name="Input 2 8 13 2 2" xfId="19672" xr:uid="{00000000-0005-0000-0000-0000C54C0000}"/>
    <cellStyle name="Input 2 8 13 3" xfId="19673" xr:uid="{00000000-0005-0000-0000-0000C64C0000}"/>
    <cellStyle name="Input 2 8 14" xfId="19674" xr:uid="{00000000-0005-0000-0000-0000C74C0000}"/>
    <cellStyle name="Input 2 8 14 2" xfId="19675" xr:uid="{00000000-0005-0000-0000-0000C84C0000}"/>
    <cellStyle name="Input 2 8 14 2 2" xfId="19676" xr:uid="{00000000-0005-0000-0000-0000C94C0000}"/>
    <cellStyle name="Input 2 8 14 3" xfId="19677" xr:uid="{00000000-0005-0000-0000-0000CA4C0000}"/>
    <cellStyle name="Input 2 8 15" xfId="19678" xr:uid="{00000000-0005-0000-0000-0000CB4C0000}"/>
    <cellStyle name="Input 2 8 15 2" xfId="19679" xr:uid="{00000000-0005-0000-0000-0000CC4C0000}"/>
    <cellStyle name="Input 2 8 15 2 2" xfId="19680" xr:uid="{00000000-0005-0000-0000-0000CD4C0000}"/>
    <cellStyle name="Input 2 8 15 3" xfId="19681" xr:uid="{00000000-0005-0000-0000-0000CE4C0000}"/>
    <cellStyle name="Input 2 8 16" xfId="19682" xr:uid="{00000000-0005-0000-0000-0000CF4C0000}"/>
    <cellStyle name="Input 2 8 16 2" xfId="19683" xr:uid="{00000000-0005-0000-0000-0000D04C0000}"/>
    <cellStyle name="Input 2 8 16 2 2" xfId="19684" xr:uid="{00000000-0005-0000-0000-0000D14C0000}"/>
    <cellStyle name="Input 2 8 16 3" xfId="19685" xr:uid="{00000000-0005-0000-0000-0000D24C0000}"/>
    <cellStyle name="Input 2 8 17" xfId="19686" xr:uid="{00000000-0005-0000-0000-0000D34C0000}"/>
    <cellStyle name="Input 2 8 17 2" xfId="19687" xr:uid="{00000000-0005-0000-0000-0000D44C0000}"/>
    <cellStyle name="Input 2 8 17 2 2" xfId="19688" xr:uid="{00000000-0005-0000-0000-0000D54C0000}"/>
    <cellStyle name="Input 2 8 17 3" xfId="19689" xr:uid="{00000000-0005-0000-0000-0000D64C0000}"/>
    <cellStyle name="Input 2 8 18" xfId="19690" xr:uid="{00000000-0005-0000-0000-0000D74C0000}"/>
    <cellStyle name="Input 2 8 18 2" xfId="19691" xr:uid="{00000000-0005-0000-0000-0000D84C0000}"/>
    <cellStyle name="Input 2 8 19" xfId="19692" xr:uid="{00000000-0005-0000-0000-0000D94C0000}"/>
    <cellStyle name="Input 2 8 2" xfId="19693" xr:uid="{00000000-0005-0000-0000-0000DA4C0000}"/>
    <cellStyle name="Input 2 8 2 10" xfId="19694" xr:uid="{00000000-0005-0000-0000-0000DB4C0000}"/>
    <cellStyle name="Input 2 8 2 10 2" xfId="19695" xr:uid="{00000000-0005-0000-0000-0000DC4C0000}"/>
    <cellStyle name="Input 2 8 2 10 2 2" xfId="19696" xr:uid="{00000000-0005-0000-0000-0000DD4C0000}"/>
    <cellStyle name="Input 2 8 2 10 3" xfId="19697" xr:uid="{00000000-0005-0000-0000-0000DE4C0000}"/>
    <cellStyle name="Input 2 8 2 11" xfId="19698" xr:uid="{00000000-0005-0000-0000-0000DF4C0000}"/>
    <cellStyle name="Input 2 8 2 11 2" xfId="19699" xr:uid="{00000000-0005-0000-0000-0000E04C0000}"/>
    <cellStyle name="Input 2 8 2 11 2 2" xfId="19700" xr:uid="{00000000-0005-0000-0000-0000E14C0000}"/>
    <cellStyle name="Input 2 8 2 11 3" xfId="19701" xr:uid="{00000000-0005-0000-0000-0000E24C0000}"/>
    <cellStyle name="Input 2 8 2 12" xfId="19702" xr:uid="{00000000-0005-0000-0000-0000E34C0000}"/>
    <cellStyle name="Input 2 8 2 12 2" xfId="19703" xr:uid="{00000000-0005-0000-0000-0000E44C0000}"/>
    <cellStyle name="Input 2 8 2 12 2 2" xfId="19704" xr:uid="{00000000-0005-0000-0000-0000E54C0000}"/>
    <cellStyle name="Input 2 8 2 12 3" xfId="19705" xr:uid="{00000000-0005-0000-0000-0000E64C0000}"/>
    <cellStyle name="Input 2 8 2 13" xfId="19706" xr:uid="{00000000-0005-0000-0000-0000E74C0000}"/>
    <cellStyle name="Input 2 8 2 13 2" xfId="19707" xr:uid="{00000000-0005-0000-0000-0000E84C0000}"/>
    <cellStyle name="Input 2 8 2 13 2 2" xfId="19708" xr:uid="{00000000-0005-0000-0000-0000E94C0000}"/>
    <cellStyle name="Input 2 8 2 13 3" xfId="19709" xr:uid="{00000000-0005-0000-0000-0000EA4C0000}"/>
    <cellStyle name="Input 2 8 2 14" xfId="19710" xr:uid="{00000000-0005-0000-0000-0000EB4C0000}"/>
    <cellStyle name="Input 2 8 2 14 2" xfId="19711" xr:uid="{00000000-0005-0000-0000-0000EC4C0000}"/>
    <cellStyle name="Input 2 8 2 14 2 2" xfId="19712" xr:uid="{00000000-0005-0000-0000-0000ED4C0000}"/>
    <cellStyle name="Input 2 8 2 14 3" xfId="19713" xr:uid="{00000000-0005-0000-0000-0000EE4C0000}"/>
    <cellStyle name="Input 2 8 2 15" xfId="19714" xr:uid="{00000000-0005-0000-0000-0000EF4C0000}"/>
    <cellStyle name="Input 2 8 2 15 2" xfId="19715" xr:uid="{00000000-0005-0000-0000-0000F04C0000}"/>
    <cellStyle name="Input 2 8 2 15 2 2" xfId="19716" xr:uid="{00000000-0005-0000-0000-0000F14C0000}"/>
    <cellStyle name="Input 2 8 2 15 3" xfId="19717" xr:uid="{00000000-0005-0000-0000-0000F24C0000}"/>
    <cellStyle name="Input 2 8 2 16" xfId="19718" xr:uid="{00000000-0005-0000-0000-0000F34C0000}"/>
    <cellStyle name="Input 2 8 2 16 2" xfId="19719" xr:uid="{00000000-0005-0000-0000-0000F44C0000}"/>
    <cellStyle name="Input 2 8 2 16 2 2" xfId="19720" xr:uid="{00000000-0005-0000-0000-0000F54C0000}"/>
    <cellStyle name="Input 2 8 2 16 3" xfId="19721" xr:uid="{00000000-0005-0000-0000-0000F64C0000}"/>
    <cellStyle name="Input 2 8 2 17" xfId="19722" xr:uid="{00000000-0005-0000-0000-0000F74C0000}"/>
    <cellStyle name="Input 2 8 2 17 2" xfId="19723" xr:uid="{00000000-0005-0000-0000-0000F84C0000}"/>
    <cellStyle name="Input 2 8 2 17 2 2" xfId="19724" xr:uid="{00000000-0005-0000-0000-0000F94C0000}"/>
    <cellStyle name="Input 2 8 2 17 3" xfId="19725" xr:uid="{00000000-0005-0000-0000-0000FA4C0000}"/>
    <cellStyle name="Input 2 8 2 18" xfId="19726" xr:uid="{00000000-0005-0000-0000-0000FB4C0000}"/>
    <cellStyle name="Input 2 8 2 18 2" xfId="19727" xr:uid="{00000000-0005-0000-0000-0000FC4C0000}"/>
    <cellStyle name="Input 2 8 2 18 2 2" xfId="19728" xr:uid="{00000000-0005-0000-0000-0000FD4C0000}"/>
    <cellStyle name="Input 2 8 2 18 3" xfId="19729" xr:uid="{00000000-0005-0000-0000-0000FE4C0000}"/>
    <cellStyle name="Input 2 8 2 19" xfId="19730" xr:uid="{00000000-0005-0000-0000-0000FF4C0000}"/>
    <cellStyle name="Input 2 8 2 19 2" xfId="19731" xr:uid="{00000000-0005-0000-0000-0000004D0000}"/>
    <cellStyle name="Input 2 8 2 19 2 2" xfId="19732" xr:uid="{00000000-0005-0000-0000-0000014D0000}"/>
    <cellStyle name="Input 2 8 2 19 3" xfId="19733" xr:uid="{00000000-0005-0000-0000-0000024D0000}"/>
    <cellStyle name="Input 2 8 2 2" xfId="19734" xr:uid="{00000000-0005-0000-0000-0000034D0000}"/>
    <cellStyle name="Input 2 8 2 2 2" xfId="19735" xr:uid="{00000000-0005-0000-0000-0000044D0000}"/>
    <cellStyle name="Input 2 8 2 2 2 2" xfId="19736" xr:uid="{00000000-0005-0000-0000-0000054D0000}"/>
    <cellStyle name="Input 2 8 2 2 2 2 2" xfId="19737" xr:uid="{00000000-0005-0000-0000-0000064D0000}"/>
    <cellStyle name="Input 2 8 2 2 2 3" xfId="19738" xr:uid="{00000000-0005-0000-0000-0000074D0000}"/>
    <cellStyle name="Input 2 8 2 2 2 4" xfId="19739" xr:uid="{00000000-0005-0000-0000-0000084D0000}"/>
    <cellStyle name="Input 2 8 2 2 3" xfId="19740" xr:uid="{00000000-0005-0000-0000-0000094D0000}"/>
    <cellStyle name="Input 2 8 2 2 3 2" xfId="19741" xr:uid="{00000000-0005-0000-0000-00000A4D0000}"/>
    <cellStyle name="Input 2 8 2 2 4" xfId="19742" xr:uid="{00000000-0005-0000-0000-00000B4D0000}"/>
    <cellStyle name="Input 2 8 2 2 5" xfId="19743" xr:uid="{00000000-0005-0000-0000-00000C4D0000}"/>
    <cellStyle name="Input 2 8 2 20" xfId="19744" xr:uid="{00000000-0005-0000-0000-00000D4D0000}"/>
    <cellStyle name="Input 2 8 2 20 2" xfId="19745" xr:uid="{00000000-0005-0000-0000-00000E4D0000}"/>
    <cellStyle name="Input 2 8 2 20 2 2" xfId="19746" xr:uid="{00000000-0005-0000-0000-00000F4D0000}"/>
    <cellStyle name="Input 2 8 2 20 3" xfId="19747" xr:uid="{00000000-0005-0000-0000-0000104D0000}"/>
    <cellStyle name="Input 2 8 2 21" xfId="19748" xr:uid="{00000000-0005-0000-0000-0000114D0000}"/>
    <cellStyle name="Input 2 8 2 21 2" xfId="19749" xr:uid="{00000000-0005-0000-0000-0000124D0000}"/>
    <cellStyle name="Input 2 8 2 22" xfId="19750" xr:uid="{00000000-0005-0000-0000-0000134D0000}"/>
    <cellStyle name="Input 2 8 2 23" xfId="19751" xr:uid="{00000000-0005-0000-0000-0000144D0000}"/>
    <cellStyle name="Input 2 8 2 3" xfId="19752" xr:uid="{00000000-0005-0000-0000-0000154D0000}"/>
    <cellStyle name="Input 2 8 2 3 2" xfId="19753" xr:uid="{00000000-0005-0000-0000-0000164D0000}"/>
    <cellStyle name="Input 2 8 2 3 2 2" xfId="19754" xr:uid="{00000000-0005-0000-0000-0000174D0000}"/>
    <cellStyle name="Input 2 8 2 3 2 3" xfId="19755" xr:uid="{00000000-0005-0000-0000-0000184D0000}"/>
    <cellStyle name="Input 2 8 2 3 3" xfId="19756" xr:uid="{00000000-0005-0000-0000-0000194D0000}"/>
    <cellStyle name="Input 2 8 2 3 3 2" xfId="19757" xr:uid="{00000000-0005-0000-0000-00001A4D0000}"/>
    <cellStyle name="Input 2 8 2 3 4" xfId="19758" xr:uid="{00000000-0005-0000-0000-00001B4D0000}"/>
    <cellStyle name="Input 2 8 2 4" xfId="19759" xr:uid="{00000000-0005-0000-0000-00001C4D0000}"/>
    <cellStyle name="Input 2 8 2 4 2" xfId="19760" xr:uid="{00000000-0005-0000-0000-00001D4D0000}"/>
    <cellStyle name="Input 2 8 2 4 2 2" xfId="19761" xr:uid="{00000000-0005-0000-0000-00001E4D0000}"/>
    <cellStyle name="Input 2 8 2 4 3" xfId="19762" xr:uid="{00000000-0005-0000-0000-00001F4D0000}"/>
    <cellStyle name="Input 2 8 2 4 4" xfId="19763" xr:uid="{00000000-0005-0000-0000-0000204D0000}"/>
    <cellStyle name="Input 2 8 2 5" xfId="19764" xr:uid="{00000000-0005-0000-0000-0000214D0000}"/>
    <cellStyle name="Input 2 8 2 5 2" xfId="19765" xr:uid="{00000000-0005-0000-0000-0000224D0000}"/>
    <cellStyle name="Input 2 8 2 5 2 2" xfId="19766" xr:uid="{00000000-0005-0000-0000-0000234D0000}"/>
    <cellStyle name="Input 2 8 2 5 3" xfId="19767" xr:uid="{00000000-0005-0000-0000-0000244D0000}"/>
    <cellStyle name="Input 2 8 2 5 4" xfId="19768" xr:uid="{00000000-0005-0000-0000-0000254D0000}"/>
    <cellStyle name="Input 2 8 2 6" xfId="19769" xr:uid="{00000000-0005-0000-0000-0000264D0000}"/>
    <cellStyle name="Input 2 8 2 6 2" xfId="19770" xr:uid="{00000000-0005-0000-0000-0000274D0000}"/>
    <cellStyle name="Input 2 8 2 6 2 2" xfId="19771" xr:uid="{00000000-0005-0000-0000-0000284D0000}"/>
    <cellStyle name="Input 2 8 2 6 3" xfId="19772" xr:uid="{00000000-0005-0000-0000-0000294D0000}"/>
    <cellStyle name="Input 2 8 2 7" xfId="19773" xr:uid="{00000000-0005-0000-0000-00002A4D0000}"/>
    <cellStyle name="Input 2 8 2 7 2" xfId="19774" xr:uid="{00000000-0005-0000-0000-00002B4D0000}"/>
    <cellStyle name="Input 2 8 2 7 2 2" xfId="19775" xr:uid="{00000000-0005-0000-0000-00002C4D0000}"/>
    <cellStyle name="Input 2 8 2 7 3" xfId="19776" xr:uid="{00000000-0005-0000-0000-00002D4D0000}"/>
    <cellStyle name="Input 2 8 2 8" xfId="19777" xr:uid="{00000000-0005-0000-0000-00002E4D0000}"/>
    <cellStyle name="Input 2 8 2 8 2" xfId="19778" xr:uid="{00000000-0005-0000-0000-00002F4D0000}"/>
    <cellStyle name="Input 2 8 2 8 2 2" xfId="19779" xr:uid="{00000000-0005-0000-0000-0000304D0000}"/>
    <cellStyle name="Input 2 8 2 8 3" xfId="19780" xr:uid="{00000000-0005-0000-0000-0000314D0000}"/>
    <cellStyle name="Input 2 8 2 9" xfId="19781" xr:uid="{00000000-0005-0000-0000-0000324D0000}"/>
    <cellStyle name="Input 2 8 2 9 2" xfId="19782" xr:uid="{00000000-0005-0000-0000-0000334D0000}"/>
    <cellStyle name="Input 2 8 2 9 2 2" xfId="19783" xr:uid="{00000000-0005-0000-0000-0000344D0000}"/>
    <cellStyle name="Input 2 8 2 9 3" xfId="19784" xr:uid="{00000000-0005-0000-0000-0000354D0000}"/>
    <cellStyle name="Input 2 8 20" xfId="19785" xr:uid="{00000000-0005-0000-0000-0000364D0000}"/>
    <cellStyle name="Input 2 8 3" xfId="19786" xr:uid="{00000000-0005-0000-0000-0000374D0000}"/>
    <cellStyle name="Input 2 8 3 2" xfId="19787" xr:uid="{00000000-0005-0000-0000-0000384D0000}"/>
    <cellStyle name="Input 2 8 3 2 2" xfId="19788" xr:uid="{00000000-0005-0000-0000-0000394D0000}"/>
    <cellStyle name="Input 2 8 3 2 2 2" xfId="19789" xr:uid="{00000000-0005-0000-0000-00003A4D0000}"/>
    <cellStyle name="Input 2 8 3 2 3" xfId="19790" xr:uid="{00000000-0005-0000-0000-00003B4D0000}"/>
    <cellStyle name="Input 2 8 3 2 4" xfId="19791" xr:uid="{00000000-0005-0000-0000-00003C4D0000}"/>
    <cellStyle name="Input 2 8 3 3" xfId="19792" xr:uid="{00000000-0005-0000-0000-00003D4D0000}"/>
    <cellStyle name="Input 2 8 3 3 2" xfId="19793" xr:uid="{00000000-0005-0000-0000-00003E4D0000}"/>
    <cellStyle name="Input 2 8 3 4" xfId="19794" xr:uid="{00000000-0005-0000-0000-00003F4D0000}"/>
    <cellStyle name="Input 2 8 3 5" xfId="19795" xr:uid="{00000000-0005-0000-0000-0000404D0000}"/>
    <cellStyle name="Input 2 8 4" xfId="19796" xr:uid="{00000000-0005-0000-0000-0000414D0000}"/>
    <cellStyle name="Input 2 8 4 2" xfId="19797" xr:uid="{00000000-0005-0000-0000-0000424D0000}"/>
    <cellStyle name="Input 2 8 4 2 2" xfId="19798" xr:uid="{00000000-0005-0000-0000-0000434D0000}"/>
    <cellStyle name="Input 2 8 4 2 3" xfId="19799" xr:uid="{00000000-0005-0000-0000-0000444D0000}"/>
    <cellStyle name="Input 2 8 4 3" xfId="19800" xr:uid="{00000000-0005-0000-0000-0000454D0000}"/>
    <cellStyle name="Input 2 8 4 3 2" xfId="19801" xr:uid="{00000000-0005-0000-0000-0000464D0000}"/>
    <cellStyle name="Input 2 8 4 4" xfId="19802" xr:uid="{00000000-0005-0000-0000-0000474D0000}"/>
    <cellStyle name="Input 2 8 5" xfId="19803" xr:uid="{00000000-0005-0000-0000-0000484D0000}"/>
    <cellStyle name="Input 2 8 5 2" xfId="19804" xr:uid="{00000000-0005-0000-0000-0000494D0000}"/>
    <cellStyle name="Input 2 8 5 2 2" xfId="19805" xr:uid="{00000000-0005-0000-0000-00004A4D0000}"/>
    <cellStyle name="Input 2 8 5 2 3" xfId="19806" xr:uid="{00000000-0005-0000-0000-00004B4D0000}"/>
    <cellStyle name="Input 2 8 5 3" xfId="19807" xr:uid="{00000000-0005-0000-0000-00004C4D0000}"/>
    <cellStyle name="Input 2 8 5 4" xfId="19808" xr:uid="{00000000-0005-0000-0000-00004D4D0000}"/>
    <cellStyle name="Input 2 8 6" xfId="19809" xr:uid="{00000000-0005-0000-0000-00004E4D0000}"/>
    <cellStyle name="Input 2 8 6 2" xfId="19810" xr:uid="{00000000-0005-0000-0000-00004F4D0000}"/>
    <cellStyle name="Input 2 8 6 2 2" xfId="19811" xr:uid="{00000000-0005-0000-0000-0000504D0000}"/>
    <cellStyle name="Input 2 8 6 3" xfId="19812" xr:uid="{00000000-0005-0000-0000-0000514D0000}"/>
    <cellStyle name="Input 2 8 6 4" xfId="19813" xr:uid="{00000000-0005-0000-0000-0000524D0000}"/>
    <cellStyle name="Input 2 8 7" xfId="19814" xr:uid="{00000000-0005-0000-0000-0000534D0000}"/>
    <cellStyle name="Input 2 8 7 2" xfId="19815" xr:uid="{00000000-0005-0000-0000-0000544D0000}"/>
    <cellStyle name="Input 2 8 7 2 2" xfId="19816" xr:uid="{00000000-0005-0000-0000-0000554D0000}"/>
    <cellStyle name="Input 2 8 7 3" xfId="19817" xr:uid="{00000000-0005-0000-0000-0000564D0000}"/>
    <cellStyle name="Input 2 8 8" xfId="19818" xr:uid="{00000000-0005-0000-0000-0000574D0000}"/>
    <cellStyle name="Input 2 8 8 2" xfId="19819" xr:uid="{00000000-0005-0000-0000-0000584D0000}"/>
    <cellStyle name="Input 2 8 8 2 2" xfId="19820" xr:uid="{00000000-0005-0000-0000-0000594D0000}"/>
    <cellStyle name="Input 2 8 8 3" xfId="19821" xr:uid="{00000000-0005-0000-0000-00005A4D0000}"/>
    <cellStyle name="Input 2 8 9" xfId="19822" xr:uid="{00000000-0005-0000-0000-00005B4D0000}"/>
    <cellStyle name="Input 2 8 9 2" xfId="19823" xr:uid="{00000000-0005-0000-0000-00005C4D0000}"/>
    <cellStyle name="Input 2 8 9 2 2" xfId="19824" xr:uid="{00000000-0005-0000-0000-00005D4D0000}"/>
    <cellStyle name="Input 2 8 9 3" xfId="19825" xr:uid="{00000000-0005-0000-0000-00005E4D0000}"/>
    <cellStyle name="Input 2 9" xfId="19826" xr:uid="{00000000-0005-0000-0000-00005F4D0000}"/>
    <cellStyle name="Input 2 9 10" xfId="19827" xr:uid="{00000000-0005-0000-0000-0000604D0000}"/>
    <cellStyle name="Input 2 9 10 2" xfId="19828" xr:uid="{00000000-0005-0000-0000-0000614D0000}"/>
    <cellStyle name="Input 2 9 10 2 2" xfId="19829" xr:uid="{00000000-0005-0000-0000-0000624D0000}"/>
    <cellStyle name="Input 2 9 10 3" xfId="19830" xr:uid="{00000000-0005-0000-0000-0000634D0000}"/>
    <cellStyle name="Input 2 9 11" xfId="19831" xr:uid="{00000000-0005-0000-0000-0000644D0000}"/>
    <cellStyle name="Input 2 9 11 2" xfId="19832" xr:uid="{00000000-0005-0000-0000-0000654D0000}"/>
    <cellStyle name="Input 2 9 11 2 2" xfId="19833" xr:uid="{00000000-0005-0000-0000-0000664D0000}"/>
    <cellStyle name="Input 2 9 11 3" xfId="19834" xr:uid="{00000000-0005-0000-0000-0000674D0000}"/>
    <cellStyle name="Input 2 9 12" xfId="19835" xr:uid="{00000000-0005-0000-0000-0000684D0000}"/>
    <cellStyle name="Input 2 9 12 2" xfId="19836" xr:uid="{00000000-0005-0000-0000-0000694D0000}"/>
    <cellStyle name="Input 2 9 12 2 2" xfId="19837" xr:uid="{00000000-0005-0000-0000-00006A4D0000}"/>
    <cellStyle name="Input 2 9 12 3" xfId="19838" xr:uid="{00000000-0005-0000-0000-00006B4D0000}"/>
    <cellStyle name="Input 2 9 13" xfId="19839" xr:uid="{00000000-0005-0000-0000-00006C4D0000}"/>
    <cellStyle name="Input 2 9 13 2" xfId="19840" xr:uid="{00000000-0005-0000-0000-00006D4D0000}"/>
    <cellStyle name="Input 2 9 13 2 2" xfId="19841" xr:uid="{00000000-0005-0000-0000-00006E4D0000}"/>
    <cellStyle name="Input 2 9 13 3" xfId="19842" xr:uid="{00000000-0005-0000-0000-00006F4D0000}"/>
    <cellStyle name="Input 2 9 14" xfId="19843" xr:uid="{00000000-0005-0000-0000-0000704D0000}"/>
    <cellStyle name="Input 2 9 14 2" xfId="19844" xr:uid="{00000000-0005-0000-0000-0000714D0000}"/>
    <cellStyle name="Input 2 9 14 2 2" xfId="19845" xr:uid="{00000000-0005-0000-0000-0000724D0000}"/>
    <cellStyle name="Input 2 9 14 3" xfId="19846" xr:uid="{00000000-0005-0000-0000-0000734D0000}"/>
    <cellStyle name="Input 2 9 15" xfId="19847" xr:uid="{00000000-0005-0000-0000-0000744D0000}"/>
    <cellStyle name="Input 2 9 15 2" xfId="19848" xr:uid="{00000000-0005-0000-0000-0000754D0000}"/>
    <cellStyle name="Input 2 9 15 2 2" xfId="19849" xr:uid="{00000000-0005-0000-0000-0000764D0000}"/>
    <cellStyle name="Input 2 9 15 3" xfId="19850" xr:uid="{00000000-0005-0000-0000-0000774D0000}"/>
    <cellStyle name="Input 2 9 16" xfId="19851" xr:uid="{00000000-0005-0000-0000-0000784D0000}"/>
    <cellStyle name="Input 2 9 16 2" xfId="19852" xr:uid="{00000000-0005-0000-0000-0000794D0000}"/>
    <cellStyle name="Input 2 9 16 2 2" xfId="19853" xr:uid="{00000000-0005-0000-0000-00007A4D0000}"/>
    <cellStyle name="Input 2 9 16 3" xfId="19854" xr:uid="{00000000-0005-0000-0000-00007B4D0000}"/>
    <cellStyle name="Input 2 9 17" xfId="19855" xr:uid="{00000000-0005-0000-0000-00007C4D0000}"/>
    <cellStyle name="Input 2 9 17 2" xfId="19856" xr:uid="{00000000-0005-0000-0000-00007D4D0000}"/>
    <cellStyle name="Input 2 9 17 2 2" xfId="19857" xr:uid="{00000000-0005-0000-0000-00007E4D0000}"/>
    <cellStyle name="Input 2 9 17 3" xfId="19858" xr:uid="{00000000-0005-0000-0000-00007F4D0000}"/>
    <cellStyle name="Input 2 9 18" xfId="19859" xr:uid="{00000000-0005-0000-0000-0000804D0000}"/>
    <cellStyle name="Input 2 9 18 2" xfId="19860" xr:uid="{00000000-0005-0000-0000-0000814D0000}"/>
    <cellStyle name="Input 2 9 19" xfId="19861" xr:uid="{00000000-0005-0000-0000-0000824D0000}"/>
    <cellStyle name="Input 2 9 2" xfId="19862" xr:uid="{00000000-0005-0000-0000-0000834D0000}"/>
    <cellStyle name="Input 2 9 2 10" xfId="19863" xr:uid="{00000000-0005-0000-0000-0000844D0000}"/>
    <cellStyle name="Input 2 9 2 10 2" xfId="19864" xr:uid="{00000000-0005-0000-0000-0000854D0000}"/>
    <cellStyle name="Input 2 9 2 10 2 2" xfId="19865" xr:uid="{00000000-0005-0000-0000-0000864D0000}"/>
    <cellStyle name="Input 2 9 2 10 3" xfId="19866" xr:uid="{00000000-0005-0000-0000-0000874D0000}"/>
    <cellStyle name="Input 2 9 2 11" xfId="19867" xr:uid="{00000000-0005-0000-0000-0000884D0000}"/>
    <cellStyle name="Input 2 9 2 11 2" xfId="19868" xr:uid="{00000000-0005-0000-0000-0000894D0000}"/>
    <cellStyle name="Input 2 9 2 11 2 2" xfId="19869" xr:uid="{00000000-0005-0000-0000-00008A4D0000}"/>
    <cellStyle name="Input 2 9 2 11 3" xfId="19870" xr:uid="{00000000-0005-0000-0000-00008B4D0000}"/>
    <cellStyle name="Input 2 9 2 12" xfId="19871" xr:uid="{00000000-0005-0000-0000-00008C4D0000}"/>
    <cellStyle name="Input 2 9 2 12 2" xfId="19872" xr:uid="{00000000-0005-0000-0000-00008D4D0000}"/>
    <cellStyle name="Input 2 9 2 12 2 2" xfId="19873" xr:uid="{00000000-0005-0000-0000-00008E4D0000}"/>
    <cellStyle name="Input 2 9 2 12 3" xfId="19874" xr:uid="{00000000-0005-0000-0000-00008F4D0000}"/>
    <cellStyle name="Input 2 9 2 13" xfId="19875" xr:uid="{00000000-0005-0000-0000-0000904D0000}"/>
    <cellStyle name="Input 2 9 2 13 2" xfId="19876" xr:uid="{00000000-0005-0000-0000-0000914D0000}"/>
    <cellStyle name="Input 2 9 2 13 2 2" xfId="19877" xr:uid="{00000000-0005-0000-0000-0000924D0000}"/>
    <cellStyle name="Input 2 9 2 13 3" xfId="19878" xr:uid="{00000000-0005-0000-0000-0000934D0000}"/>
    <cellStyle name="Input 2 9 2 14" xfId="19879" xr:uid="{00000000-0005-0000-0000-0000944D0000}"/>
    <cellStyle name="Input 2 9 2 14 2" xfId="19880" xr:uid="{00000000-0005-0000-0000-0000954D0000}"/>
    <cellStyle name="Input 2 9 2 14 2 2" xfId="19881" xr:uid="{00000000-0005-0000-0000-0000964D0000}"/>
    <cellStyle name="Input 2 9 2 14 3" xfId="19882" xr:uid="{00000000-0005-0000-0000-0000974D0000}"/>
    <cellStyle name="Input 2 9 2 15" xfId="19883" xr:uid="{00000000-0005-0000-0000-0000984D0000}"/>
    <cellStyle name="Input 2 9 2 15 2" xfId="19884" xr:uid="{00000000-0005-0000-0000-0000994D0000}"/>
    <cellStyle name="Input 2 9 2 15 2 2" xfId="19885" xr:uid="{00000000-0005-0000-0000-00009A4D0000}"/>
    <cellStyle name="Input 2 9 2 15 3" xfId="19886" xr:uid="{00000000-0005-0000-0000-00009B4D0000}"/>
    <cellStyle name="Input 2 9 2 16" xfId="19887" xr:uid="{00000000-0005-0000-0000-00009C4D0000}"/>
    <cellStyle name="Input 2 9 2 16 2" xfId="19888" xr:uid="{00000000-0005-0000-0000-00009D4D0000}"/>
    <cellStyle name="Input 2 9 2 16 2 2" xfId="19889" xr:uid="{00000000-0005-0000-0000-00009E4D0000}"/>
    <cellStyle name="Input 2 9 2 16 3" xfId="19890" xr:uid="{00000000-0005-0000-0000-00009F4D0000}"/>
    <cellStyle name="Input 2 9 2 17" xfId="19891" xr:uid="{00000000-0005-0000-0000-0000A04D0000}"/>
    <cellStyle name="Input 2 9 2 17 2" xfId="19892" xr:uid="{00000000-0005-0000-0000-0000A14D0000}"/>
    <cellStyle name="Input 2 9 2 17 2 2" xfId="19893" xr:uid="{00000000-0005-0000-0000-0000A24D0000}"/>
    <cellStyle name="Input 2 9 2 17 3" xfId="19894" xr:uid="{00000000-0005-0000-0000-0000A34D0000}"/>
    <cellStyle name="Input 2 9 2 18" xfId="19895" xr:uid="{00000000-0005-0000-0000-0000A44D0000}"/>
    <cellStyle name="Input 2 9 2 18 2" xfId="19896" xr:uid="{00000000-0005-0000-0000-0000A54D0000}"/>
    <cellStyle name="Input 2 9 2 18 2 2" xfId="19897" xr:uid="{00000000-0005-0000-0000-0000A64D0000}"/>
    <cellStyle name="Input 2 9 2 18 3" xfId="19898" xr:uid="{00000000-0005-0000-0000-0000A74D0000}"/>
    <cellStyle name="Input 2 9 2 19" xfId="19899" xr:uid="{00000000-0005-0000-0000-0000A84D0000}"/>
    <cellStyle name="Input 2 9 2 19 2" xfId="19900" xr:uid="{00000000-0005-0000-0000-0000A94D0000}"/>
    <cellStyle name="Input 2 9 2 19 2 2" xfId="19901" xr:uid="{00000000-0005-0000-0000-0000AA4D0000}"/>
    <cellStyle name="Input 2 9 2 19 3" xfId="19902" xr:uid="{00000000-0005-0000-0000-0000AB4D0000}"/>
    <cellStyle name="Input 2 9 2 2" xfId="19903" xr:uid="{00000000-0005-0000-0000-0000AC4D0000}"/>
    <cellStyle name="Input 2 9 2 2 2" xfId="19904" xr:uid="{00000000-0005-0000-0000-0000AD4D0000}"/>
    <cellStyle name="Input 2 9 2 2 2 2" xfId="19905" xr:uid="{00000000-0005-0000-0000-0000AE4D0000}"/>
    <cellStyle name="Input 2 9 2 2 2 2 2" xfId="19906" xr:uid="{00000000-0005-0000-0000-0000AF4D0000}"/>
    <cellStyle name="Input 2 9 2 2 2 3" xfId="19907" xr:uid="{00000000-0005-0000-0000-0000B04D0000}"/>
    <cellStyle name="Input 2 9 2 2 2 4" xfId="19908" xr:uid="{00000000-0005-0000-0000-0000B14D0000}"/>
    <cellStyle name="Input 2 9 2 2 3" xfId="19909" xr:uid="{00000000-0005-0000-0000-0000B24D0000}"/>
    <cellStyle name="Input 2 9 2 2 3 2" xfId="19910" xr:uid="{00000000-0005-0000-0000-0000B34D0000}"/>
    <cellStyle name="Input 2 9 2 2 4" xfId="19911" xr:uid="{00000000-0005-0000-0000-0000B44D0000}"/>
    <cellStyle name="Input 2 9 2 2 5" xfId="19912" xr:uid="{00000000-0005-0000-0000-0000B54D0000}"/>
    <cellStyle name="Input 2 9 2 20" xfId="19913" xr:uid="{00000000-0005-0000-0000-0000B64D0000}"/>
    <cellStyle name="Input 2 9 2 20 2" xfId="19914" xr:uid="{00000000-0005-0000-0000-0000B74D0000}"/>
    <cellStyle name="Input 2 9 2 20 2 2" xfId="19915" xr:uid="{00000000-0005-0000-0000-0000B84D0000}"/>
    <cellStyle name="Input 2 9 2 20 3" xfId="19916" xr:uid="{00000000-0005-0000-0000-0000B94D0000}"/>
    <cellStyle name="Input 2 9 2 21" xfId="19917" xr:uid="{00000000-0005-0000-0000-0000BA4D0000}"/>
    <cellStyle name="Input 2 9 2 21 2" xfId="19918" xr:uid="{00000000-0005-0000-0000-0000BB4D0000}"/>
    <cellStyle name="Input 2 9 2 22" xfId="19919" xr:uid="{00000000-0005-0000-0000-0000BC4D0000}"/>
    <cellStyle name="Input 2 9 2 23" xfId="19920" xr:uid="{00000000-0005-0000-0000-0000BD4D0000}"/>
    <cellStyle name="Input 2 9 2 3" xfId="19921" xr:uid="{00000000-0005-0000-0000-0000BE4D0000}"/>
    <cellStyle name="Input 2 9 2 3 2" xfId="19922" xr:uid="{00000000-0005-0000-0000-0000BF4D0000}"/>
    <cellStyle name="Input 2 9 2 3 2 2" xfId="19923" xr:uid="{00000000-0005-0000-0000-0000C04D0000}"/>
    <cellStyle name="Input 2 9 2 3 2 3" xfId="19924" xr:uid="{00000000-0005-0000-0000-0000C14D0000}"/>
    <cellStyle name="Input 2 9 2 3 3" xfId="19925" xr:uid="{00000000-0005-0000-0000-0000C24D0000}"/>
    <cellStyle name="Input 2 9 2 3 3 2" xfId="19926" xr:uid="{00000000-0005-0000-0000-0000C34D0000}"/>
    <cellStyle name="Input 2 9 2 3 4" xfId="19927" xr:uid="{00000000-0005-0000-0000-0000C44D0000}"/>
    <cellStyle name="Input 2 9 2 4" xfId="19928" xr:uid="{00000000-0005-0000-0000-0000C54D0000}"/>
    <cellStyle name="Input 2 9 2 4 2" xfId="19929" xr:uid="{00000000-0005-0000-0000-0000C64D0000}"/>
    <cellStyle name="Input 2 9 2 4 2 2" xfId="19930" xr:uid="{00000000-0005-0000-0000-0000C74D0000}"/>
    <cellStyle name="Input 2 9 2 4 3" xfId="19931" xr:uid="{00000000-0005-0000-0000-0000C84D0000}"/>
    <cellStyle name="Input 2 9 2 4 4" xfId="19932" xr:uid="{00000000-0005-0000-0000-0000C94D0000}"/>
    <cellStyle name="Input 2 9 2 5" xfId="19933" xr:uid="{00000000-0005-0000-0000-0000CA4D0000}"/>
    <cellStyle name="Input 2 9 2 5 2" xfId="19934" xr:uid="{00000000-0005-0000-0000-0000CB4D0000}"/>
    <cellStyle name="Input 2 9 2 5 2 2" xfId="19935" xr:uid="{00000000-0005-0000-0000-0000CC4D0000}"/>
    <cellStyle name="Input 2 9 2 5 3" xfId="19936" xr:uid="{00000000-0005-0000-0000-0000CD4D0000}"/>
    <cellStyle name="Input 2 9 2 5 4" xfId="19937" xr:uid="{00000000-0005-0000-0000-0000CE4D0000}"/>
    <cellStyle name="Input 2 9 2 6" xfId="19938" xr:uid="{00000000-0005-0000-0000-0000CF4D0000}"/>
    <cellStyle name="Input 2 9 2 6 2" xfId="19939" xr:uid="{00000000-0005-0000-0000-0000D04D0000}"/>
    <cellStyle name="Input 2 9 2 6 2 2" xfId="19940" xr:uid="{00000000-0005-0000-0000-0000D14D0000}"/>
    <cellStyle name="Input 2 9 2 6 3" xfId="19941" xr:uid="{00000000-0005-0000-0000-0000D24D0000}"/>
    <cellStyle name="Input 2 9 2 7" xfId="19942" xr:uid="{00000000-0005-0000-0000-0000D34D0000}"/>
    <cellStyle name="Input 2 9 2 7 2" xfId="19943" xr:uid="{00000000-0005-0000-0000-0000D44D0000}"/>
    <cellStyle name="Input 2 9 2 7 2 2" xfId="19944" xr:uid="{00000000-0005-0000-0000-0000D54D0000}"/>
    <cellStyle name="Input 2 9 2 7 3" xfId="19945" xr:uid="{00000000-0005-0000-0000-0000D64D0000}"/>
    <cellStyle name="Input 2 9 2 8" xfId="19946" xr:uid="{00000000-0005-0000-0000-0000D74D0000}"/>
    <cellStyle name="Input 2 9 2 8 2" xfId="19947" xr:uid="{00000000-0005-0000-0000-0000D84D0000}"/>
    <cellStyle name="Input 2 9 2 8 2 2" xfId="19948" xr:uid="{00000000-0005-0000-0000-0000D94D0000}"/>
    <cellStyle name="Input 2 9 2 8 3" xfId="19949" xr:uid="{00000000-0005-0000-0000-0000DA4D0000}"/>
    <cellStyle name="Input 2 9 2 9" xfId="19950" xr:uid="{00000000-0005-0000-0000-0000DB4D0000}"/>
    <cellStyle name="Input 2 9 2 9 2" xfId="19951" xr:uid="{00000000-0005-0000-0000-0000DC4D0000}"/>
    <cellStyle name="Input 2 9 2 9 2 2" xfId="19952" xr:uid="{00000000-0005-0000-0000-0000DD4D0000}"/>
    <cellStyle name="Input 2 9 2 9 3" xfId="19953" xr:uid="{00000000-0005-0000-0000-0000DE4D0000}"/>
    <cellStyle name="Input 2 9 20" xfId="19954" xr:uid="{00000000-0005-0000-0000-0000DF4D0000}"/>
    <cellStyle name="Input 2 9 3" xfId="19955" xr:uid="{00000000-0005-0000-0000-0000E04D0000}"/>
    <cellStyle name="Input 2 9 3 2" xfId="19956" xr:uid="{00000000-0005-0000-0000-0000E14D0000}"/>
    <cellStyle name="Input 2 9 3 2 2" xfId="19957" xr:uid="{00000000-0005-0000-0000-0000E24D0000}"/>
    <cellStyle name="Input 2 9 3 2 2 2" xfId="19958" xr:uid="{00000000-0005-0000-0000-0000E34D0000}"/>
    <cellStyle name="Input 2 9 3 2 3" xfId="19959" xr:uid="{00000000-0005-0000-0000-0000E44D0000}"/>
    <cellStyle name="Input 2 9 3 2 4" xfId="19960" xr:uid="{00000000-0005-0000-0000-0000E54D0000}"/>
    <cellStyle name="Input 2 9 3 3" xfId="19961" xr:uid="{00000000-0005-0000-0000-0000E64D0000}"/>
    <cellStyle name="Input 2 9 3 3 2" xfId="19962" xr:uid="{00000000-0005-0000-0000-0000E74D0000}"/>
    <cellStyle name="Input 2 9 3 4" xfId="19963" xr:uid="{00000000-0005-0000-0000-0000E84D0000}"/>
    <cellStyle name="Input 2 9 3 5" xfId="19964" xr:uid="{00000000-0005-0000-0000-0000E94D0000}"/>
    <cellStyle name="Input 2 9 4" xfId="19965" xr:uid="{00000000-0005-0000-0000-0000EA4D0000}"/>
    <cellStyle name="Input 2 9 4 2" xfId="19966" xr:uid="{00000000-0005-0000-0000-0000EB4D0000}"/>
    <cellStyle name="Input 2 9 4 2 2" xfId="19967" xr:uid="{00000000-0005-0000-0000-0000EC4D0000}"/>
    <cellStyle name="Input 2 9 4 2 3" xfId="19968" xr:uid="{00000000-0005-0000-0000-0000ED4D0000}"/>
    <cellStyle name="Input 2 9 4 3" xfId="19969" xr:uid="{00000000-0005-0000-0000-0000EE4D0000}"/>
    <cellStyle name="Input 2 9 4 3 2" xfId="19970" xr:uid="{00000000-0005-0000-0000-0000EF4D0000}"/>
    <cellStyle name="Input 2 9 4 4" xfId="19971" xr:uid="{00000000-0005-0000-0000-0000F04D0000}"/>
    <cellStyle name="Input 2 9 5" xfId="19972" xr:uid="{00000000-0005-0000-0000-0000F14D0000}"/>
    <cellStyle name="Input 2 9 5 2" xfId="19973" xr:uid="{00000000-0005-0000-0000-0000F24D0000}"/>
    <cellStyle name="Input 2 9 5 2 2" xfId="19974" xr:uid="{00000000-0005-0000-0000-0000F34D0000}"/>
    <cellStyle name="Input 2 9 5 2 3" xfId="19975" xr:uid="{00000000-0005-0000-0000-0000F44D0000}"/>
    <cellStyle name="Input 2 9 5 3" xfId="19976" xr:uid="{00000000-0005-0000-0000-0000F54D0000}"/>
    <cellStyle name="Input 2 9 5 4" xfId="19977" xr:uid="{00000000-0005-0000-0000-0000F64D0000}"/>
    <cellStyle name="Input 2 9 6" xfId="19978" xr:uid="{00000000-0005-0000-0000-0000F74D0000}"/>
    <cellStyle name="Input 2 9 6 2" xfId="19979" xr:uid="{00000000-0005-0000-0000-0000F84D0000}"/>
    <cellStyle name="Input 2 9 6 2 2" xfId="19980" xr:uid="{00000000-0005-0000-0000-0000F94D0000}"/>
    <cellStyle name="Input 2 9 6 3" xfId="19981" xr:uid="{00000000-0005-0000-0000-0000FA4D0000}"/>
    <cellStyle name="Input 2 9 6 4" xfId="19982" xr:uid="{00000000-0005-0000-0000-0000FB4D0000}"/>
    <cellStyle name="Input 2 9 7" xfId="19983" xr:uid="{00000000-0005-0000-0000-0000FC4D0000}"/>
    <cellStyle name="Input 2 9 7 2" xfId="19984" xr:uid="{00000000-0005-0000-0000-0000FD4D0000}"/>
    <cellStyle name="Input 2 9 7 2 2" xfId="19985" xr:uid="{00000000-0005-0000-0000-0000FE4D0000}"/>
    <cellStyle name="Input 2 9 7 3" xfId="19986" xr:uid="{00000000-0005-0000-0000-0000FF4D0000}"/>
    <cellStyle name="Input 2 9 8" xfId="19987" xr:uid="{00000000-0005-0000-0000-0000004E0000}"/>
    <cellStyle name="Input 2 9 8 2" xfId="19988" xr:uid="{00000000-0005-0000-0000-0000014E0000}"/>
    <cellStyle name="Input 2 9 8 2 2" xfId="19989" xr:uid="{00000000-0005-0000-0000-0000024E0000}"/>
    <cellStyle name="Input 2 9 8 3" xfId="19990" xr:uid="{00000000-0005-0000-0000-0000034E0000}"/>
    <cellStyle name="Input 2 9 9" xfId="19991" xr:uid="{00000000-0005-0000-0000-0000044E0000}"/>
    <cellStyle name="Input 2 9 9 2" xfId="19992" xr:uid="{00000000-0005-0000-0000-0000054E0000}"/>
    <cellStyle name="Input 2 9 9 2 2" xfId="19993" xr:uid="{00000000-0005-0000-0000-0000064E0000}"/>
    <cellStyle name="Input 2 9 9 3" xfId="19994" xr:uid="{00000000-0005-0000-0000-0000074E0000}"/>
    <cellStyle name="Input 2_5A4 10-11 Templates Final" xfId="19995" xr:uid="{00000000-0005-0000-0000-0000084E0000}"/>
    <cellStyle name="input 20" xfId="19996" xr:uid="{00000000-0005-0000-0000-0000094E0000}"/>
    <cellStyle name="input 21" xfId="19997" xr:uid="{00000000-0005-0000-0000-00000A4E0000}"/>
    <cellStyle name="Input 22" xfId="19998" xr:uid="{00000000-0005-0000-0000-00000B4E0000}"/>
    <cellStyle name="Input 23" xfId="19999" xr:uid="{00000000-0005-0000-0000-00000C4E0000}"/>
    <cellStyle name="Input 24" xfId="20000" xr:uid="{00000000-0005-0000-0000-00000D4E0000}"/>
    <cellStyle name="Input 25" xfId="50400" xr:uid="{50E46C7C-BDD4-497B-88A8-237121D972DE}"/>
    <cellStyle name="Input 26" xfId="50391" xr:uid="{E7217DCF-BF78-4490-8F04-4F43099D3FE0}"/>
    <cellStyle name="Input 27" xfId="50398" xr:uid="{110F284D-D09F-42FD-B914-B1E68781E613}"/>
    <cellStyle name="Input 28" xfId="50393" xr:uid="{1A591E9E-5E2A-471C-8FDC-42B86B7A0AF0}"/>
    <cellStyle name="Input 29" xfId="50396" xr:uid="{F83F09C2-2EA7-45D8-BB54-647D0D05EB98}"/>
    <cellStyle name="Input 3" xfId="20001" xr:uid="{00000000-0005-0000-0000-00000E4E0000}"/>
    <cellStyle name="Input 3 10" xfId="20002" xr:uid="{00000000-0005-0000-0000-00000F4E0000}"/>
    <cellStyle name="Input 3 10 2" xfId="20003" xr:uid="{00000000-0005-0000-0000-0000104E0000}"/>
    <cellStyle name="Input 3 10 2 2" xfId="20004" xr:uid="{00000000-0005-0000-0000-0000114E0000}"/>
    <cellStyle name="Input 3 10 3" xfId="20005" xr:uid="{00000000-0005-0000-0000-0000124E0000}"/>
    <cellStyle name="Input 3 11" xfId="20006" xr:uid="{00000000-0005-0000-0000-0000134E0000}"/>
    <cellStyle name="Input 3 11 2" xfId="20007" xr:uid="{00000000-0005-0000-0000-0000144E0000}"/>
    <cellStyle name="Input 3 11 2 2" xfId="20008" xr:uid="{00000000-0005-0000-0000-0000154E0000}"/>
    <cellStyle name="Input 3 11 3" xfId="20009" xr:uid="{00000000-0005-0000-0000-0000164E0000}"/>
    <cellStyle name="Input 3 12" xfId="20010" xr:uid="{00000000-0005-0000-0000-0000174E0000}"/>
    <cellStyle name="Input 3 12 2" xfId="20011" xr:uid="{00000000-0005-0000-0000-0000184E0000}"/>
    <cellStyle name="Input 3 12 2 2" xfId="20012" xr:uid="{00000000-0005-0000-0000-0000194E0000}"/>
    <cellStyle name="Input 3 12 3" xfId="20013" xr:uid="{00000000-0005-0000-0000-00001A4E0000}"/>
    <cellStyle name="Input 3 13" xfId="20014" xr:uid="{00000000-0005-0000-0000-00001B4E0000}"/>
    <cellStyle name="Input 3 13 2" xfId="20015" xr:uid="{00000000-0005-0000-0000-00001C4E0000}"/>
    <cellStyle name="Input 3 13 2 2" xfId="20016" xr:uid="{00000000-0005-0000-0000-00001D4E0000}"/>
    <cellStyle name="Input 3 13 3" xfId="20017" xr:uid="{00000000-0005-0000-0000-00001E4E0000}"/>
    <cellStyle name="Input 3 14" xfId="20018" xr:uid="{00000000-0005-0000-0000-00001F4E0000}"/>
    <cellStyle name="Input 3 14 2" xfId="20019" xr:uid="{00000000-0005-0000-0000-0000204E0000}"/>
    <cellStyle name="Input 3 14 2 2" xfId="20020" xr:uid="{00000000-0005-0000-0000-0000214E0000}"/>
    <cellStyle name="Input 3 14 3" xfId="20021" xr:uid="{00000000-0005-0000-0000-0000224E0000}"/>
    <cellStyle name="Input 3 15" xfId="20022" xr:uid="{00000000-0005-0000-0000-0000234E0000}"/>
    <cellStyle name="Input 3 15 2" xfId="20023" xr:uid="{00000000-0005-0000-0000-0000244E0000}"/>
    <cellStyle name="Input 3 15 2 2" xfId="20024" xr:uid="{00000000-0005-0000-0000-0000254E0000}"/>
    <cellStyle name="Input 3 15 3" xfId="20025" xr:uid="{00000000-0005-0000-0000-0000264E0000}"/>
    <cellStyle name="Input 3 16" xfId="20026" xr:uid="{00000000-0005-0000-0000-0000274E0000}"/>
    <cellStyle name="Input 3 16 2" xfId="20027" xr:uid="{00000000-0005-0000-0000-0000284E0000}"/>
    <cellStyle name="Input 3 16 2 2" xfId="20028" xr:uid="{00000000-0005-0000-0000-0000294E0000}"/>
    <cellStyle name="Input 3 16 3" xfId="20029" xr:uid="{00000000-0005-0000-0000-00002A4E0000}"/>
    <cellStyle name="Input 3 17" xfId="20030" xr:uid="{00000000-0005-0000-0000-00002B4E0000}"/>
    <cellStyle name="Input 3 17 2" xfId="20031" xr:uid="{00000000-0005-0000-0000-00002C4E0000}"/>
    <cellStyle name="Input 3 17 2 2" xfId="20032" xr:uid="{00000000-0005-0000-0000-00002D4E0000}"/>
    <cellStyle name="Input 3 17 3" xfId="20033" xr:uid="{00000000-0005-0000-0000-00002E4E0000}"/>
    <cellStyle name="Input 3 18" xfId="20034" xr:uid="{00000000-0005-0000-0000-00002F4E0000}"/>
    <cellStyle name="Input 3 18 2" xfId="20035" xr:uid="{00000000-0005-0000-0000-0000304E0000}"/>
    <cellStyle name="Input 3 18 2 2" xfId="20036" xr:uid="{00000000-0005-0000-0000-0000314E0000}"/>
    <cellStyle name="Input 3 18 3" xfId="20037" xr:uid="{00000000-0005-0000-0000-0000324E0000}"/>
    <cellStyle name="Input 3 19" xfId="20038" xr:uid="{00000000-0005-0000-0000-0000334E0000}"/>
    <cellStyle name="Input 3 19 2" xfId="20039" xr:uid="{00000000-0005-0000-0000-0000344E0000}"/>
    <cellStyle name="Input 3 19 2 2" xfId="20040" xr:uid="{00000000-0005-0000-0000-0000354E0000}"/>
    <cellStyle name="Input 3 19 3" xfId="20041" xr:uid="{00000000-0005-0000-0000-0000364E0000}"/>
    <cellStyle name="Input 3 2" xfId="20042" xr:uid="{00000000-0005-0000-0000-0000374E0000}"/>
    <cellStyle name="Input 3 2 10" xfId="20043" xr:uid="{00000000-0005-0000-0000-0000384E0000}"/>
    <cellStyle name="Input 3 2 10 2" xfId="20044" xr:uid="{00000000-0005-0000-0000-0000394E0000}"/>
    <cellStyle name="Input 3 2 10 2 2" xfId="20045" xr:uid="{00000000-0005-0000-0000-00003A4E0000}"/>
    <cellStyle name="Input 3 2 10 3" xfId="20046" xr:uid="{00000000-0005-0000-0000-00003B4E0000}"/>
    <cellStyle name="Input 3 2 11" xfId="20047" xr:uid="{00000000-0005-0000-0000-00003C4E0000}"/>
    <cellStyle name="Input 3 2 11 2" xfId="20048" xr:uid="{00000000-0005-0000-0000-00003D4E0000}"/>
    <cellStyle name="Input 3 2 11 2 2" xfId="20049" xr:uid="{00000000-0005-0000-0000-00003E4E0000}"/>
    <cellStyle name="Input 3 2 11 3" xfId="20050" xr:uid="{00000000-0005-0000-0000-00003F4E0000}"/>
    <cellStyle name="Input 3 2 12" xfId="20051" xr:uid="{00000000-0005-0000-0000-0000404E0000}"/>
    <cellStyle name="Input 3 2 12 2" xfId="20052" xr:uid="{00000000-0005-0000-0000-0000414E0000}"/>
    <cellStyle name="Input 3 2 12 2 2" xfId="20053" xr:uid="{00000000-0005-0000-0000-0000424E0000}"/>
    <cellStyle name="Input 3 2 12 3" xfId="20054" xr:uid="{00000000-0005-0000-0000-0000434E0000}"/>
    <cellStyle name="Input 3 2 13" xfId="20055" xr:uid="{00000000-0005-0000-0000-0000444E0000}"/>
    <cellStyle name="Input 3 2 13 2" xfId="20056" xr:uid="{00000000-0005-0000-0000-0000454E0000}"/>
    <cellStyle name="Input 3 2 13 2 2" xfId="20057" xr:uid="{00000000-0005-0000-0000-0000464E0000}"/>
    <cellStyle name="Input 3 2 13 3" xfId="20058" xr:uid="{00000000-0005-0000-0000-0000474E0000}"/>
    <cellStyle name="Input 3 2 14" xfId="20059" xr:uid="{00000000-0005-0000-0000-0000484E0000}"/>
    <cellStyle name="Input 3 2 14 2" xfId="20060" xr:uid="{00000000-0005-0000-0000-0000494E0000}"/>
    <cellStyle name="Input 3 2 14 2 2" xfId="20061" xr:uid="{00000000-0005-0000-0000-00004A4E0000}"/>
    <cellStyle name="Input 3 2 14 3" xfId="20062" xr:uid="{00000000-0005-0000-0000-00004B4E0000}"/>
    <cellStyle name="Input 3 2 15" xfId="20063" xr:uid="{00000000-0005-0000-0000-00004C4E0000}"/>
    <cellStyle name="Input 3 2 15 2" xfId="20064" xr:uid="{00000000-0005-0000-0000-00004D4E0000}"/>
    <cellStyle name="Input 3 2 15 2 2" xfId="20065" xr:uid="{00000000-0005-0000-0000-00004E4E0000}"/>
    <cellStyle name="Input 3 2 15 3" xfId="20066" xr:uid="{00000000-0005-0000-0000-00004F4E0000}"/>
    <cellStyle name="Input 3 2 16" xfId="20067" xr:uid="{00000000-0005-0000-0000-0000504E0000}"/>
    <cellStyle name="Input 3 2 16 2" xfId="20068" xr:uid="{00000000-0005-0000-0000-0000514E0000}"/>
    <cellStyle name="Input 3 2 16 2 2" xfId="20069" xr:uid="{00000000-0005-0000-0000-0000524E0000}"/>
    <cellStyle name="Input 3 2 16 3" xfId="20070" xr:uid="{00000000-0005-0000-0000-0000534E0000}"/>
    <cellStyle name="Input 3 2 17" xfId="20071" xr:uid="{00000000-0005-0000-0000-0000544E0000}"/>
    <cellStyle name="Input 3 2 17 2" xfId="20072" xr:uid="{00000000-0005-0000-0000-0000554E0000}"/>
    <cellStyle name="Input 3 2 17 2 2" xfId="20073" xr:uid="{00000000-0005-0000-0000-0000564E0000}"/>
    <cellStyle name="Input 3 2 17 3" xfId="20074" xr:uid="{00000000-0005-0000-0000-0000574E0000}"/>
    <cellStyle name="Input 3 2 18" xfId="20075" xr:uid="{00000000-0005-0000-0000-0000584E0000}"/>
    <cellStyle name="Input 3 2 18 2" xfId="20076" xr:uid="{00000000-0005-0000-0000-0000594E0000}"/>
    <cellStyle name="Input 3 2 18 2 2" xfId="20077" xr:uid="{00000000-0005-0000-0000-00005A4E0000}"/>
    <cellStyle name="Input 3 2 18 3" xfId="20078" xr:uid="{00000000-0005-0000-0000-00005B4E0000}"/>
    <cellStyle name="Input 3 2 19" xfId="20079" xr:uid="{00000000-0005-0000-0000-00005C4E0000}"/>
    <cellStyle name="Input 3 2 19 2" xfId="20080" xr:uid="{00000000-0005-0000-0000-00005D4E0000}"/>
    <cellStyle name="Input 3 2 19 2 2" xfId="20081" xr:uid="{00000000-0005-0000-0000-00005E4E0000}"/>
    <cellStyle name="Input 3 2 19 3" xfId="20082" xr:uid="{00000000-0005-0000-0000-00005F4E0000}"/>
    <cellStyle name="Input 3 2 2" xfId="20083" xr:uid="{00000000-0005-0000-0000-0000604E0000}"/>
    <cellStyle name="Input 3 2 2 10" xfId="20084" xr:uid="{00000000-0005-0000-0000-0000614E0000}"/>
    <cellStyle name="Input 3 2 2 10 2" xfId="20085" xr:uid="{00000000-0005-0000-0000-0000624E0000}"/>
    <cellStyle name="Input 3 2 2 10 2 2" xfId="20086" xr:uid="{00000000-0005-0000-0000-0000634E0000}"/>
    <cellStyle name="Input 3 2 2 10 3" xfId="20087" xr:uid="{00000000-0005-0000-0000-0000644E0000}"/>
    <cellStyle name="Input 3 2 2 11" xfId="20088" xr:uid="{00000000-0005-0000-0000-0000654E0000}"/>
    <cellStyle name="Input 3 2 2 11 2" xfId="20089" xr:uid="{00000000-0005-0000-0000-0000664E0000}"/>
    <cellStyle name="Input 3 2 2 11 2 2" xfId="20090" xr:uid="{00000000-0005-0000-0000-0000674E0000}"/>
    <cellStyle name="Input 3 2 2 11 3" xfId="20091" xr:uid="{00000000-0005-0000-0000-0000684E0000}"/>
    <cellStyle name="Input 3 2 2 12" xfId="20092" xr:uid="{00000000-0005-0000-0000-0000694E0000}"/>
    <cellStyle name="Input 3 2 2 12 2" xfId="20093" xr:uid="{00000000-0005-0000-0000-00006A4E0000}"/>
    <cellStyle name="Input 3 2 2 12 2 2" xfId="20094" xr:uid="{00000000-0005-0000-0000-00006B4E0000}"/>
    <cellStyle name="Input 3 2 2 12 3" xfId="20095" xr:uid="{00000000-0005-0000-0000-00006C4E0000}"/>
    <cellStyle name="Input 3 2 2 13" xfId="20096" xr:uid="{00000000-0005-0000-0000-00006D4E0000}"/>
    <cellStyle name="Input 3 2 2 13 2" xfId="20097" xr:uid="{00000000-0005-0000-0000-00006E4E0000}"/>
    <cellStyle name="Input 3 2 2 13 2 2" xfId="20098" xr:uid="{00000000-0005-0000-0000-00006F4E0000}"/>
    <cellStyle name="Input 3 2 2 13 3" xfId="20099" xr:uid="{00000000-0005-0000-0000-0000704E0000}"/>
    <cellStyle name="Input 3 2 2 14" xfId="20100" xr:uid="{00000000-0005-0000-0000-0000714E0000}"/>
    <cellStyle name="Input 3 2 2 14 2" xfId="20101" xr:uid="{00000000-0005-0000-0000-0000724E0000}"/>
    <cellStyle name="Input 3 2 2 14 2 2" xfId="20102" xr:uid="{00000000-0005-0000-0000-0000734E0000}"/>
    <cellStyle name="Input 3 2 2 14 3" xfId="20103" xr:uid="{00000000-0005-0000-0000-0000744E0000}"/>
    <cellStyle name="Input 3 2 2 15" xfId="20104" xr:uid="{00000000-0005-0000-0000-0000754E0000}"/>
    <cellStyle name="Input 3 2 2 15 2" xfId="20105" xr:uid="{00000000-0005-0000-0000-0000764E0000}"/>
    <cellStyle name="Input 3 2 2 15 2 2" xfId="20106" xr:uid="{00000000-0005-0000-0000-0000774E0000}"/>
    <cellStyle name="Input 3 2 2 15 3" xfId="20107" xr:uid="{00000000-0005-0000-0000-0000784E0000}"/>
    <cellStyle name="Input 3 2 2 16" xfId="20108" xr:uid="{00000000-0005-0000-0000-0000794E0000}"/>
    <cellStyle name="Input 3 2 2 16 2" xfId="20109" xr:uid="{00000000-0005-0000-0000-00007A4E0000}"/>
    <cellStyle name="Input 3 2 2 16 2 2" xfId="20110" xr:uid="{00000000-0005-0000-0000-00007B4E0000}"/>
    <cellStyle name="Input 3 2 2 16 3" xfId="20111" xr:uid="{00000000-0005-0000-0000-00007C4E0000}"/>
    <cellStyle name="Input 3 2 2 17" xfId="20112" xr:uid="{00000000-0005-0000-0000-00007D4E0000}"/>
    <cellStyle name="Input 3 2 2 17 2" xfId="20113" xr:uid="{00000000-0005-0000-0000-00007E4E0000}"/>
    <cellStyle name="Input 3 2 2 17 2 2" xfId="20114" xr:uid="{00000000-0005-0000-0000-00007F4E0000}"/>
    <cellStyle name="Input 3 2 2 17 3" xfId="20115" xr:uid="{00000000-0005-0000-0000-0000804E0000}"/>
    <cellStyle name="Input 3 2 2 18" xfId="20116" xr:uid="{00000000-0005-0000-0000-0000814E0000}"/>
    <cellStyle name="Input 3 2 2 18 2" xfId="20117" xr:uid="{00000000-0005-0000-0000-0000824E0000}"/>
    <cellStyle name="Input 3 2 2 19" xfId="20118" xr:uid="{00000000-0005-0000-0000-0000834E0000}"/>
    <cellStyle name="Input 3 2 2 2" xfId="20119" xr:uid="{00000000-0005-0000-0000-0000844E0000}"/>
    <cellStyle name="Input 3 2 2 2 10" xfId="20120" xr:uid="{00000000-0005-0000-0000-0000854E0000}"/>
    <cellStyle name="Input 3 2 2 2 10 2" xfId="20121" xr:uid="{00000000-0005-0000-0000-0000864E0000}"/>
    <cellStyle name="Input 3 2 2 2 10 2 2" xfId="20122" xr:uid="{00000000-0005-0000-0000-0000874E0000}"/>
    <cellStyle name="Input 3 2 2 2 10 3" xfId="20123" xr:uid="{00000000-0005-0000-0000-0000884E0000}"/>
    <cellStyle name="Input 3 2 2 2 11" xfId="20124" xr:uid="{00000000-0005-0000-0000-0000894E0000}"/>
    <cellStyle name="Input 3 2 2 2 11 2" xfId="20125" xr:uid="{00000000-0005-0000-0000-00008A4E0000}"/>
    <cellStyle name="Input 3 2 2 2 11 2 2" xfId="20126" xr:uid="{00000000-0005-0000-0000-00008B4E0000}"/>
    <cellStyle name="Input 3 2 2 2 11 3" xfId="20127" xr:uid="{00000000-0005-0000-0000-00008C4E0000}"/>
    <cellStyle name="Input 3 2 2 2 12" xfId="20128" xr:uid="{00000000-0005-0000-0000-00008D4E0000}"/>
    <cellStyle name="Input 3 2 2 2 12 2" xfId="20129" xr:uid="{00000000-0005-0000-0000-00008E4E0000}"/>
    <cellStyle name="Input 3 2 2 2 12 2 2" xfId="20130" xr:uid="{00000000-0005-0000-0000-00008F4E0000}"/>
    <cellStyle name="Input 3 2 2 2 12 3" xfId="20131" xr:uid="{00000000-0005-0000-0000-0000904E0000}"/>
    <cellStyle name="Input 3 2 2 2 13" xfId="20132" xr:uid="{00000000-0005-0000-0000-0000914E0000}"/>
    <cellStyle name="Input 3 2 2 2 13 2" xfId="20133" xr:uid="{00000000-0005-0000-0000-0000924E0000}"/>
    <cellStyle name="Input 3 2 2 2 13 2 2" xfId="20134" xr:uid="{00000000-0005-0000-0000-0000934E0000}"/>
    <cellStyle name="Input 3 2 2 2 13 3" xfId="20135" xr:uid="{00000000-0005-0000-0000-0000944E0000}"/>
    <cellStyle name="Input 3 2 2 2 14" xfId="20136" xr:uid="{00000000-0005-0000-0000-0000954E0000}"/>
    <cellStyle name="Input 3 2 2 2 14 2" xfId="20137" xr:uid="{00000000-0005-0000-0000-0000964E0000}"/>
    <cellStyle name="Input 3 2 2 2 14 2 2" xfId="20138" xr:uid="{00000000-0005-0000-0000-0000974E0000}"/>
    <cellStyle name="Input 3 2 2 2 14 3" xfId="20139" xr:uid="{00000000-0005-0000-0000-0000984E0000}"/>
    <cellStyle name="Input 3 2 2 2 15" xfId="20140" xr:uid="{00000000-0005-0000-0000-0000994E0000}"/>
    <cellStyle name="Input 3 2 2 2 15 2" xfId="20141" xr:uid="{00000000-0005-0000-0000-00009A4E0000}"/>
    <cellStyle name="Input 3 2 2 2 15 2 2" xfId="20142" xr:uid="{00000000-0005-0000-0000-00009B4E0000}"/>
    <cellStyle name="Input 3 2 2 2 15 3" xfId="20143" xr:uid="{00000000-0005-0000-0000-00009C4E0000}"/>
    <cellStyle name="Input 3 2 2 2 16" xfId="20144" xr:uid="{00000000-0005-0000-0000-00009D4E0000}"/>
    <cellStyle name="Input 3 2 2 2 16 2" xfId="20145" xr:uid="{00000000-0005-0000-0000-00009E4E0000}"/>
    <cellStyle name="Input 3 2 2 2 16 2 2" xfId="20146" xr:uid="{00000000-0005-0000-0000-00009F4E0000}"/>
    <cellStyle name="Input 3 2 2 2 16 3" xfId="20147" xr:uid="{00000000-0005-0000-0000-0000A04E0000}"/>
    <cellStyle name="Input 3 2 2 2 17" xfId="20148" xr:uid="{00000000-0005-0000-0000-0000A14E0000}"/>
    <cellStyle name="Input 3 2 2 2 17 2" xfId="20149" xr:uid="{00000000-0005-0000-0000-0000A24E0000}"/>
    <cellStyle name="Input 3 2 2 2 17 2 2" xfId="20150" xr:uid="{00000000-0005-0000-0000-0000A34E0000}"/>
    <cellStyle name="Input 3 2 2 2 17 3" xfId="20151" xr:uid="{00000000-0005-0000-0000-0000A44E0000}"/>
    <cellStyle name="Input 3 2 2 2 18" xfId="20152" xr:uid="{00000000-0005-0000-0000-0000A54E0000}"/>
    <cellStyle name="Input 3 2 2 2 18 2" xfId="20153" xr:uid="{00000000-0005-0000-0000-0000A64E0000}"/>
    <cellStyle name="Input 3 2 2 2 18 2 2" xfId="20154" xr:uid="{00000000-0005-0000-0000-0000A74E0000}"/>
    <cellStyle name="Input 3 2 2 2 18 3" xfId="20155" xr:uid="{00000000-0005-0000-0000-0000A84E0000}"/>
    <cellStyle name="Input 3 2 2 2 19" xfId="20156" xr:uid="{00000000-0005-0000-0000-0000A94E0000}"/>
    <cellStyle name="Input 3 2 2 2 19 2" xfId="20157" xr:uid="{00000000-0005-0000-0000-0000AA4E0000}"/>
    <cellStyle name="Input 3 2 2 2 19 2 2" xfId="20158" xr:uid="{00000000-0005-0000-0000-0000AB4E0000}"/>
    <cellStyle name="Input 3 2 2 2 19 3" xfId="20159" xr:uid="{00000000-0005-0000-0000-0000AC4E0000}"/>
    <cellStyle name="Input 3 2 2 2 2" xfId="20160" xr:uid="{00000000-0005-0000-0000-0000AD4E0000}"/>
    <cellStyle name="Input 3 2 2 2 2 2" xfId="20161" xr:uid="{00000000-0005-0000-0000-0000AE4E0000}"/>
    <cellStyle name="Input 3 2 2 2 2 2 2" xfId="20162" xr:uid="{00000000-0005-0000-0000-0000AF4E0000}"/>
    <cellStyle name="Input 3 2 2 2 2 2 3" xfId="20163" xr:uid="{00000000-0005-0000-0000-0000B04E0000}"/>
    <cellStyle name="Input 3 2 2 2 2 3" xfId="20164" xr:uid="{00000000-0005-0000-0000-0000B14E0000}"/>
    <cellStyle name="Input 3 2 2 2 2 3 2" xfId="20165" xr:uid="{00000000-0005-0000-0000-0000B24E0000}"/>
    <cellStyle name="Input 3 2 2 2 2 4" xfId="20166" xr:uid="{00000000-0005-0000-0000-0000B34E0000}"/>
    <cellStyle name="Input 3 2 2 2 20" xfId="20167" xr:uid="{00000000-0005-0000-0000-0000B44E0000}"/>
    <cellStyle name="Input 3 2 2 2 20 2" xfId="20168" xr:uid="{00000000-0005-0000-0000-0000B54E0000}"/>
    <cellStyle name="Input 3 2 2 2 20 2 2" xfId="20169" xr:uid="{00000000-0005-0000-0000-0000B64E0000}"/>
    <cellStyle name="Input 3 2 2 2 20 3" xfId="20170" xr:uid="{00000000-0005-0000-0000-0000B74E0000}"/>
    <cellStyle name="Input 3 2 2 2 21" xfId="20171" xr:uid="{00000000-0005-0000-0000-0000B84E0000}"/>
    <cellStyle name="Input 3 2 2 2 21 2" xfId="20172" xr:uid="{00000000-0005-0000-0000-0000B94E0000}"/>
    <cellStyle name="Input 3 2 2 2 22" xfId="20173" xr:uid="{00000000-0005-0000-0000-0000BA4E0000}"/>
    <cellStyle name="Input 3 2 2 2 23" xfId="20174" xr:uid="{00000000-0005-0000-0000-0000BB4E0000}"/>
    <cellStyle name="Input 3 2 2 2 3" xfId="20175" xr:uid="{00000000-0005-0000-0000-0000BC4E0000}"/>
    <cellStyle name="Input 3 2 2 2 3 2" xfId="20176" xr:uid="{00000000-0005-0000-0000-0000BD4E0000}"/>
    <cellStyle name="Input 3 2 2 2 3 2 2" xfId="20177" xr:uid="{00000000-0005-0000-0000-0000BE4E0000}"/>
    <cellStyle name="Input 3 2 2 2 3 3" xfId="20178" xr:uid="{00000000-0005-0000-0000-0000BF4E0000}"/>
    <cellStyle name="Input 3 2 2 2 3 4" xfId="20179" xr:uid="{00000000-0005-0000-0000-0000C04E0000}"/>
    <cellStyle name="Input 3 2 2 2 4" xfId="20180" xr:uid="{00000000-0005-0000-0000-0000C14E0000}"/>
    <cellStyle name="Input 3 2 2 2 4 2" xfId="20181" xr:uid="{00000000-0005-0000-0000-0000C24E0000}"/>
    <cellStyle name="Input 3 2 2 2 4 2 2" xfId="20182" xr:uid="{00000000-0005-0000-0000-0000C34E0000}"/>
    <cellStyle name="Input 3 2 2 2 4 3" xfId="20183" xr:uid="{00000000-0005-0000-0000-0000C44E0000}"/>
    <cellStyle name="Input 3 2 2 2 4 4" xfId="20184" xr:uid="{00000000-0005-0000-0000-0000C54E0000}"/>
    <cellStyle name="Input 3 2 2 2 5" xfId="20185" xr:uid="{00000000-0005-0000-0000-0000C64E0000}"/>
    <cellStyle name="Input 3 2 2 2 5 2" xfId="20186" xr:uid="{00000000-0005-0000-0000-0000C74E0000}"/>
    <cellStyle name="Input 3 2 2 2 5 2 2" xfId="20187" xr:uid="{00000000-0005-0000-0000-0000C84E0000}"/>
    <cellStyle name="Input 3 2 2 2 5 3" xfId="20188" xr:uid="{00000000-0005-0000-0000-0000C94E0000}"/>
    <cellStyle name="Input 3 2 2 2 6" xfId="20189" xr:uid="{00000000-0005-0000-0000-0000CA4E0000}"/>
    <cellStyle name="Input 3 2 2 2 6 2" xfId="20190" xr:uid="{00000000-0005-0000-0000-0000CB4E0000}"/>
    <cellStyle name="Input 3 2 2 2 6 2 2" xfId="20191" xr:uid="{00000000-0005-0000-0000-0000CC4E0000}"/>
    <cellStyle name="Input 3 2 2 2 6 3" xfId="20192" xr:uid="{00000000-0005-0000-0000-0000CD4E0000}"/>
    <cellStyle name="Input 3 2 2 2 7" xfId="20193" xr:uid="{00000000-0005-0000-0000-0000CE4E0000}"/>
    <cellStyle name="Input 3 2 2 2 7 2" xfId="20194" xr:uid="{00000000-0005-0000-0000-0000CF4E0000}"/>
    <cellStyle name="Input 3 2 2 2 7 2 2" xfId="20195" xr:uid="{00000000-0005-0000-0000-0000D04E0000}"/>
    <cellStyle name="Input 3 2 2 2 7 3" xfId="20196" xr:uid="{00000000-0005-0000-0000-0000D14E0000}"/>
    <cellStyle name="Input 3 2 2 2 8" xfId="20197" xr:uid="{00000000-0005-0000-0000-0000D24E0000}"/>
    <cellStyle name="Input 3 2 2 2 8 2" xfId="20198" xr:uid="{00000000-0005-0000-0000-0000D34E0000}"/>
    <cellStyle name="Input 3 2 2 2 8 2 2" xfId="20199" xr:uid="{00000000-0005-0000-0000-0000D44E0000}"/>
    <cellStyle name="Input 3 2 2 2 8 3" xfId="20200" xr:uid="{00000000-0005-0000-0000-0000D54E0000}"/>
    <cellStyle name="Input 3 2 2 2 9" xfId="20201" xr:uid="{00000000-0005-0000-0000-0000D64E0000}"/>
    <cellStyle name="Input 3 2 2 2 9 2" xfId="20202" xr:uid="{00000000-0005-0000-0000-0000D74E0000}"/>
    <cellStyle name="Input 3 2 2 2 9 2 2" xfId="20203" xr:uid="{00000000-0005-0000-0000-0000D84E0000}"/>
    <cellStyle name="Input 3 2 2 2 9 3" xfId="20204" xr:uid="{00000000-0005-0000-0000-0000D94E0000}"/>
    <cellStyle name="Input 3 2 2 20" xfId="20205" xr:uid="{00000000-0005-0000-0000-0000DA4E0000}"/>
    <cellStyle name="Input 3 2 2 3" xfId="20206" xr:uid="{00000000-0005-0000-0000-0000DB4E0000}"/>
    <cellStyle name="Input 3 2 2 3 2" xfId="20207" xr:uid="{00000000-0005-0000-0000-0000DC4E0000}"/>
    <cellStyle name="Input 3 2 2 3 2 2" xfId="20208" xr:uid="{00000000-0005-0000-0000-0000DD4E0000}"/>
    <cellStyle name="Input 3 2 2 3 2 3" xfId="20209" xr:uid="{00000000-0005-0000-0000-0000DE4E0000}"/>
    <cellStyle name="Input 3 2 2 3 3" xfId="20210" xr:uid="{00000000-0005-0000-0000-0000DF4E0000}"/>
    <cellStyle name="Input 3 2 2 3 3 2" xfId="20211" xr:uid="{00000000-0005-0000-0000-0000E04E0000}"/>
    <cellStyle name="Input 3 2 2 3 4" xfId="20212" xr:uid="{00000000-0005-0000-0000-0000E14E0000}"/>
    <cellStyle name="Input 3 2 2 4" xfId="20213" xr:uid="{00000000-0005-0000-0000-0000E24E0000}"/>
    <cellStyle name="Input 3 2 2 4 2" xfId="20214" xr:uid="{00000000-0005-0000-0000-0000E34E0000}"/>
    <cellStyle name="Input 3 2 2 4 2 2" xfId="20215" xr:uid="{00000000-0005-0000-0000-0000E44E0000}"/>
    <cellStyle name="Input 3 2 2 4 3" xfId="20216" xr:uid="{00000000-0005-0000-0000-0000E54E0000}"/>
    <cellStyle name="Input 3 2 2 4 4" xfId="20217" xr:uid="{00000000-0005-0000-0000-0000E64E0000}"/>
    <cellStyle name="Input 3 2 2 5" xfId="20218" xr:uid="{00000000-0005-0000-0000-0000E74E0000}"/>
    <cellStyle name="Input 3 2 2 5 2" xfId="20219" xr:uid="{00000000-0005-0000-0000-0000E84E0000}"/>
    <cellStyle name="Input 3 2 2 5 2 2" xfId="20220" xr:uid="{00000000-0005-0000-0000-0000E94E0000}"/>
    <cellStyle name="Input 3 2 2 5 3" xfId="20221" xr:uid="{00000000-0005-0000-0000-0000EA4E0000}"/>
    <cellStyle name="Input 3 2 2 5 4" xfId="20222" xr:uid="{00000000-0005-0000-0000-0000EB4E0000}"/>
    <cellStyle name="Input 3 2 2 6" xfId="20223" xr:uid="{00000000-0005-0000-0000-0000EC4E0000}"/>
    <cellStyle name="Input 3 2 2 6 2" xfId="20224" xr:uid="{00000000-0005-0000-0000-0000ED4E0000}"/>
    <cellStyle name="Input 3 2 2 6 2 2" xfId="20225" xr:uid="{00000000-0005-0000-0000-0000EE4E0000}"/>
    <cellStyle name="Input 3 2 2 6 3" xfId="20226" xr:uid="{00000000-0005-0000-0000-0000EF4E0000}"/>
    <cellStyle name="Input 3 2 2 7" xfId="20227" xr:uid="{00000000-0005-0000-0000-0000F04E0000}"/>
    <cellStyle name="Input 3 2 2 7 2" xfId="20228" xr:uid="{00000000-0005-0000-0000-0000F14E0000}"/>
    <cellStyle name="Input 3 2 2 7 2 2" xfId="20229" xr:uid="{00000000-0005-0000-0000-0000F24E0000}"/>
    <cellStyle name="Input 3 2 2 7 3" xfId="20230" xr:uid="{00000000-0005-0000-0000-0000F34E0000}"/>
    <cellStyle name="Input 3 2 2 8" xfId="20231" xr:uid="{00000000-0005-0000-0000-0000F44E0000}"/>
    <cellStyle name="Input 3 2 2 8 2" xfId="20232" xr:uid="{00000000-0005-0000-0000-0000F54E0000}"/>
    <cellStyle name="Input 3 2 2 8 2 2" xfId="20233" xr:uid="{00000000-0005-0000-0000-0000F64E0000}"/>
    <cellStyle name="Input 3 2 2 8 3" xfId="20234" xr:uid="{00000000-0005-0000-0000-0000F74E0000}"/>
    <cellStyle name="Input 3 2 2 9" xfId="20235" xr:uid="{00000000-0005-0000-0000-0000F84E0000}"/>
    <cellStyle name="Input 3 2 2 9 2" xfId="20236" xr:uid="{00000000-0005-0000-0000-0000F94E0000}"/>
    <cellStyle name="Input 3 2 2 9 2 2" xfId="20237" xr:uid="{00000000-0005-0000-0000-0000FA4E0000}"/>
    <cellStyle name="Input 3 2 2 9 3" xfId="20238" xr:uid="{00000000-0005-0000-0000-0000FB4E0000}"/>
    <cellStyle name="Input 3 2 20" xfId="20239" xr:uid="{00000000-0005-0000-0000-0000FC4E0000}"/>
    <cellStyle name="Input 3 2 20 2" xfId="20240" xr:uid="{00000000-0005-0000-0000-0000FD4E0000}"/>
    <cellStyle name="Input 3 2 20 2 2" xfId="20241" xr:uid="{00000000-0005-0000-0000-0000FE4E0000}"/>
    <cellStyle name="Input 3 2 20 3" xfId="20242" xr:uid="{00000000-0005-0000-0000-0000FF4E0000}"/>
    <cellStyle name="Input 3 2 21" xfId="20243" xr:uid="{00000000-0005-0000-0000-0000004F0000}"/>
    <cellStyle name="Input 3 2 21 2" xfId="20244" xr:uid="{00000000-0005-0000-0000-0000014F0000}"/>
    <cellStyle name="Input 3 2 22" xfId="20245" xr:uid="{00000000-0005-0000-0000-0000024F0000}"/>
    <cellStyle name="Input 3 2 23" xfId="20246" xr:uid="{00000000-0005-0000-0000-0000034F0000}"/>
    <cellStyle name="Input 3 2 3" xfId="20247" xr:uid="{00000000-0005-0000-0000-0000044F0000}"/>
    <cellStyle name="Input 3 2 3 10" xfId="20248" xr:uid="{00000000-0005-0000-0000-0000054F0000}"/>
    <cellStyle name="Input 3 2 3 10 2" xfId="20249" xr:uid="{00000000-0005-0000-0000-0000064F0000}"/>
    <cellStyle name="Input 3 2 3 10 2 2" xfId="20250" xr:uid="{00000000-0005-0000-0000-0000074F0000}"/>
    <cellStyle name="Input 3 2 3 10 3" xfId="20251" xr:uid="{00000000-0005-0000-0000-0000084F0000}"/>
    <cellStyle name="Input 3 2 3 11" xfId="20252" xr:uid="{00000000-0005-0000-0000-0000094F0000}"/>
    <cellStyle name="Input 3 2 3 11 2" xfId="20253" xr:uid="{00000000-0005-0000-0000-00000A4F0000}"/>
    <cellStyle name="Input 3 2 3 11 2 2" xfId="20254" xr:uid="{00000000-0005-0000-0000-00000B4F0000}"/>
    <cellStyle name="Input 3 2 3 11 3" xfId="20255" xr:uid="{00000000-0005-0000-0000-00000C4F0000}"/>
    <cellStyle name="Input 3 2 3 12" xfId="20256" xr:uid="{00000000-0005-0000-0000-00000D4F0000}"/>
    <cellStyle name="Input 3 2 3 12 2" xfId="20257" xr:uid="{00000000-0005-0000-0000-00000E4F0000}"/>
    <cellStyle name="Input 3 2 3 12 2 2" xfId="20258" xr:uid="{00000000-0005-0000-0000-00000F4F0000}"/>
    <cellStyle name="Input 3 2 3 12 3" xfId="20259" xr:uid="{00000000-0005-0000-0000-0000104F0000}"/>
    <cellStyle name="Input 3 2 3 13" xfId="20260" xr:uid="{00000000-0005-0000-0000-0000114F0000}"/>
    <cellStyle name="Input 3 2 3 13 2" xfId="20261" xr:uid="{00000000-0005-0000-0000-0000124F0000}"/>
    <cellStyle name="Input 3 2 3 13 2 2" xfId="20262" xr:uid="{00000000-0005-0000-0000-0000134F0000}"/>
    <cellStyle name="Input 3 2 3 13 3" xfId="20263" xr:uid="{00000000-0005-0000-0000-0000144F0000}"/>
    <cellStyle name="Input 3 2 3 14" xfId="20264" xr:uid="{00000000-0005-0000-0000-0000154F0000}"/>
    <cellStyle name="Input 3 2 3 14 2" xfId="20265" xr:uid="{00000000-0005-0000-0000-0000164F0000}"/>
    <cellStyle name="Input 3 2 3 14 2 2" xfId="20266" xr:uid="{00000000-0005-0000-0000-0000174F0000}"/>
    <cellStyle name="Input 3 2 3 14 3" xfId="20267" xr:uid="{00000000-0005-0000-0000-0000184F0000}"/>
    <cellStyle name="Input 3 2 3 15" xfId="20268" xr:uid="{00000000-0005-0000-0000-0000194F0000}"/>
    <cellStyle name="Input 3 2 3 15 2" xfId="20269" xr:uid="{00000000-0005-0000-0000-00001A4F0000}"/>
    <cellStyle name="Input 3 2 3 15 2 2" xfId="20270" xr:uid="{00000000-0005-0000-0000-00001B4F0000}"/>
    <cellStyle name="Input 3 2 3 15 3" xfId="20271" xr:uid="{00000000-0005-0000-0000-00001C4F0000}"/>
    <cellStyle name="Input 3 2 3 16" xfId="20272" xr:uid="{00000000-0005-0000-0000-00001D4F0000}"/>
    <cellStyle name="Input 3 2 3 16 2" xfId="20273" xr:uid="{00000000-0005-0000-0000-00001E4F0000}"/>
    <cellStyle name="Input 3 2 3 16 2 2" xfId="20274" xr:uid="{00000000-0005-0000-0000-00001F4F0000}"/>
    <cellStyle name="Input 3 2 3 16 3" xfId="20275" xr:uid="{00000000-0005-0000-0000-0000204F0000}"/>
    <cellStyle name="Input 3 2 3 17" xfId="20276" xr:uid="{00000000-0005-0000-0000-0000214F0000}"/>
    <cellStyle name="Input 3 2 3 17 2" xfId="20277" xr:uid="{00000000-0005-0000-0000-0000224F0000}"/>
    <cellStyle name="Input 3 2 3 17 2 2" xfId="20278" xr:uid="{00000000-0005-0000-0000-0000234F0000}"/>
    <cellStyle name="Input 3 2 3 17 3" xfId="20279" xr:uid="{00000000-0005-0000-0000-0000244F0000}"/>
    <cellStyle name="Input 3 2 3 18" xfId="20280" xr:uid="{00000000-0005-0000-0000-0000254F0000}"/>
    <cellStyle name="Input 3 2 3 18 2" xfId="20281" xr:uid="{00000000-0005-0000-0000-0000264F0000}"/>
    <cellStyle name="Input 3 2 3 19" xfId="20282" xr:uid="{00000000-0005-0000-0000-0000274F0000}"/>
    <cellStyle name="Input 3 2 3 2" xfId="20283" xr:uid="{00000000-0005-0000-0000-0000284F0000}"/>
    <cellStyle name="Input 3 2 3 2 10" xfId="20284" xr:uid="{00000000-0005-0000-0000-0000294F0000}"/>
    <cellStyle name="Input 3 2 3 2 10 2" xfId="20285" xr:uid="{00000000-0005-0000-0000-00002A4F0000}"/>
    <cellStyle name="Input 3 2 3 2 10 2 2" xfId="20286" xr:uid="{00000000-0005-0000-0000-00002B4F0000}"/>
    <cellStyle name="Input 3 2 3 2 10 3" xfId="20287" xr:uid="{00000000-0005-0000-0000-00002C4F0000}"/>
    <cellStyle name="Input 3 2 3 2 11" xfId="20288" xr:uid="{00000000-0005-0000-0000-00002D4F0000}"/>
    <cellStyle name="Input 3 2 3 2 11 2" xfId="20289" xr:uid="{00000000-0005-0000-0000-00002E4F0000}"/>
    <cellStyle name="Input 3 2 3 2 11 2 2" xfId="20290" xr:uid="{00000000-0005-0000-0000-00002F4F0000}"/>
    <cellStyle name="Input 3 2 3 2 11 3" xfId="20291" xr:uid="{00000000-0005-0000-0000-0000304F0000}"/>
    <cellStyle name="Input 3 2 3 2 12" xfId="20292" xr:uid="{00000000-0005-0000-0000-0000314F0000}"/>
    <cellStyle name="Input 3 2 3 2 12 2" xfId="20293" xr:uid="{00000000-0005-0000-0000-0000324F0000}"/>
    <cellStyle name="Input 3 2 3 2 12 2 2" xfId="20294" xr:uid="{00000000-0005-0000-0000-0000334F0000}"/>
    <cellStyle name="Input 3 2 3 2 12 3" xfId="20295" xr:uid="{00000000-0005-0000-0000-0000344F0000}"/>
    <cellStyle name="Input 3 2 3 2 13" xfId="20296" xr:uid="{00000000-0005-0000-0000-0000354F0000}"/>
    <cellStyle name="Input 3 2 3 2 13 2" xfId="20297" xr:uid="{00000000-0005-0000-0000-0000364F0000}"/>
    <cellStyle name="Input 3 2 3 2 13 2 2" xfId="20298" xr:uid="{00000000-0005-0000-0000-0000374F0000}"/>
    <cellStyle name="Input 3 2 3 2 13 3" xfId="20299" xr:uid="{00000000-0005-0000-0000-0000384F0000}"/>
    <cellStyle name="Input 3 2 3 2 14" xfId="20300" xr:uid="{00000000-0005-0000-0000-0000394F0000}"/>
    <cellStyle name="Input 3 2 3 2 14 2" xfId="20301" xr:uid="{00000000-0005-0000-0000-00003A4F0000}"/>
    <cellStyle name="Input 3 2 3 2 14 2 2" xfId="20302" xr:uid="{00000000-0005-0000-0000-00003B4F0000}"/>
    <cellStyle name="Input 3 2 3 2 14 3" xfId="20303" xr:uid="{00000000-0005-0000-0000-00003C4F0000}"/>
    <cellStyle name="Input 3 2 3 2 15" xfId="20304" xr:uid="{00000000-0005-0000-0000-00003D4F0000}"/>
    <cellStyle name="Input 3 2 3 2 15 2" xfId="20305" xr:uid="{00000000-0005-0000-0000-00003E4F0000}"/>
    <cellStyle name="Input 3 2 3 2 15 2 2" xfId="20306" xr:uid="{00000000-0005-0000-0000-00003F4F0000}"/>
    <cellStyle name="Input 3 2 3 2 15 3" xfId="20307" xr:uid="{00000000-0005-0000-0000-0000404F0000}"/>
    <cellStyle name="Input 3 2 3 2 16" xfId="20308" xr:uid="{00000000-0005-0000-0000-0000414F0000}"/>
    <cellStyle name="Input 3 2 3 2 16 2" xfId="20309" xr:uid="{00000000-0005-0000-0000-0000424F0000}"/>
    <cellStyle name="Input 3 2 3 2 16 2 2" xfId="20310" xr:uid="{00000000-0005-0000-0000-0000434F0000}"/>
    <cellStyle name="Input 3 2 3 2 16 3" xfId="20311" xr:uid="{00000000-0005-0000-0000-0000444F0000}"/>
    <cellStyle name="Input 3 2 3 2 17" xfId="20312" xr:uid="{00000000-0005-0000-0000-0000454F0000}"/>
    <cellStyle name="Input 3 2 3 2 17 2" xfId="20313" xr:uid="{00000000-0005-0000-0000-0000464F0000}"/>
    <cellStyle name="Input 3 2 3 2 17 2 2" xfId="20314" xr:uid="{00000000-0005-0000-0000-0000474F0000}"/>
    <cellStyle name="Input 3 2 3 2 17 3" xfId="20315" xr:uid="{00000000-0005-0000-0000-0000484F0000}"/>
    <cellStyle name="Input 3 2 3 2 18" xfId="20316" xr:uid="{00000000-0005-0000-0000-0000494F0000}"/>
    <cellStyle name="Input 3 2 3 2 18 2" xfId="20317" xr:uid="{00000000-0005-0000-0000-00004A4F0000}"/>
    <cellStyle name="Input 3 2 3 2 18 2 2" xfId="20318" xr:uid="{00000000-0005-0000-0000-00004B4F0000}"/>
    <cellStyle name="Input 3 2 3 2 18 3" xfId="20319" xr:uid="{00000000-0005-0000-0000-00004C4F0000}"/>
    <cellStyle name="Input 3 2 3 2 19" xfId="20320" xr:uid="{00000000-0005-0000-0000-00004D4F0000}"/>
    <cellStyle name="Input 3 2 3 2 19 2" xfId="20321" xr:uid="{00000000-0005-0000-0000-00004E4F0000}"/>
    <cellStyle name="Input 3 2 3 2 19 2 2" xfId="20322" xr:uid="{00000000-0005-0000-0000-00004F4F0000}"/>
    <cellStyle name="Input 3 2 3 2 19 3" xfId="20323" xr:uid="{00000000-0005-0000-0000-0000504F0000}"/>
    <cellStyle name="Input 3 2 3 2 2" xfId="20324" xr:uid="{00000000-0005-0000-0000-0000514F0000}"/>
    <cellStyle name="Input 3 2 3 2 2 2" xfId="20325" xr:uid="{00000000-0005-0000-0000-0000524F0000}"/>
    <cellStyle name="Input 3 2 3 2 2 2 2" xfId="20326" xr:uid="{00000000-0005-0000-0000-0000534F0000}"/>
    <cellStyle name="Input 3 2 3 2 2 3" xfId="20327" xr:uid="{00000000-0005-0000-0000-0000544F0000}"/>
    <cellStyle name="Input 3 2 3 2 2 4" xfId="20328" xr:uid="{00000000-0005-0000-0000-0000554F0000}"/>
    <cellStyle name="Input 3 2 3 2 20" xfId="20329" xr:uid="{00000000-0005-0000-0000-0000564F0000}"/>
    <cellStyle name="Input 3 2 3 2 20 2" xfId="20330" xr:uid="{00000000-0005-0000-0000-0000574F0000}"/>
    <cellStyle name="Input 3 2 3 2 20 2 2" xfId="20331" xr:uid="{00000000-0005-0000-0000-0000584F0000}"/>
    <cellStyle name="Input 3 2 3 2 20 3" xfId="20332" xr:uid="{00000000-0005-0000-0000-0000594F0000}"/>
    <cellStyle name="Input 3 2 3 2 21" xfId="20333" xr:uid="{00000000-0005-0000-0000-00005A4F0000}"/>
    <cellStyle name="Input 3 2 3 2 21 2" xfId="20334" xr:uid="{00000000-0005-0000-0000-00005B4F0000}"/>
    <cellStyle name="Input 3 2 3 2 22" xfId="20335" xr:uid="{00000000-0005-0000-0000-00005C4F0000}"/>
    <cellStyle name="Input 3 2 3 2 23" xfId="20336" xr:uid="{00000000-0005-0000-0000-00005D4F0000}"/>
    <cellStyle name="Input 3 2 3 2 3" xfId="20337" xr:uid="{00000000-0005-0000-0000-00005E4F0000}"/>
    <cellStyle name="Input 3 2 3 2 3 2" xfId="20338" xr:uid="{00000000-0005-0000-0000-00005F4F0000}"/>
    <cellStyle name="Input 3 2 3 2 3 2 2" xfId="20339" xr:uid="{00000000-0005-0000-0000-0000604F0000}"/>
    <cellStyle name="Input 3 2 3 2 3 3" xfId="20340" xr:uid="{00000000-0005-0000-0000-0000614F0000}"/>
    <cellStyle name="Input 3 2 3 2 3 4" xfId="20341" xr:uid="{00000000-0005-0000-0000-0000624F0000}"/>
    <cellStyle name="Input 3 2 3 2 4" xfId="20342" xr:uid="{00000000-0005-0000-0000-0000634F0000}"/>
    <cellStyle name="Input 3 2 3 2 4 2" xfId="20343" xr:uid="{00000000-0005-0000-0000-0000644F0000}"/>
    <cellStyle name="Input 3 2 3 2 4 2 2" xfId="20344" xr:uid="{00000000-0005-0000-0000-0000654F0000}"/>
    <cellStyle name="Input 3 2 3 2 4 3" xfId="20345" xr:uid="{00000000-0005-0000-0000-0000664F0000}"/>
    <cellStyle name="Input 3 2 3 2 5" xfId="20346" xr:uid="{00000000-0005-0000-0000-0000674F0000}"/>
    <cellStyle name="Input 3 2 3 2 5 2" xfId="20347" xr:uid="{00000000-0005-0000-0000-0000684F0000}"/>
    <cellStyle name="Input 3 2 3 2 5 2 2" xfId="20348" xr:uid="{00000000-0005-0000-0000-0000694F0000}"/>
    <cellStyle name="Input 3 2 3 2 5 3" xfId="20349" xr:uid="{00000000-0005-0000-0000-00006A4F0000}"/>
    <cellStyle name="Input 3 2 3 2 6" xfId="20350" xr:uid="{00000000-0005-0000-0000-00006B4F0000}"/>
    <cellStyle name="Input 3 2 3 2 6 2" xfId="20351" xr:uid="{00000000-0005-0000-0000-00006C4F0000}"/>
    <cellStyle name="Input 3 2 3 2 6 2 2" xfId="20352" xr:uid="{00000000-0005-0000-0000-00006D4F0000}"/>
    <cellStyle name="Input 3 2 3 2 6 3" xfId="20353" xr:uid="{00000000-0005-0000-0000-00006E4F0000}"/>
    <cellStyle name="Input 3 2 3 2 7" xfId="20354" xr:uid="{00000000-0005-0000-0000-00006F4F0000}"/>
    <cellStyle name="Input 3 2 3 2 7 2" xfId="20355" xr:uid="{00000000-0005-0000-0000-0000704F0000}"/>
    <cellStyle name="Input 3 2 3 2 7 2 2" xfId="20356" xr:uid="{00000000-0005-0000-0000-0000714F0000}"/>
    <cellStyle name="Input 3 2 3 2 7 3" xfId="20357" xr:uid="{00000000-0005-0000-0000-0000724F0000}"/>
    <cellStyle name="Input 3 2 3 2 8" xfId="20358" xr:uid="{00000000-0005-0000-0000-0000734F0000}"/>
    <cellStyle name="Input 3 2 3 2 8 2" xfId="20359" xr:uid="{00000000-0005-0000-0000-0000744F0000}"/>
    <cellStyle name="Input 3 2 3 2 8 2 2" xfId="20360" xr:uid="{00000000-0005-0000-0000-0000754F0000}"/>
    <cellStyle name="Input 3 2 3 2 8 3" xfId="20361" xr:uid="{00000000-0005-0000-0000-0000764F0000}"/>
    <cellStyle name="Input 3 2 3 2 9" xfId="20362" xr:uid="{00000000-0005-0000-0000-0000774F0000}"/>
    <cellStyle name="Input 3 2 3 2 9 2" xfId="20363" xr:uid="{00000000-0005-0000-0000-0000784F0000}"/>
    <cellStyle name="Input 3 2 3 2 9 2 2" xfId="20364" xr:uid="{00000000-0005-0000-0000-0000794F0000}"/>
    <cellStyle name="Input 3 2 3 2 9 3" xfId="20365" xr:uid="{00000000-0005-0000-0000-00007A4F0000}"/>
    <cellStyle name="Input 3 2 3 20" xfId="20366" xr:uid="{00000000-0005-0000-0000-00007B4F0000}"/>
    <cellStyle name="Input 3 2 3 3" xfId="20367" xr:uid="{00000000-0005-0000-0000-00007C4F0000}"/>
    <cellStyle name="Input 3 2 3 3 2" xfId="20368" xr:uid="{00000000-0005-0000-0000-00007D4F0000}"/>
    <cellStyle name="Input 3 2 3 3 2 2" xfId="20369" xr:uid="{00000000-0005-0000-0000-00007E4F0000}"/>
    <cellStyle name="Input 3 2 3 3 3" xfId="20370" xr:uid="{00000000-0005-0000-0000-00007F4F0000}"/>
    <cellStyle name="Input 3 2 3 3 4" xfId="20371" xr:uid="{00000000-0005-0000-0000-0000804F0000}"/>
    <cellStyle name="Input 3 2 3 4" xfId="20372" xr:uid="{00000000-0005-0000-0000-0000814F0000}"/>
    <cellStyle name="Input 3 2 3 4 2" xfId="20373" xr:uid="{00000000-0005-0000-0000-0000824F0000}"/>
    <cellStyle name="Input 3 2 3 4 2 2" xfId="20374" xr:uid="{00000000-0005-0000-0000-0000834F0000}"/>
    <cellStyle name="Input 3 2 3 4 3" xfId="20375" xr:uid="{00000000-0005-0000-0000-0000844F0000}"/>
    <cellStyle name="Input 3 2 3 4 4" xfId="20376" xr:uid="{00000000-0005-0000-0000-0000854F0000}"/>
    <cellStyle name="Input 3 2 3 5" xfId="20377" xr:uid="{00000000-0005-0000-0000-0000864F0000}"/>
    <cellStyle name="Input 3 2 3 5 2" xfId="20378" xr:uid="{00000000-0005-0000-0000-0000874F0000}"/>
    <cellStyle name="Input 3 2 3 5 2 2" xfId="20379" xr:uid="{00000000-0005-0000-0000-0000884F0000}"/>
    <cellStyle name="Input 3 2 3 5 3" xfId="20380" xr:uid="{00000000-0005-0000-0000-0000894F0000}"/>
    <cellStyle name="Input 3 2 3 6" xfId="20381" xr:uid="{00000000-0005-0000-0000-00008A4F0000}"/>
    <cellStyle name="Input 3 2 3 6 2" xfId="20382" xr:uid="{00000000-0005-0000-0000-00008B4F0000}"/>
    <cellStyle name="Input 3 2 3 6 2 2" xfId="20383" xr:uid="{00000000-0005-0000-0000-00008C4F0000}"/>
    <cellStyle name="Input 3 2 3 6 3" xfId="20384" xr:uid="{00000000-0005-0000-0000-00008D4F0000}"/>
    <cellStyle name="Input 3 2 3 7" xfId="20385" xr:uid="{00000000-0005-0000-0000-00008E4F0000}"/>
    <cellStyle name="Input 3 2 3 7 2" xfId="20386" xr:uid="{00000000-0005-0000-0000-00008F4F0000}"/>
    <cellStyle name="Input 3 2 3 7 2 2" xfId="20387" xr:uid="{00000000-0005-0000-0000-0000904F0000}"/>
    <cellStyle name="Input 3 2 3 7 3" xfId="20388" xr:uid="{00000000-0005-0000-0000-0000914F0000}"/>
    <cellStyle name="Input 3 2 3 8" xfId="20389" xr:uid="{00000000-0005-0000-0000-0000924F0000}"/>
    <cellStyle name="Input 3 2 3 8 2" xfId="20390" xr:uid="{00000000-0005-0000-0000-0000934F0000}"/>
    <cellStyle name="Input 3 2 3 8 2 2" xfId="20391" xr:uid="{00000000-0005-0000-0000-0000944F0000}"/>
    <cellStyle name="Input 3 2 3 8 3" xfId="20392" xr:uid="{00000000-0005-0000-0000-0000954F0000}"/>
    <cellStyle name="Input 3 2 3 9" xfId="20393" xr:uid="{00000000-0005-0000-0000-0000964F0000}"/>
    <cellStyle name="Input 3 2 3 9 2" xfId="20394" xr:uid="{00000000-0005-0000-0000-0000974F0000}"/>
    <cellStyle name="Input 3 2 3 9 2 2" xfId="20395" xr:uid="{00000000-0005-0000-0000-0000984F0000}"/>
    <cellStyle name="Input 3 2 3 9 3" xfId="20396" xr:uid="{00000000-0005-0000-0000-0000994F0000}"/>
    <cellStyle name="Input 3 2 4" xfId="20397" xr:uid="{00000000-0005-0000-0000-00009A4F0000}"/>
    <cellStyle name="Input 3 2 4 10" xfId="20398" xr:uid="{00000000-0005-0000-0000-00009B4F0000}"/>
    <cellStyle name="Input 3 2 4 10 2" xfId="20399" xr:uid="{00000000-0005-0000-0000-00009C4F0000}"/>
    <cellStyle name="Input 3 2 4 10 2 2" xfId="20400" xr:uid="{00000000-0005-0000-0000-00009D4F0000}"/>
    <cellStyle name="Input 3 2 4 10 3" xfId="20401" xr:uid="{00000000-0005-0000-0000-00009E4F0000}"/>
    <cellStyle name="Input 3 2 4 11" xfId="20402" xr:uid="{00000000-0005-0000-0000-00009F4F0000}"/>
    <cellStyle name="Input 3 2 4 11 2" xfId="20403" xr:uid="{00000000-0005-0000-0000-0000A04F0000}"/>
    <cellStyle name="Input 3 2 4 11 2 2" xfId="20404" xr:uid="{00000000-0005-0000-0000-0000A14F0000}"/>
    <cellStyle name="Input 3 2 4 11 3" xfId="20405" xr:uid="{00000000-0005-0000-0000-0000A24F0000}"/>
    <cellStyle name="Input 3 2 4 12" xfId="20406" xr:uid="{00000000-0005-0000-0000-0000A34F0000}"/>
    <cellStyle name="Input 3 2 4 12 2" xfId="20407" xr:uid="{00000000-0005-0000-0000-0000A44F0000}"/>
    <cellStyle name="Input 3 2 4 12 2 2" xfId="20408" xr:uid="{00000000-0005-0000-0000-0000A54F0000}"/>
    <cellStyle name="Input 3 2 4 12 3" xfId="20409" xr:uid="{00000000-0005-0000-0000-0000A64F0000}"/>
    <cellStyle name="Input 3 2 4 13" xfId="20410" xr:uid="{00000000-0005-0000-0000-0000A74F0000}"/>
    <cellStyle name="Input 3 2 4 13 2" xfId="20411" xr:uid="{00000000-0005-0000-0000-0000A84F0000}"/>
    <cellStyle name="Input 3 2 4 13 2 2" xfId="20412" xr:uid="{00000000-0005-0000-0000-0000A94F0000}"/>
    <cellStyle name="Input 3 2 4 13 3" xfId="20413" xr:uid="{00000000-0005-0000-0000-0000AA4F0000}"/>
    <cellStyle name="Input 3 2 4 14" xfId="20414" xr:uid="{00000000-0005-0000-0000-0000AB4F0000}"/>
    <cellStyle name="Input 3 2 4 14 2" xfId="20415" xr:uid="{00000000-0005-0000-0000-0000AC4F0000}"/>
    <cellStyle name="Input 3 2 4 14 2 2" xfId="20416" xr:uid="{00000000-0005-0000-0000-0000AD4F0000}"/>
    <cellStyle name="Input 3 2 4 14 3" xfId="20417" xr:uid="{00000000-0005-0000-0000-0000AE4F0000}"/>
    <cellStyle name="Input 3 2 4 15" xfId="20418" xr:uid="{00000000-0005-0000-0000-0000AF4F0000}"/>
    <cellStyle name="Input 3 2 4 15 2" xfId="20419" xr:uid="{00000000-0005-0000-0000-0000B04F0000}"/>
    <cellStyle name="Input 3 2 4 15 2 2" xfId="20420" xr:uid="{00000000-0005-0000-0000-0000B14F0000}"/>
    <cellStyle name="Input 3 2 4 15 3" xfId="20421" xr:uid="{00000000-0005-0000-0000-0000B24F0000}"/>
    <cellStyle name="Input 3 2 4 16" xfId="20422" xr:uid="{00000000-0005-0000-0000-0000B34F0000}"/>
    <cellStyle name="Input 3 2 4 16 2" xfId="20423" xr:uid="{00000000-0005-0000-0000-0000B44F0000}"/>
    <cellStyle name="Input 3 2 4 16 2 2" xfId="20424" xr:uid="{00000000-0005-0000-0000-0000B54F0000}"/>
    <cellStyle name="Input 3 2 4 16 3" xfId="20425" xr:uid="{00000000-0005-0000-0000-0000B64F0000}"/>
    <cellStyle name="Input 3 2 4 17" xfId="20426" xr:uid="{00000000-0005-0000-0000-0000B74F0000}"/>
    <cellStyle name="Input 3 2 4 17 2" xfId="20427" xr:uid="{00000000-0005-0000-0000-0000B84F0000}"/>
    <cellStyle name="Input 3 2 4 17 2 2" xfId="20428" xr:uid="{00000000-0005-0000-0000-0000B94F0000}"/>
    <cellStyle name="Input 3 2 4 17 3" xfId="20429" xr:uid="{00000000-0005-0000-0000-0000BA4F0000}"/>
    <cellStyle name="Input 3 2 4 18" xfId="20430" xr:uid="{00000000-0005-0000-0000-0000BB4F0000}"/>
    <cellStyle name="Input 3 2 4 18 2" xfId="20431" xr:uid="{00000000-0005-0000-0000-0000BC4F0000}"/>
    <cellStyle name="Input 3 2 4 18 2 2" xfId="20432" xr:uid="{00000000-0005-0000-0000-0000BD4F0000}"/>
    <cellStyle name="Input 3 2 4 18 3" xfId="20433" xr:uid="{00000000-0005-0000-0000-0000BE4F0000}"/>
    <cellStyle name="Input 3 2 4 19" xfId="20434" xr:uid="{00000000-0005-0000-0000-0000BF4F0000}"/>
    <cellStyle name="Input 3 2 4 19 2" xfId="20435" xr:uid="{00000000-0005-0000-0000-0000C04F0000}"/>
    <cellStyle name="Input 3 2 4 19 2 2" xfId="20436" xr:uid="{00000000-0005-0000-0000-0000C14F0000}"/>
    <cellStyle name="Input 3 2 4 19 3" xfId="20437" xr:uid="{00000000-0005-0000-0000-0000C24F0000}"/>
    <cellStyle name="Input 3 2 4 2" xfId="20438" xr:uid="{00000000-0005-0000-0000-0000C34F0000}"/>
    <cellStyle name="Input 3 2 4 2 10" xfId="20439" xr:uid="{00000000-0005-0000-0000-0000C44F0000}"/>
    <cellStyle name="Input 3 2 4 2 10 2" xfId="20440" xr:uid="{00000000-0005-0000-0000-0000C54F0000}"/>
    <cellStyle name="Input 3 2 4 2 10 2 2" xfId="20441" xr:uid="{00000000-0005-0000-0000-0000C64F0000}"/>
    <cellStyle name="Input 3 2 4 2 10 3" xfId="20442" xr:uid="{00000000-0005-0000-0000-0000C74F0000}"/>
    <cellStyle name="Input 3 2 4 2 11" xfId="20443" xr:uid="{00000000-0005-0000-0000-0000C84F0000}"/>
    <cellStyle name="Input 3 2 4 2 11 2" xfId="20444" xr:uid="{00000000-0005-0000-0000-0000C94F0000}"/>
    <cellStyle name="Input 3 2 4 2 11 2 2" xfId="20445" xr:uid="{00000000-0005-0000-0000-0000CA4F0000}"/>
    <cellStyle name="Input 3 2 4 2 11 3" xfId="20446" xr:uid="{00000000-0005-0000-0000-0000CB4F0000}"/>
    <cellStyle name="Input 3 2 4 2 12" xfId="20447" xr:uid="{00000000-0005-0000-0000-0000CC4F0000}"/>
    <cellStyle name="Input 3 2 4 2 12 2" xfId="20448" xr:uid="{00000000-0005-0000-0000-0000CD4F0000}"/>
    <cellStyle name="Input 3 2 4 2 12 2 2" xfId="20449" xr:uid="{00000000-0005-0000-0000-0000CE4F0000}"/>
    <cellStyle name="Input 3 2 4 2 12 3" xfId="20450" xr:uid="{00000000-0005-0000-0000-0000CF4F0000}"/>
    <cellStyle name="Input 3 2 4 2 13" xfId="20451" xr:uid="{00000000-0005-0000-0000-0000D04F0000}"/>
    <cellStyle name="Input 3 2 4 2 13 2" xfId="20452" xr:uid="{00000000-0005-0000-0000-0000D14F0000}"/>
    <cellStyle name="Input 3 2 4 2 13 2 2" xfId="20453" xr:uid="{00000000-0005-0000-0000-0000D24F0000}"/>
    <cellStyle name="Input 3 2 4 2 13 3" xfId="20454" xr:uid="{00000000-0005-0000-0000-0000D34F0000}"/>
    <cellStyle name="Input 3 2 4 2 14" xfId="20455" xr:uid="{00000000-0005-0000-0000-0000D44F0000}"/>
    <cellStyle name="Input 3 2 4 2 14 2" xfId="20456" xr:uid="{00000000-0005-0000-0000-0000D54F0000}"/>
    <cellStyle name="Input 3 2 4 2 14 2 2" xfId="20457" xr:uid="{00000000-0005-0000-0000-0000D64F0000}"/>
    <cellStyle name="Input 3 2 4 2 14 3" xfId="20458" xr:uid="{00000000-0005-0000-0000-0000D74F0000}"/>
    <cellStyle name="Input 3 2 4 2 15" xfId="20459" xr:uid="{00000000-0005-0000-0000-0000D84F0000}"/>
    <cellStyle name="Input 3 2 4 2 15 2" xfId="20460" xr:uid="{00000000-0005-0000-0000-0000D94F0000}"/>
    <cellStyle name="Input 3 2 4 2 15 2 2" xfId="20461" xr:uid="{00000000-0005-0000-0000-0000DA4F0000}"/>
    <cellStyle name="Input 3 2 4 2 15 3" xfId="20462" xr:uid="{00000000-0005-0000-0000-0000DB4F0000}"/>
    <cellStyle name="Input 3 2 4 2 16" xfId="20463" xr:uid="{00000000-0005-0000-0000-0000DC4F0000}"/>
    <cellStyle name="Input 3 2 4 2 16 2" xfId="20464" xr:uid="{00000000-0005-0000-0000-0000DD4F0000}"/>
    <cellStyle name="Input 3 2 4 2 16 2 2" xfId="20465" xr:uid="{00000000-0005-0000-0000-0000DE4F0000}"/>
    <cellStyle name="Input 3 2 4 2 16 3" xfId="20466" xr:uid="{00000000-0005-0000-0000-0000DF4F0000}"/>
    <cellStyle name="Input 3 2 4 2 17" xfId="20467" xr:uid="{00000000-0005-0000-0000-0000E04F0000}"/>
    <cellStyle name="Input 3 2 4 2 17 2" xfId="20468" xr:uid="{00000000-0005-0000-0000-0000E14F0000}"/>
    <cellStyle name="Input 3 2 4 2 17 2 2" xfId="20469" xr:uid="{00000000-0005-0000-0000-0000E24F0000}"/>
    <cellStyle name="Input 3 2 4 2 17 3" xfId="20470" xr:uid="{00000000-0005-0000-0000-0000E34F0000}"/>
    <cellStyle name="Input 3 2 4 2 18" xfId="20471" xr:uid="{00000000-0005-0000-0000-0000E44F0000}"/>
    <cellStyle name="Input 3 2 4 2 18 2" xfId="20472" xr:uid="{00000000-0005-0000-0000-0000E54F0000}"/>
    <cellStyle name="Input 3 2 4 2 18 2 2" xfId="20473" xr:uid="{00000000-0005-0000-0000-0000E64F0000}"/>
    <cellStyle name="Input 3 2 4 2 18 3" xfId="20474" xr:uid="{00000000-0005-0000-0000-0000E74F0000}"/>
    <cellStyle name="Input 3 2 4 2 19" xfId="20475" xr:uid="{00000000-0005-0000-0000-0000E84F0000}"/>
    <cellStyle name="Input 3 2 4 2 19 2" xfId="20476" xr:uid="{00000000-0005-0000-0000-0000E94F0000}"/>
    <cellStyle name="Input 3 2 4 2 19 2 2" xfId="20477" xr:uid="{00000000-0005-0000-0000-0000EA4F0000}"/>
    <cellStyle name="Input 3 2 4 2 19 3" xfId="20478" xr:uid="{00000000-0005-0000-0000-0000EB4F0000}"/>
    <cellStyle name="Input 3 2 4 2 2" xfId="20479" xr:uid="{00000000-0005-0000-0000-0000EC4F0000}"/>
    <cellStyle name="Input 3 2 4 2 2 2" xfId="20480" xr:uid="{00000000-0005-0000-0000-0000ED4F0000}"/>
    <cellStyle name="Input 3 2 4 2 2 2 2" xfId="20481" xr:uid="{00000000-0005-0000-0000-0000EE4F0000}"/>
    <cellStyle name="Input 3 2 4 2 2 3" xfId="20482" xr:uid="{00000000-0005-0000-0000-0000EF4F0000}"/>
    <cellStyle name="Input 3 2 4 2 2 4" xfId="20483" xr:uid="{00000000-0005-0000-0000-0000F04F0000}"/>
    <cellStyle name="Input 3 2 4 2 20" xfId="20484" xr:uid="{00000000-0005-0000-0000-0000F14F0000}"/>
    <cellStyle name="Input 3 2 4 2 20 2" xfId="20485" xr:uid="{00000000-0005-0000-0000-0000F24F0000}"/>
    <cellStyle name="Input 3 2 4 2 20 2 2" xfId="20486" xr:uid="{00000000-0005-0000-0000-0000F34F0000}"/>
    <cellStyle name="Input 3 2 4 2 20 3" xfId="20487" xr:uid="{00000000-0005-0000-0000-0000F44F0000}"/>
    <cellStyle name="Input 3 2 4 2 21" xfId="20488" xr:uid="{00000000-0005-0000-0000-0000F54F0000}"/>
    <cellStyle name="Input 3 2 4 2 21 2" xfId="20489" xr:uid="{00000000-0005-0000-0000-0000F64F0000}"/>
    <cellStyle name="Input 3 2 4 2 22" xfId="20490" xr:uid="{00000000-0005-0000-0000-0000F74F0000}"/>
    <cellStyle name="Input 3 2 4 2 23" xfId="20491" xr:uid="{00000000-0005-0000-0000-0000F84F0000}"/>
    <cellStyle name="Input 3 2 4 2 3" xfId="20492" xr:uid="{00000000-0005-0000-0000-0000F94F0000}"/>
    <cellStyle name="Input 3 2 4 2 3 2" xfId="20493" xr:uid="{00000000-0005-0000-0000-0000FA4F0000}"/>
    <cellStyle name="Input 3 2 4 2 3 2 2" xfId="20494" xr:uid="{00000000-0005-0000-0000-0000FB4F0000}"/>
    <cellStyle name="Input 3 2 4 2 3 3" xfId="20495" xr:uid="{00000000-0005-0000-0000-0000FC4F0000}"/>
    <cellStyle name="Input 3 2 4 2 4" xfId="20496" xr:uid="{00000000-0005-0000-0000-0000FD4F0000}"/>
    <cellStyle name="Input 3 2 4 2 4 2" xfId="20497" xr:uid="{00000000-0005-0000-0000-0000FE4F0000}"/>
    <cellStyle name="Input 3 2 4 2 4 2 2" xfId="20498" xr:uid="{00000000-0005-0000-0000-0000FF4F0000}"/>
    <cellStyle name="Input 3 2 4 2 4 3" xfId="20499" xr:uid="{00000000-0005-0000-0000-000000500000}"/>
    <cellStyle name="Input 3 2 4 2 5" xfId="20500" xr:uid="{00000000-0005-0000-0000-000001500000}"/>
    <cellStyle name="Input 3 2 4 2 5 2" xfId="20501" xr:uid="{00000000-0005-0000-0000-000002500000}"/>
    <cellStyle name="Input 3 2 4 2 5 2 2" xfId="20502" xr:uid="{00000000-0005-0000-0000-000003500000}"/>
    <cellStyle name="Input 3 2 4 2 5 3" xfId="20503" xr:uid="{00000000-0005-0000-0000-000004500000}"/>
    <cellStyle name="Input 3 2 4 2 6" xfId="20504" xr:uid="{00000000-0005-0000-0000-000005500000}"/>
    <cellStyle name="Input 3 2 4 2 6 2" xfId="20505" xr:uid="{00000000-0005-0000-0000-000006500000}"/>
    <cellStyle name="Input 3 2 4 2 6 2 2" xfId="20506" xr:uid="{00000000-0005-0000-0000-000007500000}"/>
    <cellStyle name="Input 3 2 4 2 6 3" xfId="20507" xr:uid="{00000000-0005-0000-0000-000008500000}"/>
    <cellStyle name="Input 3 2 4 2 7" xfId="20508" xr:uid="{00000000-0005-0000-0000-000009500000}"/>
    <cellStyle name="Input 3 2 4 2 7 2" xfId="20509" xr:uid="{00000000-0005-0000-0000-00000A500000}"/>
    <cellStyle name="Input 3 2 4 2 7 2 2" xfId="20510" xr:uid="{00000000-0005-0000-0000-00000B500000}"/>
    <cellStyle name="Input 3 2 4 2 7 3" xfId="20511" xr:uid="{00000000-0005-0000-0000-00000C500000}"/>
    <cellStyle name="Input 3 2 4 2 8" xfId="20512" xr:uid="{00000000-0005-0000-0000-00000D500000}"/>
    <cellStyle name="Input 3 2 4 2 8 2" xfId="20513" xr:uid="{00000000-0005-0000-0000-00000E500000}"/>
    <cellStyle name="Input 3 2 4 2 8 2 2" xfId="20514" xr:uid="{00000000-0005-0000-0000-00000F500000}"/>
    <cellStyle name="Input 3 2 4 2 8 3" xfId="20515" xr:uid="{00000000-0005-0000-0000-000010500000}"/>
    <cellStyle name="Input 3 2 4 2 9" xfId="20516" xr:uid="{00000000-0005-0000-0000-000011500000}"/>
    <cellStyle name="Input 3 2 4 2 9 2" xfId="20517" xr:uid="{00000000-0005-0000-0000-000012500000}"/>
    <cellStyle name="Input 3 2 4 2 9 2 2" xfId="20518" xr:uid="{00000000-0005-0000-0000-000013500000}"/>
    <cellStyle name="Input 3 2 4 2 9 3" xfId="20519" xr:uid="{00000000-0005-0000-0000-000014500000}"/>
    <cellStyle name="Input 3 2 4 20" xfId="20520" xr:uid="{00000000-0005-0000-0000-000015500000}"/>
    <cellStyle name="Input 3 2 4 20 2" xfId="20521" xr:uid="{00000000-0005-0000-0000-000016500000}"/>
    <cellStyle name="Input 3 2 4 20 2 2" xfId="20522" xr:uid="{00000000-0005-0000-0000-000017500000}"/>
    <cellStyle name="Input 3 2 4 20 3" xfId="20523" xr:uid="{00000000-0005-0000-0000-000018500000}"/>
    <cellStyle name="Input 3 2 4 21" xfId="20524" xr:uid="{00000000-0005-0000-0000-000019500000}"/>
    <cellStyle name="Input 3 2 4 21 2" xfId="20525" xr:uid="{00000000-0005-0000-0000-00001A500000}"/>
    <cellStyle name="Input 3 2 4 21 2 2" xfId="20526" xr:uid="{00000000-0005-0000-0000-00001B500000}"/>
    <cellStyle name="Input 3 2 4 21 3" xfId="20527" xr:uid="{00000000-0005-0000-0000-00001C500000}"/>
    <cellStyle name="Input 3 2 4 22" xfId="20528" xr:uid="{00000000-0005-0000-0000-00001D500000}"/>
    <cellStyle name="Input 3 2 4 22 2" xfId="20529" xr:uid="{00000000-0005-0000-0000-00001E500000}"/>
    <cellStyle name="Input 3 2 4 23" xfId="20530" xr:uid="{00000000-0005-0000-0000-00001F500000}"/>
    <cellStyle name="Input 3 2 4 24" xfId="20531" xr:uid="{00000000-0005-0000-0000-000020500000}"/>
    <cellStyle name="Input 3 2 4 3" xfId="20532" xr:uid="{00000000-0005-0000-0000-000021500000}"/>
    <cellStyle name="Input 3 2 4 3 2" xfId="20533" xr:uid="{00000000-0005-0000-0000-000022500000}"/>
    <cellStyle name="Input 3 2 4 3 2 2" xfId="20534" xr:uid="{00000000-0005-0000-0000-000023500000}"/>
    <cellStyle name="Input 3 2 4 3 3" xfId="20535" xr:uid="{00000000-0005-0000-0000-000024500000}"/>
    <cellStyle name="Input 3 2 4 3 4" xfId="20536" xr:uid="{00000000-0005-0000-0000-000025500000}"/>
    <cellStyle name="Input 3 2 4 4" xfId="20537" xr:uid="{00000000-0005-0000-0000-000026500000}"/>
    <cellStyle name="Input 3 2 4 4 2" xfId="20538" xr:uid="{00000000-0005-0000-0000-000027500000}"/>
    <cellStyle name="Input 3 2 4 4 2 2" xfId="20539" xr:uid="{00000000-0005-0000-0000-000028500000}"/>
    <cellStyle name="Input 3 2 4 4 3" xfId="20540" xr:uid="{00000000-0005-0000-0000-000029500000}"/>
    <cellStyle name="Input 3 2 4 4 4" xfId="20541" xr:uid="{00000000-0005-0000-0000-00002A500000}"/>
    <cellStyle name="Input 3 2 4 5" xfId="20542" xr:uid="{00000000-0005-0000-0000-00002B500000}"/>
    <cellStyle name="Input 3 2 4 5 2" xfId="20543" xr:uid="{00000000-0005-0000-0000-00002C500000}"/>
    <cellStyle name="Input 3 2 4 5 2 2" xfId="20544" xr:uid="{00000000-0005-0000-0000-00002D500000}"/>
    <cellStyle name="Input 3 2 4 5 3" xfId="20545" xr:uid="{00000000-0005-0000-0000-00002E500000}"/>
    <cellStyle name="Input 3 2 4 6" xfId="20546" xr:uid="{00000000-0005-0000-0000-00002F500000}"/>
    <cellStyle name="Input 3 2 4 6 2" xfId="20547" xr:uid="{00000000-0005-0000-0000-000030500000}"/>
    <cellStyle name="Input 3 2 4 6 2 2" xfId="20548" xr:uid="{00000000-0005-0000-0000-000031500000}"/>
    <cellStyle name="Input 3 2 4 6 3" xfId="20549" xr:uid="{00000000-0005-0000-0000-000032500000}"/>
    <cellStyle name="Input 3 2 4 7" xfId="20550" xr:uid="{00000000-0005-0000-0000-000033500000}"/>
    <cellStyle name="Input 3 2 4 7 2" xfId="20551" xr:uid="{00000000-0005-0000-0000-000034500000}"/>
    <cellStyle name="Input 3 2 4 7 2 2" xfId="20552" xr:uid="{00000000-0005-0000-0000-000035500000}"/>
    <cellStyle name="Input 3 2 4 7 3" xfId="20553" xr:uid="{00000000-0005-0000-0000-000036500000}"/>
    <cellStyle name="Input 3 2 4 8" xfId="20554" xr:uid="{00000000-0005-0000-0000-000037500000}"/>
    <cellStyle name="Input 3 2 4 8 2" xfId="20555" xr:uid="{00000000-0005-0000-0000-000038500000}"/>
    <cellStyle name="Input 3 2 4 8 2 2" xfId="20556" xr:uid="{00000000-0005-0000-0000-000039500000}"/>
    <cellStyle name="Input 3 2 4 8 3" xfId="20557" xr:uid="{00000000-0005-0000-0000-00003A500000}"/>
    <cellStyle name="Input 3 2 4 9" xfId="20558" xr:uid="{00000000-0005-0000-0000-00003B500000}"/>
    <cellStyle name="Input 3 2 4 9 2" xfId="20559" xr:uid="{00000000-0005-0000-0000-00003C500000}"/>
    <cellStyle name="Input 3 2 4 9 2 2" xfId="20560" xr:uid="{00000000-0005-0000-0000-00003D500000}"/>
    <cellStyle name="Input 3 2 4 9 3" xfId="20561" xr:uid="{00000000-0005-0000-0000-00003E500000}"/>
    <cellStyle name="Input 3 2 5" xfId="20562" xr:uid="{00000000-0005-0000-0000-00003F500000}"/>
    <cellStyle name="Input 3 2 5 10" xfId="20563" xr:uid="{00000000-0005-0000-0000-000040500000}"/>
    <cellStyle name="Input 3 2 5 10 2" xfId="20564" xr:uid="{00000000-0005-0000-0000-000041500000}"/>
    <cellStyle name="Input 3 2 5 10 2 2" xfId="20565" xr:uid="{00000000-0005-0000-0000-000042500000}"/>
    <cellStyle name="Input 3 2 5 10 3" xfId="20566" xr:uid="{00000000-0005-0000-0000-000043500000}"/>
    <cellStyle name="Input 3 2 5 11" xfId="20567" xr:uid="{00000000-0005-0000-0000-000044500000}"/>
    <cellStyle name="Input 3 2 5 11 2" xfId="20568" xr:uid="{00000000-0005-0000-0000-000045500000}"/>
    <cellStyle name="Input 3 2 5 11 2 2" xfId="20569" xr:uid="{00000000-0005-0000-0000-000046500000}"/>
    <cellStyle name="Input 3 2 5 11 3" xfId="20570" xr:uid="{00000000-0005-0000-0000-000047500000}"/>
    <cellStyle name="Input 3 2 5 12" xfId="20571" xr:uid="{00000000-0005-0000-0000-000048500000}"/>
    <cellStyle name="Input 3 2 5 12 2" xfId="20572" xr:uid="{00000000-0005-0000-0000-000049500000}"/>
    <cellStyle name="Input 3 2 5 12 2 2" xfId="20573" xr:uid="{00000000-0005-0000-0000-00004A500000}"/>
    <cellStyle name="Input 3 2 5 12 3" xfId="20574" xr:uid="{00000000-0005-0000-0000-00004B500000}"/>
    <cellStyle name="Input 3 2 5 13" xfId="20575" xr:uid="{00000000-0005-0000-0000-00004C500000}"/>
    <cellStyle name="Input 3 2 5 13 2" xfId="20576" xr:uid="{00000000-0005-0000-0000-00004D500000}"/>
    <cellStyle name="Input 3 2 5 13 2 2" xfId="20577" xr:uid="{00000000-0005-0000-0000-00004E500000}"/>
    <cellStyle name="Input 3 2 5 13 3" xfId="20578" xr:uid="{00000000-0005-0000-0000-00004F500000}"/>
    <cellStyle name="Input 3 2 5 14" xfId="20579" xr:uid="{00000000-0005-0000-0000-000050500000}"/>
    <cellStyle name="Input 3 2 5 14 2" xfId="20580" xr:uid="{00000000-0005-0000-0000-000051500000}"/>
    <cellStyle name="Input 3 2 5 14 2 2" xfId="20581" xr:uid="{00000000-0005-0000-0000-000052500000}"/>
    <cellStyle name="Input 3 2 5 14 3" xfId="20582" xr:uid="{00000000-0005-0000-0000-000053500000}"/>
    <cellStyle name="Input 3 2 5 15" xfId="20583" xr:uid="{00000000-0005-0000-0000-000054500000}"/>
    <cellStyle name="Input 3 2 5 15 2" xfId="20584" xr:uid="{00000000-0005-0000-0000-000055500000}"/>
    <cellStyle name="Input 3 2 5 15 2 2" xfId="20585" xr:uid="{00000000-0005-0000-0000-000056500000}"/>
    <cellStyle name="Input 3 2 5 15 3" xfId="20586" xr:uid="{00000000-0005-0000-0000-000057500000}"/>
    <cellStyle name="Input 3 2 5 16" xfId="20587" xr:uid="{00000000-0005-0000-0000-000058500000}"/>
    <cellStyle name="Input 3 2 5 16 2" xfId="20588" xr:uid="{00000000-0005-0000-0000-000059500000}"/>
    <cellStyle name="Input 3 2 5 16 2 2" xfId="20589" xr:uid="{00000000-0005-0000-0000-00005A500000}"/>
    <cellStyle name="Input 3 2 5 16 3" xfId="20590" xr:uid="{00000000-0005-0000-0000-00005B500000}"/>
    <cellStyle name="Input 3 2 5 17" xfId="20591" xr:uid="{00000000-0005-0000-0000-00005C500000}"/>
    <cellStyle name="Input 3 2 5 17 2" xfId="20592" xr:uid="{00000000-0005-0000-0000-00005D500000}"/>
    <cellStyle name="Input 3 2 5 17 2 2" xfId="20593" xr:uid="{00000000-0005-0000-0000-00005E500000}"/>
    <cellStyle name="Input 3 2 5 17 3" xfId="20594" xr:uid="{00000000-0005-0000-0000-00005F500000}"/>
    <cellStyle name="Input 3 2 5 18" xfId="20595" xr:uid="{00000000-0005-0000-0000-000060500000}"/>
    <cellStyle name="Input 3 2 5 18 2" xfId="20596" xr:uid="{00000000-0005-0000-0000-000061500000}"/>
    <cellStyle name="Input 3 2 5 18 2 2" xfId="20597" xr:uid="{00000000-0005-0000-0000-000062500000}"/>
    <cellStyle name="Input 3 2 5 18 3" xfId="20598" xr:uid="{00000000-0005-0000-0000-000063500000}"/>
    <cellStyle name="Input 3 2 5 19" xfId="20599" xr:uid="{00000000-0005-0000-0000-000064500000}"/>
    <cellStyle name="Input 3 2 5 19 2" xfId="20600" xr:uid="{00000000-0005-0000-0000-000065500000}"/>
    <cellStyle name="Input 3 2 5 19 2 2" xfId="20601" xr:uid="{00000000-0005-0000-0000-000066500000}"/>
    <cellStyle name="Input 3 2 5 19 3" xfId="20602" xr:uid="{00000000-0005-0000-0000-000067500000}"/>
    <cellStyle name="Input 3 2 5 2" xfId="20603" xr:uid="{00000000-0005-0000-0000-000068500000}"/>
    <cellStyle name="Input 3 2 5 2 2" xfId="20604" xr:uid="{00000000-0005-0000-0000-000069500000}"/>
    <cellStyle name="Input 3 2 5 2 2 2" xfId="20605" xr:uid="{00000000-0005-0000-0000-00006A500000}"/>
    <cellStyle name="Input 3 2 5 2 3" xfId="20606" xr:uid="{00000000-0005-0000-0000-00006B500000}"/>
    <cellStyle name="Input 3 2 5 2 4" xfId="20607" xr:uid="{00000000-0005-0000-0000-00006C500000}"/>
    <cellStyle name="Input 3 2 5 20" xfId="20608" xr:uid="{00000000-0005-0000-0000-00006D500000}"/>
    <cellStyle name="Input 3 2 5 20 2" xfId="20609" xr:uid="{00000000-0005-0000-0000-00006E500000}"/>
    <cellStyle name="Input 3 2 5 20 2 2" xfId="20610" xr:uid="{00000000-0005-0000-0000-00006F500000}"/>
    <cellStyle name="Input 3 2 5 20 3" xfId="20611" xr:uid="{00000000-0005-0000-0000-000070500000}"/>
    <cellStyle name="Input 3 2 5 21" xfId="20612" xr:uid="{00000000-0005-0000-0000-000071500000}"/>
    <cellStyle name="Input 3 2 5 21 2" xfId="20613" xr:uid="{00000000-0005-0000-0000-000072500000}"/>
    <cellStyle name="Input 3 2 5 22" xfId="20614" xr:uid="{00000000-0005-0000-0000-000073500000}"/>
    <cellStyle name="Input 3 2 5 23" xfId="20615" xr:uid="{00000000-0005-0000-0000-000074500000}"/>
    <cellStyle name="Input 3 2 5 3" xfId="20616" xr:uid="{00000000-0005-0000-0000-000075500000}"/>
    <cellStyle name="Input 3 2 5 3 2" xfId="20617" xr:uid="{00000000-0005-0000-0000-000076500000}"/>
    <cellStyle name="Input 3 2 5 3 2 2" xfId="20618" xr:uid="{00000000-0005-0000-0000-000077500000}"/>
    <cellStyle name="Input 3 2 5 3 3" xfId="20619" xr:uid="{00000000-0005-0000-0000-000078500000}"/>
    <cellStyle name="Input 3 2 5 4" xfId="20620" xr:uid="{00000000-0005-0000-0000-000079500000}"/>
    <cellStyle name="Input 3 2 5 4 2" xfId="20621" xr:uid="{00000000-0005-0000-0000-00007A500000}"/>
    <cellStyle name="Input 3 2 5 4 2 2" xfId="20622" xr:uid="{00000000-0005-0000-0000-00007B500000}"/>
    <cellStyle name="Input 3 2 5 4 3" xfId="20623" xr:uid="{00000000-0005-0000-0000-00007C500000}"/>
    <cellStyle name="Input 3 2 5 5" xfId="20624" xr:uid="{00000000-0005-0000-0000-00007D500000}"/>
    <cellStyle name="Input 3 2 5 5 2" xfId="20625" xr:uid="{00000000-0005-0000-0000-00007E500000}"/>
    <cellStyle name="Input 3 2 5 5 2 2" xfId="20626" xr:uid="{00000000-0005-0000-0000-00007F500000}"/>
    <cellStyle name="Input 3 2 5 5 3" xfId="20627" xr:uid="{00000000-0005-0000-0000-000080500000}"/>
    <cellStyle name="Input 3 2 5 6" xfId="20628" xr:uid="{00000000-0005-0000-0000-000081500000}"/>
    <cellStyle name="Input 3 2 5 6 2" xfId="20629" xr:uid="{00000000-0005-0000-0000-000082500000}"/>
    <cellStyle name="Input 3 2 5 6 2 2" xfId="20630" xr:uid="{00000000-0005-0000-0000-000083500000}"/>
    <cellStyle name="Input 3 2 5 6 3" xfId="20631" xr:uid="{00000000-0005-0000-0000-000084500000}"/>
    <cellStyle name="Input 3 2 5 7" xfId="20632" xr:uid="{00000000-0005-0000-0000-000085500000}"/>
    <cellStyle name="Input 3 2 5 7 2" xfId="20633" xr:uid="{00000000-0005-0000-0000-000086500000}"/>
    <cellStyle name="Input 3 2 5 7 2 2" xfId="20634" xr:uid="{00000000-0005-0000-0000-000087500000}"/>
    <cellStyle name="Input 3 2 5 7 3" xfId="20635" xr:uid="{00000000-0005-0000-0000-000088500000}"/>
    <cellStyle name="Input 3 2 5 8" xfId="20636" xr:uid="{00000000-0005-0000-0000-000089500000}"/>
    <cellStyle name="Input 3 2 5 8 2" xfId="20637" xr:uid="{00000000-0005-0000-0000-00008A500000}"/>
    <cellStyle name="Input 3 2 5 8 2 2" xfId="20638" xr:uid="{00000000-0005-0000-0000-00008B500000}"/>
    <cellStyle name="Input 3 2 5 8 3" xfId="20639" xr:uid="{00000000-0005-0000-0000-00008C500000}"/>
    <cellStyle name="Input 3 2 5 9" xfId="20640" xr:uid="{00000000-0005-0000-0000-00008D500000}"/>
    <cellStyle name="Input 3 2 5 9 2" xfId="20641" xr:uid="{00000000-0005-0000-0000-00008E500000}"/>
    <cellStyle name="Input 3 2 5 9 2 2" xfId="20642" xr:uid="{00000000-0005-0000-0000-00008F500000}"/>
    <cellStyle name="Input 3 2 5 9 3" xfId="20643" xr:uid="{00000000-0005-0000-0000-000090500000}"/>
    <cellStyle name="Input 3 2 6" xfId="20644" xr:uid="{00000000-0005-0000-0000-000091500000}"/>
    <cellStyle name="Input 3 2 6 2" xfId="20645" xr:uid="{00000000-0005-0000-0000-000092500000}"/>
    <cellStyle name="Input 3 2 6 2 2" xfId="20646" xr:uid="{00000000-0005-0000-0000-000093500000}"/>
    <cellStyle name="Input 3 2 6 3" xfId="20647" xr:uid="{00000000-0005-0000-0000-000094500000}"/>
    <cellStyle name="Input 3 2 6 4" xfId="20648" xr:uid="{00000000-0005-0000-0000-000095500000}"/>
    <cellStyle name="Input 3 2 7" xfId="20649" xr:uid="{00000000-0005-0000-0000-000096500000}"/>
    <cellStyle name="Input 3 2 7 2" xfId="20650" xr:uid="{00000000-0005-0000-0000-000097500000}"/>
    <cellStyle name="Input 3 2 7 2 2" xfId="20651" xr:uid="{00000000-0005-0000-0000-000098500000}"/>
    <cellStyle name="Input 3 2 7 3" xfId="20652" xr:uid="{00000000-0005-0000-0000-000099500000}"/>
    <cellStyle name="Input 3 2 8" xfId="20653" xr:uid="{00000000-0005-0000-0000-00009A500000}"/>
    <cellStyle name="Input 3 2 8 2" xfId="20654" xr:uid="{00000000-0005-0000-0000-00009B500000}"/>
    <cellStyle name="Input 3 2 8 2 2" xfId="20655" xr:uid="{00000000-0005-0000-0000-00009C500000}"/>
    <cellStyle name="Input 3 2 8 3" xfId="20656" xr:uid="{00000000-0005-0000-0000-00009D500000}"/>
    <cellStyle name="Input 3 2 9" xfId="20657" xr:uid="{00000000-0005-0000-0000-00009E500000}"/>
    <cellStyle name="Input 3 2 9 2" xfId="20658" xr:uid="{00000000-0005-0000-0000-00009F500000}"/>
    <cellStyle name="Input 3 2 9 2 2" xfId="20659" xr:uid="{00000000-0005-0000-0000-0000A0500000}"/>
    <cellStyle name="Input 3 2 9 3" xfId="20660" xr:uid="{00000000-0005-0000-0000-0000A1500000}"/>
    <cellStyle name="Input 3 20" xfId="20661" xr:uid="{00000000-0005-0000-0000-0000A2500000}"/>
    <cellStyle name="Input 3 20 2" xfId="20662" xr:uid="{00000000-0005-0000-0000-0000A3500000}"/>
    <cellStyle name="Input 3 20 2 2" xfId="20663" xr:uid="{00000000-0005-0000-0000-0000A4500000}"/>
    <cellStyle name="Input 3 20 3" xfId="20664" xr:uid="{00000000-0005-0000-0000-0000A5500000}"/>
    <cellStyle name="Input 3 21" xfId="20665" xr:uid="{00000000-0005-0000-0000-0000A6500000}"/>
    <cellStyle name="Input 3 21 2" xfId="20666" xr:uid="{00000000-0005-0000-0000-0000A7500000}"/>
    <cellStyle name="Input 3 21 2 2" xfId="20667" xr:uid="{00000000-0005-0000-0000-0000A8500000}"/>
    <cellStyle name="Input 3 21 3" xfId="20668" xr:uid="{00000000-0005-0000-0000-0000A9500000}"/>
    <cellStyle name="Input 3 22" xfId="20669" xr:uid="{00000000-0005-0000-0000-0000AA500000}"/>
    <cellStyle name="Input 3 22 2" xfId="20670" xr:uid="{00000000-0005-0000-0000-0000AB500000}"/>
    <cellStyle name="Input 3 23" xfId="20671" xr:uid="{00000000-0005-0000-0000-0000AC500000}"/>
    <cellStyle name="Input 3 24" xfId="20672" xr:uid="{00000000-0005-0000-0000-0000AD500000}"/>
    <cellStyle name="Input 3 25" xfId="20673" xr:uid="{00000000-0005-0000-0000-0000AE500000}"/>
    <cellStyle name="Input 3 26" xfId="20674" xr:uid="{00000000-0005-0000-0000-0000AF500000}"/>
    <cellStyle name="Input 3 27" xfId="20675" xr:uid="{00000000-0005-0000-0000-0000B0500000}"/>
    <cellStyle name="Input 3 3" xfId="20676" xr:uid="{00000000-0005-0000-0000-0000B1500000}"/>
    <cellStyle name="Input 3 3 10" xfId="20677" xr:uid="{00000000-0005-0000-0000-0000B2500000}"/>
    <cellStyle name="Input 3 3 10 2" xfId="20678" xr:uid="{00000000-0005-0000-0000-0000B3500000}"/>
    <cellStyle name="Input 3 3 10 2 2" xfId="20679" xr:uid="{00000000-0005-0000-0000-0000B4500000}"/>
    <cellStyle name="Input 3 3 10 3" xfId="20680" xr:uid="{00000000-0005-0000-0000-0000B5500000}"/>
    <cellStyle name="Input 3 3 11" xfId="20681" xr:uid="{00000000-0005-0000-0000-0000B6500000}"/>
    <cellStyle name="Input 3 3 11 2" xfId="20682" xr:uid="{00000000-0005-0000-0000-0000B7500000}"/>
    <cellStyle name="Input 3 3 11 2 2" xfId="20683" xr:uid="{00000000-0005-0000-0000-0000B8500000}"/>
    <cellStyle name="Input 3 3 11 3" xfId="20684" xr:uid="{00000000-0005-0000-0000-0000B9500000}"/>
    <cellStyle name="Input 3 3 12" xfId="20685" xr:uid="{00000000-0005-0000-0000-0000BA500000}"/>
    <cellStyle name="Input 3 3 12 2" xfId="20686" xr:uid="{00000000-0005-0000-0000-0000BB500000}"/>
    <cellStyle name="Input 3 3 12 2 2" xfId="20687" xr:uid="{00000000-0005-0000-0000-0000BC500000}"/>
    <cellStyle name="Input 3 3 12 3" xfId="20688" xr:uid="{00000000-0005-0000-0000-0000BD500000}"/>
    <cellStyle name="Input 3 3 13" xfId="20689" xr:uid="{00000000-0005-0000-0000-0000BE500000}"/>
    <cellStyle name="Input 3 3 13 2" xfId="20690" xr:uid="{00000000-0005-0000-0000-0000BF500000}"/>
    <cellStyle name="Input 3 3 13 2 2" xfId="20691" xr:uid="{00000000-0005-0000-0000-0000C0500000}"/>
    <cellStyle name="Input 3 3 13 3" xfId="20692" xr:uid="{00000000-0005-0000-0000-0000C1500000}"/>
    <cellStyle name="Input 3 3 14" xfId="20693" xr:uid="{00000000-0005-0000-0000-0000C2500000}"/>
    <cellStyle name="Input 3 3 14 2" xfId="20694" xr:uid="{00000000-0005-0000-0000-0000C3500000}"/>
    <cellStyle name="Input 3 3 14 2 2" xfId="20695" xr:uid="{00000000-0005-0000-0000-0000C4500000}"/>
    <cellStyle name="Input 3 3 14 3" xfId="20696" xr:uid="{00000000-0005-0000-0000-0000C5500000}"/>
    <cellStyle name="Input 3 3 15" xfId="20697" xr:uid="{00000000-0005-0000-0000-0000C6500000}"/>
    <cellStyle name="Input 3 3 15 2" xfId="20698" xr:uid="{00000000-0005-0000-0000-0000C7500000}"/>
    <cellStyle name="Input 3 3 15 2 2" xfId="20699" xr:uid="{00000000-0005-0000-0000-0000C8500000}"/>
    <cellStyle name="Input 3 3 15 3" xfId="20700" xr:uid="{00000000-0005-0000-0000-0000C9500000}"/>
    <cellStyle name="Input 3 3 16" xfId="20701" xr:uid="{00000000-0005-0000-0000-0000CA500000}"/>
    <cellStyle name="Input 3 3 16 2" xfId="20702" xr:uid="{00000000-0005-0000-0000-0000CB500000}"/>
    <cellStyle name="Input 3 3 16 2 2" xfId="20703" xr:uid="{00000000-0005-0000-0000-0000CC500000}"/>
    <cellStyle name="Input 3 3 16 3" xfId="20704" xr:uid="{00000000-0005-0000-0000-0000CD500000}"/>
    <cellStyle name="Input 3 3 17" xfId="20705" xr:uid="{00000000-0005-0000-0000-0000CE500000}"/>
    <cellStyle name="Input 3 3 17 2" xfId="20706" xr:uid="{00000000-0005-0000-0000-0000CF500000}"/>
    <cellStyle name="Input 3 3 17 2 2" xfId="20707" xr:uid="{00000000-0005-0000-0000-0000D0500000}"/>
    <cellStyle name="Input 3 3 17 3" xfId="20708" xr:uid="{00000000-0005-0000-0000-0000D1500000}"/>
    <cellStyle name="Input 3 3 18" xfId="20709" xr:uid="{00000000-0005-0000-0000-0000D2500000}"/>
    <cellStyle name="Input 3 3 18 2" xfId="20710" xr:uid="{00000000-0005-0000-0000-0000D3500000}"/>
    <cellStyle name="Input 3 3 19" xfId="20711" xr:uid="{00000000-0005-0000-0000-0000D4500000}"/>
    <cellStyle name="Input 3 3 2" xfId="20712" xr:uid="{00000000-0005-0000-0000-0000D5500000}"/>
    <cellStyle name="Input 3 3 2 10" xfId="20713" xr:uid="{00000000-0005-0000-0000-0000D6500000}"/>
    <cellStyle name="Input 3 3 2 10 2" xfId="20714" xr:uid="{00000000-0005-0000-0000-0000D7500000}"/>
    <cellStyle name="Input 3 3 2 10 2 2" xfId="20715" xr:uid="{00000000-0005-0000-0000-0000D8500000}"/>
    <cellStyle name="Input 3 3 2 10 3" xfId="20716" xr:uid="{00000000-0005-0000-0000-0000D9500000}"/>
    <cellStyle name="Input 3 3 2 11" xfId="20717" xr:uid="{00000000-0005-0000-0000-0000DA500000}"/>
    <cellStyle name="Input 3 3 2 11 2" xfId="20718" xr:uid="{00000000-0005-0000-0000-0000DB500000}"/>
    <cellStyle name="Input 3 3 2 11 2 2" xfId="20719" xr:uid="{00000000-0005-0000-0000-0000DC500000}"/>
    <cellStyle name="Input 3 3 2 11 3" xfId="20720" xr:uid="{00000000-0005-0000-0000-0000DD500000}"/>
    <cellStyle name="Input 3 3 2 12" xfId="20721" xr:uid="{00000000-0005-0000-0000-0000DE500000}"/>
    <cellStyle name="Input 3 3 2 12 2" xfId="20722" xr:uid="{00000000-0005-0000-0000-0000DF500000}"/>
    <cellStyle name="Input 3 3 2 12 2 2" xfId="20723" xr:uid="{00000000-0005-0000-0000-0000E0500000}"/>
    <cellStyle name="Input 3 3 2 12 3" xfId="20724" xr:uid="{00000000-0005-0000-0000-0000E1500000}"/>
    <cellStyle name="Input 3 3 2 13" xfId="20725" xr:uid="{00000000-0005-0000-0000-0000E2500000}"/>
    <cellStyle name="Input 3 3 2 13 2" xfId="20726" xr:uid="{00000000-0005-0000-0000-0000E3500000}"/>
    <cellStyle name="Input 3 3 2 13 2 2" xfId="20727" xr:uid="{00000000-0005-0000-0000-0000E4500000}"/>
    <cellStyle name="Input 3 3 2 13 3" xfId="20728" xr:uid="{00000000-0005-0000-0000-0000E5500000}"/>
    <cellStyle name="Input 3 3 2 14" xfId="20729" xr:uid="{00000000-0005-0000-0000-0000E6500000}"/>
    <cellStyle name="Input 3 3 2 14 2" xfId="20730" xr:uid="{00000000-0005-0000-0000-0000E7500000}"/>
    <cellStyle name="Input 3 3 2 14 2 2" xfId="20731" xr:uid="{00000000-0005-0000-0000-0000E8500000}"/>
    <cellStyle name="Input 3 3 2 14 3" xfId="20732" xr:uid="{00000000-0005-0000-0000-0000E9500000}"/>
    <cellStyle name="Input 3 3 2 15" xfId="20733" xr:uid="{00000000-0005-0000-0000-0000EA500000}"/>
    <cellStyle name="Input 3 3 2 15 2" xfId="20734" xr:uid="{00000000-0005-0000-0000-0000EB500000}"/>
    <cellStyle name="Input 3 3 2 15 2 2" xfId="20735" xr:uid="{00000000-0005-0000-0000-0000EC500000}"/>
    <cellStyle name="Input 3 3 2 15 3" xfId="20736" xr:uid="{00000000-0005-0000-0000-0000ED500000}"/>
    <cellStyle name="Input 3 3 2 16" xfId="20737" xr:uid="{00000000-0005-0000-0000-0000EE500000}"/>
    <cellStyle name="Input 3 3 2 16 2" xfId="20738" xr:uid="{00000000-0005-0000-0000-0000EF500000}"/>
    <cellStyle name="Input 3 3 2 16 2 2" xfId="20739" xr:uid="{00000000-0005-0000-0000-0000F0500000}"/>
    <cellStyle name="Input 3 3 2 16 3" xfId="20740" xr:uid="{00000000-0005-0000-0000-0000F1500000}"/>
    <cellStyle name="Input 3 3 2 17" xfId="20741" xr:uid="{00000000-0005-0000-0000-0000F2500000}"/>
    <cellStyle name="Input 3 3 2 17 2" xfId="20742" xr:uid="{00000000-0005-0000-0000-0000F3500000}"/>
    <cellStyle name="Input 3 3 2 17 2 2" xfId="20743" xr:uid="{00000000-0005-0000-0000-0000F4500000}"/>
    <cellStyle name="Input 3 3 2 17 3" xfId="20744" xr:uid="{00000000-0005-0000-0000-0000F5500000}"/>
    <cellStyle name="Input 3 3 2 18" xfId="20745" xr:uid="{00000000-0005-0000-0000-0000F6500000}"/>
    <cellStyle name="Input 3 3 2 18 2" xfId="20746" xr:uid="{00000000-0005-0000-0000-0000F7500000}"/>
    <cellStyle name="Input 3 3 2 18 2 2" xfId="20747" xr:uid="{00000000-0005-0000-0000-0000F8500000}"/>
    <cellStyle name="Input 3 3 2 18 3" xfId="20748" xr:uid="{00000000-0005-0000-0000-0000F9500000}"/>
    <cellStyle name="Input 3 3 2 19" xfId="20749" xr:uid="{00000000-0005-0000-0000-0000FA500000}"/>
    <cellStyle name="Input 3 3 2 19 2" xfId="20750" xr:uid="{00000000-0005-0000-0000-0000FB500000}"/>
    <cellStyle name="Input 3 3 2 19 2 2" xfId="20751" xr:uid="{00000000-0005-0000-0000-0000FC500000}"/>
    <cellStyle name="Input 3 3 2 19 3" xfId="20752" xr:uid="{00000000-0005-0000-0000-0000FD500000}"/>
    <cellStyle name="Input 3 3 2 2" xfId="20753" xr:uid="{00000000-0005-0000-0000-0000FE500000}"/>
    <cellStyle name="Input 3 3 2 2 2" xfId="20754" xr:uid="{00000000-0005-0000-0000-0000FF500000}"/>
    <cellStyle name="Input 3 3 2 2 2 2" xfId="20755" xr:uid="{00000000-0005-0000-0000-000000510000}"/>
    <cellStyle name="Input 3 3 2 2 2 2 2" xfId="20756" xr:uid="{00000000-0005-0000-0000-000001510000}"/>
    <cellStyle name="Input 3 3 2 2 2 3" xfId="20757" xr:uid="{00000000-0005-0000-0000-000002510000}"/>
    <cellStyle name="Input 3 3 2 2 2 4" xfId="20758" xr:uid="{00000000-0005-0000-0000-000003510000}"/>
    <cellStyle name="Input 3 3 2 2 3" xfId="20759" xr:uid="{00000000-0005-0000-0000-000004510000}"/>
    <cellStyle name="Input 3 3 2 2 3 2" xfId="20760" xr:uid="{00000000-0005-0000-0000-000005510000}"/>
    <cellStyle name="Input 3 3 2 2 4" xfId="20761" xr:uid="{00000000-0005-0000-0000-000006510000}"/>
    <cellStyle name="Input 3 3 2 2 5" xfId="20762" xr:uid="{00000000-0005-0000-0000-000007510000}"/>
    <cellStyle name="Input 3 3 2 20" xfId="20763" xr:uid="{00000000-0005-0000-0000-000008510000}"/>
    <cellStyle name="Input 3 3 2 20 2" xfId="20764" xr:uid="{00000000-0005-0000-0000-000009510000}"/>
    <cellStyle name="Input 3 3 2 20 2 2" xfId="20765" xr:uid="{00000000-0005-0000-0000-00000A510000}"/>
    <cellStyle name="Input 3 3 2 20 3" xfId="20766" xr:uid="{00000000-0005-0000-0000-00000B510000}"/>
    <cellStyle name="Input 3 3 2 21" xfId="20767" xr:uid="{00000000-0005-0000-0000-00000C510000}"/>
    <cellStyle name="Input 3 3 2 21 2" xfId="20768" xr:uid="{00000000-0005-0000-0000-00000D510000}"/>
    <cellStyle name="Input 3 3 2 22" xfId="20769" xr:uid="{00000000-0005-0000-0000-00000E510000}"/>
    <cellStyle name="Input 3 3 2 23" xfId="20770" xr:uid="{00000000-0005-0000-0000-00000F510000}"/>
    <cellStyle name="Input 3 3 2 3" xfId="20771" xr:uid="{00000000-0005-0000-0000-000010510000}"/>
    <cellStyle name="Input 3 3 2 3 2" xfId="20772" xr:uid="{00000000-0005-0000-0000-000011510000}"/>
    <cellStyle name="Input 3 3 2 3 2 2" xfId="20773" xr:uid="{00000000-0005-0000-0000-000012510000}"/>
    <cellStyle name="Input 3 3 2 3 2 3" xfId="20774" xr:uid="{00000000-0005-0000-0000-000013510000}"/>
    <cellStyle name="Input 3 3 2 3 3" xfId="20775" xr:uid="{00000000-0005-0000-0000-000014510000}"/>
    <cellStyle name="Input 3 3 2 3 3 2" xfId="20776" xr:uid="{00000000-0005-0000-0000-000015510000}"/>
    <cellStyle name="Input 3 3 2 3 4" xfId="20777" xr:uid="{00000000-0005-0000-0000-000016510000}"/>
    <cellStyle name="Input 3 3 2 4" xfId="20778" xr:uid="{00000000-0005-0000-0000-000017510000}"/>
    <cellStyle name="Input 3 3 2 4 2" xfId="20779" xr:uid="{00000000-0005-0000-0000-000018510000}"/>
    <cellStyle name="Input 3 3 2 4 2 2" xfId="20780" xr:uid="{00000000-0005-0000-0000-000019510000}"/>
    <cellStyle name="Input 3 3 2 4 3" xfId="20781" xr:uid="{00000000-0005-0000-0000-00001A510000}"/>
    <cellStyle name="Input 3 3 2 4 4" xfId="20782" xr:uid="{00000000-0005-0000-0000-00001B510000}"/>
    <cellStyle name="Input 3 3 2 5" xfId="20783" xr:uid="{00000000-0005-0000-0000-00001C510000}"/>
    <cellStyle name="Input 3 3 2 5 2" xfId="20784" xr:uid="{00000000-0005-0000-0000-00001D510000}"/>
    <cellStyle name="Input 3 3 2 5 2 2" xfId="20785" xr:uid="{00000000-0005-0000-0000-00001E510000}"/>
    <cellStyle name="Input 3 3 2 5 3" xfId="20786" xr:uid="{00000000-0005-0000-0000-00001F510000}"/>
    <cellStyle name="Input 3 3 2 5 4" xfId="20787" xr:uid="{00000000-0005-0000-0000-000020510000}"/>
    <cellStyle name="Input 3 3 2 6" xfId="20788" xr:uid="{00000000-0005-0000-0000-000021510000}"/>
    <cellStyle name="Input 3 3 2 6 2" xfId="20789" xr:uid="{00000000-0005-0000-0000-000022510000}"/>
    <cellStyle name="Input 3 3 2 6 2 2" xfId="20790" xr:uid="{00000000-0005-0000-0000-000023510000}"/>
    <cellStyle name="Input 3 3 2 6 3" xfId="20791" xr:uid="{00000000-0005-0000-0000-000024510000}"/>
    <cellStyle name="Input 3 3 2 7" xfId="20792" xr:uid="{00000000-0005-0000-0000-000025510000}"/>
    <cellStyle name="Input 3 3 2 7 2" xfId="20793" xr:uid="{00000000-0005-0000-0000-000026510000}"/>
    <cellStyle name="Input 3 3 2 7 2 2" xfId="20794" xr:uid="{00000000-0005-0000-0000-000027510000}"/>
    <cellStyle name="Input 3 3 2 7 3" xfId="20795" xr:uid="{00000000-0005-0000-0000-000028510000}"/>
    <cellStyle name="Input 3 3 2 8" xfId="20796" xr:uid="{00000000-0005-0000-0000-000029510000}"/>
    <cellStyle name="Input 3 3 2 8 2" xfId="20797" xr:uid="{00000000-0005-0000-0000-00002A510000}"/>
    <cellStyle name="Input 3 3 2 8 2 2" xfId="20798" xr:uid="{00000000-0005-0000-0000-00002B510000}"/>
    <cellStyle name="Input 3 3 2 8 3" xfId="20799" xr:uid="{00000000-0005-0000-0000-00002C510000}"/>
    <cellStyle name="Input 3 3 2 9" xfId="20800" xr:uid="{00000000-0005-0000-0000-00002D510000}"/>
    <cellStyle name="Input 3 3 2 9 2" xfId="20801" xr:uid="{00000000-0005-0000-0000-00002E510000}"/>
    <cellStyle name="Input 3 3 2 9 2 2" xfId="20802" xr:uid="{00000000-0005-0000-0000-00002F510000}"/>
    <cellStyle name="Input 3 3 2 9 3" xfId="20803" xr:uid="{00000000-0005-0000-0000-000030510000}"/>
    <cellStyle name="Input 3 3 20" xfId="20804" xr:uid="{00000000-0005-0000-0000-000031510000}"/>
    <cellStyle name="Input 3 3 3" xfId="20805" xr:uid="{00000000-0005-0000-0000-000032510000}"/>
    <cellStyle name="Input 3 3 3 2" xfId="20806" xr:uid="{00000000-0005-0000-0000-000033510000}"/>
    <cellStyle name="Input 3 3 3 2 2" xfId="20807" xr:uid="{00000000-0005-0000-0000-000034510000}"/>
    <cellStyle name="Input 3 3 3 2 2 2" xfId="20808" xr:uid="{00000000-0005-0000-0000-000035510000}"/>
    <cellStyle name="Input 3 3 3 2 3" xfId="20809" xr:uid="{00000000-0005-0000-0000-000036510000}"/>
    <cellStyle name="Input 3 3 3 2 4" xfId="20810" xr:uid="{00000000-0005-0000-0000-000037510000}"/>
    <cellStyle name="Input 3 3 3 3" xfId="20811" xr:uid="{00000000-0005-0000-0000-000038510000}"/>
    <cellStyle name="Input 3 3 3 3 2" xfId="20812" xr:uid="{00000000-0005-0000-0000-000039510000}"/>
    <cellStyle name="Input 3 3 3 4" xfId="20813" xr:uid="{00000000-0005-0000-0000-00003A510000}"/>
    <cellStyle name="Input 3 3 3 5" xfId="20814" xr:uid="{00000000-0005-0000-0000-00003B510000}"/>
    <cellStyle name="Input 3 3 4" xfId="20815" xr:uid="{00000000-0005-0000-0000-00003C510000}"/>
    <cellStyle name="Input 3 3 4 2" xfId="20816" xr:uid="{00000000-0005-0000-0000-00003D510000}"/>
    <cellStyle name="Input 3 3 4 2 2" xfId="20817" xr:uid="{00000000-0005-0000-0000-00003E510000}"/>
    <cellStyle name="Input 3 3 4 2 3" xfId="20818" xr:uid="{00000000-0005-0000-0000-00003F510000}"/>
    <cellStyle name="Input 3 3 4 3" xfId="20819" xr:uid="{00000000-0005-0000-0000-000040510000}"/>
    <cellStyle name="Input 3 3 4 3 2" xfId="20820" xr:uid="{00000000-0005-0000-0000-000041510000}"/>
    <cellStyle name="Input 3 3 4 4" xfId="20821" xr:uid="{00000000-0005-0000-0000-000042510000}"/>
    <cellStyle name="Input 3 3 5" xfId="20822" xr:uid="{00000000-0005-0000-0000-000043510000}"/>
    <cellStyle name="Input 3 3 5 2" xfId="20823" xr:uid="{00000000-0005-0000-0000-000044510000}"/>
    <cellStyle name="Input 3 3 5 2 2" xfId="20824" xr:uid="{00000000-0005-0000-0000-000045510000}"/>
    <cellStyle name="Input 3 3 5 2 3" xfId="20825" xr:uid="{00000000-0005-0000-0000-000046510000}"/>
    <cellStyle name="Input 3 3 5 3" xfId="20826" xr:uid="{00000000-0005-0000-0000-000047510000}"/>
    <cellStyle name="Input 3 3 5 4" xfId="20827" xr:uid="{00000000-0005-0000-0000-000048510000}"/>
    <cellStyle name="Input 3 3 6" xfId="20828" xr:uid="{00000000-0005-0000-0000-000049510000}"/>
    <cellStyle name="Input 3 3 6 2" xfId="20829" xr:uid="{00000000-0005-0000-0000-00004A510000}"/>
    <cellStyle name="Input 3 3 6 2 2" xfId="20830" xr:uid="{00000000-0005-0000-0000-00004B510000}"/>
    <cellStyle name="Input 3 3 6 3" xfId="20831" xr:uid="{00000000-0005-0000-0000-00004C510000}"/>
    <cellStyle name="Input 3 3 6 4" xfId="20832" xr:uid="{00000000-0005-0000-0000-00004D510000}"/>
    <cellStyle name="Input 3 3 7" xfId="20833" xr:uid="{00000000-0005-0000-0000-00004E510000}"/>
    <cellStyle name="Input 3 3 7 2" xfId="20834" xr:uid="{00000000-0005-0000-0000-00004F510000}"/>
    <cellStyle name="Input 3 3 7 2 2" xfId="20835" xr:uid="{00000000-0005-0000-0000-000050510000}"/>
    <cellStyle name="Input 3 3 7 3" xfId="20836" xr:uid="{00000000-0005-0000-0000-000051510000}"/>
    <cellStyle name="Input 3 3 8" xfId="20837" xr:uid="{00000000-0005-0000-0000-000052510000}"/>
    <cellStyle name="Input 3 3 8 2" xfId="20838" xr:uid="{00000000-0005-0000-0000-000053510000}"/>
    <cellStyle name="Input 3 3 8 2 2" xfId="20839" xr:uid="{00000000-0005-0000-0000-000054510000}"/>
    <cellStyle name="Input 3 3 8 3" xfId="20840" xr:uid="{00000000-0005-0000-0000-000055510000}"/>
    <cellStyle name="Input 3 3 9" xfId="20841" xr:uid="{00000000-0005-0000-0000-000056510000}"/>
    <cellStyle name="Input 3 3 9 2" xfId="20842" xr:uid="{00000000-0005-0000-0000-000057510000}"/>
    <cellStyle name="Input 3 3 9 2 2" xfId="20843" xr:uid="{00000000-0005-0000-0000-000058510000}"/>
    <cellStyle name="Input 3 3 9 3" xfId="20844" xr:uid="{00000000-0005-0000-0000-000059510000}"/>
    <cellStyle name="Input 3 4" xfId="20845" xr:uid="{00000000-0005-0000-0000-00005A510000}"/>
    <cellStyle name="Input 3 4 10" xfId="20846" xr:uid="{00000000-0005-0000-0000-00005B510000}"/>
    <cellStyle name="Input 3 4 10 2" xfId="20847" xr:uid="{00000000-0005-0000-0000-00005C510000}"/>
    <cellStyle name="Input 3 4 10 2 2" xfId="20848" xr:uid="{00000000-0005-0000-0000-00005D510000}"/>
    <cellStyle name="Input 3 4 10 3" xfId="20849" xr:uid="{00000000-0005-0000-0000-00005E510000}"/>
    <cellStyle name="Input 3 4 11" xfId="20850" xr:uid="{00000000-0005-0000-0000-00005F510000}"/>
    <cellStyle name="Input 3 4 11 2" xfId="20851" xr:uid="{00000000-0005-0000-0000-000060510000}"/>
    <cellStyle name="Input 3 4 11 2 2" xfId="20852" xr:uid="{00000000-0005-0000-0000-000061510000}"/>
    <cellStyle name="Input 3 4 11 3" xfId="20853" xr:uid="{00000000-0005-0000-0000-000062510000}"/>
    <cellStyle name="Input 3 4 12" xfId="20854" xr:uid="{00000000-0005-0000-0000-000063510000}"/>
    <cellStyle name="Input 3 4 12 2" xfId="20855" xr:uid="{00000000-0005-0000-0000-000064510000}"/>
    <cellStyle name="Input 3 4 12 2 2" xfId="20856" xr:uid="{00000000-0005-0000-0000-000065510000}"/>
    <cellStyle name="Input 3 4 12 3" xfId="20857" xr:uid="{00000000-0005-0000-0000-000066510000}"/>
    <cellStyle name="Input 3 4 13" xfId="20858" xr:uid="{00000000-0005-0000-0000-000067510000}"/>
    <cellStyle name="Input 3 4 13 2" xfId="20859" xr:uid="{00000000-0005-0000-0000-000068510000}"/>
    <cellStyle name="Input 3 4 13 2 2" xfId="20860" xr:uid="{00000000-0005-0000-0000-000069510000}"/>
    <cellStyle name="Input 3 4 13 3" xfId="20861" xr:uid="{00000000-0005-0000-0000-00006A510000}"/>
    <cellStyle name="Input 3 4 14" xfId="20862" xr:uid="{00000000-0005-0000-0000-00006B510000}"/>
    <cellStyle name="Input 3 4 14 2" xfId="20863" xr:uid="{00000000-0005-0000-0000-00006C510000}"/>
    <cellStyle name="Input 3 4 14 2 2" xfId="20864" xr:uid="{00000000-0005-0000-0000-00006D510000}"/>
    <cellStyle name="Input 3 4 14 3" xfId="20865" xr:uid="{00000000-0005-0000-0000-00006E510000}"/>
    <cellStyle name="Input 3 4 15" xfId="20866" xr:uid="{00000000-0005-0000-0000-00006F510000}"/>
    <cellStyle name="Input 3 4 15 2" xfId="20867" xr:uid="{00000000-0005-0000-0000-000070510000}"/>
    <cellStyle name="Input 3 4 15 2 2" xfId="20868" xr:uid="{00000000-0005-0000-0000-000071510000}"/>
    <cellStyle name="Input 3 4 15 3" xfId="20869" xr:uid="{00000000-0005-0000-0000-000072510000}"/>
    <cellStyle name="Input 3 4 16" xfId="20870" xr:uid="{00000000-0005-0000-0000-000073510000}"/>
    <cellStyle name="Input 3 4 16 2" xfId="20871" xr:uid="{00000000-0005-0000-0000-000074510000}"/>
    <cellStyle name="Input 3 4 16 2 2" xfId="20872" xr:uid="{00000000-0005-0000-0000-000075510000}"/>
    <cellStyle name="Input 3 4 16 3" xfId="20873" xr:uid="{00000000-0005-0000-0000-000076510000}"/>
    <cellStyle name="Input 3 4 17" xfId="20874" xr:uid="{00000000-0005-0000-0000-000077510000}"/>
    <cellStyle name="Input 3 4 17 2" xfId="20875" xr:uid="{00000000-0005-0000-0000-000078510000}"/>
    <cellStyle name="Input 3 4 17 2 2" xfId="20876" xr:uid="{00000000-0005-0000-0000-000079510000}"/>
    <cellStyle name="Input 3 4 17 3" xfId="20877" xr:uid="{00000000-0005-0000-0000-00007A510000}"/>
    <cellStyle name="Input 3 4 18" xfId="20878" xr:uid="{00000000-0005-0000-0000-00007B510000}"/>
    <cellStyle name="Input 3 4 18 2" xfId="20879" xr:uid="{00000000-0005-0000-0000-00007C510000}"/>
    <cellStyle name="Input 3 4 19" xfId="20880" xr:uid="{00000000-0005-0000-0000-00007D510000}"/>
    <cellStyle name="Input 3 4 2" xfId="20881" xr:uid="{00000000-0005-0000-0000-00007E510000}"/>
    <cellStyle name="Input 3 4 2 10" xfId="20882" xr:uid="{00000000-0005-0000-0000-00007F510000}"/>
    <cellStyle name="Input 3 4 2 10 2" xfId="20883" xr:uid="{00000000-0005-0000-0000-000080510000}"/>
    <cellStyle name="Input 3 4 2 10 2 2" xfId="20884" xr:uid="{00000000-0005-0000-0000-000081510000}"/>
    <cellStyle name="Input 3 4 2 10 3" xfId="20885" xr:uid="{00000000-0005-0000-0000-000082510000}"/>
    <cellStyle name="Input 3 4 2 11" xfId="20886" xr:uid="{00000000-0005-0000-0000-000083510000}"/>
    <cellStyle name="Input 3 4 2 11 2" xfId="20887" xr:uid="{00000000-0005-0000-0000-000084510000}"/>
    <cellStyle name="Input 3 4 2 11 2 2" xfId="20888" xr:uid="{00000000-0005-0000-0000-000085510000}"/>
    <cellStyle name="Input 3 4 2 11 3" xfId="20889" xr:uid="{00000000-0005-0000-0000-000086510000}"/>
    <cellStyle name="Input 3 4 2 12" xfId="20890" xr:uid="{00000000-0005-0000-0000-000087510000}"/>
    <cellStyle name="Input 3 4 2 12 2" xfId="20891" xr:uid="{00000000-0005-0000-0000-000088510000}"/>
    <cellStyle name="Input 3 4 2 12 2 2" xfId="20892" xr:uid="{00000000-0005-0000-0000-000089510000}"/>
    <cellStyle name="Input 3 4 2 12 3" xfId="20893" xr:uid="{00000000-0005-0000-0000-00008A510000}"/>
    <cellStyle name="Input 3 4 2 13" xfId="20894" xr:uid="{00000000-0005-0000-0000-00008B510000}"/>
    <cellStyle name="Input 3 4 2 13 2" xfId="20895" xr:uid="{00000000-0005-0000-0000-00008C510000}"/>
    <cellStyle name="Input 3 4 2 13 2 2" xfId="20896" xr:uid="{00000000-0005-0000-0000-00008D510000}"/>
    <cellStyle name="Input 3 4 2 13 3" xfId="20897" xr:uid="{00000000-0005-0000-0000-00008E510000}"/>
    <cellStyle name="Input 3 4 2 14" xfId="20898" xr:uid="{00000000-0005-0000-0000-00008F510000}"/>
    <cellStyle name="Input 3 4 2 14 2" xfId="20899" xr:uid="{00000000-0005-0000-0000-000090510000}"/>
    <cellStyle name="Input 3 4 2 14 2 2" xfId="20900" xr:uid="{00000000-0005-0000-0000-000091510000}"/>
    <cellStyle name="Input 3 4 2 14 3" xfId="20901" xr:uid="{00000000-0005-0000-0000-000092510000}"/>
    <cellStyle name="Input 3 4 2 15" xfId="20902" xr:uid="{00000000-0005-0000-0000-000093510000}"/>
    <cellStyle name="Input 3 4 2 15 2" xfId="20903" xr:uid="{00000000-0005-0000-0000-000094510000}"/>
    <cellStyle name="Input 3 4 2 15 2 2" xfId="20904" xr:uid="{00000000-0005-0000-0000-000095510000}"/>
    <cellStyle name="Input 3 4 2 15 3" xfId="20905" xr:uid="{00000000-0005-0000-0000-000096510000}"/>
    <cellStyle name="Input 3 4 2 16" xfId="20906" xr:uid="{00000000-0005-0000-0000-000097510000}"/>
    <cellStyle name="Input 3 4 2 16 2" xfId="20907" xr:uid="{00000000-0005-0000-0000-000098510000}"/>
    <cellStyle name="Input 3 4 2 16 2 2" xfId="20908" xr:uid="{00000000-0005-0000-0000-000099510000}"/>
    <cellStyle name="Input 3 4 2 16 3" xfId="20909" xr:uid="{00000000-0005-0000-0000-00009A510000}"/>
    <cellStyle name="Input 3 4 2 17" xfId="20910" xr:uid="{00000000-0005-0000-0000-00009B510000}"/>
    <cellStyle name="Input 3 4 2 17 2" xfId="20911" xr:uid="{00000000-0005-0000-0000-00009C510000}"/>
    <cellStyle name="Input 3 4 2 17 2 2" xfId="20912" xr:uid="{00000000-0005-0000-0000-00009D510000}"/>
    <cellStyle name="Input 3 4 2 17 3" xfId="20913" xr:uid="{00000000-0005-0000-0000-00009E510000}"/>
    <cellStyle name="Input 3 4 2 18" xfId="20914" xr:uid="{00000000-0005-0000-0000-00009F510000}"/>
    <cellStyle name="Input 3 4 2 18 2" xfId="20915" xr:uid="{00000000-0005-0000-0000-0000A0510000}"/>
    <cellStyle name="Input 3 4 2 18 2 2" xfId="20916" xr:uid="{00000000-0005-0000-0000-0000A1510000}"/>
    <cellStyle name="Input 3 4 2 18 3" xfId="20917" xr:uid="{00000000-0005-0000-0000-0000A2510000}"/>
    <cellStyle name="Input 3 4 2 19" xfId="20918" xr:uid="{00000000-0005-0000-0000-0000A3510000}"/>
    <cellStyle name="Input 3 4 2 19 2" xfId="20919" xr:uid="{00000000-0005-0000-0000-0000A4510000}"/>
    <cellStyle name="Input 3 4 2 19 2 2" xfId="20920" xr:uid="{00000000-0005-0000-0000-0000A5510000}"/>
    <cellStyle name="Input 3 4 2 19 3" xfId="20921" xr:uid="{00000000-0005-0000-0000-0000A6510000}"/>
    <cellStyle name="Input 3 4 2 2" xfId="20922" xr:uid="{00000000-0005-0000-0000-0000A7510000}"/>
    <cellStyle name="Input 3 4 2 2 2" xfId="20923" xr:uid="{00000000-0005-0000-0000-0000A8510000}"/>
    <cellStyle name="Input 3 4 2 2 2 2" xfId="20924" xr:uid="{00000000-0005-0000-0000-0000A9510000}"/>
    <cellStyle name="Input 3 4 2 2 2 2 2" xfId="20925" xr:uid="{00000000-0005-0000-0000-0000AA510000}"/>
    <cellStyle name="Input 3 4 2 2 2 3" xfId="20926" xr:uid="{00000000-0005-0000-0000-0000AB510000}"/>
    <cellStyle name="Input 3 4 2 2 2 4" xfId="20927" xr:uid="{00000000-0005-0000-0000-0000AC510000}"/>
    <cellStyle name="Input 3 4 2 2 3" xfId="20928" xr:uid="{00000000-0005-0000-0000-0000AD510000}"/>
    <cellStyle name="Input 3 4 2 2 3 2" xfId="20929" xr:uid="{00000000-0005-0000-0000-0000AE510000}"/>
    <cellStyle name="Input 3 4 2 2 4" xfId="20930" xr:uid="{00000000-0005-0000-0000-0000AF510000}"/>
    <cellStyle name="Input 3 4 2 2 5" xfId="20931" xr:uid="{00000000-0005-0000-0000-0000B0510000}"/>
    <cellStyle name="Input 3 4 2 20" xfId="20932" xr:uid="{00000000-0005-0000-0000-0000B1510000}"/>
    <cellStyle name="Input 3 4 2 20 2" xfId="20933" xr:uid="{00000000-0005-0000-0000-0000B2510000}"/>
    <cellStyle name="Input 3 4 2 20 2 2" xfId="20934" xr:uid="{00000000-0005-0000-0000-0000B3510000}"/>
    <cellStyle name="Input 3 4 2 20 3" xfId="20935" xr:uid="{00000000-0005-0000-0000-0000B4510000}"/>
    <cellStyle name="Input 3 4 2 21" xfId="20936" xr:uid="{00000000-0005-0000-0000-0000B5510000}"/>
    <cellStyle name="Input 3 4 2 21 2" xfId="20937" xr:uid="{00000000-0005-0000-0000-0000B6510000}"/>
    <cellStyle name="Input 3 4 2 22" xfId="20938" xr:uid="{00000000-0005-0000-0000-0000B7510000}"/>
    <cellStyle name="Input 3 4 2 23" xfId="20939" xr:uid="{00000000-0005-0000-0000-0000B8510000}"/>
    <cellStyle name="Input 3 4 2 3" xfId="20940" xr:uid="{00000000-0005-0000-0000-0000B9510000}"/>
    <cellStyle name="Input 3 4 2 3 2" xfId="20941" xr:uid="{00000000-0005-0000-0000-0000BA510000}"/>
    <cellStyle name="Input 3 4 2 3 2 2" xfId="20942" xr:uid="{00000000-0005-0000-0000-0000BB510000}"/>
    <cellStyle name="Input 3 4 2 3 2 3" xfId="20943" xr:uid="{00000000-0005-0000-0000-0000BC510000}"/>
    <cellStyle name="Input 3 4 2 3 3" xfId="20944" xr:uid="{00000000-0005-0000-0000-0000BD510000}"/>
    <cellStyle name="Input 3 4 2 3 3 2" xfId="20945" xr:uid="{00000000-0005-0000-0000-0000BE510000}"/>
    <cellStyle name="Input 3 4 2 3 4" xfId="20946" xr:uid="{00000000-0005-0000-0000-0000BF510000}"/>
    <cellStyle name="Input 3 4 2 4" xfId="20947" xr:uid="{00000000-0005-0000-0000-0000C0510000}"/>
    <cellStyle name="Input 3 4 2 4 2" xfId="20948" xr:uid="{00000000-0005-0000-0000-0000C1510000}"/>
    <cellStyle name="Input 3 4 2 4 2 2" xfId="20949" xr:uid="{00000000-0005-0000-0000-0000C2510000}"/>
    <cellStyle name="Input 3 4 2 4 3" xfId="20950" xr:uid="{00000000-0005-0000-0000-0000C3510000}"/>
    <cellStyle name="Input 3 4 2 4 4" xfId="20951" xr:uid="{00000000-0005-0000-0000-0000C4510000}"/>
    <cellStyle name="Input 3 4 2 5" xfId="20952" xr:uid="{00000000-0005-0000-0000-0000C5510000}"/>
    <cellStyle name="Input 3 4 2 5 2" xfId="20953" xr:uid="{00000000-0005-0000-0000-0000C6510000}"/>
    <cellStyle name="Input 3 4 2 5 2 2" xfId="20954" xr:uid="{00000000-0005-0000-0000-0000C7510000}"/>
    <cellStyle name="Input 3 4 2 5 3" xfId="20955" xr:uid="{00000000-0005-0000-0000-0000C8510000}"/>
    <cellStyle name="Input 3 4 2 5 4" xfId="20956" xr:uid="{00000000-0005-0000-0000-0000C9510000}"/>
    <cellStyle name="Input 3 4 2 6" xfId="20957" xr:uid="{00000000-0005-0000-0000-0000CA510000}"/>
    <cellStyle name="Input 3 4 2 6 2" xfId="20958" xr:uid="{00000000-0005-0000-0000-0000CB510000}"/>
    <cellStyle name="Input 3 4 2 6 2 2" xfId="20959" xr:uid="{00000000-0005-0000-0000-0000CC510000}"/>
    <cellStyle name="Input 3 4 2 6 3" xfId="20960" xr:uid="{00000000-0005-0000-0000-0000CD510000}"/>
    <cellStyle name="Input 3 4 2 7" xfId="20961" xr:uid="{00000000-0005-0000-0000-0000CE510000}"/>
    <cellStyle name="Input 3 4 2 7 2" xfId="20962" xr:uid="{00000000-0005-0000-0000-0000CF510000}"/>
    <cellStyle name="Input 3 4 2 7 2 2" xfId="20963" xr:uid="{00000000-0005-0000-0000-0000D0510000}"/>
    <cellStyle name="Input 3 4 2 7 3" xfId="20964" xr:uid="{00000000-0005-0000-0000-0000D1510000}"/>
    <cellStyle name="Input 3 4 2 8" xfId="20965" xr:uid="{00000000-0005-0000-0000-0000D2510000}"/>
    <cellStyle name="Input 3 4 2 8 2" xfId="20966" xr:uid="{00000000-0005-0000-0000-0000D3510000}"/>
    <cellStyle name="Input 3 4 2 8 2 2" xfId="20967" xr:uid="{00000000-0005-0000-0000-0000D4510000}"/>
    <cellStyle name="Input 3 4 2 8 3" xfId="20968" xr:uid="{00000000-0005-0000-0000-0000D5510000}"/>
    <cellStyle name="Input 3 4 2 9" xfId="20969" xr:uid="{00000000-0005-0000-0000-0000D6510000}"/>
    <cellStyle name="Input 3 4 2 9 2" xfId="20970" xr:uid="{00000000-0005-0000-0000-0000D7510000}"/>
    <cellStyle name="Input 3 4 2 9 2 2" xfId="20971" xr:uid="{00000000-0005-0000-0000-0000D8510000}"/>
    <cellStyle name="Input 3 4 2 9 3" xfId="20972" xr:uid="{00000000-0005-0000-0000-0000D9510000}"/>
    <cellStyle name="Input 3 4 20" xfId="20973" xr:uid="{00000000-0005-0000-0000-0000DA510000}"/>
    <cellStyle name="Input 3 4 3" xfId="20974" xr:uid="{00000000-0005-0000-0000-0000DB510000}"/>
    <cellStyle name="Input 3 4 3 2" xfId="20975" xr:uid="{00000000-0005-0000-0000-0000DC510000}"/>
    <cellStyle name="Input 3 4 3 2 2" xfId="20976" xr:uid="{00000000-0005-0000-0000-0000DD510000}"/>
    <cellStyle name="Input 3 4 3 2 2 2" xfId="20977" xr:uid="{00000000-0005-0000-0000-0000DE510000}"/>
    <cellStyle name="Input 3 4 3 2 3" xfId="20978" xr:uid="{00000000-0005-0000-0000-0000DF510000}"/>
    <cellStyle name="Input 3 4 3 2 4" xfId="20979" xr:uid="{00000000-0005-0000-0000-0000E0510000}"/>
    <cellStyle name="Input 3 4 3 3" xfId="20980" xr:uid="{00000000-0005-0000-0000-0000E1510000}"/>
    <cellStyle name="Input 3 4 3 3 2" xfId="20981" xr:uid="{00000000-0005-0000-0000-0000E2510000}"/>
    <cellStyle name="Input 3 4 3 4" xfId="20982" xr:uid="{00000000-0005-0000-0000-0000E3510000}"/>
    <cellStyle name="Input 3 4 3 5" xfId="20983" xr:uid="{00000000-0005-0000-0000-0000E4510000}"/>
    <cellStyle name="Input 3 4 4" xfId="20984" xr:uid="{00000000-0005-0000-0000-0000E5510000}"/>
    <cellStyle name="Input 3 4 4 2" xfId="20985" xr:uid="{00000000-0005-0000-0000-0000E6510000}"/>
    <cellStyle name="Input 3 4 4 2 2" xfId="20986" xr:uid="{00000000-0005-0000-0000-0000E7510000}"/>
    <cellStyle name="Input 3 4 4 2 3" xfId="20987" xr:uid="{00000000-0005-0000-0000-0000E8510000}"/>
    <cellStyle name="Input 3 4 4 3" xfId="20988" xr:uid="{00000000-0005-0000-0000-0000E9510000}"/>
    <cellStyle name="Input 3 4 4 3 2" xfId="20989" xr:uid="{00000000-0005-0000-0000-0000EA510000}"/>
    <cellStyle name="Input 3 4 4 4" xfId="20990" xr:uid="{00000000-0005-0000-0000-0000EB510000}"/>
    <cellStyle name="Input 3 4 5" xfId="20991" xr:uid="{00000000-0005-0000-0000-0000EC510000}"/>
    <cellStyle name="Input 3 4 5 2" xfId="20992" xr:uid="{00000000-0005-0000-0000-0000ED510000}"/>
    <cellStyle name="Input 3 4 5 2 2" xfId="20993" xr:uid="{00000000-0005-0000-0000-0000EE510000}"/>
    <cellStyle name="Input 3 4 5 2 3" xfId="20994" xr:uid="{00000000-0005-0000-0000-0000EF510000}"/>
    <cellStyle name="Input 3 4 5 3" xfId="20995" xr:uid="{00000000-0005-0000-0000-0000F0510000}"/>
    <cellStyle name="Input 3 4 5 4" xfId="20996" xr:uid="{00000000-0005-0000-0000-0000F1510000}"/>
    <cellStyle name="Input 3 4 6" xfId="20997" xr:uid="{00000000-0005-0000-0000-0000F2510000}"/>
    <cellStyle name="Input 3 4 6 2" xfId="20998" xr:uid="{00000000-0005-0000-0000-0000F3510000}"/>
    <cellStyle name="Input 3 4 6 2 2" xfId="20999" xr:uid="{00000000-0005-0000-0000-0000F4510000}"/>
    <cellStyle name="Input 3 4 6 3" xfId="21000" xr:uid="{00000000-0005-0000-0000-0000F5510000}"/>
    <cellStyle name="Input 3 4 6 4" xfId="21001" xr:uid="{00000000-0005-0000-0000-0000F6510000}"/>
    <cellStyle name="Input 3 4 7" xfId="21002" xr:uid="{00000000-0005-0000-0000-0000F7510000}"/>
    <cellStyle name="Input 3 4 7 2" xfId="21003" xr:uid="{00000000-0005-0000-0000-0000F8510000}"/>
    <cellStyle name="Input 3 4 7 2 2" xfId="21004" xr:uid="{00000000-0005-0000-0000-0000F9510000}"/>
    <cellStyle name="Input 3 4 7 3" xfId="21005" xr:uid="{00000000-0005-0000-0000-0000FA510000}"/>
    <cellStyle name="Input 3 4 8" xfId="21006" xr:uid="{00000000-0005-0000-0000-0000FB510000}"/>
    <cellStyle name="Input 3 4 8 2" xfId="21007" xr:uid="{00000000-0005-0000-0000-0000FC510000}"/>
    <cellStyle name="Input 3 4 8 2 2" xfId="21008" xr:uid="{00000000-0005-0000-0000-0000FD510000}"/>
    <cellStyle name="Input 3 4 8 3" xfId="21009" xr:uid="{00000000-0005-0000-0000-0000FE510000}"/>
    <cellStyle name="Input 3 4 9" xfId="21010" xr:uid="{00000000-0005-0000-0000-0000FF510000}"/>
    <cellStyle name="Input 3 4 9 2" xfId="21011" xr:uid="{00000000-0005-0000-0000-000000520000}"/>
    <cellStyle name="Input 3 4 9 2 2" xfId="21012" xr:uid="{00000000-0005-0000-0000-000001520000}"/>
    <cellStyle name="Input 3 4 9 3" xfId="21013" xr:uid="{00000000-0005-0000-0000-000002520000}"/>
    <cellStyle name="Input 3 5" xfId="21014" xr:uid="{00000000-0005-0000-0000-000003520000}"/>
    <cellStyle name="Input 3 5 10" xfId="21015" xr:uid="{00000000-0005-0000-0000-000004520000}"/>
    <cellStyle name="Input 3 5 10 2" xfId="21016" xr:uid="{00000000-0005-0000-0000-000005520000}"/>
    <cellStyle name="Input 3 5 10 2 2" xfId="21017" xr:uid="{00000000-0005-0000-0000-000006520000}"/>
    <cellStyle name="Input 3 5 10 3" xfId="21018" xr:uid="{00000000-0005-0000-0000-000007520000}"/>
    <cellStyle name="Input 3 5 11" xfId="21019" xr:uid="{00000000-0005-0000-0000-000008520000}"/>
    <cellStyle name="Input 3 5 11 2" xfId="21020" xr:uid="{00000000-0005-0000-0000-000009520000}"/>
    <cellStyle name="Input 3 5 11 2 2" xfId="21021" xr:uid="{00000000-0005-0000-0000-00000A520000}"/>
    <cellStyle name="Input 3 5 11 3" xfId="21022" xr:uid="{00000000-0005-0000-0000-00000B520000}"/>
    <cellStyle name="Input 3 5 12" xfId="21023" xr:uid="{00000000-0005-0000-0000-00000C520000}"/>
    <cellStyle name="Input 3 5 12 2" xfId="21024" xr:uid="{00000000-0005-0000-0000-00000D520000}"/>
    <cellStyle name="Input 3 5 12 2 2" xfId="21025" xr:uid="{00000000-0005-0000-0000-00000E520000}"/>
    <cellStyle name="Input 3 5 12 3" xfId="21026" xr:uid="{00000000-0005-0000-0000-00000F520000}"/>
    <cellStyle name="Input 3 5 13" xfId="21027" xr:uid="{00000000-0005-0000-0000-000010520000}"/>
    <cellStyle name="Input 3 5 13 2" xfId="21028" xr:uid="{00000000-0005-0000-0000-000011520000}"/>
    <cellStyle name="Input 3 5 13 2 2" xfId="21029" xr:uid="{00000000-0005-0000-0000-000012520000}"/>
    <cellStyle name="Input 3 5 13 3" xfId="21030" xr:uid="{00000000-0005-0000-0000-000013520000}"/>
    <cellStyle name="Input 3 5 14" xfId="21031" xr:uid="{00000000-0005-0000-0000-000014520000}"/>
    <cellStyle name="Input 3 5 14 2" xfId="21032" xr:uid="{00000000-0005-0000-0000-000015520000}"/>
    <cellStyle name="Input 3 5 14 2 2" xfId="21033" xr:uid="{00000000-0005-0000-0000-000016520000}"/>
    <cellStyle name="Input 3 5 14 3" xfId="21034" xr:uid="{00000000-0005-0000-0000-000017520000}"/>
    <cellStyle name="Input 3 5 15" xfId="21035" xr:uid="{00000000-0005-0000-0000-000018520000}"/>
    <cellStyle name="Input 3 5 15 2" xfId="21036" xr:uid="{00000000-0005-0000-0000-000019520000}"/>
    <cellStyle name="Input 3 5 15 2 2" xfId="21037" xr:uid="{00000000-0005-0000-0000-00001A520000}"/>
    <cellStyle name="Input 3 5 15 3" xfId="21038" xr:uid="{00000000-0005-0000-0000-00001B520000}"/>
    <cellStyle name="Input 3 5 16" xfId="21039" xr:uid="{00000000-0005-0000-0000-00001C520000}"/>
    <cellStyle name="Input 3 5 16 2" xfId="21040" xr:uid="{00000000-0005-0000-0000-00001D520000}"/>
    <cellStyle name="Input 3 5 16 2 2" xfId="21041" xr:uid="{00000000-0005-0000-0000-00001E520000}"/>
    <cellStyle name="Input 3 5 16 3" xfId="21042" xr:uid="{00000000-0005-0000-0000-00001F520000}"/>
    <cellStyle name="Input 3 5 17" xfId="21043" xr:uid="{00000000-0005-0000-0000-000020520000}"/>
    <cellStyle name="Input 3 5 17 2" xfId="21044" xr:uid="{00000000-0005-0000-0000-000021520000}"/>
    <cellStyle name="Input 3 5 17 2 2" xfId="21045" xr:uid="{00000000-0005-0000-0000-000022520000}"/>
    <cellStyle name="Input 3 5 17 3" xfId="21046" xr:uid="{00000000-0005-0000-0000-000023520000}"/>
    <cellStyle name="Input 3 5 18" xfId="21047" xr:uid="{00000000-0005-0000-0000-000024520000}"/>
    <cellStyle name="Input 3 5 18 2" xfId="21048" xr:uid="{00000000-0005-0000-0000-000025520000}"/>
    <cellStyle name="Input 3 5 18 2 2" xfId="21049" xr:uid="{00000000-0005-0000-0000-000026520000}"/>
    <cellStyle name="Input 3 5 18 3" xfId="21050" xr:uid="{00000000-0005-0000-0000-000027520000}"/>
    <cellStyle name="Input 3 5 19" xfId="21051" xr:uid="{00000000-0005-0000-0000-000028520000}"/>
    <cellStyle name="Input 3 5 19 2" xfId="21052" xr:uid="{00000000-0005-0000-0000-000029520000}"/>
    <cellStyle name="Input 3 5 19 2 2" xfId="21053" xr:uid="{00000000-0005-0000-0000-00002A520000}"/>
    <cellStyle name="Input 3 5 19 3" xfId="21054" xr:uid="{00000000-0005-0000-0000-00002B520000}"/>
    <cellStyle name="Input 3 5 2" xfId="21055" xr:uid="{00000000-0005-0000-0000-00002C520000}"/>
    <cellStyle name="Input 3 5 2 10" xfId="21056" xr:uid="{00000000-0005-0000-0000-00002D520000}"/>
    <cellStyle name="Input 3 5 2 10 2" xfId="21057" xr:uid="{00000000-0005-0000-0000-00002E520000}"/>
    <cellStyle name="Input 3 5 2 10 2 2" xfId="21058" xr:uid="{00000000-0005-0000-0000-00002F520000}"/>
    <cellStyle name="Input 3 5 2 10 3" xfId="21059" xr:uid="{00000000-0005-0000-0000-000030520000}"/>
    <cellStyle name="Input 3 5 2 11" xfId="21060" xr:uid="{00000000-0005-0000-0000-000031520000}"/>
    <cellStyle name="Input 3 5 2 11 2" xfId="21061" xr:uid="{00000000-0005-0000-0000-000032520000}"/>
    <cellStyle name="Input 3 5 2 11 2 2" xfId="21062" xr:uid="{00000000-0005-0000-0000-000033520000}"/>
    <cellStyle name="Input 3 5 2 11 3" xfId="21063" xr:uid="{00000000-0005-0000-0000-000034520000}"/>
    <cellStyle name="Input 3 5 2 12" xfId="21064" xr:uid="{00000000-0005-0000-0000-000035520000}"/>
    <cellStyle name="Input 3 5 2 12 2" xfId="21065" xr:uid="{00000000-0005-0000-0000-000036520000}"/>
    <cellStyle name="Input 3 5 2 12 2 2" xfId="21066" xr:uid="{00000000-0005-0000-0000-000037520000}"/>
    <cellStyle name="Input 3 5 2 12 3" xfId="21067" xr:uid="{00000000-0005-0000-0000-000038520000}"/>
    <cellStyle name="Input 3 5 2 13" xfId="21068" xr:uid="{00000000-0005-0000-0000-000039520000}"/>
    <cellStyle name="Input 3 5 2 13 2" xfId="21069" xr:uid="{00000000-0005-0000-0000-00003A520000}"/>
    <cellStyle name="Input 3 5 2 13 2 2" xfId="21070" xr:uid="{00000000-0005-0000-0000-00003B520000}"/>
    <cellStyle name="Input 3 5 2 13 3" xfId="21071" xr:uid="{00000000-0005-0000-0000-00003C520000}"/>
    <cellStyle name="Input 3 5 2 14" xfId="21072" xr:uid="{00000000-0005-0000-0000-00003D520000}"/>
    <cellStyle name="Input 3 5 2 14 2" xfId="21073" xr:uid="{00000000-0005-0000-0000-00003E520000}"/>
    <cellStyle name="Input 3 5 2 14 2 2" xfId="21074" xr:uid="{00000000-0005-0000-0000-00003F520000}"/>
    <cellStyle name="Input 3 5 2 14 3" xfId="21075" xr:uid="{00000000-0005-0000-0000-000040520000}"/>
    <cellStyle name="Input 3 5 2 15" xfId="21076" xr:uid="{00000000-0005-0000-0000-000041520000}"/>
    <cellStyle name="Input 3 5 2 15 2" xfId="21077" xr:uid="{00000000-0005-0000-0000-000042520000}"/>
    <cellStyle name="Input 3 5 2 15 2 2" xfId="21078" xr:uid="{00000000-0005-0000-0000-000043520000}"/>
    <cellStyle name="Input 3 5 2 15 3" xfId="21079" xr:uid="{00000000-0005-0000-0000-000044520000}"/>
    <cellStyle name="Input 3 5 2 16" xfId="21080" xr:uid="{00000000-0005-0000-0000-000045520000}"/>
    <cellStyle name="Input 3 5 2 16 2" xfId="21081" xr:uid="{00000000-0005-0000-0000-000046520000}"/>
    <cellStyle name="Input 3 5 2 16 2 2" xfId="21082" xr:uid="{00000000-0005-0000-0000-000047520000}"/>
    <cellStyle name="Input 3 5 2 16 3" xfId="21083" xr:uid="{00000000-0005-0000-0000-000048520000}"/>
    <cellStyle name="Input 3 5 2 17" xfId="21084" xr:uid="{00000000-0005-0000-0000-000049520000}"/>
    <cellStyle name="Input 3 5 2 17 2" xfId="21085" xr:uid="{00000000-0005-0000-0000-00004A520000}"/>
    <cellStyle name="Input 3 5 2 17 2 2" xfId="21086" xr:uid="{00000000-0005-0000-0000-00004B520000}"/>
    <cellStyle name="Input 3 5 2 17 3" xfId="21087" xr:uid="{00000000-0005-0000-0000-00004C520000}"/>
    <cellStyle name="Input 3 5 2 18" xfId="21088" xr:uid="{00000000-0005-0000-0000-00004D520000}"/>
    <cellStyle name="Input 3 5 2 18 2" xfId="21089" xr:uid="{00000000-0005-0000-0000-00004E520000}"/>
    <cellStyle name="Input 3 5 2 18 2 2" xfId="21090" xr:uid="{00000000-0005-0000-0000-00004F520000}"/>
    <cellStyle name="Input 3 5 2 18 3" xfId="21091" xr:uid="{00000000-0005-0000-0000-000050520000}"/>
    <cellStyle name="Input 3 5 2 19" xfId="21092" xr:uid="{00000000-0005-0000-0000-000051520000}"/>
    <cellStyle name="Input 3 5 2 19 2" xfId="21093" xr:uid="{00000000-0005-0000-0000-000052520000}"/>
    <cellStyle name="Input 3 5 2 19 2 2" xfId="21094" xr:uid="{00000000-0005-0000-0000-000053520000}"/>
    <cellStyle name="Input 3 5 2 19 3" xfId="21095" xr:uid="{00000000-0005-0000-0000-000054520000}"/>
    <cellStyle name="Input 3 5 2 2" xfId="21096" xr:uid="{00000000-0005-0000-0000-000055520000}"/>
    <cellStyle name="Input 3 5 2 2 2" xfId="21097" xr:uid="{00000000-0005-0000-0000-000056520000}"/>
    <cellStyle name="Input 3 5 2 2 2 2" xfId="21098" xr:uid="{00000000-0005-0000-0000-000057520000}"/>
    <cellStyle name="Input 3 5 2 2 2 3" xfId="21099" xr:uid="{00000000-0005-0000-0000-000058520000}"/>
    <cellStyle name="Input 3 5 2 2 3" xfId="21100" xr:uid="{00000000-0005-0000-0000-000059520000}"/>
    <cellStyle name="Input 3 5 2 2 3 2" xfId="21101" xr:uid="{00000000-0005-0000-0000-00005A520000}"/>
    <cellStyle name="Input 3 5 2 2 4" xfId="21102" xr:uid="{00000000-0005-0000-0000-00005B520000}"/>
    <cellStyle name="Input 3 5 2 20" xfId="21103" xr:uid="{00000000-0005-0000-0000-00005C520000}"/>
    <cellStyle name="Input 3 5 2 20 2" xfId="21104" xr:uid="{00000000-0005-0000-0000-00005D520000}"/>
    <cellStyle name="Input 3 5 2 20 2 2" xfId="21105" xr:uid="{00000000-0005-0000-0000-00005E520000}"/>
    <cellStyle name="Input 3 5 2 20 3" xfId="21106" xr:uid="{00000000-0005-0000-0000-00005F520000}"/>
    <cellStyle name="Input 3 5 2 21" xfId="21107" xr:uid="{00000000-0005-0000-0000-000060520000}"/>
    <cellStyle name="Input 3 5 2 21 2" xfId="21108" xr:uid="{00000000-0005-0000-0000-000061520000}"/>
    <cellStyle name="Input 3 5 2 22" xfId="21109" xr:uid="{00000000-0005-0000-0000-000062520000}"/>
    <cellStyle name="Input 3 5 2 23" xfId="21110" xr:uid="{00000000-0005-0000-0000-000063520000}"/>
    <cellStyle name="Input 3 5 2 3" xfId="21111" xr:uid="{00000000-0005-0000-0000-000064520000}"/>
    <cellStyle name="Input 3 5 2 3 2" xfId="21112" xr:uid="{00000000-0005-0000-0000-000065520000}"/>
    <cellStyle name="Input 3 5 2 3 2 2" xfId="21113" xr:uid="{00000000-0005-0000-0000-000066520000}"/>
    <cellStyle name="Input 3 5 2 3 3" xfId="21114" xr:uid="{00000000-0005-0000-0000-000067520000}"/>
    <cellStyle name="Input 3 5 2 3 4" xfId="21115" xr:uid="{00000000-0005-0000-0000-000068520000}"/>
    <cellStyle name="Input 3 5 2 4" xfId="21116" xr:uid="{00000000-0005-0000-0000-000069520000}"/>
    <cellStyle name="Input 3 5 2 4 2" xfId="21117" xr:uid="{00000000-0005-0000-0000-00006A520000}"/>
    <cellStyle name="Input 3 5 2 4 2 2" xfId="21118" xr:uid="{00000000-0005-0000-0000-00006B520000}"/>
    <cellStyle name="Input 3 5 2 4 3" xfId="21119" xr:uid="{00000000-0005-0000-0000-00006C520000}"/>
    <cellStyle name="Input 3 5 2 4 4" xfId="21120" xr:uid="{00000000-0005-0000-0000-00006D520000}"/>
    <cellStyle name="Input 3 5 2 5" xfId="21121" xr:uid="{00000000-0005-0000-0000-00006E520000}"/>
    <cellStyle name="Input 3 5 2 5 2" xfId="21122" xr:uid="{00000000-0005-0000-0000-00006F520000}"/>
    <cellStyle name="Input 3 5 2 5 2 2" xfId="21123" xr:uid="{00000000-0005-0000-0000-000070520000}"/>
    <cellStyle name="Input 3 5 2 5 3" xfId="21124" xr:uid="{00000000-0005-0000-0000-000071520000}"/>
    <cellStyle name="Input 3 5 2 6" xfId="21125" xr:uid="{00000000-0005-0000-0000-000072520000}"/>
    <cellStyle name="Input 3 5 2 6 2" xfId="21126" xr:uid="{00000000-0005-0000-0000-000073520000}"/>
    <cellStyle name="Input 3 5 2 6 2 2" xfId="21127" xr:uid="{00000000-0005-0000-0000-000074520000}"/>
    <cellStyle name="Input 3 5 2 6 3" xfId="21128" xr:uid="{00000000-0005-0000-0000-000075520000}"/>
    <cellStyle name="Input 3 5 2 7" xfId="21129" xr:uid="{00000000-0005-0000-0000-000076520000}"/>
    <cellStyle name="Input 3 5 2 7 2" xfId="21130" xr:uid="{00000000-0005-0000-0000-000077520000}"/>
    <cellStyle name="Input 3 5 2 7 2 2" xfId="21131" xr:uid="{00000000-0005-0000-0000-000078520000}"/>
    <cellStyle name="Input 3 5 2 7 3" xfId="21132" xr:uid="{00000000-0005-0000-0000-000079520000}"/>
    <cellStyle name="Input 3 5 2 8" xfId="21133" xr:uid="{00000000-0005-0000-0000-00007A520000}"/>
    <cellStyle name="Input 3 5 2 8 2" xfId="21134" xr:uid="{00000000-0005-0000-0000-00007B520000}"/>
    <cellStyle name="Input 3 5 2 8 2 2" xfId="21135" xr:uid="{00000000-0005-0000-0000-00007C520000}"/>
    <cellStyle name="Input 3 5 2 8 3" xfId="21136" xr:uid="{00000000-0005-0000-0000-00007D520000}"/>
    <cellStyle name="Input 3 5 2 9" xfId="21137" xr:uid="{00000000-0005-0000-0000-00007E520000}"/>
    <cellStyle name="Input 3 5 2 9 2" xfId="21138" xr:uid="{00000000-0005-0000-0000-00007F520000}"/>
    <cellStyle name="Input 3 5 2 9 2 2" xfId="21139" xr:uid="{00000000-0005-0000-0000-000080520000}"/>
    <cellStyle name="Input 3 5 2 9 3" xfId="21140" xr:uid="{00000000-0005-0000-0000-000081520000}"/>
    <cellStyle name="Input 3 5 20" xfId="21141" xr:uid="{00000000-0005-0000-0000-000082520000}"/>
    <cellStyle name="Input 3 5 20 2" xfId="21142" xr:uid="{00000000-0005-0000-0000-000083520000}"/>
    <cellStyle name="Input 3 5 20 2 2" xfId="21143" xr:uid="{00000000-0005-0000-0000-000084520000}"/>
    <cellStyle name="Input 3 5 20 3" xfId="21144" xr:uid="{00000000-0005-0000-0000-000085520000}"/>
    <cellStyle name="Input 3 5 21" xfId="21145" xr:uid="{00000000-0005-0000-0000-000086520000}"/>
    <cellStyle name="Input 3 5 21 2" xfId="21146" xr:uid="{00000000-0005-0000-0000-000087520000}"/>
    <cellStyle name="Input 3 5 21 2 2" xfId="21147" xr:uid="{00000000-0005-0000-0000-000088520000}"/>
    <cellStyle name="Input 3 5 21 3" xfId="21148" xr:uid="{00000000-0005-0000-0000-000089520000}"/>
    <cellStyle name="Input 3 5 22" xfId="21149" xr:uid="{00000000-0005-0000-0000-00008A520000}"/>
    <cellStyle name="Input 3 5 22 2" xfId="21150" xr:uid="{00000000-0005-0000-0000-00008B520000}"/>
    <cellStyle name="Input 3 5 23" xfId="21151" xr:uid="{00000000-0005-0000-0000-00008C520000}"/>
    <cellStyle name="Input 3 5 24" xfId="21152" xr:uid="{00000000-0005-0000-0000-00008D520000}"/>
    <cellStyle name="Input 3 5 3" xfId="21153" xr:uid="{00000000-0005-0000-0000-00008E520000}"/>
    <cellStyle name="Input 3 5 3 2" xfId="21154" xr:uid="{00000000-0005-0000-0000-00008F520000}"/>
    <cellStyle name="Input 3 5 3 2 2" xfId="21155" xr:uid="{00000000-0005-0000-0000-000090520000}"/>
    <cellStyle name="Input 3 5 3 2 3" xfId="21156" xr:uid="{00000000-0005-0000-0000-000091520000}"/>
    <cellStyle name="Input 3 5 3 3" xfId="21157" xr:uid="{00000000-0005-0000-0000-000092520000}"/>
    <cellStyle name="Input 3 5 3 3 2" xfId="21158" xr:uid="{00000000-0005-0000-0000-000093520000}"/>
    <cellStyle name="Input 3 5 3 4" xfId="21159" xr:uid="{00000000-0005-0000-0000-000094520000}"/>
    <cellStyle name="Input 3 5 4" xfId="21160" xr:uid="{00000000-0005-0000-0000-000095520000}"/>
    <cellStyle name="Input 3 5 4 2" xfId="21161" xr:uid="{00000000-0005-0000-0000-000096520000}"/>
    <cellStyle name="Input 3 5 4 2 2" xfId="21162" xr:uid="{00000000-0005-0000-0000-000097520000}"/>
    <cellStyle name="Input 3 5 4 3" xfId="21163" xr:uid="{00000000-0005-0000-0000-000098520000}"/>
    <cellStyle name="Input 3 5 4 4" xfId="21164" xr:uid="{00000000-0005-0000-0000-000099520000}"/>
    <cellStyle name="Input 3 5 5" xfId="21165" xr:uid="{00000000-0005-0000-0000-00009A520000}"/>
    <cellStyle name="Input 3 5 5 2" xfId="21166" xr:uid="{00000000-0005-0000-0000-00009B520000}"/>
    <cellStyle name="Input 3 5 5 2 2" xfId="21167" xr:uid="{00000000-0005-0000-0000-00009C520000}"/>
    <cellStyle name="Input 3 5 5 3" xfId="21168" xr:uid="{00000000-0005-0000-0000-00009D520000}"/>
    <cellStyle name="Input 3 5 5 4" xfId="21169" xr:uid="{00000000-0005-0000-0000-00009E520000}"/>
    <cellStyle name="Input 3 5 6" xfId="21170" xr:uid="{00000000-0005-0000-0000-00009F520000}"/>
    <cellStyle name="Input 3 5 6 2" xfId="21171" xr:uid="{00000000-0005-0000-0000-0000A0520000}"/>
    <cellStyle name="Input 3 5 6 2 2" xfId="21172" xr:uid="{00000000-0005-0000-0000-0000A1520000}"/>
    <cellStyle name="Input 3 5 6 3" xfId="21173" xr:uid="{00000000-0005-0000-0000-0000A2520000}"/>
    <cellStyle name="Input 3 5 7" xfId="21174" xr:uid="{00000000-0005-0000-0000-0000A3520000}"/>
    <cellStyle name="Input 3 5 7 2" xfId="21175" xr:uid="{00000000-0005-0000-0000-0000A4520000}"/>
    <cellStyle name="Input 3 5 7 2 2" xfId="21176" xr:uid="{00000000-0005-0000-0000-0000A5520000}"/>
    <cellStyle name="Input 3 5 7 3" xfId="21177" xr:uid="{00000000-0005-0000-0000-0000A6520000}"/>
    <cellStyle name="Input 3 5 8" xfId="21178" xr:uid="{00000000-0005-0000-0000-0000A7520000}"/>
    <cellStyle name="Input 3 5 8 2" xfId="21179" xr:uid="{00000000-0005-0000-0000-0000A8520000}"/>
    <cellStyle name="Input 3 5 8 2 2" xfId="21180" xr:uid="{00000000-0005-0000-0000-0000A9520000}"/>
    <cellStyle name="Input 3 5 8 3" xfId="21181" xr:uid="{00000000-0005-0000-0000-0000AA520000}"/>
    <cellStyle name="Input 3 5 9" xfId="21182" xr:uid="{00000000-0005-0000-0000-0000AB520000}"/>
    <cellStyle name="Input 3 5 9 2" xfId="21183" xr:uid="{00000000-0005-0000-0000-0000AC520000}"/>
    <cellStyle name="Input 3 5 9 2 2" xfId="21184" xr:uid="{00000000-0005-0000-0000-0000AD520000}"/>
    <cellStyle name="Input 3 5 9 3" xfId="21185" xr:uid="{00000000-0005-0000-0000-0000AE520000}"/>
    <cellStyle name="Input 3 6" xfId="21186" xr:uid="{00000000-0005-0000-0000-0000AF520000}"/>
    <cellStyle name="Input 3 6 10" xfId="21187" xr:uid="{00000000-0005-0000-0000-0000B0520000}"/>
    <cellStyle name="Input 3 6 10 2" xfId="21188" xr:uid="{00000000-0005-0000-0000-0000B1520000}"/>
    <cellStyle name="Input 3 6 10 2 2" xfId="21189" xr:uid="{00000000-0005-0000-0000-0000B2520000}"/>
    <cellStyle name="Input 3 6 10 3" xfId="21190" xr:uid="{00000000-0005-0000-0000-0000B3520000}"/>
    <cellStyle name="Input 3 6 11" xfId="21191" xr:uid="{00000000-0005-0000-0000-0000B4520000}"/>
    <cellStyle name="Input 3 6 11 2" xfId="21192" xr:uid="{00000000-0005-0000-0000-0000B5520000}"/>
    <cellStyle name="Input 3 6 11 2 2" xfId="21193" xr:uid="{00000000-0005-0000-0000-0000B6520000}"/>
    <cellStyle name="Input 3 6 11 3" xfId="21194" xr:uid="{00000000-0005-0000-0000-0000B7520000}"/>
    <cellStyle name="Input 3 6 12" xfId="21195" xr:uid="{00000000-0005-0000-0000-0000B8520000}"/>
    <cellStyle name="Input 3 6 12 2" xfId="21196" xr:uid="{00000000-0005-0000-0000-0000B9520000}"/>
    <cellStyle name="Input 3 6 12 2 2" xfId="21197" xr:uid="{00000000-0005-0000-0000-0000BA520000}"/>
    <cellStyle name="Input 3 6 12 3" xfId="21198" xr:uid="{00000000-0005-0000-0000-0000BB520000}"/>
    <cellStyle name="Input 3 6 13" xfId="21199" xr:uid="{00000000-0005-0000-0000-0000BC520000}"/>
    <cellStyle name="Input 3 6 13 2" xfId="21200" xr:uid="{00000000-0005-0000-0000-0000BD520000}"/>
    <cellStyle name="Input 3 6 13 2 2" xfId="21201" xr:uid="{00000000-0005-0000-0000-0000BE520000}"/>
    <cellStyle name="Input 3 6 13 3" xfId="21202" xr:uid="{00000000-0005-0000-0000-0000BF520000}"/>
    <cellStyle name="Input 3 6 14" xfId="21203" xr:uid="{00000000-0005-0000-0000-0000C0520000}"/>
    <cellStyle name="Input 3 6 14 2" xfId="21204" xr:uid="{00000000-0005-0000-0000-0000C1520000}"/>
    <cellStyle name="Input 3 6 14 2 2" xfId="21205" xr:uid="{00000000-0005-0000-0000-0000C2520000}"/>
    <cellStyle name="Input 3 6 14 3" xfId="21206" xr:uid="{00000000-0005-0000-0000-0000C3520000}"/>
    <cellStyle name="Input 3 6 15" xfId="21207" xr:uid="{00000000-0005-0000-0000-0000C4520000}"/>
    <cellStyle name="Input 3 6 15 2" xfId="21208" xr:uid="{00000000-0005-0000-0000-0000C5520000}"/>
    <cellStyle name="Input 3 6 15 2 2" xfId="21209" xr:uid="{00000000-0005-0000-0000-0000C6520000}"/>
    <cellStyle name="Input 3 6 15 3" xfId="21210" xr:uid="{00000000-0005-0000-0000-0000C7520000}"/>
    <cellStyle name="Input 3 6 16" xfId="21211" xr:uid="{00000000-0005-0000-0000-0000C8520000}"/>
    <cellStyle name="Input 3 6 16 2" xfId="21212" xr:uid="{00000000-0005-0000-0000-0000C9520000}"/>
    <cellStyle name="Input 3 6 16 2 2" xfId="21213" xr:uid="{00000000-0005-0000-0000-0000CA520000}"/>
    <cellStyle name="Input 3 6 16 3" xfId="21214" xr:uid="{00000000-0005-0000-0000-0000CB520000}"/>
    <cellStyle name="Input 3 6 17" xfId="21215" xr:uid="{00000000-0005-0000-0000-0000CC520000}"/>
    <cellStyle name="Input 3 6 17 2" xfId="21216" xr:uid="{00000000-0005-0000-0000-0000CD520000}"/>
    <cellStyle name="Input 3 6 17 2 2" xfId="21217" xr:uid="{00000000-0005-0000-0000-0000CE520000}"/>
    <cellStyle name="Input 3 6 17 3" xfId="21218" xr:uid="{00000000-0005-0000-0000-0000CF520000}"/>
    <cellStyle name="Input 3 6 18" xfId="21219" xr:uid="{00000000-0005-0000-0000-0000D0520000}"/>
    <cellStyle name="Input 3 6 18 2" xfId="21220" xr:uid="{00000000-0005-0000-0000-0000D1520000}"/>
    <cellStyle name="Input 3 6 18 2 2" xfId="21221" xr:uid="{00000000-0005-0000-0000-0000D2520000}"/>
    <cellStyle name="Input 3 6 18 3" xfId="21222" xr:uid="{00000000-0005-0000-0000-0000D3520000}"/>
    <cellStyle name="Input 3 6 19" xfId="21223" xr:uid="{00000000-0005-0000-0000-0000D4520000}"/>
    <cellStyle name="Input 3 6 19 2" xfId="21224" xr:uid="{00000000-0005-0000-0000-0000D5520000}"/>
    <cellStyle name="Input 3 6 19 2 2" xfId="21225" xr:uid="{00000000-0005-0000-0000-0000D6520000}"/>
    <cellStyle name="Input 3 6 19 3" xfId="21226" xr:uid="{00000000-0005-0000-0000-0000D7520000}"/>
    <cellStyle name="Input 3 6 2" xfId="21227" xr:uid="{00000000-0005-0000-0000-0000D8520000}"/>
    <cellStyle name="Input 3 6 2 2" xfId="21228" xr:uid="{00000000-0005-0000-0000-0000D9520000}"/>
    <cellStyle name="Input 3 6 2 2 2" xfId="21229" xr:uid="{00000000-0005-0000-0000-0000DA520000}"/>
    <cellStyle name="Input 3 6 2 2 3" xfId="21230" xr:uid="{00000000-0005-0000-0000-0000DB520000}"/>
    <cellStyle name="Input 3 6 2 3" xfId="21231" xr:uid="{00000000-0005-0000-0000-0000DC520000}"/>
    <cellStyle name="Input 3 6 2 3 2" xfId="21232" xr:uid="{00000000-0005-0000-0000-0000DD520000}"/>
    <cellStyle name="Input 3 6 2 4" xfId="21233" xr:uid="{00000000-0005-0000-0000-0000DE520000}"/>
    <cellStyle name="Input 3 6 20" xfId="21234" xr:uid="{00000000-0005-0000-0000-0000DF520000}"/>
    <cellStyle name="Input 3 6 20 2" xfId="21235" xr:uid="{00000000-0005-0000-0000-0000E0520000}"/>
    <cellStyle name="Input 3 6 20 2 2" xfId="21236" xr:uid="{00000000-0005-0000-0000-0000E1520000}"/>
    <cellStyle name="Input 3 6 20 3" xfId="21237" xr:uid="{00000000-0005-0000-0000-0000E2520000}"/>
    <cellStyle name="Input 3 6 21" xfId="21238" xr:uid="{00000000-0005-0000-0000-0000E3520000}"/>
    <cellStyle name="Input 3 6 21 2" xfId="21239" xr:uid="{00000000-0005-0000-0000-0000E4520000}"/>
    <cellStyle name="Input 3 6 22" xfId="21240" xr:uid="{00000000-0005-0000-0000-0000E5520000}"/>
    <cellStyle name="Input 3 6 23" xfId="21241" xr:uid="{00000000-0005-0000-0000-0000E6520000}"/>
    <cellStyle name="Input 3 6 3" xfId="21242" xr:uid="{00000000-0005-0000-0000-0000E7520000}"/>
    <cellStyle name="Input 3 6 3 2" xfId="21243" xr:uid="{00000000-0005-0000-0000-0000E8520000}"/>
    <cellStyle name="Input 3 6 3 2 2" xfId="21244" xr:uid="{00000000-0005-0000-0000-0000E9520000}"/>
    <cellStyle name="Input 3 6 3 3" xfId="21245" xr:uid="{00000000-0005-0000-0000-0000EA520000}"/>
    <cellStyle name="Input 3 6 3 4" xfId="21246" xr:uid="{00000000-0005-0000-0000-0000EB520000}"/>
    <cellStyle name="Input 3 6 4" xfId="21247" xr:uid="{00000000-0005-0000-0000-0000EC520000}"/>
    <cellStyle name="Input 3 6 4 2" xfId="21248" xr:uid="{00000000-0005-0000-0000-0000ED520000}"/>
    <cellStyle name="Input 3 6 4 2 2" xfId="21249" xr:uid="{00000000-0005-0000-0000-0000EE520000}"/>
    <cellStyle name="Input 3 6 4 3" xfId="21250" xr:uid="{00000000-0005-0000-0000-0000EF520000}"/>
    <cellStyle name="Input 3 6 4 4" xfId="21251" xr:uid="{00000000-0005-0000-0000-0000F0520000}"/>
    <cellStyle name="Input 3 6 5" xfId="21252" xr:uid="{00000000-0005-0000-0000-0000F1520000}"/>
    <cellStyle name="Input 3 6 5 2" xfId="21253" xr:uid="{00000000-0005-0000-0000-0000F2520000}"/>
    <cellStyle name="Input 3 6 5 2 2" xfId="21254" xr:uid="{00000000-0005-0000-0000-0000F3520000}"/>
    <cellStyle name="Input 3 6 5 3" xfId="21255" xr:uid="{00000000-0005-0000-0000-0000F4520000}"/>
    <cellStyle name="Input 3 6 6" xfId="21256" xr:uid="{00000000-0005-0000-0000-0000F5520000}"/>
    <cellStyle name="Input 3 6 6 2" xfId="21257" xr:uid="{00000000-0005-0000-0000-0000F6520000}"/>
    <cellStyle name="Input 3 6 6 2 2" xfId="21258" xr:uid="{00000000-0005-0000-0000-0000F7520000}"/>
    <cellStyle name="Input 3 6 6 3" xfId="21259" xr:uid="{00000000-0005-0000-0000-0000F8520000}"/>
    <cellStyle name="Input 3 6 7" xfId="21260" xr:uid="{00000000-0005-0000-0000-0000F9520000}"/>
    <cellStyle name="Input 3 6 7 2" xfId="21261" xr:uid="{00000000-0005-0000-0000-0000FA520000}"/>
    <cellStyle name="Input 3 6 7 2 2" xfId="21262" xr:uid="{00000000-0005-0000-0000-0000FB520000}"/>
    <cellStyle name="Input 3 6 7 3" xfId="21263" xr:uid="{00000000-0005-0000-0000-0000FC520000}"/>
    <cellStyle name="Input 3 6 8" xfId="21264" xr:uid="{00000000-0005-0000-0000-0000FD520000}"/>
    <cellStyle name="Input 3 6 8 2" xfId="21265" xr:uid="{00000000-0005-0000-0000-0000FE520000}"/>
    <cellStyle name="Input 3 6 8 2 2" xfId="21266" xr:uid="{00000000-0005-0000-0000-0000FF520000}"/>
    <cellStyle name="Input 3 6 8 3" xfId="21267" xr:uid="{00000000-0005-0000-0000-000000530000}"/>
    <cellStyle name="Input 3 6 9" xfId="21268" xr:uid="{00000000-0005-0000-0000-000001530000}"/>
    <cellStyle name="Input 3 6 9 2" xfId="21269" xr:uid="{00000000-0005-0000-0000-000002530000}"/>
    <cellStyle name="Input 3 6 9 2 2" xfId="21270" xr:uid="{00000000-0005-0000-0000-000003530000}"/>
    <cellStyle name="Input 3 6 9 3" xfId="21271" xr:uid="{00000000-0005-0000-0000-000004530000}"/>
    <cellStyle name="Input 3 7" xfId="21272" xr:uid="{00000000-0005-0000-0000-000005530000}"/>
    <cellStyle name="Input 3 7 2" xfId="21273" xr:uid="{00000000-0005-0000-0000-000006530000}"/>
    <cellStyle name="Input 3 7 2 2" xfId="21274" xr:uid="{00000000-0005-0000-0000-000007530000}"/>
    <cellStyle name="Input 3 7 2 3" xfId="21275" xr:uid="{00000000-0005-0000-0000-000008530000}"/>
    <cellStyle name="Input 3 7 3" xfId="21276" xr:uid="{00000000-0005-0000-0000-000009530000}"/>
    <cellStyle name="Input 3 7 3 2" xfId="21277" xr:uid="{00000000-0005-0000-0000-00000A530000}"/>
    <cellStyle name="Input 3 7 4" xfId="21278" xr:uid="{00000000-0005-0000-0000-00000B530000}"/>
    <cellStyle name="Input 3 8" xfId="21279" xr:uid="{00000000-0005-0000-0000-00000C530000}"/>
    <cellStyle name="Input 3 8 2" xfId="21280" xr:uid="{00000000-0005-0000-0000-00000D530000}"/>
    <cellStyle name="Input 3 8 2 2" xfId="21281" xr:uid="{00000000-0005-0000-0000-00000E530000}"/>
    <cellStyle name="Input 3 8 2 3" xfId="21282" xr:uid="{00000000-0005-0000-0000-00000F530000}"/>
    <cellStyle name="Input 3 8 3" xfId="21283" xr:uid="{00000000-0005-0000-0000-000010530000}"/>
    <cellStyle name="Input 3 8 4" xfId="21284" xr:uid="{00000000-0005-0000-0000-000011530000}"/>
    <cellStyle name="Input 3 9" xfId="21285" xr:uid="{00000000-0005-0000-0000-000012530000}"/>
    <cellStyle name="Input 3 9 2" xfId="21286" xr:uid="{00000000-0005-0000-0000-000013530000}"/>
    <cellStyle name="Input 3 9 2 2" xfId="21287" xr:uid="{00000000-0005-0000-0000-000014530000}"/>
    <cellStyle name="Input 3 9 3" xfId="21288" xr:uid="{00000000-0005-0000-0000-000015530000}"/>
    <cellStyle name="Input 3 9 4" xfId="21289" xr:uid="{00000000-0005-0000-0000-000016530000}"/>
    <cellStyle name="Input 30" xfId="50441" xr:uid="{6FBE8F69-F0EA-41C8-85B1-7537611547CC}"/>
    <cellStyle name="Input 31" xfId="50434" xr:uid="{8BBE4AA3-B2C6-471C-BB89-0E31963FFD82}"/>
    <cellStyle name="Input 32" xfId="50478" xr:uid="{A99B9AEB-8128-4FBF-B7AC-06DACCFFB275}"/>
    <cellStyle name="Input 33" xfId="50495" xr:uid="{DC8679D4-6D78-4872-B96D-E760FFEAB756}"/>
    <cellStyle name="Input 34" xfId="50467" xr:uid="{6F4C862D-5049-4944-8C0F-F0D29958561A}"/>
    <cellStyle name="Input 35" xfId="50498" xr:uid="{6DAB4149-771F-4661-9F0D-95FC1666801A}"/>
    <cellStyle name="Input 36" xfId="50522" xr:uid="{D5D4D3F5-8A42-4F62-9A3C-E49DD159273B}"/>
    <cellStyle name="Input 37" xfId="50515" xr:uid="{B14AFF90-C8C6-4C4D-B20C-62618212DF70}"/>
    <cellStyle name="Input 38" xfId="50562" xr:uid="{C314E8F3-CB69-4329-B102-7C2FA64A3FB5}"/>
    <cellStyle name="Input 39" xfId="50550" xr:uid="{70AA2565-DD9E-4DF2-9B1A-76C7E1590E26}"/>
    <cellStyle name="Input 4" xfId="21290" xr:uid="{00000000-0005-0000-0000-000017530000}"/>
    <cellStyle name="Input 4 10" xfId="21291" xr:uid="{00000000-0005-0000-0000-000018530000}"/>
    <cellStyle name="Input 4 10 2" xfId="21292" xr:uid="{00000000-0005-0000-0000-000019530000}"/>
    <cellStyle name="Input 4 10 2 2" xfId="21293" xr:uid="{00000000-0005-0000-0000-00001A530000}"/>
    <cellStyle name="Input 4 10 3" xfId="21294" xr:uid="{00000000-0005-0000-0000-00001B530000}"/>
    <cellStyle name="Input 4 11" xfId="21295" xr:uid="{00000000-0005-0000-0000-00001C530000}"/>
    <cellStyle name="Input 4 11 2" xfId="21296" xr:uid="{00000000-0005-0000-0000-00001D530000}"/>
    <cellStyle name="Input 4 11 2 2" xfId="21297" xr:uid="{00000000-0005-0000-0000-00001E530000}"/>
    <cellStyle name="Input 4 11 3" xfId="21298" xr:uid="{00000000-0005-0000-0000-00001F530000}"/>
    <cellStyle name="Input 4 12" xfId="21299" xr:uid="{00000000-0005-0000-0000-000020530000}"/>
    <cellStyle name="Input 4 12 2" xfId="21300" xr:uid="{00000000-0005-0000-0000-000021530000}"/>
    <cellStyle name="Input 4 12 2 2" xfId="21301" xr:uid="{00000000-0005-0000-0000-000022530000}"/>
    <cellStyle name="Input 4 12 3" xfId="21302" xr:uid="{00000000-0005-0000-0000-000023530000}"/>
    <cellStyle name="Input 4 13" xfId="21303" xr:uid="{00000000-0005-0000-0000-000024530000}"/>
    <cellStyle name="Input 4 13 2" xfId="21304" xr:uid="{00000000-0005-0000-0000-000025530000}"/>
    <cellStyle name="Input 4 13 2 2" xfId="21305" xr:uid="{00000000-0005-0000-0000-000026530000}"/>
    <cellStyle name="Input 4 13 3" xfId="21306" xr:uid="{00000000-0005-0000-0000-000027530000}"/>
    <cellStyle name="Input 4 14" xfId="21307" xr:uid="{00000000-0005-0000-0000-000028530000}"/>
    <cellStyle name="Input 4 14 2" xfId="21308" xr:uid="{00000000-0005-0000-0000-000029530000}"/>
    <cellStyle name="Input 4 14 2 2" xfId="21309" xr:uid="{00000000-0005-0000-0000-00002A530000}"/>
    <cellStyle name="Input 4 14 3" xfId="21310" xr:uid="{00000000-0005-0000-0000-00002B530000}"/>
    <cellStyle name="Input 4 15" xfId="21311" xr:uid="{00000000-0005-0000-0000-00002C530000}"/>
    <cellStyle name="Input 4 15 2" xfId="21312" xr:uid="{00000000-0005-0000-0000-00002D530000}"/>
    <cellStyle name="Input 4 15 2 2" xfId="21313" xr:uid="{00000000-0005-0000-0000-00002E530000}"/>
    <cellStyle name="Input 4 15 3" xfId="21314" xr:uid="{00000000-0005-0000-0000-00002F530000}"/>
    <cellStyle name="Input 4 16" xfId="21315" xr:uid="{00000000-0005-0000-0000-000030530000}"/>
    <cellStyle name="Input 4 16 2" xfId="21316" xr:uid="{00000000-0005-0000-0000-000031530000}"/>
    <cellStyle name="Input 4 16 2 2" xfId="21317" xr:uid="{00000000-0005-0000-0000-000032530000}"/>
    <cellStyle name="Input 4 16 3" xfId="21318" xr:uid="{00000000-0005-0000-0000-000033530000}"/>
    <cellStyle name="Input 4 17" xfId="21319" xr:uid="{00000000-0005-0000-0000-000034530000}"/>
    <cellStyle name="Input 4 17 2" xfId="21320" xr:uid="{00000000-0005-0000-0000-000035530000}"/>
    <cellStyle name="Input 4 17 2 2" xfId="21321" xr:uid="{00000000-0005-0000-0000-000036530000}"/>
    <cellStyle name="Input 4 17 3" xfId="21322" xr:uid="{00000000-0005-0000-0000-000037530000}"/>
    <cellStyle name="Input 4 18" xfId="21323" xr:uid="{00000000-0005-0000-0000-000038530000}"/>
    <cellStyle name="Input 4 18 2" xfId="21324" xr:uid="{00000000-0005-0000-0000-000039530000}"/>
    <cellStyle name="Input 4 18 2 2" xfId="21325" xr:uid="{00000000-0005-0000-0000-00003A530000}"/>
    <cellStyle name="Input 4 18 3" xfId="21326" xr:uid="{00000000-0005-0000-0000-00003B530000}"/>
    <cellStyle name="Input 4 19" xfId="21327" xr:uid="{00000000-0005-0000-0000-00003C530000}"/>
    <cellStyle name="Input 4 19 2" xfId="21328" xr:uid="{00000000-0005-0000-0000-00003D530000}"/>
    <cellStyle name="Input 4 19 2 2" xfId="21329" xr:uid="{00000000-0005-0000-0000-00003E530000}"/>
    <cellStyle name="Input 4 19 3" xfId="21330" xr:uid="{00000000-0005-0000-0000-00003F530000}"/>
    <cellStyle name="Input 4 2" xfId="21331" xr:uid="{00000000-0005-0000-0000-000040530000}"/>
    <cellStyle name="Input 4 2 10" xfId="21332" xr:uid="{00000000-0005-0000-0000-000041530000}"/>
    <cellStyle name="Input 4 2 10 2" xfId="21333" xr:uid="{00000000-0005-0000-0000-000042530000}"/>
    <cellStyle name="Input 4 2 10 2 2" xfId="21334" xr:uid="{00000000-0005-0000-0000-000043530000}"/>
    <cellStyle name="Input 4 2 10 3" xfId="21335" xr:uid="{00000000-0005-0000-0000-000044530000}"/>
    <cellStyle name="Input 4 2 11" xfId="21336" xr:uid="{00000000-0005-0000-0000-000045530000}"/>
    <cellStyle name="Input 4 2 11 2" xfId="21337" xr:uid="{00000000-0005-0000-0000-000046530000}"/>
    <cellStyle name="Input 4 2 11 2 2" xfId="21338" xr:uid="{00000000-0005-0000-0000-000047530000}"/>
    <cellStyle name="Input 4 2 11 3" xfId="21339" xr:uid="{00000000-0005-0000-0000-000048530000}"/>
    <cellStyle name="Input 4 2 12" xfId="21340" xr:uid="{00000000-0005-0000-0000-000049530000}"/>
    <cellStyle name="Input 4 2 12 2" xfId="21341" xr:uid="{00000000-0005-0000-0000-00004A530000}"/>
    <cellStyle name="Input 4 2 12 2 2" xfId="21342" xr:uid="{00000000-0005-0000-0000-00004B530000}"/>
    <cellStyle name="Input 4 2 12 3" xfId="21343" xr:uid="{00000000-0005-0000-0000-00004C530000}"/>
    <cellStyle name="Input 4 2 13" xfId="21344" xr:uid="{00000000-0005-0000-0000-00004D530000}"/>
    <cellStyle name="Input 4 2 13 2" xfId="21345" xr:uid="{00000000-0005-0000-0000-00004E530000}"/>
    <cellStyle name="Input 4 2 13 2 2" xfId="21346" xr:uid="{00000000-0005-0000-0000-00004F530000}"/>
    <cellStyle name="Input 4 2 13 3" xfId="21347" xr:uid="{00000000-0005-0000-0000-000050530000}"/>
    <cellStyle name="Input 4 2 14" xfId="21348" xr:uid="{00000000-0005-0000-0000-000051530000}"/>
    <cellStyle name="Input 4 2 14 2" xfId="21349" xr:uid="{00000000-0005-0000-0000-000052530000}"/>
    <cellStyle name="Input 4 2 14 2 2" xfId="21350" xr:uid="{00000000-0005-0000-0000-000053530000}"/>
    <cellStyle name="Input 4 2 14 3" xfId="21351" xr:uid="{00000000-0005-0000-0000-000054530000}"/>
    <cellStyle name="Input 4 2 15" xfId="21352" xr:uid="{00000000-0005-0000-0000-000055530000}"/>
    <cellStyle name="Input 4 2 15 2" xfId="21353" xr:uid="{00000000-0005-0000-0000-000056530000}"/>
    <cellStyle name="Input 4 2 15 2 2" xfId="21354" xr:uid="{00000000-0005-0000-0000-000057530000}"/>
    <cellStyle name="Input 4 2 15 3" xfId="21355" xr:uid="{00000000-0005-0000-0000-000058530000}"/>
    <cellStyle name="Input 4 2 16" xfId="21356" xr:uid="{00000000-0005-0000-0000-000059530000}"/>
    <cellStyle name="Input 4 2 16 2" xfId="21357" xr:uid="{00000000-0005-0000-0000-00005A530000}"/>
    <cellStyle name="Input 4 2 16 2 2" xfId="21358" xr:uid="{00000000-0005-0000-0000-00005B530000}"/>
    <cellStyle name="Input 4 2 16 3" xfId="21359" xr:uid="{00000000-0005-0000-0000-00005C530000}"/>
    <cellStyle name="Input 4 2 17" xfId="21360" xr:uid="{00000000-0005-0000-0000-00005D530000}"/>
    <cellStyle name="Input 4 2 17 2" xfId="21361" xr:uid="{00000000-0005-0000-0000-00005E530000}"/>
    <cellStyle name="Input 4 2 17 2 2" xfId="21362" xr:uid="{00000000-0005-0000-0000-00005F530000}"/>
    <cellStyle name="Input 4 2 17 3" xfId="21363" xr:uid="{00000000-0005-0000-0000-000060530000}"/>
    <cellStyle name="Input 4 2 18" xfId="21364" xr:uid="{00000000-0005-0000-0000-000061530000}"/>
    <cellStyle name="Input 4 2 18 2" xfId="21365" xr:uid="{00000000-0005-0000-0000-000062530000}"/>
    <cellStyle name="Input 4 2 18 2 2" xfId="21366" xr:uid="{00000000-0005-0000-0000-000063530000}"/>
    <cellStyle name="Input 4 2 18 3" xfId="21367" xr:uid="{00000000-0005-0000-0000-000064530000}"/>
    <cellStyle name="Input 4 2 19" xfId="21368" xr:uid="{00000000-0005-0000-0000-000065530000}"/>
    <cellStyle name="Input 4 2 19 2" xfId="21369" xr:uid="{00000000-0005-0000-0000-000066530000}"/>
    <cellStyle name="Input 4 2 19 2 2" xfId="21370" xr:uid="{00000000-0005-0000-0000-000067530000}"/>
    <cellStyle name="Input 4 2 19 3" xfId="21371" xr:uid="{00000000-0005-0000-0000-000068530000}"/>
    <cellStyle name="Input 4 2 2" xfId="21372" xr:uid="{00000000-0005-0000-0000-000069530000}"/>
    <cellStyle name="Input 4 2 2 10" xfId="21373" xr:uid="{00000000-0005-0000-0000-00006A530000}"/>
    <cellStyle name="Input 4 2 2 10 2" xfId="21374" xr:uid="{00000000-0005-0000-0000-00006B530000}"/>
    <cellStyle name="Input 4 2 2 10 2 2" xfId="21375" xr:uid="{00000000-0005-0000-0000-00006C530000}"/>
    <cellStyle name="Input 4 2 2 10 3" xfId="21376" xr:uid="{00000000-0005-0000-0000-00006D530000}"/>
    <cellStyle name="Input 4 2 2 11" xfId="21377" xr:uid="{00000000-0005-0000-0000-00006E530000}"/>
    <cellStyle name="Input 4 2 2 11 2" xfId="21378" xr:uid="{00000000-0005-0000-0000-00006F530000}"/>
    <cellStyle name="Input 4 2 2 11 2 2" xfId="21379" xr:uid="{00000000-0005-0000-0000-000070530000}"/>
    <cellStyle name="Input 4 2 2 11 3" xfId="21380" xr:uid="{00000000-0005-0000-0000-000071530000}"/>
    <cellStyle name="Input 4 2 2 12" xfId="21381" xr:uid="{00000000-0005-0000-0000-000072530000}"/>
    <cellStyle name="Input 4 2 2 12 2" xfId="21382" xr:uid="{00000000-0005-0000-0000-000073530000}"/>
    <cellStyle name="Input 4 2 2 12 2 2" xfId="21383" xr:uid="{00000000-0005-0000-0000-000074530000}"/>
    <cellStyle name="Input 4 2 2 12 3" xfId="21384" xr:uid="{00000000-0005-0000-0000-000075530000}"/>
    <cellStyle name="Input 4 2 2 13" xfId="21385" xr:uid="{00000000-0005-0000-0000-000076530000}"/>
    <cellStyle name="Input 4 2 2 13 2" xfId="21386" xr:uid="{00000000-0005-0000-0000-000077530000}"/>
    <cellStyle name="Input 4 2 2 13 2 2" xfId="21387" xr:uid="{00000000-0005-0000-0000-000078530000}"/>
    <cellStyle name="Input 4 2 2 13 3" xfId="21388" xr:uid="{00000000-0005-0000-0000-000079530000}"/>
    <cellStyle name="Input 4 2 2 14" xfId="21389" xr:uid="{00000000-0005-0000-0000-00007A530000}"/>
    <cellStyle name="Input 4 2 2 14 2" xfId="21390" xr:uid="{00000000-0005-0000-0000-00007B530000}"/>
    <cellStyle name="Input 4 2 2 14 2 2" xfId="21391" xr:uid="{00000000-0005-0000-0000-00007C530000}"/>
    <cellStyle name="Input 4 2 2 14 3" xfId="21392" xr:uid="{00000000-0005-0000-0000-00007D530000}"/>
    <cellStyle name="Input 4 2 2 15" xfId="21393" xr:uid="{00000000-0005-0000-0000-00007E530000}"/>
    <cellStyle name="Input 4 2 2 15 2" xfId="21394" xr:uid="{00000000-0005-0000-0000-00007F530000}"/>
    <cellStyle name="Input 4 2 2 15 2 2" xfId="21395" xr:uid="{00000000-0005-0000-0000-000080530000}"/>
    <cellStyle name="Input 4 2 2 15 3" xfId="21396" xr:uid="{00000000-0005-0000-0000-000081530000}"/>
    <cellStyle name="Input 4 2 2 16" xfId="21397" xr:uid="{00000000-0005-0000-0000-000082530000}"/>
    <cellStyle name="Input 4 2 2 16 2" xfId="21398" xr:uid="{00000000-0005-0000-0000-000083530000}"/>
    <cellStyle name="Input 4 2 2 16 2 2" xfId="21399" xr:uid="{00000000-0005-0000-0000-000084530000}"/>
    <cellStyle name="Input 4 2 2 16 3" xfId="21400" xr:uid="{00000000-0005-0000-0000-000085530000}"/>
    <cellStyle name="Input 4 2 2 17" xfId="21401" xr:uid="{00000000-0005-0000-0000-000086530000}"/>
    <cellStyle name="Input 4 2 2 17 2" xfId="21402" xr:uid="{00000000-0005-0000-0000-000087530000}"/>
    <cellStyle name="Input 4 2 2 17 2 2" xfId="21403" xr:uid="{00000000-0005-0000-0000-000088530000}"/>
    <cellStyle name="Input 4 2 2 17 3" xfId="21404" xr:uid="{00000000-0005-0000-0000-000089530000}"/>
    <cellStyle name="Input 4 2 2 18" xfId="21405" xr:uid="{00000000-0005-0000-0000-00008A530000}"/>
    <cellStyle name="Input 4 2 2 18 2" xfId="21406" xr:uid="{00000000-0005-0000-0000-00008B530000}"/>
    <cellStyle name="Input 4 2 2 19" xfId="21407" xr:uid="{00000000-0005-0000-0000-00008C530000}"/>
    <cellStyle name="Input 4 2 2 2" xfId="21408" xr:uid="{00000000-0005-0000-0000-00008D530000}"/>
    <cellStyle name="Input 4 2 2 2 10" xfId="21409" xr:uid="{00000000-0005-0000-0000-00008E530000}"/>
    <cellStyle name="Input 4 2 2 2 10 2" xfId="21410" xr:uid="{00000000-0005-0000-0000-00008F530000}"/>
    <cellStyle name="Input 4 2 2 2 10 2 2" xfId="21411" xr:uid="{00000000-0005-0000-0000-000090530000}"/>
    <cellStyle name="Input 4 2 2 2 10 3" xfId="21412" xr:uid="{00000000-0005-0000-0000-000091530000}"/>
    <cellStyle name="Input 4 2 2 2 11" xfId="21413" xr:uid="{00000000-0005-0000-0000-000092530000}"/>
    <cellStyle name="Input 4 2 2 2 11 2" xfId="21414" xr:uid="{00000000-0005-0000-0000-000093530000}"/>
    <cellStyle name="Input 4 2 2 2 11 2 2" xfId="21415" xr:uid="{00000000-0005-0000-0000-000094530000}"/>
    <cellStyle name="Input 4 2 2 2 11 3" xfId="21416" xr:uid="{00000000-0005-0000-0000-000095530000}"/>
    <cellStyle name="Input 4 2 2 2 12" xfId="21417" xr:uid="{00000000-0005-0000-0000-000096530000}"/>
    <cellStyle name="Input 4 2 2 2 12 2" xfId="21418" xr:uid="{00000000-0005-0000-0000-000097530000}"/>
    <cellStyle name="Input 4 2 2 2 12 2 2" xfId="21419" xr:uid="{00000000-0005-0000-0000-000098530000}"/>
    <cellStyle name="Input 4 2 2 2 12 3" xfId="21420" xr:uid="{00000000-0005-0000-0000-000099530000}"/>
    <cellStyle name="Input 4 2 2 2 13" xfId="21421" xr:uid="{00000000-0005-0000-0000-00009A530000}"/>
    <cellStyle name="Input 4 2 2 2 13 2" xfId="21422" xr:uid="{00000000-0005-0000-0000-00009B530000}"/>
    <cellStyle name="Input 4 2 2 2 13 2 2" xfId="21423" xr:uid="{00000000-0005-0000-0000-00009C530000}"/>
    <cellStyle name="Input 4 2 2 2 13 3" xfId="21424" xr:uid="{00000000-0005-0000-0000-00009D530000}"/>
    <cellStyle name="Input 4 2 2 2 14" xfId="21425" xr:uid="{00000000-0005-0000-0000-00009E530000}"/>
    <cellStyle name="Input 4 2 2 2 14 2" xfId="21426" xr:uid="{00000000-0005-0000-0000-00009F530000}"/>
    <cellStyle name="Input 4 2 2 2 14 2 2" xfId="21427" xr:uid="{00000000-0005-0000-0000-0000A0530000}"/>
    <cellStyle name="Input 4 2 2 2 14 3" xfId="21428" xr:uid="{00000000-0005-0000-0000-0000A1530000}"/>
    <cellStyle name="Input 4 2 2 2 15" xfId="21429" xr:uid="{00000000-0005-0000-0000-0000A2530000}"/>
    <cellStyle name="Input 4 2 2 2 15 2" xfId="21430" xr:uid="{00000000-0005-0000-0000-0000A3530000}"/>
    <cellStyle name="Input 4 2 2 2 15 2 2" xfId="21431" xr:uid="{00000000-0005-0000-0000-0000A4530000}"/>
    <cellStyle name="Input 4 2 2 2 15 3" xfId="21432" xr:uid="{00000000-0005-0000-0000-0000A5530000}"/>
    <cellStyle name="Input 4 2 2 2 16" xfId="21433" xr:uid="{00000000-0005-0000-0000-0000A6530000}"/>
    <cellStyle name="Input 4 2 2 2 16 2" xfId="21434" xr:uid="{00000000-0005-0000-0000-0000A7530000}"/>
    <cellStyle name="Input 4 2 2 2 16 2 2" xfId="21435" xr:uid="{00000000-0005-0000-0000-0000A8530000}"/>
    <cellStyle name="Input 4 2 2 2 16 3" xfId="21436" xr:uid="{00000000-0005-0000-0000-0000A9530000}"/>
    <cellStyle name="Input 4 2 2 2 17" xfId="21437" xr:uid="{00000000-0005-0000-0000-0000AA530000}"/>
    <cellStyle name="Input 4 2 2 2 17 2" xfId="21438" xr:uid="{00000000-0005-0000-0000-0000AB530000}"/>
    <cellStyle name="Input 4 2 2 2 17 2 2" xfId="21439" xr:uid="{00000000-0005-0000-0000-0000AC530000}"/>
    <cellStyle name="Input 4 2 2 2 17 3" xfId="21440" xr:uid="{00000000-0005-0000-0000-0000AD530000}"/>
    <cellStyle name="Input 4 2 2 2 18" xfId="21441" xr:uid="{00000000-0005-0000-0000-0000AE530000}"/>
    <cellStyle name="Input 4 2 2 2 18 2" xfId="21442" xr:uid="{00000000-0005-0000-0000-0000AF530000}"/>
    <cellStyle name="Input 4 2 2 2 18 2 2" xfId="21443" xr:uid="{00000000-0005-0000-0000-0000B0530000}"/>
    <cellStyle name="Input 4 2 2 2 18 3" xfId="21444" xr:uid="{00000000-0005-0000-0000-0000B1530000}"/>
    <cellStyle name="Input 4 2 2 2 19" xfId="21445" xr:uid="{00000000-0005-0000-0000-0000B2530000}"/>
    <cellStyle name="Input 4 2 2 2 19 2" xfId="21446" xr:uid="{00000000-0005-0000-0000-0000B3530000}"/>
    <cellStyle name="Input 4 2 2 2 19 2 2" xfId="21447" xr:uid="{00000000-0005-0000-0000-0000B4530000}"/>
    <cellStyle name="Input 4 2 2 2 19 3" xfId="21448" xr:uid="{00000000-0005-0000-0000-0000B5530000}"/>
    <cellStyle name="Input 4 2 2 2 2" xfId="21449" xr:uid="{00000000-0005-0000-0000-0000B6530000}"/>
    <cellStyle name="Input 4 2 2 2 2 2" xfId="21450" xr:uid="{00000000-0005-0000-0000-0000B7530000}"/>
    <cellStyle name="Input 4 2 2 2 2 2 2" xfId="21451" xr:uid="{00000000-0005-0000-0000-0000B8530000}"/>
    <cellStyle name="Input 4 2 2 2 2 2 3" xfId="21452" xr:uid="{00000000-0005-0000-0000-0000B9530000}"/>
    <cellStyle name="Input 4 2 2 2 2 3" xfId="21453" xr:uid="{00000000-0005-0000-0000-0000BA530000}"/>
    <cellStyle name="Input 4 2 2 2 2 3 2" xfId="21454" xr:uid="{00000000-0005-0000-0000-0000BB530000}"/>
    <cellStyle name="Input 4 2 2 2 2 4" xfId="21455" xr:uid="{00000000-0005-0000-0000-0000BC530000}"/>
    <cellStyle name="Input 4 2 2 2 20" xfId="21456" xr:uid="{00000000-0005-0000-0000-0000BD530000}"/>
    <cellStyle name="Input 4 2 2 2 20 2" xfId="21457" xr:uid="{00000000-0005-0000-0000-0000BE530000}"/>
    <cellStyle name="Input 4 2 2 2 20 2 2" xfId="21458" xr:uid="{00000000-0005-0000-0000-0000BF530000}"/>
    <cellStyle name="Input 4 2 2 2 20 3" xfId="21459" xr:uid="{00000000-0005-0000-0000-0000C0530000}"/>
    <cellStyle name="Input 4 2 2 2 21" xfId="21460" xr:uid="{00000000-0005-0000-0000-0000C1530000}"/>
    <cellStyle name="Input 4 2 2 2 21 2" xfId="21461" xr:uid="{00000000-0005-0000-0000-0000C2530000}"/>
    <cellStyle name="Input 4 2 2 2 22" xfId="21462" xr:uid="{00000000-0005-0000-0000-0000C3530000}"/>
    <cellStyle name="Input 4 2 2 2 23" xfId="21463" xr:uid="{00000000-0005-0000-0000-0000C4530000}"/>
    <cellStyle name="Input 4 2 2 2 3" xfId="21464" xr:uid="{00000000-0005-0000-0000-0000C5530000}"/>
    <cellStyle name="Input 4 2 2 2 3 2" xfId="21465" xr:uid="{00000000-0005-0000-0000-0000C6530000}"/>
    <cellStyle name="Input 4 2 2 2 3 2 2" xfId="21466" xr:uid="{00000000-0005-0000-0000-0000C7530000}"/>
    <cellStyle name="Input 4 2 2 2 3 3" xfId="21467" xr:uid="{00000000-0005-0000-0000-0000C8530000}"/>
    <cellStyle name="Input 4 2 2 2 3 4" xfId="21468" xr:uid="{00000000-0005-0000-0000-0000C9530000}"/>
    <cellStyle name="Input 4 2 2 2 4" xfId="21469" xr:uid="{00000000-0005-0000-0000-0000CA530000}"/>
    <cellStyle name="Input 4 2 2 2 4 2" xfId="21470" xr:uid="{00000000-0005-0000-0000-0000CB530000}"/>
    <cellStyle name="Input 4 2 2 2 4 2 2" xfId="21471" xr:uid="{00000000-0005-0000-0000-0000CC530000}"/>
    <cellStyle name="Input 4 2 2 2 4 3" xfId="21472" xr:uid="{00000000-0005-0000-0000-0000CD530000}"/>
    <cellStyle name="Input 4 2 2 2 4 4" xfId="21473" xr:uid="{00000000-0005-0000-0000-0000CE530000}"/>
    <cellStyle name="Input 4 2 2 2 5" xfId="21474" xr:uid="{00000000-0005-0000-0000-0000CF530000}"/>
    <cellStyle name="Input 4 2 2 2 5 2" xfId="21475" xr:uid="{00000000-0005-0000-0000-0000D0530000}"/>
    <cellStyle name="Input 4 2 2 2 5 2 2" xfId="21476" xr:uid="{00000000-0005-0000-0000-0000D1530000}"/>
    <cellStyle name="Input 4 2 2 2 5 3" xfId="21477" xr:uid="{00000000-0005-0000-0000-0000D2530000}"/>
    <cellStyle name="Input 4 2 2 2 6" xfId="21478" xr:uid="{00000000-0005-0000-0000-0000D3530000}"/>
    <cellStyle name="Input 4 2 2 2 6 2" xfId="21479" xr:uid="{00000000-0005-0000-0000-0000D4530000}"/>
    <cellStyle name="Input 4 2 2 2 6 2 2" xfId="21480" xr:uid="{00000000-0005-0000-0000-0000D5530000}"/>
    <cellStyle name="Input 4 2 2 2 6 3" xfId="21481" xr:uid="{00000000-0005-0000-0000-0000D6530000}"/>
    <cellStyle name="Input 4 2 2 2 7" xfId="21482" xr:uid="{00000000-0005-0000-0000-0000D7530000}"/>
    <cellStyle name="Input 4 2 2 2 7 2" xfId="21483" xr:uid="{00000000-0005-0000-0000-0000D8530000}"/>
    <cellStyle name="Input 4 2 2 2 7 2 2" xfId="21484" xr:uid="{00000000-0005-0000-0000-0000D9530000}"/>
    <cellStyle name="Input 4 2 2 2 7 3" xfId="21485" xr:uid="{00000000-0005-0000-0000-0000DA530000}"/>
    <cellStyle name="Input 4 2 2 2 8" xfId="21486" xr:uid="{00000000-0005-0000-0000-0000DB530000}"/>
    <cellStyle name="Input 4 2 2 2 8 2" xfId="21487" xr:uid="{00000000-0005-0000-0000-0000DC530000}"/>
    <cellStyle name="Input 4 2 2 2 8 2 2" xfId="21488" xr:uid="{00000000-0005-0000-0000-0000DD530000}"/>
    <cellStyle name="Input 4 2 2 2 8 3" xfId="21489" xr:uid="{00000000-0005-0000-0000-0000DE530000}"/>
    <cellStyle name="Input 4 2 2 2 9" xfId="21490" xr:uid="{00000000-0005-0000-0000-0000DF530000}"/>
    <cellStyle name="Input 4 2 2 2 9 2" xfId="21491" xr:uid="{00000000-0005-0000-0000-0000E0530000}"/>
    <cellStyle name="Input 4 2 2 2 9 2 2" xfId="21492" xr:uid="{00000000-0005-0000-0000-0000E1530000}"/>
    <cellStyle name="Input 4 2 2 2 9 3" xfId="21493" xr:uid="{00000000-0005-0000-0000-0000E2530000}"/>
    <cellStyle name="Input 4 2 2 20" xfId="21494" xr:uid="{00000000-0005-0000-0000-0000E3530000}"/>
    <cellStyle name="Input 4 2 2 3" xfId="21495" xr:uid="{00000000-0005-0000-0000-0000E4530000}"/>
    <cellStyle name="Input 4 2 2 3 2" xfId="21496" xr:uid="{00000000-0005-0000-0000-0000E5530000}"/>
    <cellStyle name="Input 4 2 2 3 2 2" xfId="21497" xr:uid="{00000000-0005-0000-0000-0000E6530000}"/>
    <cellStyle name="Input 4 2 2 3 2 3" xfId="21498" xr:uid="{00000000-0005-0000-0000-0000E7530000}"/>
    <cellStyle name="Input 4 2 2 3 3" xfId="21499" xr:uid="{00000000-0005-0000-0000-0000E8530000}"/>
    <cellStyle name="Input 4 2 2 3 3 2" xfId="21500" xr:uid="{00000000-0005-0000-0000-0000E9530000}"/>
    <cellStyle name="Input 4 2 2 3 4" xfId="21501" xr:uid="{00000000-0005-0000-0000-0000EA530000}"/>
    <cellStyle name="Input 4 2 2 4" xfId="21502" xr:uid="{00000000-0005-0000-0000-0000EB530000}"/>
    <cellStyle name="Input 4 2 2 4 2" xfId="21503" xr:uid="{00000000-0005-0000-0000-0000EC530000}"/>
    <cellStyle name="Input 4 2 2 4 2 2" xfId="21504" xr:uid="{00000000-0005-0000-0000-0000ED530000}"/>
    <cellStyle name="Input 4 2 2 4 3" xfId="21505" xr:uid="{00000000-0005-0000-0000-0000EE530000}"/>
    <cellStyle name="Input 4 2 2 4 4" xfId="21506" xr:uid="{00000000-0005-0000-0000-0000EF530000}"/>
    <cellStyle name="Input 4 2 2 5" xfId="21507" xr:uid="{00000000-0005-0000-0000-0000F0530000}"/>
    <cellStyle name="Input 4 2 2 5 2" xfId="21508" xr:uid="{00000000-0005-0000-0000-0000F1530000}"/>
    <cellStyle name="Input 4 2 2 5 2 2" xfId="21509" xr:uid="{00000000-0005-0000-0000-0000F2530000}"/>
    <cellStyle name="Input 4 2 2 5 3" xfId="21510" xr:uid="{00000000-0005-0000-0000-0000F3530000}"/>
    <cellStyle name="Input 4 2 2 5 4" xfId="21511" xr:uid="{00000000-0005-0000-0000-0000F4530000}"/>
    <cellStyle name="Input 4 2 2 6" xfId="21512" xr:uid="{00000000-0005-0000-0000-0000F5530000}"/>
    <cellStyle name="Input 4 2 2 6 2" xfId="21513" xr:uid="{00000000-0005-0000-0000-0000F6530000}"/>
    <cellStyle name="Input 4 2 2 6 2 2" xfId="21514" xr:uid="{00000000-0005-0000-0000-0000F7530000}"/>
    <cellStyle name="Input 4 2 2 6 3" xfId="21515" xr:uid="{00000000-0005-0000-0000-0000F8530000}"/>
    <cellStyle name="Input 4 2 2 7" xfId="21516" xr:uid="{00000000-0005-0000-0000-0000F9530000}"/>
    <cellStyle name="Input 4 2 2 7 2" xfId="21517" xr:uid="{00000000-0005-0000-0000-0000FA530000}"/>
    <cellStyle name="Input 4 2 2 7 2 2" xfId="21518" xr:uid="{00000000-0005-0000-0000-0000FB530000}"/>
    <cellStyle name="Input 4 2 2 7 3" xfId="21519" xr:uid="{00000000-0005-0000-0000-0000FC530000}"/>
    <cellStyle name="Input 4 2 2 8" xfId="21520" xr:uid="{00000000-0005-0000-0000-0000FD530000}"/>
    <cellStyle name="Input 4 2 2 8 2" xfId="21521" xr:uid="{00000000-0005-0000-0000-0000FE530000}"/>
    <cellStyle name="Input 4 2 2 8 2 2" xfId="21522" xr:uid="{00000000-0005-0000-0000-0000FF530000}"/>
    <cellStyle name="Input 4 2 2 8 3" xfId="21523" xr:uid="{00000000-0005-0000-0000-000000540000}"/>
    <cellStyle name="Input 4 2 2 9" xfId="21524" xr:uid="{00000000-0005-0000-0000-000001540000}"/>
    <cellStyle name="Input 4 2 2 9 2" xfId="21525" xr:uid="{00000000-0005-0000-0000-000002540000}"/>
    <cellStyle name="Input 4 2 2 9 2 2" xfId="21526" xr:uid="{00000000-0005-0000-0000-000003540000}"/>
    <cellStyle name="Input 4 2 2 9 3" xfId="21527" xr:uid="{00000000-0005-0000-0000-000004540000}"/>
    <cellStyle name="Input 4 2 20" xfId="21528" xr:uid="{00000000-0005-0000-0000-000005540000}"/>
    <cellStyle name="Input 4 2 20 2" xfId="21529" xr:uid="{00000000-0005-0000-0000-000006540000}"/>
    <cellStyle name="Input 4 2 20 2 2" xfId="21530" xr:uid="{00000000-0005-0000-0000-000007540000}"/>
    <cellStyle name="Input 4 2 20 3" xfId="21531" xr:uid="{00000000-0005-0000-0000-000008540000}"/>
    <cellStyle name="Input 4 2 21" xfId="21532" xr:uid="{00000000-0005-0000-0000-000009540000}"/>
    <cellStyle name="Input 4 2 21 2" xfId="21533" xr:uid="{00000000-0005-0000-0000-00000A540000}"/>
    <cellStyle name="Input 4 2 22" xfId="21534" xr:uid="{00000000-0005-0000-0000-00000B540000}"/>
    <cellStyle name="Input 4 2 23" xfId="21535" xr:uid="{00000000-0005-0000-0000-00000C540000}"/>
    <cellStyle name="Input 4 2 3" xfId="21536" xr:uid="{00000000-0005-0000-0000-00000D540000}"/>
    <cellStyle name="Input 4 2 3 10" xfId="21537" xr:uid="{00000000-0005-0000-0000-00000E540000}"/>
    <cellStyle name="Input 4 2 3 10 2" xfId="21538" xr:uid="{00000000-0005-0000-0000-00000F540000}"/>
    <cellStyle name="Input 4 2 3 10 2 2" xfId="21539" xr:uid="{00000000-0005-0000-0000-000010540000}"/>
    <cellStyle name="Input 4 2 3 10 3" xfId="21540" xr:uid="{00000000-0005-0000-0000-000011540000}"/>
    <cellStyle name="Input 4 2 3 11" xfId="21541" xr:uid="{00000000-0005-0000-0000-000012540000}"/>
    <cellStyle name="Input 4 2 3 11 2" xfId="21542" xr:uid="{00000000-0005-0000-0000-000013540000}"/>
    <cellStyle name="Input 4 2 3 11 2 2" xfId="21543" xr:uid="{00000000-0005-0000-0000-000014540000}"/>
    <cellStyle name="Input 4 2 3 11 3" xfId="21544" xr:uid="{00000000-0005-0000-0000-000015540000}"/>
    <cellStyle name="Input 4 2 3 12" xfId="21545" xr:uid="{00000000-0005-0000-0000-000016540000}"/>
    <cellStyle name="Input 4 2 3 12 2" xfId="21546" xr:uid="{00000000-0005-0000-0000-000017540000}"/>
    <cellStyle name="Input 4 2 3 12 2 2" xfId="21547" xr:uid="{00000000-0005-0000-0000-000018540000}"/>
    <cellStyle name="Input 4 2 3 12 3" xfId="21548" xr:uid="{00000000-0005-0000-0000-000019540000}"/>
    <cellStyle name="Input 4 2 3 13" xfId="21549" xr:uid="{00000000-0005-0000-0000-00001A540000}"/>
    <cellStyle name="Input 4 2 3 13 2" xfId="21550" xr:uid="{00000000-0005-0000-0000-00001B540000}"/>
    <cellStyle name="Input 4 2 3 13 2 2" xfId="21551" xr:uid="{00000000-0005-0000-0000-00001C540000}"/>
    <cellStyle name="Input 4 2 3 13 3" xfId="21552" xr:uid="{00000000-0005-0000-0000-00001D540000}"/>
    <cellStyle name="Input 4 2 3 14" xfId="21553" xr:uid="{00000000-0005-0000-0000-00001E540000}"/>
    <cellStyle name="Input 4 2 3 14 2" xfId="21554" xr:uid="{00000000-0005-0000-0000-00001F540000}"/>
    <cellStyle name="Input 4 2 3 14 2 2" xfId="21555" xr:uid="{00000000-0005-0000-0000-000020540000}"/>
    <cellStyle name="Input 4 2 3 14 3" xfId="21556" xr:uid="{00000000-0005-0000-0000-000021540000}"/>
    <cellStyle name="Input 4 2 3 15" xfId="21557" xr:uid="{00000000-0005-0000-0000-000022540000}"/>
    <cellStyle name="Input 4 2 3 15 2" xfId="21558" xr:uid="{00000000-0005-0000-0000-000023540000}"/>
    <cellStyle name="Input 4 2 3 15 2 2" xfId="21559" xr:uid="{00000000-0005-0000-0000-000024540000}"/>
    <cellStyle name="Input 4 2 3 15 3" xfId="21560" xr:uid="{00000000-0005-0000-0000-000025540000}"/>
    <cellStyle name="Input 4 2 3 16" xfId="21561" xr:uid="{00000000-0005-0000-0000-000026540000}"/>
    <cellStyle name="Input 4 2 3 16 2" xfId="21562" xr:uid="{00000000-0005-0000-0000-000027540000}"/>
    <cellStyle name="Input 4 2 3 16 2 2" xfId="21563" xr:uid="{00000000-0005-0000-0000-000028540000}"/>
    <cellStyle name="Input 4 2 3 16 3" xfId="21564" xr:uid="{00000000-0005-0000-0000-000029540000}"/>
    <cellStyle name="Input 4 2 3 17" xfId="21565" xr:uid="{00000000-0005-0000-0000-00002A540000}"/>
    <cellStyle name="Input 4 2 3 17 2" xfId="21566" xr:uid="{00000000-0005-0000-0000-00002B540000}"/>
    <cellStyle name="Input 4 2 3 17 2 2" xfId="21567" xr:uid="{00000000-0005-0000-0000-00002C540000}"/>
    <cellStyle name="Input 4 2 3 17 3" xfId="21568" xr:uid="{00000000-0005-0000-0000-00002D540000}"/>
    <cellStyle name="Input 4 2 3 18" xfId="21569" xr:uid="{00000000-0005-0000-0000-00002E540000}"/>
    <cellStyle name="Input 4 2 3 18 2" xfId="21570" xr:uid="{00000000-0005-0000-0000-00002F540000}"/>
    <cellStyle name="Input 4 2 3 19" xfId="21571" xr:uid="{00000000-0005-0000-0000-000030540000}"/>
    <cellStyle name="Input 4 2 3 2" xfId="21572" xr:uid="{00000000-0005-0000-0000-000031540000}"/>
    <cellStyle name="Input 4 2 3 2 10" xfId="21573" xr:uid="{00000000-0005-0000-0000-000032540000}"/>
    <cellStyle name="Input 4 2 3 2 10 2" xfId="21574" xr:uid="{00000000-0005-0000-0000-000033540000}"/>
    <cellStyle name="Input 4 2 3 2 10 2 2" xfId="21575" xr:uid="{00000000-0005-0000-0000-000034540000}"/>
    <cellStyle name="Input 4 2 3 2 10 3" xfId="21576" xr:uid="{00000000-0005-0000-0000-000035540000}"/>
    <cellStyle name="Input 4 2 3 2 11" xfId="21577" xr:uid="{00000000-0005-0000-0000-000036540000}"/>
    <cellStyle name="Input 4 2 3 2 11 2" xfId="21578" xr:uid="{00000000-0005-0000-0000-000037540000}"/>
    <cellStyle name="Input 4 2 3 2 11 2 2" xfId="21579" xr:uid="{00000000-0005-0000-0000-000038540000}"/>
    <cellStyle name="Input 4 2 3 2 11 3" xfId="21580" xr:uid="{00000000-0005-0000-0000-000039540000}"/>
    <cellStyle name="Input 4 2 3 2 12" xfId="21581" xr:uid="{00000000-0005-0000-0000-00003A540000}"/>
    <cellStyle name="Input 4 2 3 2 12 2" xfId="21582" xr:uid="{00000000-0005-0000-0000-00003B540000}"/>
    <cellStyle name="Input 4 2 3 2 12 2 2" xfId="21583" xr:uid="{00000000-0005-0000-0000-00003C540000}"/>
    <cellStyle name="Input 4 2 3 2 12 3" xfId="21584" xr:uid="{00000000-0005-0000-0000-00003D540000}"/>
    <cellStyle name="Input 4 2 3 2 13" xfId="21585" xr:uid="{00000000-0005-0000-0000-00003E540000}"/>
    <cellStyle name="Input 4 2 3 2 13 2" xfId="21586" xr:uid="{00000000-0005-0000-0000-00003F540000}"/>
    <cellStyle name="Input 4 2 3 2 13 2 2" xfId="21587" xr:uid="{00000000-0005-0000-0000-000040540000}"/>
    <cellStyle name="Input 4 2 3 2 13 3" xfId="21588" xr:uid="{00000000-0005-0000-0000-000041540000}"/>
    <cellStyle name="Input 4 2 3 2 14" xfId="21589" xr:uid="{00000000-0005-0000-0000-000042540000}"/>
    <cellStyle name="Input 4 2 3 2 14 2" xfId="21590" xr:uid="{00000000-0005-0000-0000-000043540000}"/>
    <cellStyle name="Input 4 2 3 2 14 2 2" xfId="21591" xr:uid="{00000000-0005-0000-0000-000044540000}"/>
    <cellStyle name="Input 4 2 3 2 14 3" xfId="21592" xr:uid="{00000000-0005-0000-0000-000045540000}"/>
    <cellStyle name="Input 4 2 3 2 15" xfId="21593" xr:uid="{00000000-0005-0000-0000-000046540000}"/>
    <cellStyle name="Input 4 2 3 2 15 2" xfId="21594" xr:uid="{00000000-0005-0000-0000-000047540000}"/>
    <cellStyle name="Input 4 2 3 2 15 2 2" xfId="21595" xr:uid="{00000000-0005-0000-0000-000048540000}"/>
    <cellStyle name="Input 4 2 3 2 15 3" xfId="21596" xr:uid="{00000000-0005-0000-0000-000049540000}"/>
    <cellStyle name="Input 4 2 3 2 16" xfId="21597" xr:uid="{00000000-0005-0000-0000-00004A540000}"/>
    <cellStyle name="Input 4 2 3 2 16 2" xfId="21598" xr:uid="{00000000-0005-0000-0000-00004B540000}"/>
    <cellStyle name="Input 4 2 3 2 16 2 2" xfId="21599" xr:uid="{00000000-0005-0000-0000-00004C540000}"/>
    <cellStyle name="Input 4 2 3 2 16 3" xfId="21600" xr:uid="{00000000-0005-0000-0000-00004D540000}"/>
    <cellStyle name="Input 4 2 3 2 17" xfId="21601" xr:uid="{00000000-0005-0000-0000-00004E540000}"/>
    <cellStyle name="Input 4 2 3 2 17 2" xfId="21602" xr:uid="{00000000-0005-0000-0000-00004F540000}"/>
    <cellStyle name="Input 4 2 3 2 17 2 2" xfId="21603" xr:uid="{00000000-0005-0000-0000-000050540000}"/>
    <cellStyle name="Input 4 2 3 2 17 3" xfId="21604" xr:uid="{00000000-0005-0000-0000-000051540000}"/>
    <cellStyle name="Input 4 2 3 2 18" xfId="21605" xr:uid="{00000000-0005-0000-0000-000052540000}"/>
    <cellStyle name="Input 4 2 3 2 18 2" xfId="21606" xr:uid="{00000000-0005-0000-0000-000053540000}"/>
    <cellStyle name="Input 4 2 3 2 18 2 2" xfId="21607" xr:uid="{00000000-0005-0000-0000-000054540000}"/>
    <cellStyle name="Input 4 2 3 2 18 3" xfId="21608" xr:uid="{00000000-0005-0000-0000-000055540000}"/>
    <cellStyle name="Input 4 2 3 2 19" xfId="21609" xr:uid="{00000000-0005-0000-0000-000056540000}"/>
    <cellStyle name="Input 4 2 3 2 19 2" xfId="21610" xr:uid="{00000000-0005-0000-0000-000057540000}"/>
    <cellStyle name="Input 4 2 3 2 19 2 2" xfId="21611" xr:uid="{00000000-0005-0000-0000-000058540000}"/>
    <cellStyle name="Input 4 2 3 2 19 3" xfId="21612" xr:uid="{00000000-0005-0000-0000-000059540000}"/>
    <cellStyle name="Input 4 2 3 2 2" xfId="21613" xr:uid="{00000000-0005-0000-0000-00005A540000}"/>
    <cellStyle name="Input 4 2 3 2 2 2" xfId="21614" xr:uid="{00000000-0005-0000-0000-00005B540000}"/>
    <cellStyle name="Input 4 2 3 2 2 2 2" xfId="21615" xr:uid="{00000000-0005-0000-0000-00005C540000}"/>
    <cellStyle name="Input 4 2 3 2 2 3" xfId="21616" xr:uid="{00000000-0005-0000-0000-00005D540000}"/>
    <cellStyle name="Input 4 2 3 2 2 4" xfId="21617" xr:uid="{00000000-0005-0000-0000-00005E540000}"/>
    <cellStyle name="Input 4 2 3 2 20" xfId="21618" xr:uid="{00000000-0005-0000-0000-00005F540000}"/>
    <cellStyle name="Input 4 2 3 2 20 2" xfId="21619" xr:uid="{00000000-0005-0000-0000-000060540000}"/>
    <cellStyle name="Input 4 2 3 2 20 2 2" xfId="21620" xr:uid="{00000000-0005-0000-0000-000061540000}"/>
    <cellStyle name="Input 4 2 3 2 20 3" xfId="21621" xr:uid="{00000000-0005-0000-0000-000062540000}"/>
    <cellStyle name="Input 4 2 3 2 21" xfId="21622" xr:uid="{00000000-0005-0000-0000-000063540000}"/>
    <cellStyle name="Input 4 2 3 2 21 2" xfId="21623" xr:uid="{00000000-0005-0000-0000-000064540000}"/>
    <cellStyle name="Input 4 2 3 2 22" xfId="21624" xr:uid="{00000000-0005-0000-0000-000065540000}"/>
    <cellStyle name="Input 4 2 3 2 23" xfId="21625" xr:uid="{00000000-0005-0000-0000-000066540000}"/>
    <cellStyle name="Input 4 2 3 2 3" xfId="21626" xr:uid="{00000000-0005-0000-0000-000067540000}"/>
    <cellStyle name="Input 4 2 3 2 3 2" xfId="21627" xr:uid="{00000000-0005-0000-0000-000068540000}"/>
    <cellStyle name="Input 4 2 3 2 3 2 2" xfId="21628" xr:uid="{00000000-0005-0000-0000-000069540000}"/>
    <cellStyle name="Input 4 2 3 2 3 3" xfId="21629" xr:uid="{00000000-0005-0000-0000-00006A540000}"/>
    <cellStyle name="Input 4 2 3 2 3 4" xfId="21630" xr:uid="{00000000-0005-0000-0000-00006B540000}"/>
    <cellStyle name="Input 4 2 3 2 4" xfId="21631" xr:uid="{00000000-0005-0000-0000-00006C540000}"/>
    <cellStyle name="Input 4 2 3 2 4 2" xfId="21632" xr:uid="{00000000-0005-0000-0000-00006D540000}"/>
    <cellStyle name="Input 4 2 3 2 4 2 2" xfId="21633" xr:uid="{00000000-0005-0000-0000-00006E540000}"/>
    <cellStyle name="Input 4 2 3 2 4 3" xfId="21634" xr:uid="{00000000-0005-0000-0000-00006F540000}"/>
    <cellStyle name="Input 4 2 3 2 5" xfId="21635" xr:uid="{00000000-0005-0000-0000-000070540000}"/>
    <cellStyle name="Input 4 2 3 2 5 2" xfId="21636" xr:uid="{00000000-0005-0000-0000-000071540000}"/>
    <cellStyle name="Input 4 2 3 2 5 2 2" xfId="21637" xr:uid="{00000000-0005-0000-0000-000072540000}"/>
    <cellStyle name="Input 4 2 3 2 5 3" xfId="21638" xr:uid="{00000000-0005-0000-0000-000073540000}"/>
    <cellStyle name="Input 4 2 3 2 6" xfId="21639" xr:uid="{00000000-0005-0000-0000-000074540000}"/>
    <cellStyle name="Input 4 2 3 2 6 2" xfId="21640" xr:uid="{00000000-0005-0000-0000-000075540000}"/>
    <cellStyle name="Input 4 2 3 2 6 2 2" xfId="21641" xr:uid="{00000000-0005-0000-0000-000076540000}"/>
    <cellStyle name="Input 4 2 3 2 6 3" xfId="21642" xr:uid="{00000000-0005-0000-0000-000077540000}"/>
    <cellStyle name="Input 4 2 3 2 7" xfId="21643" xr:uid="{00000000-0005-0000-0000-000078540000}"/>
    <cellStyle name="Input 4 2 3 2 7 2" xfId="21644" xr:uid="{00000000-0005-0000-0000-000079540000}"/>
    <cellStyle name="Input 4 2 3 2 7 2 2" xfId="21645" xr:uid="{00000000-0005-0000-0000-00007A540000}"/>
    <cellStyle name="Input 4 2 3 2 7 3" xfId="21646" xr:uid="{00000000-0005-0000-0000-00007B540000}"/>
    <cellStyle name="Input 4 2 3 2 8" xfId="21647" xr:uid="{00000000-0005-0000-0000-00007C540000}"/>
    <cellStyle name="Input 4 2 3 2 8 2" xfId="21648" xr:uid="{00000000-0005-0000-0000-00007D540000}"/>
    <cellStyle name="Input 4 2 3 2 8 2 2" xfId="21649" xr:uid="{00000000-0005-0000-0000-00007E540000}"/>
    <cellStyle name="Input 4 2 3 2 8 3" xfId="21650" xr:uid="{00000000-0005-0000-0000-00007F540000}"/>
    <cellStyle name="Input 4 2 3 2 9" xfId="21651" xr:uid="{00000000-0005-0000-0000-000080540000}"/>
    <cellStyle name="Input 4 2 3 2 9 2" xfId="21652" xr:uid="{00000000-0005-0000-0000-000081540000}"/>
    <cellStyle name="Input 4 2 3 2 9 2 2" xfId="21653" xr:uid="{00000000-0005-0000-0000-000082540000}"/>
    <cellStyle name="Input 4 2 3 2 9 3" xfId="21654" xr:uid="{00000000-0005-0000-0000-000083540000}"/>
    <cellStyle name="Input 4 2 3 20" xfId="21655" xr:uid="{00000000-0005-0000-0000-000084540000}"/>
    <cellStyle name="Input 4 2 3 3" xfId="21656" xr:uid="{00000000-0005-0000-0000-000085540000}"/>
    <cellStyle name="Input 4 2 3 3 2" xfId="21657" xr:uid="{00000000-0005-0000-0000-000086540000}"/>
    <cellStyle name="Input 4 2 3 3 2 2" xfId="21658" xr:uid="{00000000-0005-0000-0000-000087540000}"/>
    <cellStyle name="Input 4 2 3 3 3" xfId="21659" xr:uid="{00000000-0005-0000-0000-000088540000}"/>
    <cellStyle name="Input 4 2 3 3 4" xfId="21660" xr:uid="{00000000-0005-0000-0000-000089540000}"/>
    <cellStyle name="Input 4 2 3 4" xfId="21661" xr:uid="{00000000-0005-0000-0000-00008A540000}"/>
    <cellStyle name="Input 4 2 3 4 2" xfId="21662" xr:uid="{00000000-0005-0000-0000-00008B540000}"/>
    <cellStyle name="Input 4 2 3 4 2 2" xfId="21663" xr:uid="{00000000-0005-0000-0000-00008C540000}"/>
    <cellStyle name="Input 4 2 3 4 3" xfId="21664" xr:uid="{00000000-0005-0000-0000-00008D540000}"/>
    <cellStyle name="Input 4 2 3 4 4" xfId="21665" xr:uid="{00000000-0005-0000-0000-00008E540000}"/>
    <cellStyle name="Input 4 2 3 5" xfId="21666" xr:uid="{00000000-0005-0000-0000-00008F540000}"/>
    <cellStyle name="Input 4 2 3 5 2" xfId="21667" xr:uid="{00000000-0005-0000-0000-000090540000}"/>
    <cellStyle name="Input 4 2 3 5 2 2" xfId="21668" xr:uid="{00000000-0005-0000-0000-000091540000}"/>
    <cellStyle name="Input 4 2 3 5 3" xfId="21669" xr:uid="{00000000-0005-0000-0000-000092540000}"/>
    <cellStyle name="Input 4 2 3 6" xfId="21670" xr:uid="{00000000-0005-0000-0000-000093540000}"/>
    <cellStyle name="Input 4 2 3 6 2" xfId="21671" xr:uid="{00000000-0005-0000-0000-000094540000}"/>
    <cellStyle name="Input 4 2 3 6 2 2" xfId="21672" xr:uid="{00000000-0005-0000-0000-000095540000}"/>
    <cellStyle name="Input 4 2 3 6 3" xfId="21673" xr:uid="{00000000-0005-0000-0000-000096540000}"/>
    <cellStyle name="Input 4 2 3 7" xfId="21674" xr:uid="{00000000-0005-0000-0000-000097540000}"/>
    <cellStyle name="Input 4 2 3 7 2" xfId="21675" xr:uid="{00000000-0005-0000-0000-000098540000}"/>
    <cellStyle name="Input 4 2 3 7 2 2" xfId="21676" xr:uid="{00000000-0005-0000-0000-000099540000}"/>
    <cellStyle name="Input 4 2 3 7 3" xfId="21677" xr:uid="{00000000-0005-0000-0000-00009A540000}"/>
    <cellStyle name="Input 4 2 3 8" xfId="21678" xr:uid="{00000000-0005-0000-0000-00009B540000}"/>
    <cellStyle name="Input 4 2 3 8 2" xfId="21679" xr:uid="{00000000-0005-0000-0000-00009C540000}"/>
    <cellStyle name="Input 4 2 3 8 2 2" xfId="21680" xr:uid="{00000000-0005-0000-0000-00009D540000}"/>
    <cellStyle name="Input 4 2 3 8 3" xfId="21681" xr:uid="{00000000-0005-0000-0000-00009E540000}"/>
    <cellStyle name="Input 4 2 3 9" xfId="21682" xr:uid="{00000000-0005-0000-0000-00009F540000}"/>
    <cellStyle name="Input 4 2 3 9 2" xfId="21683" xr:uid="{00000000-0005-0000-0000-0000A0540000}"/>
    <cellStyle name="Input 4 2 3 9 2 2" xfId="21684" xr:uid="{00000000-0005-0000-0000-0000A1540000}"/>
    <cellStyle name="Input 4 2 3 9 3" xfId="21685" xr:uid="{00000000-0005-0000-0000-0000A2540000}"/>
    <cellStyle name="Input 4 2 4" xfId="21686" xr:uid="{00000000-0005-0000-0000-0000A3540000}"/>
    <cellStyle name="Input 4 2 4 10" xfId="21687" xr:uid="{00000000-0005-0000-0000-0000A4540000}"/>
    <cellStyle name="Input 4 2 4 10 2" xfId="21688" xr:uid="{00000000-0005-0000-0000-0000A5540000}"/>
    <cellStyle name="Input 4 2 4 10 2 2" xfId="21689" xr:uid="{00000000-0005-0000-0000-0000A6540000}"/>
    <cellStyle name="Input 4 2 4 10 3" xfId="21690" xr:uid="{00000000-0005-0000-0000-0000A7540000}"/>
    <cellStyle name="Input 4 2 4 11" xfId="21691" xr:uid="{00000000-0005-0000-0000-0000A8540000}"/>
    <cellStyle name="Input 4 2 4 11 2" xfId="21692" xr:uid="{00000000-0005-0000-0000-0000A9540000}"/>
    <cellStyle name="Input 4 2 4 11 2 2" xfId="21693" xr:uid="{00000000-0005-0000-0000-0000AA540000}"/>
    <cellStyle name="Input 4 2 4 11 3" xfId="21694" xr:uid="{00000000-0005-0000-0000-0000AB540000}"/>
    <cellStyle name="Input 4 2 4 12" xfId="21695" xr:uid="{00000000-0005-0000-0000-0000AC540000}"/>
    <cellStyle name="Input 4 2 4 12 2" xfId="21696" xr:uid="{00000000-0005-0000-0000-0000AD540000}"/>
    <cellStyle name="Input 4 2 4 12 2 2" xfId="21697" xr:uid="{00000000-0005-0000-0000-0000AE540000}"/>
    <cellStyle name="Input 4 2 4 12 3" xfId="21698" xr:uid="{00000000-0005-0000-0000-0000AF540000}"/>
    <cellStyle name="Input 4 2 4 13" xfId="21699" xr:uid="{00000000-0005-0000-0000-0000B0540000}"/>
    <cellStyle name="Input 4 2 4 13 2" xfId="21700" xr:uid="{00000000-0005-0000-0000-0000B1540000}"/>
    <cellStyle name="Input 4 2 4 13 2 2" xfId="21701" xr:uid="{00000000-0005-0000-0000-0000B2540000}"/>
    <cellStyle name="Input 4 2 4 13 3" xfId="21702" xr:uid="{00000000-0005-0000-0000-0000B3540000}"/>
    <cellStyle name="Input 4 2 4 14" xfId="21703" xr:uid="{00000000-0005-0000-0000-0000B4540000}"/>
    <cellStyle name="Input 4 2 4 14 2" xfId="21704" xr:uid="{00000000-0005-0000-0000-0000B5540000}"/>
    <cellStyle name="Input 4 2 4 14 2 2" xfId="21705" xr:uid="{00000000-0005-0000-0000-0000B6540000}"/>
    <cellStyle name="Input 4 2 4 14 3" xfId="21706" xr:uid="{00000000-0005-0000-0000-0000B7540000}"/>
    <cellStyle name="Input 4 2 4 15" xfId="21707" xr:uid="{00000000-0005-0000-0000-0000B8540000}"/>
    <cellStyle name="Input 4 2 4 15 2" xfId="21708" xr:uid="{00000000-0005-0000-0000-0000B9540000}"/>
    <cellStyle name="Input 4 2 4 15 2 2" xfId="21709" xr:uid="{00000000-0005-0000-0000-0000BA540000}"/>
    <cellStyle name="Input 4 2 4 15 3" xfId="21710" xr:uid="{00000000-0005-0000-0000-0000BB540000}"/>
    <cellStyle name="Input 4 2 4 16" xfId="21711" xr:uid="{00000000-0005-0000-0000-0000BC540000}"/>
    <cellStyle name="Input 4 2 4 16 2" xfId="21712" xr:uid="{00000000-0005-0000-0000-0000BD540000}"/>
    <cellStyle name="Input 4 2 4 16 2 2" xfId="21713" xr:uid="{00000000-0005-0000-0000-0000BE540000}"/>
    <cellStyle name="Input 4 2 4 16 3" xfId="21714" xr:uid="{00000000-0005-0000-0000-0000BF540000}"/>
    <cellStyle name="Input 4 2 4 17" xfId="21715" xr:uid="{00000000-0005-0000-0000-0000C0540000}"/>
    <cellStyle name="Input 4 2 4 17 2" xfId="21716" xr:uid="{00000000-0005-0000-0000-0000C1540000}"/>
    <cellStyle name="Input 4 2 4 17 2 2" xfId="21717" xr:uid="{00000000-0005-0000-0000-0000C2540000}"/>
    <cellStyle name="Input 4 2 4 17 3" xfId="21718" xr:uid="{00000000-0005-0000-0000-0000C3540000}"/>
    <cellStyle name="Input 4 2 4 18" xfId="21719" xr:uid="{00000000-0005-0000-0000-0000C4540000}"/>
    <cellStyle name="Input 4 2 4 18 2" xfId="21720" xr:uid="{00000000-0005-0000-0000-0000C5540000}"/>
    <cellStyle name="Input 4 2 4 18 2 2" xfId="21721" xr:uid="{00000000-0005-0000-0000-0000C6540000}"/>
    <cellStyle name="Input 4 2 4 18 3" xfId="21722" xr:uid="{00000000-0005-0000-0000-0000C7540000}"/>
    <cellStyle name="Input 4 2 4 19" xfId="21723" xr:uid="{00000000-0005-0000-0000-0000C8540000}"/>
    <cellStyle name="Input 4 2 4 19 2" xfId="21724" xr:uid="{00000000-0005-0000-0000-0000C9540000}"/>
    <cellStyle name="Input 4 2 4 19 2 2" xfId="21725" xr:uid="{00000000-0005-0000-0000-0000CA540000}"/>
    <cellStyle name="Input 4 2 4 19 3" xfId="21726" xr:uid="{00000000-0005-0000-0000-0000CB540000}"/>
    <cellStyle name="Input 4 2 4 2" xfId="21727" xr:uid="{00000000-0005-0000-0000-0000CC540000}"/>
    <cellStyle name="Input 4 2 4 2 10" xfId="21728" xr:uid="{00000000-0005-0000-0000-0000CD540000}"/>
    <cellStyle name="Input 4 2 4 2 10 2" xfId="21729" xr:uid="{00000000-0005-0000-0000-0000CE540000}"/>
    <cellStyle name="Input 4 2 4 2 10 2 2" xfId="21730" xr:uid="{00000000-0005-0000-0000-0000CF540000}"/>
    <cellStyle name="Input 4 2 4 2 10 3" xfId="21731" xr:uid="{00000000-0005-0000-0000-0000D0540000}"/>
    <cellStyle name="Input 4 2 4 2 11" xfId="21732" xr:uid="{00000000-0005-0000-0000-0000D1540000}"/>
    <cellStyle name="Input 4 2 4 2 11 2" xfId="21733" xr:uid="{00000000-0005-0000-0000-0000D2540000}"/>
    <cellStyle name="Input 4 2 4 2 11 2 2" xfId="21734" xr:uid="{00000000-0005-0000-0000-0000D3540000}"/>
    <cellStyle name="Input 4 2 4 2 11 3" xfId="21735" xr:uid="{00000000-0005-0000-0000-0000D4540000}"/>
    <cellStyle name="Input 4 2 4 2 12" xfId="21736" xr:uid="{00000000-0005-0000-0000-0000D5540000}"/>
    <cellStyle name="Input 4 2 4 2 12 2" xfId="21737" xr:uid="{00000000-0005-0000-0000-0000D6540000}"/>
    <cellStyle name="Input 4 2 4 2 12 2 2" xfId="21738" xr:uid="{00000000-0005-0000-0000-0000D7540000}"/>
    <cellStyle name="Input 4 2 4 2 12 3" xfId="21739" xr:uid="{00000000-0005-0000-0000-0000D8540000}"/>
    <cellStyle name="Input 4 2 4 2 13" xfId="21740" xr:uid="{00000000-0005-0000-0000-0000D9540000}"/>
    <cellStyle name="Input 4 2 4 2 13 2" xfId="21741" xr:uid="{00000000-0005-0000-0000-0000DA540000}"/>
    <cellStyle name="Input 4 2 4 2 13 2 2" xfId="21742" xr:uid="{00000000-0005-0000-0000-0000DB540000}"/>
    <cellStyle name="Input 4 2 4 2 13 3" xfId="21743" xr:uid="{00000000-0005-0000-0000-0000DC540000}"/>
    <cellStyle name="Input 4 2 4 2 14" xfId="21744" xr:uid="{00000000-0005-0000-0000-0000DD540000}"/>
    <cellStyle name="Input 4 2 4 2 14 2" xfId="21745" xr:uid="{00000000-0005-0000-0000-0000DE540000}"/>
    <cellStyle name="Input 4 2 4 2 14 2 2" xfId="21746" xr:uid="{00000000-0005-0000-0000-0000DF540000}"/>
    <cellStyle name="Input 4 2 4 2 14 3" xfId="21747" xr:uid="{00000000-0005-0000-0000-0000E0540000}"/>
    <cellStyle name="Input 4 2 4 2 15" xfId="21748" xr:uid="{00000000-0005-0000-0000-0000E1540000}"/>
    <cellStyle name="Input 4 2 4 2 15 2" xfId="21749" xr:uid="{00000000-0005-0000-0000-0000E2540000}"/>
    <cellStyle name="Input 4 2 4 2 15 2 2" xfId="21750" xr:uid="{00000000-0005-0000-0000-0000E3540000}"/>
    <cellStyle name="Input 4 2 4 2 15 3" xfId="21751" xr:uid="{00000000-0005-0000-0000-0000E4540000}"/>
    <cellStyle name="Input 4 2 4 2 16" xfId="21752" xr:uid="{00000000-0005-0000-0000-0000E5540000}"/>
    <cellStyle name="Input 4 2 4 2 16 2" xfId="21753" xr:uid="{00000000-0005-0000-0000-0000E6540000}"/>
    <cellStyle name="Input 4 2 4 2 16 2 2" xfId="21754" xr:uid="{00000000-0005-0000-0000-0000E7540000}"/>
    <cellStyle name="Input 4 2 4 2 16 3" xfId="21755" xr:uid="{00000000-0005-0000-0000-0000E8540000}"/>
    <cellStyle name="Input 4 2 4 2 17" xfId="21756" xr:uid="{00000000-0005-0000-0000-0000E9540000}"/>
    <cellStyle name="Input 4 2 4 2 17 2" xfId="21757" xr:uid="{00000000-0005-0000-0000-0000EA540000}"/>
    <cellStyle name="Input 4 2 4 2 17 2 2" xfId="21758" xr:uid="{00000000-0005-0000-0000-0000EB540000}"/>
    <cellStyle name="Input 4 2 4 2 17 3" xfId="21759" xr:uid="{00000000-0005-0000-0000-0000EC540000}"/>
    <cellStyle name="Input 4 2 4 2 18" xfId="21760" xr:uid="{00000000-0005-0000-0000-0000ED540000}"/>
    <cellStyle name="Input 4 2 4 2 18 2" xfId="21761" xr:uid="{00000000-0005-0000-0000-0000EE540000}"/>
    <cellStyle name="Input 4 2 4 2 18 2 2" xfId="21762" xr:uid="{00000000-0005-0000-0000-0000EF540000}"/>
    <cellStyle name="Input 4 2 4 2 18 3" xfId="21763" xr:uid="{00000000-0005-0000-0000-0000F0540000}"/>
    <cellStyle name="Input 4 2 4 2 19" xfId="21764" xr:uid="{00000000-0005-0000-0000-0000F1540000}"/>
    <cellStyle name="Input 4 2 4 2 19 2" xfId="21765" xr:uid="{00000000-0005-0000-0000-0000F2540000}"/>
    <cellStyle name="Input 4 2 4 2 19 2 2" xfId="21766" xr:uid="{00000000-0005-0000-0000-0000F3540000}"/>
    <cellStyle name="Input 4 2 4 2 19 3" xfId="21767" xr:uid="{00000000-0005-0000-0000-0000F4540000}"/>
    <cellStyle name="Input 4 2 4 2 2" xfId="21768" xr:uid="{00000000-0005-0000-0000-0000F5540000}"/>
    <cellStyle name="Input 4 2 4 2 2 2" xfId="21769" xr:uid="{00000000-0005-0000-0000-0000F6540000}"/>
    <cellStyle name="Input 4 2 4 2 2 2 2" xfId="21770" xr:uid="{00000000-0005-0000-0000-0000F7540000}"/>
    <cellStyle name="Input 4 2 4 2 2 3" xfId="21771" xr:uid="{00000000-0005-0000-0000-0000F8540000}"/>
    <cellStyle name="Input 4 2 4 2 2 4" xfId="21772" xr:uid="{00000000-0005-0000-0000-0000F9540000}"/>
    <cellStyle name="Input 4 2 4 2 20" xfId="21773" xr:uid="{00000000-0005-0000-0000-0000FA540000}"/>
    <cellStyle name="Input 4 2 4 2 20 2" xfId="21774" xr:uid="{00000000-0005-0000-0000-0000FB540000}"/>
    <cellStyle name="Input 4 2 4 2 20 2 2" xfId="21775" xr:uid="{00000000-0005-0000-0000-0000FC540000}"/>
    <cellStyle name="Input 4 2 4 2 20 3" xfId="21776" xr:uid="{00000000-0005-0000-0000-0000FD540000}"/>
    <cellStyle name="Input 4 2 4 2 21" xfId="21777" xr:uid="{00000000-0005-0000-0000-0000FE540000}"/>
    <cellStyle name="Input 4 2 4 2 21 2" xfId="21778" xr:uid="{00000000-0005-0000-0000-0000FF540000}"/>
    <cellStyle name="Input 4 2 4 2 22" xfId="21779" xr:uid="{00000000-0005-0000-0000-000000550000}"/>
    <cellStyle name="Input 4 2 4 2 23" xfId="21780" xr:uid="{00000000-0005-0000-0000-000001550000}"/>
    <cellStyle name="Input 4 2 4 2 3" xfId="21781" xr:uid="{00000000-0005-0000-0000-000002550000}"/>
    <cellStyle name="Input 4 2 4 2 3 2" xfId="21782" xr:uid="{00000000-0005-0000-0000-000003550000}"/>
    <cellStyle name="Input 4 2 4 2 3 2 2" xfId="21783" xr:uid="{00000000-0005-0000-0000-000004550000}"/>
    <cellStyle name="Input 4 2 4 2 3 3" xfId="21784" xr:uid="{00000000-0005-0000-0000-000005550000}"/>
    <cellStyle name="Input 4 2 4 2 4" xfId="21785" xr:uid="{00000000-0005-0000-0000-000006550000}"/>
    <cellStyle name="Input 4 2 4 2 4 2" xfId="21786" xr:uid="{00000000-0005-0000-0000-000007550000}"/>
    <cellStyle name="Input 4 2 4 2 4 2 2" xfId="21787" xr:uid="{00000000-0005-0000-0000-000008550000}"/>
    <cellStyle name="Input 4 2 4 2 4 3" xfId="21788" xr:uid="{00000000-0005-0000-0000-000009550000}"/>
    <cellStyle name="Input 4 2 4 2 5" xfId="21789" xr:uid="{00000000-0005-0000-0000-00000A550000}"/>
    <cellStyle name="Input 4 2 4 2 5 2" xfId="21790" xr:uid="{00000000-0005-0000-0000-00000B550000}"/>
    <cellStyle name="Input 4 2 4 2 5 2 2" xfId="21791" xr:uid="{00000000-0005-0000-0000-00000C550000}"/>
    <cellStyle name="Input 4 2 4 2 5 3" xfId="21792" xr:uid="{00000000-0005-0000-0000-00000D550000}"/>
    <cellStyle name="Input 4 2 4 2 6" xfId="21793" xr:uid="{00000000-0005-0000-0000-00000E550000}"/>
    <cellStyle name="Input 4 2 4 2 6 2" xfId="21794" xr:uid="{00000000-0005-0000-0000-00000F550000}"/>
    <cellStyle name="Input 4 2 4 2 6 2 2" xfId="21795" xr:uid="{00000000-0005-0000-0000-000010550000}"/>
    <cellStyle name="Input 4 2 4 2 6 3" xfId="21796" xr:uid="{00000000-0005-0000-0000-000011550000}"/>
    <cellStyle name="Input 4 2 4 2 7" xfId="21797" xr:uid="{00000000-0005-0000-0000-000012550000}"/>
    <cellStyle name="Input 4 2 4 2 7 2" xfId="21798" xr:uid="{00000000-0005-0000-0000-000013550000}"/>
    <cellStyle name="Input 4 2 4 2 7 2 2" xfId="21799" xr:uid="{00000000-0005-0000-0000-000014550000}"/>
    <cellStyle name="Input 4 2 4 2 7 3" xfId="21800" xr:uid="{00000000-0005-0000-0000-000015550000}"/>
    <cellStyle name="Input 4 2 4 2 8" xfId="21801" xr:uid="{00000000-0005-0000-0000-000016550000}"/>
    <cellStyle name="Input 4 2 4 2 8 2" xfId="21802" xr:uid="{00000000-0005-0000-0000-000017550000}"/>
    <cellStyle name="Input 4 2 4 2 8 2 2" xfId="21803" xr:uid="{00000000-0005-0000-0000-000018550000}"/>
    <cellStyle name="Input 4 2 4 2 8 3" xfId="21804" xr:uid="{00000000-0005-0000-0000-000019550000}"/>
    <cellStyle name="Input 4 2 4 2 9" xfId="21805" xr:uid="{00000000-0005-0000-0000-00001A550000}"/>
    <cellStyle name="Input 4 2 4 2 9 2" xfId="21806" xr:uid="{00000000-0005-0000-0000-00001B550000}"/>
    <cellStyle name="Input 4 2 4 2 9 2 2" xfId="21807" xr:uid="{00000000-0005-0000-0000-00001C550000}"/>
    <cellStyle name="Input 4 2 4 2 9 3" xfId="21808" xr:uid="{00000000-0005-0000-0000-00001D550000}"/>
    <cellStyle name="Input 4 2 4 20" xfId="21809" xr:uid="{00000000-0005-0000-0000-00001E550000}"/>
    <cellStyle name="Input 4 2 4 20 2" xfId="21810" xr:uid="{00000000-0005-0000-0000-00001F550000}"/>
    <cellStyle name="Input 4 2 4 20 2 2" xfId="21811" xr:uid="{00000000-0005-0000-0000-000020550000}"/>
    <cellStyle name="Input 4 2 4 20 3" xfId="21812" xr:uid="{00000000-0005-0000-0000-000021550000}"/>
    <cellStyle name="Input 4 2 4 21" xfId="21813" xr:uid="{00000000-0005-0000-0000-000022550000}"/>
    <cellStyle name="Input 4 2 4 21 2" xfId="21814" xr:uid="{00000000-0005-0000-0000-000023550000}"/>
    <cellStyle name="Input 4 2 4 21 2 2" xfId="21815" xr:uid="{00000000-0005-0000-0000-000024550000}"/>
    <cellStyle name="Input 4 2 4 21 3" xfId="21816" xr:uid="{00000000-0005-0000-0000-000025550000}"/>
    <cellStyle name="Input 4 2 4 22" xfId="21817" xr:uid="{00000000-0005-0000-0000-000026550000}"/>
    <cellStyle name="Input 4 2 4 22 2" xfId="21818" xr:uid="{00000000-0005-0000-0000-000027550000}"/>
    <cellStyle name="Input 4 2 4 23" xfId="21819" xr:uid="{00000000-0005-0000-0000-000028550000}"/>
    <cellStyle name="Input 4 2 4 24" xfId="21820" xr:uid="{00000000-0005-0000-0000-000029550000}"/>
    <cellStyle name="Input 4 2 4 3" xfId="21821" xr:uid="{00000000-0005-0000-0000-00002A550000}"/>
    <cellStyle name="Input 4 2 4 3 2" xfId="21822" xr:uid="{00000000-0005-0000-0000-00002B550000}"/>
    <cellStyle name="Input 4 2 4 3 2 2" xfId="21823" xr:uid="{00000000-0005-0000-0000-00002C550000}"/>
    <cellStyle name="Input 4 2 4 3 3" xfId="21824" xr:uid="{00000000-0005-0000-0000-00002D550000}"/>
    <cellStyle name="Input 4 2 4 3 4" xfId="21825" xr:uid="{00000000-0005-0000-0000-00002E550000}"/>
    <cellStyle name="Input 4 2 4 4" xfId="21826" xr:uid="{00000000-0005-0000-0000-00002F550000}"/>
    <cellStyle name="Input 4 2 4 4 2" xfId="21827" xr:uid="{00000000-0005-0000-0000-000030550000}"/>
    <cellStyle name="Input 4 2 4 4 2 2" xfId="21828" xr:uid="{00000000-0005-0000-0000-000031550000}"/>
    <cellStyle name="Input 4 2 4 4 3" xfId="21829" xr:uid="{00000000-0005-0000-0000-000032550000}"/>
    <cellStyle name="Input 4 2 4 4 4" xfId="21830" xr:uid="{00000000-0005-0000-0000-000033550000}"/>
    <cellStyle name="Input 4 2 4 5" xfId="21831" xr:uid="{00000000-0005-0000-0000-000034550000}"/>
    <cellStyle name="Input 4 2 4 5 2" xfId="21832" xr:uid="{00000000-0005-0000-0000-000035550000}"/>
    <cellStyle name="Input 4 2 4 5 2 2" xfId="21833" xr:uid="{00000000-0005-0000-0000-000036550000}"/>
    <cellStyle name="Input 4 2 4 5 3" xfId="21834" xr:uid="{00000000-0005-0000-0000-000037550000}"/>
    <cellStyle name="Input 4 2 4 6" xfId="21835" xr:uid="{00000000-0005-0000-0000-000038550000}"/>
    <cellStyle name="Input 4 2 4 6 2" xfId="21836" xr:uid="{00000000-0005-0000-0000-000039550000}"/>
    <cellStyle name="Input 4 2 4 6 2 2" xfId="21837" xr:uid="{00000000-0005-0000-0000-00003A550000}"/>
    <cellStyle name="Input 4 2 4 6 3" xfId="21838" xr:uid="{00000000-0005-0000-0000-00003B550000}"/>
    <cellStyle name="Input 4 2 4 7" xfId="21839" xr:uid="{00000000-0005-0000-0000-00003C550000}"/>
    <cellStyle name="Input 4 2 4 7 2" xfId="21840" xr:uid="{00000000-0005-0000-0000-00003D550000}"/>
    <cellStyle name="Input 4 2 4 7 2 2" xfId="21841" xr:uid="{00000000-0005-0000-0000-00003E550000}"/>
    <cellStyle name="Input 4 2 4 7 3" xfId="21842" xr:uid="{00000000-0005-0000-0000-00003F550000}"/>
    <cellStyle name="Input 4 2 4 8" xfId="21843" xr:uid="{00000000-0005-0000-0000-000040550000}"/>
    <cellStyle name="Input 4 2 4 8 2" xfId="21844" xr:uid="{00000000-0005-0000-0000-000041550000}"/>
    <cellStyle name="Input 4 2 4 8 2 2" xfId="21845" xr:uid="{00000000-0005-0000-0000-000042550000}"/>
    <cellStyle name="Input 4 2 4 8 3" xfId="21846" xr:uid="{00000000-0005-0000-0000-000043550000}"/>
    <cellStyle name="Input 4 2 4 9" xfId="21847" xr:uid="{00000000-0005-0000-0000-000044550000}"/>
    <cellStyle name="Input 4 2 4 9 2" xfId="21848" xr:uid="{00000000-0005-0000-0000-000045550000}"/>
    <cellStyle name="Input 4 2 4 9 2 2" xfId="21849" xr:uid="{00000000-0005-0000-0000-000046550000}"/>
    <cellStyle name="Input 4 2 4 9 3" xfId="21850" xr:uid="{00000000-0005-0000-0000-000047550000}"/>
    <cellStyle name="Input 4 2 5" xfId="21851" xr:uid="{00000000-0005-0000-0000-000048550000}"/>
    <cellStyle name="Input 4 2 5 10" xfId="21852" xr:uid="{00000000-0005-0000-0000-000049550000}"/>
    <cellStyle name="Input 4 2 5 10 2" xfId="21853" xr:uid="{00000000-0005-0000-0000-00004A550000}"/>
    <cellStyle name="Input 4 2 5 10 2 2" xfId="21854" xr:uid="{00000000-0005-0000-0000-00004B550000}"/>
    <cellStyle name="Input 4 2 5 10 3" xfId="21855" xr:uid="{00000000-0005-0000-0000-00004C550000}"/>
    <cellStyle name="Input 4 2 5 11" xfId="21856" xr:uid="{00000000-0005-0000-0000-00004D550000}"/>
    <cellStyle name="Input 4 2 5 11 2" xfId="21857" xr:uid="{00000000-0005-0000-0000-00004E550000}"/>
    <cellStyle name="Input 4 2 5 11 2 2" xfId="21858" xr:uid="{00000000-0005-0000-0000-00004F550000}"/>
    <cellStyle name="Input 4 2 5 11 3" xfId="21859" xr:uid="{00000000-0005-0000-0000-000050550000}"/>
    <cellStyle name="Input 4 2 5 12" xfId="21860" xr:uid="{00000000-0005-0000-0000-000051550000}"/>
    <cellStyle name="Input 4 2 5 12 2" xfId="21861" xr:uid="{00000000-0005-0000-0000-000052550000}"/>
    <cellStyle name="Input 4 2 5 12 2 2" xfId="21862" xr:uid="{00000000-0005-0000-0000-000053550000}"/>
    <cellStyle name="Input 4 2 5 12 3" xfId="21863" xr:uid="{00000000-0005-0000-0000-000054550000}"/>
    <cellStyle name="Input 4 2 5 13" xfId="21864" xr:uid="{00000000-0005-0000-0000-000055550000}"/>
    <cellStyle name="Input 4 2 5 13 2" xfId="21865" xr:uid="{00000000-0005-0000-0000-000056550000}"/>
    <cellStyle name="Input 4 2 5 13 2 2" xfId="21866" xr:uid="{00000000-0005-0000-0000-000057550000}"/>
    <cellStyle name="Input 4 2 5 13 3" xfId="21867" xr:uid="{00000000-0005-0000-0000-000058550000}"/>
    <cellStyle name="Input 4 2 5 14" xfId="21868" xr:uid="{00000000-0005-0000-0000-000059550000}"/>
    <cellStyle name="Input 4 2 5 14 2" xfId="21869" xr:uid="{00000000-0005-0000-0000-00005A550000}"/>
    <cellStyle name="Input 4 2 5 14 2 2" xfId="21870" xr:uid="{00000000-0005-0000-0000-00005B550000}"/>
    <cellStyle name="Input 4 2 5 14 3" xfId="21871" xr:uid="{00000000-0005-0000-0000-00005C550000}"/>
    <cellStyle name="Input 4 2 5 15" xfId="21872" xr:uid="{00000000-0005-0000-0000-00005D550000}"/>
    <cellStyle name="Input 4 2 5 15 2" xfId="21873" xr:uid="{00000000-0005-0000-0000-00005E550000}"/>
    <cellStyle name="Input 4 2 5 15 2 2" xfId="21874" xr:uid="{00000000-0005-0000-0000-00005F550000}"/>
    <cellStyle name="Input 4 2 5 15 3" xfId="21875" xr:uid="{00000000-0005-0000-0000-000060550000}"/>
    <cellStyle name="Input 4 2 5 16" xfId="21876" xr:uid="{00000000-0005-0000-0000-000061550000}"/>
    <cellStyle name="Input 4 2 5 16 2" xfId="21877" xr:uid="{00000000-0005-0000-0000-000062550000}"/>
    <cellStyle name="Input 4 2 5 16 2 2" xfId="21878" xr:uid="{00000000-0005-0000-0000-000063550000}"/>
    <cellStyle name="Input 4 2 5 16 3" xfId="21879" xr:uid="{00000000-0005-0000-0000-000064550000}"/>
    <cellStyle name="Input 4 2 5 17" xfId="21880" xr:uid="{00000000-0005-0000-0000-000065550000}"/>
    <cellStyle name="Input 4 2 5 17 2" xfId="21881" xr:uid="{00000000-0005-0000-0000-000066550000}"/>
    <cellStyle name="Input 4 2 5 17 2 2" xfId="21882" xr:uid="{00000000-0005-0000-0000-000067550000}"/>
    <cellStyle name="Input 4 2 5 17 3" xfId="21883" xr:uid="{00000000-0005-0000-0000-000068550000}"/>
    <cellStyle name="Input 4 2 5 18" xfId="21884" xr:uid="{00000000-0005-0000-0000-000069550000}"/>
    <cellStyle name="Input 4 2 5 18 2" xfId="21885" xr:uid="{00000000-0005-0000-0000-00006A550000}"/>
    <cellStyle name="Input 4 2 5 18 2 2" xfId="21886" xr:uid="{00000000-0005-0000-0000-00006B550000}"/>
    <cellStyle name="Input 4 2 5 18 3" xfId="21887" xr:uid="{00000000-0005-0000-0000-00006C550000}"/>
    <cellStyle name="Input 4 2 5 19" xfId="21888" xr:uid="{00000000-0005-0000-0000-00006D550000}"/>
    <cellStyle name="Input 4 2 5 19 2" xfId="21889" xr:uid="{00000000-0005-0000-0000-00006E550000}"/>
    <cellStyle name="Input 4 2 5 19 2 2" xfId="21890" xr:uid="{00000000-0005-0000-0000-00006F550000}"/>
    <cellStyle name="Input 4 2 5 19 3" xfId="21891" xr:uid="{00000000-0005-0000-0000-000070550000}"/>
    <cellStyle name="Input 4 2 5 2" xfId="21892" xr:uid="{00000000-0005-0000-0000-000071550000}"/>
    <cellStyle name="Input 4 2 5 2 2" xfId="21893" xr:uid="{00000000-0005-0000-0000-000072550000}"/>
    <cellStyle name="Input 4 2 5 2 2 2" xfId="21894" xr:uid="{00000000-0005-0000-0000-000073550000}"/>
    <cellStyle name="Input 4 2 5 2 3" xfId="21895" xr:uid="{00000000-0005-0000-0000-000074550000}"/>
    <cellStyle name="Input 4 2 5 2 4" xfId="21896" xr:uid="{00000000-0005-0000-0000-000075550000}"/>
    <cellStyle name="Input 4 2 5 20" xfId="21897" xr:uid="{00000000-0005-0000-0000-000076550000}"/>
    <cellStyle name="Input 4 2 5 20 2" xfId="21898" xr:uid="{00000000-0005-0000-0000-000077550000}"/>
    <cellStyle name="Input 4 2 5 20 2 2" xfId="21899" xr:uid="{00000000-0005-0000-0000-000078550000}"/>
    <cellStyle name="Input 4 2 5 20 3" xfId="21900" xr:uid="{00000000-0005-0000-0000-000079550000}"/>
    <cellStyle name="Input 4 2 5 21" xfId="21901" xr:uid="{00000000-0005-0000-0000-00007A550000}"/>
    <cellStyle name="Input 4 2 5 21 2" xfId="21902" xr:uid="{00000000-0005-0000-0000-00007B550000}"/>
    <cellStyle name="Input 4 2 5 22" xfId="21903" xr:uid="{00000000-0005-0000-0000-00007C550000}"/>
    <cellStyle name="Input 4 2 5 23" xfId="21904" xr:uid="{00000000-0005-0000-0000-00007D550000}"/>
    <cellStyle name="Input 4 2 5 3" xfId="21905" xr:uid="{00000000-0005-0000-0000-00007E550000}"/>
    <cellStyle name="Input 4 2 5 3 2" xfId="21906" xr:uid="{00000000-0005-0000-0000-00007F550000}"/>
    <cellStyle name="Input 4 2 5 3 2 2" xfId="21907" xr:uid="{00000000-0005-0000-0000-000080550000}"/>
    <cellStyle name="Input 4 2 5 3 3" xfId="21908" xr:uid="{00000000-0005-0000-0000-000081550000}"/>
    <cellStyle name="Input 4 2 5 4" xfId="21909" xr:uid="{00000000-0005-0000-0000-000082550000}"/>
    <cellStyle name="Input 4 2 5 4 2" xfId="21910" xr:uid="{00000000-0005-0000-0000-000083550000}"/>
    <cellStyle name="Input 4 2 5 4 2 2" xfId="21911" xr:uid="{00000000-0005-0000-0000-000084550000}"/>
    <cellStyle name="Input 4 2 5 4 3" xfId="21912" xr:uid="{00000000-0005-0000-0000-000085550000}"/>
    <cellStyle name="Input 4 2 5 5" xfId="21913" xr:uid="{00000000-0005-0000-0000-000086550000}"/>
    <cellStyle name="Input 4 2 5 5 2" xfId="21914" xr:uid="{00000000-0005-0000-0000-000087550000}"/>
    <cellStyle name="Input 4 2 5 5 2 2" xfId="21915" xr:uid="{00000000-0005-0000-0000-000088550000}"/>
    <cellStyle name="Input 4 2 5 5 3" xfId="21916" xr:uid="{00000000-0005-0000-0000-000089550000}"/>
    <cellStyle name="Input 4 2 5 6" xfId="21917" xr:uid="{00000000-0005-0000-0000-00008A550000}"/>
    <cellStyle name="Input 4 2 5 6 2" xfId="21918" xr:uid="{00000000-0005-0000-0000-00008B550000}"/>
    <cellStyle name="Input 4 2 5 6 2 2" xfId="21919" xr:uid="{00000000-0005-0000-0000-00008C550000}"/>
    <cellStyle name="Input 4 2 5 6 3" xfId="21920" xr:uid="{00000000-0005-0000-0000-00008D550000}"/>
    <cellStyle name="Input 4 2 5 7" xfId="21921" xr:uid="{00000000-0005-0000-0000-00008E550000}"/>
    <cellStyle name="Input 4 2 5 7 2" xfId="21922" xr:uid="{00000000-0005-0000-0000-00008F550000}"/>
    <cellStyle name="Input 4 2 5 7 2 2" xfId="21923" xr:uid="{00000000-0005-0000-0000-000090550000}"/>
    <cellStyle name="Input 4 2 5 7 3" xfId="21924" xr:uid="{00000000-0005-0000-0000-000091550000}"/>
    <cellStyle name="Input 4 2 5 8" xfId="21925" xr:uid="{00000000-0005-0000-0000-000092550000}"/>
    <cellStyle name="Input 4 2 5 8 2" xfId="21926" xr:uid="{00000000-0005-0000-0000-000093550000}"/>
    <cellStyle name="Input 4 2 5 8 2 2" xfId="21927" xr:uid="{00000000-0005-0000-0000-000094550000}"/>
    <cellStyle name="Input 4 2 5 8 3" xfId="21928" xr:uid="{00000000-0005-0000-0000-000095550000}"/>
    <cellStyle name="Input 4 2 5 9" xfId="21929" xr:uid="{00000000-0005-0000-0000-000096550000}"/>
    <cellStyle name="Input 4 2 5 9 2" xfId="21930" xr:uid="{00000000-0005-0000-0000-000097550000}"/>
    <cellStyle name="Input 4 2 5 9 2 2" xfId="21931" xr:uid="{00000000-0005-0000-0000-000098550000}"/>
    <cellStyle name="Input 4 2 5 9 3" xfId="21932" xr:uid="{00000000-0005-0000-0000-000099550000}"/>
    <cellStyle name="Input 4 2 6" xfId="21933" xr:uid="{00000000-0005-0000-0000-00009A550000}"/>
    <cellStyle name="Input 4 2 6 2" xfId="21934" xr:uid="{00000000-0005-0000-0000-00009B550000}"/>
    <cellStyle name="Input 4 2 6 2 2" xfId="21935" xr:uid="{00000000-0005-0000-0000-00009C550000}"/>
    <cellStyle name="Input 4 2 6 3" xfId="21936" xr:uid="{00000000-0005-0000-0000-00009D550000}"/>
    <cellStyle name="Input 4 2 6 4" xfId="21937" xr:uid="{00000000-0005-0000-0000-00009E550000}"/>
    <cellStyle name="Input 4 2 7" xfId="21938" xr:uid="{00000000-0005-0000-0000-00009F550000}"/>
    <cellStyle name="Input 4 2 7 2" xfId="21939" xr:uid="{00000000-0005-0000-0000-0000A0550000}"/>
    <cellStyle name="Input 4 2 7 2 2" xfId="21940" xr:uid="{00000000-0005-0000-0000-0000A1550000}"/>
    <cellStyle name="Input 4 2 7 3" xfId="21941" xr:uid="{00000000-0005-0000-0000-0000A2550000}"/>
    <cellStyle name="Input 4 2 8" xfId="21942" xr:uid="{00000000-0005-0000-0000-0000A3550000}"/>
    <cellStyle name="Input 4 2 8 2" xfId="21943" xr:uid="{00000000-0005-0000-0000-0000A4550000}"/>
    <cellStyle name="Input 4 2 8 2 2" xfId="21944" xr:uid="{00000000-0005-0000-0000-0000A5550000}"/>
    <cellStyle name="Input 4 2 8 3" xfId="21945" xr:uid="{00000000-0005-0000-0000-0000A6550000}"/>
    <cellStyle name="Input 4 2 9" xfId="21946" xr:uid="{00000000-0005-0000-0000-0000A7550000}"/>
    <cellStyle name="Input 4 2 9 2" xfId="21947" xr:uid="{00000000-0005-0000-0000-0000A8550000}"/>
    <cellStyle name="Input 4 2 9 2 2" xfId="21948" xr:uid="{00000000-0005-0000-0000-0000A9550000}"/>
    <cellStyle name="Input 4 2 9 3" xfId="21949" xr:uid="{00000000-0005-0000-0000-0000AA550000}"/>
    <cellStyle name="Input 4 20" xfId="21950" xr:uid="{00000000-0005-0000-0000-0000AB550000}"/>
    <cellStyle name="Input 4 20 2" xfId="21951" xr:uid="{00000000-0005-0000-0000-0000AC550000}"/>
    <cellStyle name="Input 4 20 2 2" xfId="21952" xr:uid="{00000000-0005-0000-0000-0000AD550000}"/>
    <cellStyle name="Input 4 20 3" xfId="21953" xr:uid="{00000000-0005-0000-0000-0000AE550000}"/>
    <cellStyle name="Input 4 21" xfId="21954" xr:uid="{00000000-0005-0000-0000-0000AF550000}"/>
    <cellStyle name="Input 4 21 2" xfId="21955" xr:uid="{00000000-0005-0000-0000-0000B0550000}"/>
    <cellStyle name="Input 4 21 2 2" xfId="21956" xr:uid="{00000000-0005-0000-0000-0000B1550000}"/>
    <cellStyle name="Input 4 21 3" xfId="21957" xr:uid="{00000000-0005-0000-0000-0000B2550000}"/>
    <cellStyle name="Input 4 22" xfId="21958" xr:uid="{00000000-0005-0000-0000-0000B3550000}"/>
    <cellStyle name="Input 4 22 2" xfId="21959" xr:uid="{00000000-0005-0000-0000-0000B4550000}"/>
    <cellStyle name="Input 4 23" xfId="21960" xr:uid="{00000000-0005-0000-0000-0000B5550000}"/>
    <cellStyle name="Input 4 24" xfId="21961" xr:uid="{00000000-0005-0000-0000-0000B6550000}"/>
    <cellStyle name="Input 4 25" xfId="21962" xr:uid="{00000000-0005-0000-0000-0000B7550000}"/>
    <cellStyle name="Input 4 26" xfId="21963" xr:uid="{00000000-0005-0000-0000-0000B8550000}"/>
    <cellStyle name="Input 4 27" xfId="21964" xr:uid="{00000000-0005-0000-0000-0000B9550000}"/>
    <cellStyle name="Input 4 3" xfId="21965" xr:uid="{00000000-0005-0000-0000-0000BA550000}"/>
    <cellStyle name="Input 4 3 10" xfId="21966" xr:uid="{00000000-0005-0000-0000-0000BB550000}"/>
    <cellStyle name="Input 4 3 10 2" xfId="21967" xr:uid="{00000000-0005-0000-0000-0000BC550000}"/>
    <cellStyle name="Input 4 3 10 2 2" xfId="21968" xr:uid="{00000000-0005-0000-0000-0000BD550000}"/>
    <cellStyle name="Input 4 3 10 3" xfId="21969" xr:uid="{00000000-0005-0000-0000-0000BE550000}"/>
    <cellStyle name="Input 4 3 11" xfId="21970" xr:uid="{00000000-0005-0000-0000-0000BF550000}"/>
    <cellStyle name="Input 4 3 11 2" xfId="21971" xr:uid="{00000000-0005-0000-0000-0000C0550000}"/>
    <cellStyle name="Input 4 3 11 2 2" xfId="21972" xr:uid="{00000000-0005-0000-0000-0000C1550000}"/>
    <cellStyle name="Input 4 3 11 3" xfId="21973" xr:uid="{00000000-0005-0000-0000-0000C2550000}"/>
    <cellStyle name="Input 4 3 12" xfId="21974" xr:uid="{00000000-0005-0000-0000-0000C3550000}"/>
    <cellStyle name="Input 4 3 12 2" xfId="21975" xr:uid="{00000000-0005-0000-0000-0000C4550000}"/>
    <cellStyle name="Input 4 3 12 2 2" xfId="21976" xr:uid="{00000000-0005-0000-0000-0000C5550000}"/>
    <cellStyle name="Input 4 3 12 3" xfId="21977" xr:uid="{00000000-0005-0000-0000-0000C6550000}"/>
    <cellStyle name="Input 4 3 13" xfId="21978" xr:uid="{00000000-0005-0000-0000-0000C7550000}"/>
    <cellStyle name="Input 4 3 13 2" xfId="21979" xr:uid="{00000000-0005-0000-0000-0000C8550000}"/>
    <cellStyle name="Input 4 3 13 2 2" xfId="21980" xr:uid="{00000000-0005-0000-0000-0000C9550000}"/>
    <cellStyle name="Input 4 3 13 3" xfId="21981" xr:uid="{00000000-0005-0000-0000-0000CA550000}"/>
    <cellStyle name="Input 4 3 14" xfId="21982" xr:uid="{00000000-0005-0000-0000-0000CB550000}"/>
    <cellStyle name="Input 4 3 14 2" xfId="21983" xr:uid="{00000000-0005-0000-0000-0000CC550000}"/>
    <cellStyle name="Input 4 3 14 2 2" xfId="21984" xr:uid="{00000000-0005-0000-0000-0000CD550000}"/>
    <cellStyle name="Input 4 3 14 3" xfId="21985" xr:uid="{00000000-0005-0000-0000-0000CE550000}"/>
    <cellStyle name="Input 4 3 15" xfId="21986" xr:uid="{00000000-0005-0000-0000-0000CF550000}"/>
    <cellStyle name="Input 4 3 15 2" xfId="21987" xr:uid="{00000000-0005-0000-0000-0000D0550000}"/>
    <cellStyle name="Input 4 3 15 2 2" xfId="21988" xr:uid="{00000000-0005-0000-0000-0000D1550000}"/>
    <cellStyle name="Input 4 3 15 3" xfId="21989" xr:uid="{00000000-0005-0000-0000-0000D2550000}"/>
    <cellStyle name="Input 4 3 16" xfId="21990" xr:uid="{00000000-0005-0000-0000-0000D3550000}"/>
    <cellStyle name="Input 4 3 16 2" xfId="21991" xr:uid="{00000000-0005-0000-0000-0000D4550000}"/>
    <cellStyle name="Input 4 3 16 2 2" xfId="21992" xr:uid="{00000000-0005-0000-0000-0000D5550000}"/>
    <cellStyle name="Input 4 3 16 3" xfId="21993" xr:uid="{00000000-0005-0000-0000-0000D6550000}"/>
    <cellStyle name="Input 4 3 17" xfId="21994" xr:uid="{00000000-0005-0000-0000-0000D7550000}"/>
    <cellStyle name="Input 4 3 17 2" xfId="21995" xr:uid="{00000000-0005-0000-0000-0000D8550000}"/>
    <cellStyle name="Input 4 3 17 2 2" xfId="21996" xr:uid="{00000000-0005-0000-0000-0000D9550000}"/>
    <cellStyle name="Input 4 3 17 3" xfId="21997" xr:uid="{00000000-0005-0000-0000-0000DA550000}"/>
    <cellStyle name="Input 4 3 18" xfId="21998" xr:uid="{00000000-0005-0000-0000-0000DB550000}"/>
    <cellStyle name="Input 4 3 18 2" xfId="21999" xr:uid="{00000000-0005-0000-0000-0000DC550000}"/>
    <cellStyle name="Input 4 3 19" xfId="22000" xr:uid="{00000000-0005-0000-0000-0000DD550000}"/>
    <cellStyle name="Input 4 3 2" xfId="22001" xr:uid="{00000000-0005-0000-0000-0000DE550000}"/>
    <cellStyle name="Input 4 3 2 10" xfId="22002" xr:uid="{00000000-0005-0000-0000-0000DF550000}"/>
    <cellStyle name="Input 4 3 2 10 2" xfId="22003" xr:uid="{00000000-0005-0000-0000-0000E0550000}"/>
    <cellStyle name="Input 4 3 2 10 2 2" xfId="22004" xr:uid="{00000000-0005-0000-0000-0000E1550000}"/>
    <cellStyle name="Input 4 3 2 10 3" xfId="22005" xr:uid="{00000000-0005-0000-0000-0000E2550000}"/>
    <cellStyle name="Input 4 3 2 11" xfId="22006" xr:uid="{00000000-0005-0000-0000-0000E3550000}"/>
    <cellStyle name="Input 4 3 2 11 2" xfId="22007" xr:uid="{00000000-0005-0000-0000-0000E4550000}"/>
    <cellStyle name="Input 4 3 2 11 2 2" xfId="22008" xr:uid="{00000000-0005-0000-0000-0000E5550000}"/>
    <cellStyle name="Input 4 3 2 11 3" xfId="22009" xr:uid="{00000000-0005-0000-0000-0000E6550000}"/>
    <cellStyle name="Input 4 3 2 12" xfId="22010" xr:uid="{00000000-0005-0000-0000-0000E7550000}"/>
    <cellStyle name="Input 4 3 2 12 2" xfId="22011" xr:uid="{00000000-0005-0000-0000-0000E8550000}"/>
    <cellStyle name="Input 4 3 2 12 2 2" xfId="22012" xr:uid="{00000000-0005-0000-0000-0000E9550000}"/>
    <cellStyle name="Input 4 3 2 12 3" xfId="22013" xr:uid="{00000000-0005-0000-0000-0000EA550000}"/>
    <cellStyle name="Input 4 3 2 13" xfId="22014" xr:uid="{00000000-0005-0000-0000-0000EB550000}"/>
    <cellStyle name="Input 4 3 2 13 2" xfId="22015" xr:uid="{00000000-0005-0000-0000-0000EC550000}"/>
    <cellStyle name="Input 4 3 2 13 2 2" xfId="22016" xr:uid="{00000000-0005-0000-0000-0000ED550000}"/>
    <cellStyle name="Input 4 3 2 13 3" xfId="22017" xr:uid="{00000000-0005-0000-0000-0000EE550000}"/>
    <cellStyle name="Input 4 3 2 14" xfId="22018" xr:uid="{00000000-0005-0000-0000-0000EF550000}"/>
    <cellStyle name="Input 4 3 2 14 2" xfId="22019" xr:uid="{00000000-0005-0000-0000-0000F0550000}"/>
    <cellStyle name="Input 4 3 2 14 2 2" xfId="22020" xr:uid="{00000000-0005-0000-0000-0000F1550000}"/>
    <cellStyle name="Input 4 3 2 14 3" xfId="22021" xr:uid="{00000000-0005-0000-0000-0000F2550000}"/>
    <cellStyle name="Input 4 3 2 15" xfId="22022" xr:uid="{00000000-0005-0000-0000-0000F3550000}"/>
    <cellStyle name="Input 4 3 2 15 2" xfId="22023" xr:uid="{00000000-0005-0000-0000-0000F4550000}"/>
    <cellStyle name="Input 4 3 2 15 2 2" xfId="22024" xr:uid="{00000000-0005-0000-0000-0000F5550000}"/>
    <cellStyle name="Input 4 3 2 15 3" xfId="22025" xr:uid="{00000000-0005-0000-0000-0000F6550000}"/>
    <cellStyle name="Input 4 3 2 16" xfId="22026" xr:uid="{00000000-0005-0000-0000-0000F7550000}"/>
    <cellStyle name="Input 4 3 2 16 2" xfId="22027" xr:uid="{00000000-0005-0000-0000-0000F8550000}"/>
    <cellStyle name="Input 4 3 2 16 2 2" xfId="22028" xr:uid="{00000000-0005-0000-0000-0000F9550000}"/>
    <cellStyle name="Input 4 3 2 16 3" xfId="22029" xr:uid="{00000000-0005-0000-0000-0000FA550000}"/>
    <cellStyle name="Input 4 3 2 17" xfId="22030" xr:uid="{00000000-0005-0000-0000-0000FB550000}"/>
    <cellStyle name="Input 4 3 2 17 2" xfId="22031" xr:uid="{00000000-0005-0000-0000-0000FC550000}"/>
    <cellStyle name="Input 4 3 2 17 2 2" xfId="22032" xr:uid="{00000000-0005-0000-0000-0000FD550000}"/>
    <cellStyle name="Input 4 3 2 17 3" xfId="22033" xr:uid="{00000000-0005-0000-0000-0000FE550000}"/>
    <cellStyle name="Input 4 3 2 18" xfId="22034" xr:uid="{00000000-0005-0000-0000-0000FF550000}"/>
    <cellStyle name="Input 4 3 2 18 2" xfId="22035" xr:uid="{00000000-0005-0000-0000-000000560000}"/>
    <cellStyle name="Input 4 3 2 18 2 2" xfId="22036" xr:uid="{00000000-0005-0000-0000-000001560000}"/>
    <cellStyle name="Input 4 3 2 18 3" xfId="22037" xr:uid="{00000000-0005-0000-0000-000002560000}"/>
    <cellStyle name="Input 4 3 2 19" xfId="22038" xr:uid="{00000000-0005-0000-0000-000003560000}"/>
    <cellStyle name="Input 4 3 2 19 2" xfId="22039" xr:uid="{00000000-0005-0000-0000-000004560000}"/>
    <cellStyle name="Input 4 3 2 19 2 2" xfId="22040" xr:uid="{00000000-0005-0000-0000-000005560000}"/>
    <cellStyle name="Input 4 3 2 19 3" xfId="22041" xr:uid="{00000000-0005-0000-0000-000006560000}"/>
    <cellStyle name="Input 4 3 2 2" xfId="22042" xr:uid="{00000000-0005-0000-0000-000007560000}"/>
    <cellStyle name="Input 4 3 2 2 2" xfId="22043" xr:uid="{00000000-0005-0000-0000-000008560000}"/>
    <cellStyle name="Input 4 3 2 2 2 2" xfId="22044" xr:uid="{00000000-0005-0000-0000-000009560000}"/>
    <cellStyle name="Input 4 3 2 2 2 2 2" xfId="22045" xr:uid="{00000000-0005-0000-0000-00000A560000}"/>
    <cellStyle name="Input 4 3 2 2 2 3" xfId="22046" xr:uid="{00000000-0005-0000-0000-00000B560000}"/>
    <cellStyle name="Input 4 3 2 2 2 4" xfId="22047" xr:uid="{00000000-0005-0000-0000-00000C560000}"/>
    <cellStyle name="Input 4 3 2 2 3" xfId="22048" xr:uid="{00000000-0005-0000-0000-00000D560000}"/>
    <cellStyle name="Input 4 3 2 2 3 2" xfId="22049" xr:uid="{00000000-0005-0000-0000-00000E560000}"/>
    <cellStyle name="Input 4 3 2 2 4" xfId="22050" xr:uid="{00000000-0005-0000-0000-00000F560000}"/>
    <cellStyle name="Input 4 3 2 2 5" xfId="22051" xr:uid="{00000000-0005-0000-0000-000010560000}"/>
    <cellStyle name="Input 4 3 2 20" xfId="22052" xr:uid="{00000000-0005-0000-0000-000011560000}"/>
    <cellStyle name="Input 4 3 2 20 2" xfId="22053" xr:uid="{00000000-0005-0000-0000-000012560000}"/>
    <cellStyle name="Input 4 3 2 20 2 2" xfId="22054" xr:uid="{00000000-0005-0000-0000-000013560000}"/>
    <cellStyle name="Input 4 3 2 20 3" xfId="22055" xr:uid="{00000000-0005-0000-0000-000014560000}"/>
    <cellStyle name="Input 4 3 2 21" xfId="22056" xr:uid="{00000000-0005-0000-0000-000015560000}"/>
    <cellStyle name="Input 4 3 2 21 2" xfId="22057" xr:uid="{00000000-0005-0000-0000-000016560000}"/>
    <cellStyle name="Input 4 3 2 22" xfId="22058" xr:uid="{00000000-0005-0000-0000-000017560000}"/>
    <cellStyle name="Input 4 3 2 23" xfId="22059" xr:uid="{00000000-0005-0000-0000-000018560000}"/>
    <cellStyle name="Input 4 3 2 3" xfId="22060" xr:uid="{00000000-0005-0000-0000-000019560000}"/>
    <cellStyle name="Input 4 3 2 3 2" xfId="22061" xr:uid="{00000000-0005-0000-0000-00001A560000}"/>
    <cellStyle name="Input 4 3 2 3 2 2" xfId="22062" xr:uid="{00000000-0005-0000-0000-00001B560000}"/>
    <cellStyle name="Input 4 3 2 3 2 3" xfId="22063" xr:uid="{00000000-0005-0000-0000-00001C560000}"/>
    <cellStyle name="Input 4 3 2 3 3" xfId="22064" xr:uid="{00000000-0005-0000-0000-00001D560000}"/>
    <cellStyle name="Input 4 3 2 3 3 2" xfId="22065" xr:uid="{00000000-0005-0000-0000-00001E560000}"/>
    <cellStyle name="Input 4 3 2 3 4" xfId="22066" xr:uid="{00000000-0005-0000-0000-00001F560000}"/>
    <cellStyle name="Input 4 3 2 4" xfId="22067" xr:uid="{00000000-0005-0000-0000-000020560000}"/>
    <cellStyle name="Input 4 3 2 4 2" xfId="22068" xr:uid="{00000000-0005-0000-0000-000021560000}"/>
    <cellStyle name="Input 4 3 2 4 2 2" xfId="22069" xr:uid="{00000000-0005-0000-0000-000022560000}"/>
    <cellStyle name="Input 4 3 2 4 3" xfId="22070" xr:uid="{00000000-0005-0000-0000-000023560000}"/>
    <cellStyle name="Input 4 3 2 4 4" xfId="22071" xr:uid="{00000000-0005-0000-0000-000024560000}"/>
    <cellStyle name="Input 4 3 2 5" xfId="22072" xr:uid="{00000000-0005-0000-0000-000025560000}"/>
    <cellStyle name="Input 4 3 2 5 2" xfId="22073" xr:uid="{00000000-0005-0000-0000-000026560000}"/>
    <cellStyle name="Input 4 3 2 5 2 2" xfId="22074" xr:uid="{00000000-0005-0000-0000-000027560000}"/>
    <cellStyle name="Input 4 3 2 5 3" xfId="22075" xr:uid="{00000000-0005-0000-0000-000028560000}"/>
    <cellStyle name="Input 4 3 2 5 4" xfId="22076" xr:uid="{00000000-0005-0000-0000-000029560000}"/>
    <cellStyle name="Input 4 3 2 6" xfId="22077" xr:uid="{00000000-0005-0000-0000-00002A560000}"/>
    <cellStyle name="Input 4 3 2 6 2" xfId="22078" xr:uid="{00000000-0005-0000-0000-00002B560000}"/>
    <cellStyle name="Input 4 3 2 6 2 2" xfId="22079" xr:uid="{00000000-0005-0000-0000-00002C560000}"/>
    <cellStyle name="Input 4 3 2 6 3" xfId="22080" xr:uid="{00000000-0005-0000-0000-00002D560000}"/>
    <cellStyle name="Input 4 3 2 7" xfId="22081" xr:uid="{00000000-0005-0000-0000-00002E560000}"/>
    <cellStyle name="Input 4 3 2 7 2" xfId="22082" xr:uid="{00000000-0005-0000-0000-00002F560000}"/>
    <cellStyle name="Input 4 3 2 7 2 2" xfId="22083" xr:uid="{00000000-0005-0000-0000-000030560000}"/>
    <cellStyle name="Input 4 3 2 7 3" xfId="22084" xr:uid="{00000000-0005-0000-0000-000031560000}"/>
    <cellStyle name="Input 4 3 2 8" xfId="22085" xr:uid="{00000000-0005-0000-0000-000032560000}"/>
    <cellStyle name="Input 4 3 2 8 2" xfId="22086" xr:uid="{00000000-0005-0000-0000-000033560000}"/>
    <cellStyle name="Input 4 3 2 8 2 2" xfId="22087" xr:uid="{00000000-0005-0000-0000-000034560000}"/>
    <cellStyle name="Input 4 3 2 8 3" xfId="22088" xr:uid="{00000000-0005-0000-0000-000035560000}"/>
    <cellStyle name="Input 4 3 2 9" xfId="22089" xr:uid="{00000000-0005-0000-0000-000036560000}"/>
    <cellStyle name="Input 4 3 2 9 2" xfId="22090" xr:uid="{00000000-0005-0000-0000-000037560000}"/>
    <cellStyle name="Input 4 3 2 9 2 2" xfId="22091" xr:uid="{00000000-0005-0000-0000-000038560000}"/>
    <cellStyle name="Input 4 3 2 9 3" xfId="22092" xr:uid="{00000000-0005-0000-0000-000039560000}"/>
    <cellStyle name="Input 4 3 20" xfId="22093" xr:uid="{00000000-0005-0000-0000-00003A560000}"/>
    <cellStyle name="Input 4 3 3" xfId="22094" xr:uid="{00000000-0005-0000-0000-00003B560000}"/>
    <cellStyle name="Input 4 3 3 2" xfId="22095" xr:uid="{00000000-0005-0000-0000-00003C560000}"/>
    <cellStyle name="Input 4 3 3 2 2" xfId="22096" xr:uid="{00000000-0005-0000-0000-00003D560000}"/>
    <cellStyle name="Input 4 3 3 2 2 2" xfId="22097" xr:uid="{00000000-0005-0000-0000-00003E560000}"/>
    <cellStyle name="Input 4 3 3 2 3" xfId="22098" xr:uid="{00000000-0005-0000-0000-00003F560000}"/>
    <cellStyle name="Input 4 3 3 2 4" xfId="22099" xr:uid="{00000000-0005-0000-0000-000040560000}"/>
    <cellStyle name="Input 4 3 3 3" xfId="22100" xr:uid="{00000000-0005-0000-0000-000041560000}"/>
    <cellStyle name="Input 4 3 3 3 2" xfId="22101" xr:uid="{00000000-0005-0000-0000-000042560000}"/>
    <cellStyle name="Input 4 3 3 4" xfId="22102" xr:uid="{00000000-0005-0000-0000-000043560000}"/>
    <cellStyle name="Input 4 3 3 5" xfId="22103" xr:uid="{00000000-0005-0000-0000-000044560000}"/>
    <cellStyle name="Input 4 3 4" xfId="22104" xr:uid="{00000000-0005-0000-0000-000045560000}"/>
    <cellStyle name="Input 4 3 4 2" xfId="22105" xr:uid="{00000000-0005-0000-0000-000046560000}"/>
    <cellStyle name="Input 4 3 4 2 2" xfId="22106" xr:uid="{00000000-0005-0000-0000-000047560000}"/>
    <cellStyle name="Input 4 3 4 2 3" xfId="22107" xr:uid="{00000000-0005-0000-0000-000048560000}"/>
    <cellStyle name="Input 4 3 4 3" xfId="22108" xr:uid="{00000000-0005-0000-0000-000049560000}"/>
    <cellStyle name="Input 4 3 4 3 2" xfId="22109" xr:uid="{00000000-0005-0000-0000-00004A560000}"/>
    <cellStyle name="Input 4 3 4 4" xfId="22110" xr:uid="{00000000-0005-0000-0000-00004B560000}"/>
    <cellStyle name="Input 4 3 5" xfId="22111" xr:uid="{00000000-0005-0000-0000-00004C560000}"/>
    <cellStyle name="Input 4 3 5 2" xfId="22112" xr:uid="{00000000-0005-0000-0000-00004D560000}"/>
    <cellStyle name="Input 4 3 5 2 2" xfId="22113" xr:uid="{00000000-0005-0000-0000-00004E560000}"/>
    <cellStyle name="Input 4 3 5 2 3" xfId="22114" xr:uid="{00000000-0005-0000-0000-00004F560000}"/>
    <cellStyle name="Input 4 3 5 3" xfId="22115" xr:uid="{00000000-0005-0000-0000-000050560000}"/>
    <cellStyle name="Input 4 3 5 4" xfId="22116" xr:uid="{00000000-0005-0000-0000-000051560000}"/>
    <cellStyle name="Input 4 3 6" xfId="22117" xr:uid="{00000000-0005-0000-0000-000052560000}"/>
    <cellStyle name="Input 4 3 6 2" xfId="22118" xr:uid="{00000000-0005-0000-0000-000053560000}"/>
    <cellStyle name="Input 4 3 6 2 2" xfId="22119" xr:uid="{00000000-0005-0000-0000-000054560000}"/>
    <cellStyle name="Input 4 3 6 3" xfId="22120" xr:uid="{00000000-0005-0000-0000-000055560000}"/>
    <cellStyle name="Input 4 3 6 4" xfId="22121" xr:uid="{00000000-0005-0000-0000-000056560000}"/>
    <cellStyle name="Input 4 3 7" xfId="22122" xr:uid="{00000000-0005-0000-0000-000057560000}"/>
    <cellStyle name="Input 4 3 7 2" xfId="22123" xr:uid="{00000000-0005-0000-0000-000058560000}"/>
    <cellStyle name="Input 4 3 7 2 2" xfId="22124" xr:uid="{00000000-0005-0000-0000-000059560000}"/>
    <cellStyle name="Input 4 3 7 3" xfId="22125" xr:uid="{00000000-0005-0000-0000-00005A560000}"/>
    <cellStyle name="Input 4 3 8" xfId="22126" xr:uid="{00000000-0005-0000-0000-00005B560000}"/>
    <cellStyle name="Input 4 3 8 2" xfId="22127" xr:uid="{00000000-0005-0000-0000-00005C560000}"/>
    <cellStyle name="Input 4 3 8 2 2" xfId="22128" xr:uid="{00000000-0005-0000-0000-00005D560000}"/>
    <cellStyle name="Input 4 3 8 3" xfId="22129" xr:uid="{00000000-0005-0000-0000-00005E560000}"/>
    <cellStyle name="Input 4 3 9" xfId="22130" xr:uid="{00000000-0005-0000-0000-00005F560000}"/>
    <cellStyle name="Input 4 3 9 2" xfId="22131" xr:uid="{00000000-0005-0000-0000-000060560000}"/>
    <cellStyle name="Input 4 3 9 2 2" xfId="22132" xr:uid="{00000000-0005-0000-0000-000061560000}"/>
    <cellStyle name="Input 4 3 9 3" xfId="22133" xr:uid="{00000000-0005-0000-0000-000062560000}"/>
    <cellStyle name="Input 4 4" xfId="22134" xr:uid="{00000000-0005-0000-0000-000063560000}"/>
    <cellStyle name="Input 4 4 10" xfId="22135" xr:uid="{00000000-0005-0000-0000-000064560000}"/>
    <cellStyle name="Input 4 4 10 2" xfId="22136" xr:uid="{00000000-0005-0000-0000-000065560000}"/>
    <cellStyle name="Input 4 4 10 2 2" xfId="22137" xr:uid="{00000000-0005-0000-0000-000066560000}"/>
    <cellStyle name="Input 4 4 10 3" xfId="22138" xr:uid="{00000000-0005-0000-0000-000067560000}"/>
    <cellStyle name="Input 4 4 11" xfId="22139" xr:uid="{00000000-0005-0000-0000-000068560000}"/>
    <cellStyle name="Input 4 4 11 2" xfId="22140" xr:uid="{00000000-0005-0000-0000-000069560000}"/>
    <cellStyle name="Input 4 4 11 2 2" xfId="22141" xr:uid="{00000000-0005-0000-0000-00006A560000}"/>
    <cellStyle name="Input 4 4 11 3" xfId="22142" xr:uid="{00000000-0005-0000-0000-00006B560000}"/>
    <cellStyle name="Input 4 4 12" xfId="22143" xr:uid="{00000000-0005-0000-0000-00006C560000}"/>
    <cellStyle name="Input 4 4 12 2" xfId="22144" xr:uid="{00000000-0005-0000-0000-00006D560000}"/>
    <cellStyle name="Input 4 4 12 2 2" xfId="22145" xr:uid="{00000000-0005-0000-0000-00006E560000}"/>
    <cellStyle name="Input 4 4 12 3" xfId="22146" xr:uid="{00000000-0005-0000-0000-00006F560000}"/>
    <cellStyle name="Input 4 4 13" xfId="22147" xr:uid="{00000000-0005-0000-0000-000070560000}"/>
    <cellStyle name="Input 4 4 13 2" xfId="22148" xr:uid="{00000000-0005-0000-0000-000071560000}"/>
    <cellStyle name="Input 4 4 13 2 2" xfId="22149" xr:uid="{00000000-0005-0000-0000-000072560000}"/>
    <cellStyle name="Input 4 4 13 3" xfId="22150" xr:uid="{00000000-0005-0000-0000-000073560000}"/>
    <cellStyle name="Input 4 4 14" xfId="22151" xr:uid="{00000000-0005-0000-0000-000074560000}"/>
    <cellStyle name="Input 4 4 14 2" xfId="22152" xr:uid="{00000000-0005-0000-0000-000075560000}"/>
    <cellStyle name="Input 4 4 14 2 2" xfId="22153" xr:uid="{00000000-0005-0000-0000-000076560000}"/>
    <cellStyle name="Input 4 4 14 3" xfId="22154" xr:uid="{00000000-0005-0000-0000-000077560000}"/>
    <cellStyle name="Input 4 4 15" xfId="22155" xr:uid="{00000000-0005-0000-0000-000078560000}"/>
    <cellStyle name="Input 4 4 15 2" xfId="22156" xr:uid="{00000000-0005-0000-0000-000079560000}"/>
    <cellStyle name="Input 4 4 15 2 2" xfId="22157" xr:uid="{00000000-0005-0000-0000-00007A560000}"/>
    <cellStyle name="Input 4 4 15 3" xfId="22158" xr:uid="{00000000-0005-0000-0000-00007B560000}"/>
    <cellStyle name="Input 4 4 16" xfId="22159" xr:uid="{00000000-0005-0000-0000-00007C560000}"/>
    <cellStyle name="Input 4 4 16 2" xfId="22160" xr:uid="{00000000-0005-0000-0000-00007D560000}"/>
    <cellStyle name="Input 4 4 16 2 2" xfId="22161" xr:uid="{00000000-0005-0000-0000-00007E560000}"/>
    <cellStyle name="Input 4 4 16 3" xfId="22162" xr:uid="{00000000-0005-0000-0000-00007F560000}"/>
    <cellStyle name="Input 4 4 17" xfId="22163" xr:uid="{00000000-0005-0000-0000-000080560000}"/>
    <cellStyle name="Input 4 4 17 2" xfId="22164" xr:uid="{00000000-0005-0000-0000-000081560000}"/>
    <cellStyle name="Input 4 4 17 2 2" xfId="22165" xr:uid="{00000000-0005-0000-0000-000082560000}"/>
    <cellStyle name="Input 4 4 17 3" xfId="22166" xr:uid="{00000000-0005-0000-0000-000083560000}"/>
    <cellStyle name="Input 4 4 18" xfId="22167" xr:uid="{00000000-0005-0000-0000-000084560000}"/>
    <cellStyle name="Input 4 4 18 2" xfId="22168" xr:uid="{00000000-0005-0000-0000-000085560000}"/>
    <cellStyle name="Input 4 4 19" xfId="22169" xr:uid="{00000000-0005-0000-0000-000086560000}"/>
    <cellStyle name="Input 4 4 2" xfId="22170" xr:uid="{00000000-0005-0000-0000-000087560000}"/>
    <cellStyle name="Input 4 4 2 10" xfId="22171" xr:uid="{00000000-0005-0000-0000-000088560000}"/>
    <cellStyle name="Input 4 4 2 10 2" xfId="22172" xr:uid="{00000000-0005-0000-0000-000089560000}"/>
    <cellStyle name="Input 4 4 2 10 2 2" xfId="22173" xr:uid="{00000000-0005-0000-0000-00008A560000}"/>
    <cellStyle name="Input 4 4 2 10 3" xfId="22174" xr:uid="{00000000-0005-0000-0000-00008B560000}"/>
    <cellStyle name="Input 4 4 2 11" xfId="22175" xr:uid="{00000000-0005-0000-0000-00008C560000}"/>
    <cellStyle name="Input 4 4 2 11 2" xfId="22176" xr:uid="{00000000-0005-0000-0000-00008D560000}"/>
    <cellStyle name="Input 4 4 2 11 2 2" xfId="22177" xr:uid="{00000000-0005-0000-0000-00008E560000}"/>
    <cellStyle name="Input 4 4 2 11 3" xfId="22178" xr:uid="{00000000-0005-0000-0000-00008F560000}"/>
    <cellStyle name="Input 4 4 2 12" xfId="22179" xr:uid="{00000000-0005-0000-0000-000090560000}"/>
    <cellStyle name="Input 4 4 2 12 2" xfId="22180" xr:uid="{00000000-0005-0000-0000-000091560000}"/>
    <cellStyle name="Input 4 4 2 12 2 2" xfId="22181" xr:uid="{00000000-0005-0000-0000-000092560000}"/>
    <cellStyle name="Input 4 4 2 12 3" xfId="22182" xr:uid="{00000000-0005-0000-0000-000093560000}"/>
    <cellStyle name="Input 4 4 2 13" xfId="22183" xr:uid="{00000000-0005-0000-0000-000094560000}"/>
    <cellStyle name="Input 4 4 2 13 2" xfId="22184" xr:uid="{00000000-0005-0000-0000-000095560000}"/>
    <cellStyle name="Input 4 4 2 13 2 2" xfId="22185" xr:uid="{00000000-0005-0000-0000-000096560000}"/>
    <cellStyle name="Input 4 4 2 13 3" xfId="22186" xr:uid="{00000000-0005-0000-0000-000097560000}"/>
    <cellStyle name="Input 4 4 2 14" xfId="22187" xr:uid="{00000000-0005-0000-0000-000098560000}"/>
    <cellStyle name="Input 4 4 2 14 2" xfId="22188" xr:uid="{00000000-0005-0000-0000-000099560000}"/>
    <cellStyle name="Input 4 4 2 14 2 2" xfId="22189" xr:uid="{00000000-0005-0000-0000-00009A560000}"/>
    <cellStyle name="Input 4 4 2 14 3" xfId="22190" xr:uid="{00000000-0005-0000-0000-00009B560000}"/>
    <cellStyle name="Input 4 4 2 15" xfId="22191" xr:uid="{00000000-0005-0000-0000-00009C560000}"/>
    <cellStyle name="Input 4 4 2 15 2" xfId="22192" xr:uid="{00000000-0005-0000-0000-00009D560000}"/>
    <cellStyle name="Input 4 4 2 15 2 2" xfId="22193" xr:uid="{00000000-0005-0000-0000-00009E560000}"/>
    <cellStyle name="Input 4 4 2 15 3" xfId="22194" xr:uid="{00000000-0005-0000-0000-00009F560000}"/>
    <cellStyle name="Input 4 4 2 16" xfId="22195" xr:uid="{00000000-0005-0000-0000-0000A0560000}"/>
    <cellStyle name="Input 4 4 2 16 2" xfId="22196" xr:uid="{00000000-0005-0000-0000-0000A1560000}"/>
    <cellStyle name="Input 4 4 2 16 2 2" xfId="22197" xr:uid="{00000000-0005-0000-0000-0000A2560000}"/>
    <cellStyle name="Input 4 4 2 16 3" xfId="22198" xr:uid="{00000000-0005-0000-0000-0000A3560000}"/>
    <cellStyle name="Input 4 4 2 17" xfId="22199" xr:uid="{00000000-0005-0000-0000-0000A4560000}"/>
    <cellStyle name="Input 4 4 2 17 2" xfId="22200" xr:uid="{00000000-0005-0000-0000-0000A5560000}"/>
    <cellStyle name="Input 4 4 2 17 2 2" xfId="22201" xr:uid="{00000000-0005-0000-0000-0000A6560000}"/>
    <cellStyle name="Input 4 4 2 17 3" xfId="22202" xr:uid="{00000000-0005-0000-0000-0000A7560000}"/>
    <cellStyle name="Input 4 4 2 18" xfId="22203" xr:uid="{00000000-0005-0000-0000-0000A8560000}"/>
    <cellStyle name="Input 4 4 2 18 2" xfId="22204" xr:uid="{00000000-0005-0000-0000-0000A9560000}"/>
    <cellStyle name="Input 4 4 2 18 2 2" xfId="22205" xr:uid="{00000000-0005-0000-0000-0000AA560000}"/>
    <cellStyle name="Input 4 4 2 18 3" xfId="22206" xr:uid="{00000000-0005-0000-0000-0000AB560000}"/>
    <cellStyle name="Input 4 4 2 19" xfId="22207" xr:uid="{00000000-0005-0000-0000-0000AC560000}"/>
    <cellStyle name="Input 4 4 2 19 2" xfId="22208" xr:uid="{00000000-0005-0000-0000-0000AD560000}"/>
    <cellStyle name="Input 4 4 2 19 2 2" xfId="22209" xr:uid="{00000000-0005-0000-0000-0000AE560000}"/>
    <cellStyle name="Input 4 4 2 19 3" xfId="22210" xr:uid="{00000000-0005-0000-0000-0000AF560000}"/>
    <cellStyle name="Input 4 4 2 2" xfId="22211" xr:uid="{00000000-0005-0000-0000-0000B0560000}"/>
    <cellStyle name="Input 4 4 2 2 2" xfId="22212" xr:uid="{00000000-0005-0000-0000-0000B1560000}"/>
    <cellStyle name="Input 4 4 2 2 2 2" xfId="22213" xr:uid="{00000000-0005-0000-0000-0000B2560000}"/>
    <cellStyle name="Input 4 4 2 2 2 2 2" xfId="22214" xr:uid="{00000000-0005-0000-0000-0000B3560000}"/>
    <cellStyle name="Input 4 4 2 2 2 3" xfId="22215" xr:uid="{00000000-0005-0000-0000-0000B4560000}"/>
    <cellStyle name="Input 4 4 2 2 2 4" xfId="22216" xr:uid="{00000000-0005-0000-0000-0000B5560000}"/>
    <cellStyle name="Input 4 4 2 2 3" xfId="22217" xr:uid="{00000000-0005-0000-0000-0000B6560000}"/>
    <cellStyle name="Input 4 4 2 2 3 2" xfId="22218" xr:uid="{00000000-0005-0000-0000-0000B7560000}"/>
    <cellStyle name="Input 4 4 2 2 4" xfId="22219" xr:uid="{00000000-0005-0000-0000-0000B8560000}"/>
    <cellStyle name="Input 4 4 2 2 5" xfId="22220" xr:uid="{00000000-0005-0000-0000-0000B9560000}"/>
    <cellStyle name="Input 4 4 2 20" xfId="22221" xr:uid="{00000000-0005-0000-0000-0000BA560000}"/>
    <cellStyle name="Input 4 4 2 20 2" xfId="22222" xr:uid="{00000000-0005-0000-0000-0000BB560000}"/>
    <cellStyle name="Input 4 4 2 20 2 2" xfId="22223" xr:uid="{00000000-0005-0000-0000-0000BC560000}"/>
    <cellStyle name="Input 4 4 2 20 3" xfId="22224" xr:uid="{00000000-0005-0000-0000-0000BD560000}"/>
    <cellStyle name="Input 4 4 2 21" xfId="22225" xr:uid="{00000000-0005-0000-0000-0000BE560000}"/>
    <cellStyle name="Input 4 4 2 21 2" xfId="22226" xr:uid="{00000000-0005-0000-0000-0000BF560000}"/>
    <cellStyle name="Input 4 4 2 22" xfId="22227" xr:uid="{00000000-0005-0000-0000-0000C0560000}"/>
    <cellStyle name="Input 4 4 2 23" xfId="22228" xr:uid="{00000000-0005-0000-0000-0000C1560000}"/>
    <cellStyle name="Input 4 4 2 3" xfId="22229" xr:uid="{00000000-0005-0000-0000-0000C2560000}"/>
    <cellStyle name="Input 4 4 2 3 2" xfId="22230" xr:uid="{00000000-0005-0000-0000-0000C3560000}"/>
    <cellStyle name="Input 4 4 2 3 2 2" xfId="22231" xr:uid="{00000000-0005-0000-0000-0000C4560000}"/>
    <cellStyle name="Input 4 4 2 3 2 3" xfId="22232" xr:uid="{00000000-0005-0000-0000-0000C5560000}"/>
    <cellStyle name="Input 4 4 2 3 3" xfId="22233" xr:uid="{00000000-0005-0000-0000-0000C6560000}"/>
    <cellStyle name="Input 4 4 2 3 3 2" xfId="22234" xr:uid="{00000000-0005-0000-0000-0000C7560000}"/>
    <cellStyle name="Input 4 4 2 3 4" xfId="22235" xr:uid="{00000000-0005-0000-0000-0000C8560000}"/>
    <cellStyle name="Input 4 4 2 4" xfId="22236" xr:uid="{00000000-0005-0000-0000-0000C9560000}"/>
    <cellStyle name="Input 4 4 2 4 2" xfId="22237" xr:uid="{00000000-0005-0000-0000-0000CA560000}"/>
    <cellStyle name="Input 4 4 2 4 2 2" xfId="22238" xr:uid="{00000000-0005-0000-0000-0000CB560000}"/>
    <cellStyle name="Input 4 4 2 4 3" xfId="22239" xr:uid="{00000000-0005-0000-0000-0000CC560000}"/>
    <cellStyle name="Input 4 4 2 4 4" xfId="22240" xr:uid="{00000000-0005-0000-0000-0000CD560000}"/>
    <cellStyle name="Input 4 4 2 5" xfId="22241" xr:uid="{00000000-0005-0000-0000-0000CE560000}"/>
    <cellStyle name="Input 4 4 2 5 2" xfId="22242" xr:uid="{00000000-0005-0000-0000-0000CF560000}"/>
    <cellStyle name="Input 4 4 2 5 2 2" xfId="22243" xr:uid="{00000000-0005-0000-0000-0000D0560000}"/>
    <cellStyle name="Input 4 4 2 5 3" xfId="22244" xr:uid="{00000000-0005-0000-0000-0000D1560000}"/>
    <cellStyle name="Input 4 4 2 5 4" xfId="22245" xr:uid="{00000000-0005-0000-0000-0000D2560000}"/>
    <cellStyle name="Input 4 4 2 6" xfId="22246" xr:uid="{00000000-0005-0000-0000-0000D3560000}"/>
    <cellStyle name="Input 4 4 2 6 2" xfId="22247" xr:uid="{00000000-0005-0000-0000-0000D4560000}"/>
    <cellStyle name="Input 4 4 2 6 2 2" xfId="22248" xr:uid="{00000000-0005-0000-0000-0000D5560000}"/>
    <cellStyle name="Input 4 4 2 6 3" xfId="22249" xr:uid="{00000000-0005-0000-0000-0000D6560000}"/>
    <cellStyle name="Input 4 4 2 7" xfId="22250" xr:uid="{00000000-0005-0000-0000-0000D7560000}"/>
    <cellStyle name="Input 4 4 2 7 2" xfId="22251" xr:uid="{00000000-0005-0000-0000-0000D8560000}"/>
    <cellStyle name="Input 4 4 2 7 2 2" xfId="22252" xr:uid="{00000000-0005-0000-0000-0000D9560000}"/>
    <cellStyle name="Input 4 4 2 7 3" xfId="22253" xr:uid="{00000000-0005-0000-0000-0000DA560000}"/>
    <cellStyle name="Input 4 4 2 8" xfId="22254" xr:uid="{00000000-0005-0000-0000-0000DB560000}"/>
    <cellStyle name="Input 4 4 2 8 2" xfId="22255" xr:uid="{00000000-0005-0000-0000-0000DC560000}"/>
    <cellStyle name="Input 4 4 2 8 2 2" xfId="22256" xr:uid="{00000000-0005-0000-0000-0000DD560000}"/>
    <cellStyle name="Input 4 4 2 8 3" xfId="22257" xr:uid="{00000000-0005-0000-0000-0000DE560000}"/>
    <cellStyle name="Input 4 4 2 9" xfId="22258" xr:uid="{00000000-0005-0000-0000-0000DF560000}"/>
    <cellStyle name="Input 4 4 2 9 2" xfId="22259" xr:uid="{00000000-0005-0000-0000-0000E0560000}"/>
    <cellStyle name="Input 4 4 2 9 2 2" xfId="22260" xr:uid="{00000000-0005-0000-0000-0000E1560000}"/>
    <cellStyle name="Input 4 4 2 9 3" xfId="22261" xr:uid="{00000000-0005-0000-0000-0000E2560000}"/>
    <cellStyle name="Input 4 4 20" xfId="22262" xr:uid="{00000000-0005-0000-0000-0000E3560000}"/>
    <cellStyle name="Input 4 4 3" xfId="22263" xr:uid="{00000000-0005-0000-0000-0000E4560000}"/>
    <cellStyle name="Input 4 4 3 2" xfId="22264" xr:uid="{00000000-0005-0000-0000-0000E5560000}"/>
    <cellStyle name="Input 4 4 3 2 2" xfId="22265" xr:uid="{00000000-0005-0000-0000-0000E6560000}"/>
    <cellStyle name="Input 4 4 3 2 2 2" xfId="22266" xr:uid="{00000000-0005-0000-0000-0000E7560000}"/>
    <cellStyle name="Input 4 4 3 2 3" xfId="22267" xr:uid="{00000000-0005-0000-0000-0000E8560000}"/>
    <cellStyle name="Input 4 4 3 2 4" xfId="22268" xr:uid="{00000000-0005-0000-0000-0000E9560000}"/>
    <cellStyle name="Input 4 4 3 3" xfId="22269" xr:uid="{00000000-0005-0000-0000-0000EA560000}"/>
    <cellStyle name="Input 4 4 3 3 2" xfId="22270" xr:uid="{00000000-0005-0000-0000-0000EB560000}"/>
    <cellStyle name="Input 4 4 3 4" xfId="22271" xr:uid="{00000000-0005-0000-0000-0000EC560000}"/>
    <cellStyle name="Input 4 4 3 5" xfId="22272" xr:uid="{00000000-0005-0000-0000-0000ED560000}"/>
    <cellStyle name="Input 4 4 4" xfId="22273" xr:uid="{00000000-0005-0000-0000-0000EE560000}"/>
    <cellStyle name="Input 4 4 4 2" xfId="22274" xr:uid="{00000000-0005-0000-0000-0000EF560000}"/>
    <cellStyle name="Input 4 4 4 2 2" xfId="22275" xr:uid="{00000000-0005-0000-0000-0000F0560000}"/>
    <cellStyle name="Input 4 4 4 2 3" xfId="22276" xr:uid="{00000000-0005-0000-0000-0000F1560000}"/>
    <cellStyle name="Input 4 4 4 3" xfId="22277" xr:uid="{00000000-0005-0000-0000-0000F2560000}"/>
    <cellStyle name="Input 4 4 4 3 2" xfId="22278" xr:uid="{00000000-0005-0000-0000-0000F3560000}"/>
    <cellStyle name="Input 4 4 4 4" xfId="22279" xr:uid="{00000000-0005-0000-0000-0000F4560000}"/>
    <cellStyle name="Input 4 4 5" xfId="22280" xr:uid="{00000000-0005-0000-0000-0000F5560000}"/>
    <cellStyle name="Input 4 4 5 2" xfId="22281" xr:uid="{00000000-0005-0000-0000-0000F6560000}"/>
    <cellStyle name="Input 4 4 5 2 2" xfId="22282" xr:uid="{00000000-0005-0000-0000-0000F7560000}"/>
    <cellStyle name="Input 4 4 5 2 3" xfId="22283" xr:uid="{00000000-0005-0000-0000-0000F8560000}"/>
    <cellStyle name="Input 4 4 5 3" xfId="22284" xr:uid="{00000000-0005-0000-0000-0000F9560000}"/>
    <cellStyle name="Input 4 4 5 4" xfId="22285" xr:uid="{00000000-0005-0000-0000-0000FA560000}"/>
    <cellStyle name="Input 4 4 6" xfId="22286" xr:uid="{00000000-0005-0000-0000-0000FB560000}"/>
    <cellStyle name="Input 4 4 6 2" xfId="22287" xr:uid="{00000000-0005-0000-0000-0000FC560000}"/>
    <cellStyle name="Input 4 4 6 2 2" xfId="22288" xr:uid="{00000000-0005-0000-0000-0000FD560000}"/>
    <cellStyle name="Input 4 4 6 3" xfId="22289" xr:uid="{00000000-0005-0000-0000-0000FE560000}"/>
    <cellStyle name="Input 4 4 6 4" xfId="22290" xr:uid="{00000000-0005-0000-0000-0000FF560000}"/>
    <cellStyle name="Input 4 4 7" xfId="22291" xr:uid="{00000000-0005-0000-0000-000000570000}"/>
    <cellStyle name="Input 4 4 7 2" xfId="22292" xr:uid="{00000000-0005-0000-0000-000001570000}"/>
    <cellStyle name="Input 4 4 7 2 2" xfId="22293" xr:uid="{00000000-0005-0000-0000-000002570000}"/>
    <cellStyle name="Input 4 4 7 3" xfId="22294" xr:uid="{00000000-0005-0000-0000-000003570000}"/>
    <cellStyle name="Input 4 4 8" xfId="22295" xr:uid="{00000000-0005-0000-0000-000004570000}"/>
    <cellStyle name="Input 4 4 8 2" xfId="22296" xr:uid="{00000000-0005-0000-0000-000005570000}"/>
    <cellStyle name="Input 4 4 8 2 2" xfId="22297" xr:uid="{00000000-0005-0000-0000-000006570000}"/>
    <cellStyle name="Input 4 4 8 3" xfId="22298" xr:uid="{00000000-0005-0000-0000-000007570000}"/>
    <cellStyle name="Input 4 4 9" xfId="22299" xr:uid="{00000000-0005-0000-0000-000008570000}"/>
    <cellStyle name="Input 4 4 9 2" xfId="22300" xr:uid="{00000000-0005-0000-0000-000009570000}"/>
    <cellStyle name="Input 4 4 9 2 2" xfId="22301" xr:uid="{00000000-0005-0000-0000-00000A570000}"/>
    <cellStyle name="Input 4 4 9 3" xfId="22302" xr:uid="{00000000-0005-0000-0000-00000B570000}"/>
    <cellStyle name="Input 4 5" xfId="22303" xr:uid="{00000000-0005-0000-0000-00000C570000}"/>
    <cellStyle name="Input 4 5 10" xfId="22304" xr:uid="{00000000-0005-0000-0000-00000D570000}"/>
    <cellStyle name="Input 4 5 10 2" xfId="22305" xr:uid="{00000000-0005-0000-0000-00000E570000}"/>
    <cellStyle name="Input 4 5 10 2 2" xfId="22306" xr:uid="{00000000-0005-0000-0000-00000F570000}"/>
    <cellStyle name="Input 4 5 10 3" xfId="22307" xr:uid="{00000000-0005-0000-0000-000010570000}"/>
    <cellStyle name="Input 4 5 11" xfId="22308" xr:uid="{00000000-0005-0000-0000-000011570000}"/>
    <cellStyle name="Input 4 5 11 2" xfId="22309" xr:uid="{00000000-0005-0000-0000-000012570000}"/>
    <cellStyle name="Input 4 5 11 2 2" xfId="22310" xr:uid="{00000000-0005-0000-0000-000013570000}"/>
    <cellStyle name="Input 4 5 11 3" xfId="22311" xr:uid="{00000000-0005-0000-0000-000014570000}"/>
    <cellStyle name="Input 4 5 12" xfId="22312" xr:uid="{00000000-0005-0000-0000-000015570000}"/>
    <cellStyle name="Input 4 5 12 2" xfId="22313" xr:uid="{00000000-0005-0000-0000-000016570000}"/>
    <cellStyle name="Input 4 5 12 2 2" xfId="22314" xr:uid="{00000000-0005-0000-0000-000017570000}"/>
    <cellStyle name="Input 4 5 12 3" xfId="22315" xr:uid="{00000000-0005-0000-0000-000018570000}"/>
    <cellStyle name="Input 4 5 13" xfId="22316" xr:uid="{00000000-0005-0000-0000-000019570000}"/>
    <cellStyle name="Input 4 5 13 2" xfId="22317" xr:uid="{00000000-0005-0000-0000-00001A570000}"/>
    <cellStyle name="Input 4 5 13 2 2" xfId="22318" xr:uid="{00000000-0005-0000-0000-00001B570000}"/>
    <cellStyle name="Input 4 5 13 3" xfId="22319" xr:uid="{00000000-0005-0000-0000-00001C570000}"/>
    <cellStyle name="Input 4 5 14" xfId="22320" xr:uid="{00000000-0005-0000-0000-00001D570000}"/>
    <cellStyle name="Input 4 5 14 2" xfId="22321" xr:uid="{00000000-0005-0000-0000-00001E570000}"/>
    <cellStyle name="Input 4 5 14 2 2" xfId="22322" xr:uid="{00000000-0005-0000-0000-00001F570000}"/>
    <cellStyle name="Input 4 5 14 3" xfId="22323" xr:uid="{00000000-0005-0000-0000-000020570000}"/>
    <cellStyle name="Input 4 5 15" xfId="22324" xr:uid="{00000000-0005-0000-0000-000021570000}"/>
    <cellStyle name="Input 4 5 15 2" xfId="22325" xr:uid="{00000000-0005-0000-0000-000022570000}"/>
    <cellStyle name="Input 4 5 15 2 2" xfId="22326" xr:uid="{00000000-0005-0000-0000-000023570000}"/>
    <cellStyle name="Input 4 5 15 3" xfId="22327" xr:uid="{00000000-0005-0000-0000-000024570000}"/>
    <cellStyle name="Input 4 5 16" xfId="22328" xr:uid="{00000000-0005-0000-0000-000025570000}"/>
    <cellStyle name="Input 4 5 16 2" xfId="22329" xr:uid="{00000000-0005-0000-0000-000026570000}"/>
    <cellStyle name="Input 4 5 16 2 2" xfId="22330" xr:uid="{00000000-0005-0000-0000-000027570000}"/>
    <cellStyle name="Input 4 5 16 3" xfId="22331" xr:uid="{00000000-0005-0000-0000-000028570000}"/>
    <cellStyle name="Input 4 5 17" xfId="22332" xr:uid="{00000000-0005-0000-0000-000029570000}"/>
    <cellStyle name="Input 4 5 17 2" xfId="22333" xr:uid="{00000000-0005-0000-0000-00002A570000}"/>
    <cellStyle name="Input 4 5 17 2 2" xfId="22334" xr:uid="{00000000-0005-0000-0000-00002B570000}"/>
    <cellStyle name="Input 4 5 17 3" xfId="22335" xr:uid="{00000000-0005-0000-0000-00002C570000}"/>
    <cellStyle name="Input 4 5 18" xfId="22336" xr:uid="{00000000-0005-0000-0000-00002D570000}"/>
    <cellStyle name="Input 4 5 18 2" xfId="22337" xr:uid="{00000000-0005-0000-0000-00002E570000}"/>
    <cellStyle name="Input 4 5 18 2 2" xfId="22338" xr:uid="{00000000-0005-0000-0000-00002F570000}"/>
    <cellStyle name="Input 4 5 18 3" xfId="22339" xr:uid="{00000000-0005-0000-0000-000030570000}"/>
    <cellStyle name="Input 4 5 19" xfId="22340" xr:uid="{00000000-0005-0000-0000-000031570000}"/>
    <cellStyle name="Input 4 5 19 2" xfId="22341" xr:uid="{00000000-0005-0000-0000-000032570000}"/>
    <cellStyle name="Input 4 5 19 2 2" xfId="22342" xr:uid="{00000000-0005-0000-0000-000033570000}"/>
    <cellStyle name="Input 4 5 19 3" xfId="22343" xr:uid="{00000000-0005-0000-0000-000034570000}"/>
    <cellStyle name="Input 4 5 2" xfId="22344" xr:uid="{00000000-0005-0000-0000-000035570000}"/>
    <cellStyle name="Input 4 5 2 10" xfId="22345" xr:uid="{00000000-0005-0000-0000-000036570000}"/>
    <cellStyle name="Input 4 5 2 10 2" xfId="22346" xr:uid="{00000000-0005-0000-0000-000037570000}"/>
    <cellStyle name="Input 4 5 2 10 2 2" xfId="22347" xr:uid="{00000000-0005-0000-0000-000038570000}"/>
    <cellStyle name="Input 4 5 2 10 3" xfId="22348" xr:uid="{00000000-0005-0000-0000-000039570000}"/>
    <cellStyle name="Input 4 5 2 11" xfId="22349" xr:uid="{00000000-0005-0000-0000-00003A570000}"/>
    <cellStyle name="Input 4 5 2 11 2" xfId="22350" xr:uid="{00000000-0005-0000-0000-00003B570000}"/>
    <cellStyle name="Input 4 5 2 11 2 2" xfId="22351" xr:uid="{00000000-0005-0000-0000-00003C570000}"/>
    <cellStyle name="Input 4 5 2 11 3" xfId="22352" xr:uid="{00000000-0005-0000-0000-00003D570000}"/>
    <cellStyle name="Input 4 5 2 12" xfId="22353" xr:uid="{00000000-0005-0000-0000-00003E570000}"/>
    <cellStyle name="Input 4 5 2 12 2" xfId="22354" xr:uid="{00000000-0005-0000-0000-00003F570000}"/>
    <cellStyle name="Input 4 5 2 12 2 2" xfId="22355" xr:uid="{00000000-0005-0000-0000-000040570000}"/>
    <cellStyle name="Input 4 5 2 12 3" xfId="22356" xr:uid="{00000000-0005-0000-0000-000041570000}"/>
    <cellStyle name="Input 4 5 2 13" xfId="22357" xr:uid="{00000000-0005-0000-0000-000042570000}"/>
    <cellStyle name="Input 4 5 2 13 2" xfId="22358" xr:uid="{00000000-0005-0000-0000-000043570000}"/>
    <cellStyle name="Input 4 5 2 13 2 2" xfId="22359" xr:uid="{00000000-0005-0000-0000-000044570000}"/>
    <cellStyle name="Input 4 5 2 13 3" xfId="22360" xr:uid="{00000000-0005-0000-0000-000045570000}"/>
    <cellStyle name="Input 4 5 2 14" xfId="22361" xr:uid="{00000000-0005-0000-0000-000046570000}"/>
    <cellStyle name="Input 4 5 2 14 2" xfId="22362" xr:uid="{00000000-0005-0000-0000-000047570000}"/>
    <cellStyle name="Input 4 5 2 14 2 2" xfId="22363" xr:uid="{00000000-0005-0000-0000-000048570000}"/>
    <cellStyle name="Input 4 5 2 14 3" xfId="22364" xr:uid="{00000000-0005-0000-0000-000049570000}"/>
    <cellStyle name="Input 4 5 2 15" xfId="22365" xr:uid="{00000000-0005-0000-0000-00004A570000}"/>
    <cellStyle name="Input 4 5 2 15 2" xfId="22366" xr:uid="{00000000-0005-0000-0000-00004B570000}"/>
    <cellStyle name="Input 4 5 2 15 2 2" xfId="22367" xr:uid="{00000000-0005-0000-0000-00004C570000}"/>
    <cellStyle name="Input 4 5 2 15 3" xfId="22368" xr:uid="{00000000-0005-0000-0000-00004D570000}"/>
    <cellStyle name="Input 4 5 2 16" xfId="22369" xr:uid="{00000000-0005-0000-0000-00004E570000}"/>
    <cellStyle name="Input 4 5 2 16 2" xfId="22370" xr:uid="{00000000-0005-0000-0000-00004F570000}"/>
    <cellStyle name="Input 4 5 2 16 2 2" xfId="22371" xr:uid="{00000000-0005-0000-0000-000050570000}"/>
    <cellStyle name="Input 4 5 2 16 3" xfId="22372" xr:uid="{00000000-0005-0000-0000-000051570000}"/>
    <cellStyle name="Input 4 5 2 17" xfId="22373" xr:uid="{00000000-0005-0000-0000-000052570000}"/>
    <cellStyle name="Input 4 5 2 17 2" xfId="22374" xr:uid="{00000000-0005-0000-0000-000053570000}"/>
    <cellStyle name="Input 4 5 2 17 2 2" xfId="22375" xr:uid="{00000000-0005-0000-0000-000054570000}"/>
    <cellStyle name="Input 4 5 2 17 3" xfId="22376" xr:uid="{00000000-0005-0000-0000-000055570000}"/>
    <cellStyle name="Input 4 5 2 18" xfId="22377" xr:uid="{00000000-0005-0000-0000-000056570000}"/>
    <cellStyle name="Input 4 5 2 18 2" xfId="22378" xr:uid="{00000000-0005-0000-0000-000057570000}"/>
    <cellStyle name="Input 4 5 2 18 2 2" xfId="22379" xr:uid="{00000000-0005-0000-0000-000058570000}"/>
    <cellStyle name="Input 4 5 2 18 3" xfId="22380" xr:uid="{00000000-0005-0000-0000-000059570000}"/>
    <cellStyle name="Input 4 5 2 19" xfId="22381" xr:uid="{00000000-0005-0000-0000-00005A570000}"/>
    <cellStyle name="Input 4 5 2 19 2" xfId="22382" xr:uid="{00000000-0005-0000-0000-00005B570000}"/>
    <cellStyle name="Input 4 5 2 19 2 2" xfId="22383" xr:uid="{00000000-0005-0000-0000-00005C570000}"/>
    <cellStyle name="Input 4 5 2 19 3" xfId="22384" xr:uid="{00000000-0005-0000-0000-00005D570000}"/>
    <cellStyle name="Input 4 5 2 2" xfId="22385" xr:uid="{00000000-0005-0000-0000-00005E570000}"/>
    <cellStyle name="Input 4 5 2 2 2" xfId="22386" xr:uid="{00000000-0005-0000-0000-00005F570000}"/>
    <cellStyle name="Input 4 5 2 2 2 2" xfId="22387" xr:uid="{00000000-0005-0000-0000-000060570000}"/>
    <cellStyle name="Input 4 5 2 2 2 3" xfId="22388" xr:uid="{00000000-0005-0000-0000-000061570000}"/>
    <cellStyle name="Input 4 5 2 2 3" xfId="22389" xr:uid="{00000000-0005-0000-0000-000062570000}"/>
    <cellStyle name="Input 4 5 2 2 3 2" xfId="22390" xr:uid="{00000000-0005-0000-0000-000063570000}"/>
    <cellStyle name="Input 4 5 2 2 4" xfId="22391" xr:uid="{00000000-0005-0000-0000-000064570000}"/>
    <cellStyle name="Input 4 5 2 20" xfId="22392" xr:uid="{00000000-0005-0000-0000-000065570000}"/>
    <cellStyle name="Input 4 5 2 20 2" xfId="22393" xr:uid="{00000000-0005-0000-0000-000066570000}"/>
    <cellStyle name="Input 4 5 2 20 2 2" xfId="22394" xr:uid="{00000000-0005-0000-0000-000067570000}"/>
    <cellStyle name="Input 4 5 2 20 3" xfId="22395" xr:uid="{00000000-0005-0000-0000-000068570000}"/>
    <cellStyle name="Input 4 5 2 21" xfId="22396" xr:uid="{00000000-0005-0000-0000-000069570000}"/>
    <cellStyle name="Input 4 5 2 21 2" xfId="22397" xr:uid="{00000000-0005-0000-0000-00006A570000}"/>
    <cellStyle name="Input 4 5 2 22" xfId="22398" xr:uid="{00000000-0005-0000-0000-00006B570000}"/>
    <cellStyle name="Input 4 5 2 23" xfId="22399" xr:uid="{00000000-0005-0000-0000-00006C570000}"/>
    <cellStyle name="Input 4 5 2 3" xfId="22400" xr:uid="{00000000-0005-0000-0000-00006D570000}"/>
    <cellStyle name="Input 4 5 2 3 2" xfId="22401" xr:uid="{00000000-0005-0000-0000-00006E570000}"/>
    <cellStyle name="Input 4 5 2 3 2 2" xfId="22402" xr:uid="{00000000-0005-0000-0000-00006F570000}"/>
    <cellStyle name="Input 4 5 2 3 3" xfId="22403" xr:uid="{00000000-0005-0000-0000-000070570000}"/>
    <cellStyle name="Input 4 5 2 3 4" xfId="22404" xr:uid="{00000000-0005-0000-0000-000071570000}"/>
    <cellStyle name="Input 4 5 2 4" xfId="22405" xr:uid="{00000000-0005-0000-0000-000072570000}"/>
    <cellStyle name="Input 4 5 2 4 2" xfId="22406" xr:uid="{00000000-0005-0000-0000-000073570000}"/>
    <cellStyle name="Input 4 5 2 4 2 2" xfId="22407" xr:uid="{00000000-0005-0000-0000-000074570000}"/>
    <cellStyle name="Input 4 5 2 4 3" xfId="22408" xr:uid="{00000000-0005-0000-0000-000075570000}"/>
    <cellStyle name="Input 4 5 2 4 4" xfId="22409" xr:uid="{00000000-0005-0000-0000-000076570000}"/>
    <cellStyle name="Input 4 5 2 5" xfId="22410" xr:uid="{00000000-0005-0000-0000-000077570000}"/>
    <cellStyle name="Input 4 5 2 5 2" xfId="22411" xr:uid="{00000000-0005-0000-0000-000078570000}"/>
    <cellStyle name="Input 4 5 2 5 2 2" xfId="22412" xr:uid="{00000000-0005-0000-0000-000079570000}"/>
    <cellStyle name="Input 4 5 2 5 3" xfId="22413" xr:uid="{00000000-0005-0000-0000-00007A570000}"/>
    <cellStyle name="Input 4 5 2 6" xfId="22414" xr:uid="{00000000-0005-0000-0000-00007B570000}"/>
    <cellStyle name="Input 4 5 2 6 2" xfId="22415" xr:uid="{00000000-0005-0000-0000-00007C570000}"/>
    <cellStyle name="Input 4 5 2 6 2 2" xfId="22416" xr:uid="{00000000-0005-0000-0000-00007D570000}"/>
    <cellStyle name="Input 4 5 2 6 3" xfId="22417" xr:uid="{00000000-0005-0000-0000-00007E570000}"/>
    <cellStyle name="Input 4 5 2 7" xfId="22418" xr:uid="{00000000-0005-0000-0000-00007F570000}"/>
    <cellStyle name="Input 4 5 2 7 2" xfId="22419" xr:uid="{00000000-0005-0000-0000-000080570000}"/>
    <cellStyle name="Input 4 5 2 7 2 2" xfId="22420" xr:uid="{00000000-0005-0000-0000-000081570000}"/>
    <cellStyle name="Input 4 5 2 7 3" xfId="22421" xr:uid="{00000000-0005-0000-0000-000082570000}"/>
    <cellStyle name="Input 4 5 2 8" xfId="22422" xr:uid="{00000000-0005-0000-0000-000083570000}"/>
    <cellStyle name="Input 4 5 2 8 2" xfId="22423" xr:uid="{00000000-0005-0000-0000-000084570000}"/>
    <cellStyle name="Input 4 5 2 8 2 2" xfId="22424" xr:uid="{00000000-0005-0000-0000-000085570000}"/>
    <cellStyle name="Input 4 5 2 8 3" xfId="22425" xr:uid="{00000000-0005-0000-0000-000086570000}"/>
    <cellStyle name="Input 4 5 2 9" xfId="22426" xr:uid="{00000000-0005-0000-0000-000087570000}"/>
    <cellStyle name="Input 4 5 2 9 2" xfId="22427" xr:uid="{00000000-0005-0000-0000-000088570000}"/>
    <cellStyle name="Input 4 5 2 9 2 2" xfId="22428" xr:uid="{00000000-0005-0000-0000-000089570000}"/>
    <cellStyle name="Input 4 5 2 9 3" xfId="22429" xr:uid="{00000000-0005-0000-0000-00008A570000}"/>
    <cellStyle name="Input 4 5 20" xfId="22430" xr:uid="{00000000-0005-0000-0000-00008B570000}"/>
    <cellStyle name="Input 4 5 20 2" xfId="22431" xr:uid="{00000000-0005-0000-0000-00008C570000}"/>
    <cellStyle name="Input 4 5 20 2 2" xfId="22432" xr:uid="{00000000-0005-0000-0000-00008D570000}"/>
    <cellStyle name="Input 4 5 20 3" xfId="22433" xr:uid="{00000000-0005-0000-0000-00008E570000}"/>
    <cellStyle name="Input 4 5 21" xfId="22434" xr:uid="{00000000-0005-0000-0000-00008F570000}"/>
    <cellStyle name="Input 4 5 21 2" xfId="22435" xr:uid="{00000000-0005-0000-0000-000090570000}"/>
    <cellStyle name="Input 4 5 21 2 2" xfId="22436" xr:uid="{00000000-0005-0000-0000-000091570000}"/>
    <cellStyle name="Input 4 5 21 3" xfId="22437" xr:uid="{00000000-0005-0000-0000-000092570000}"/>
    <cellStyle name="Input 4 5 22" xfId="22438" xr:uid="{00000000-0005-0000-0000-000093570000}"/>
    <cellStyle name="Input 4 5 22 2" xfId="22439" xr:uid="{00000000-0005-0000-0000-000094570000}"/>
    <cellStyle name="Input 4 5 23" xfId="22440" xr:uid="{00000000-0005-0000-0000-000095570000}"/>
    <cellStyle name="Input 4 5 24" xfId="22441" xr:uid="{00000000-0005-0000-0000-000096570000}"/>
    <cellStyle name="Input 4 5 3" xfId="22442" xr:uid="{00000000-0005-0000-0000-000097570000}"/>
    <cellStyle name="Input 4 5 3 2" xfId="22443" xr:uid="{00000000-0005-0000-0000-000098570000}"/>
    <cellStyle name="Input 4 5 3 2 2" xfId="22444" xr:uid="{00000000-0005-0000-0000-000099570000}"/>
    <cellStyle name="Input 4 5 3 2 3" xfId="22445" xr:uid="{00000000-0005-0000-0000-00009A570000}"/>
    <cellStyle name="Input 4 5 3 3" xfId="22446" xr:uid="{00000000-0005-0000-0000-00009B570000}"/>
    <cellStyle name="Input 4 5 3 3 2" xfId="22447" xr:uid="{00000000-0005-0000-0000-00009C570000}"/>
    <cellStyle name="Input 4 5 3 4" xfId="22448" xr:uid="{00000000-0005-0000-0000-00009D570000}"/>
    <cellStyle name="Input 4 5 4" xfId="22449" xr:uid="{00000000-0005-0000-0000-00009E570000}"/>
    <cellStyle name="Input 4 5 4 2" xfId="22450" xr:uid="{00000000-0005-0000-0000-00009F570000}"/>
    <cellStyle name="Input 4 5 4 2 2" xfId="22451" xr:uid="{00000000-0005-0000-0000-0000A0570000}"/>
    <cellStyle name="Input 4 5 4 3" xfId="22452" xr:uid="{00000000-0005-0000-0000-0000A1570000}"/>
    <cellStyle name="Input 4 5 4 4" xfId="22453" xr:uid="{00000000-0005-0000-0000-0000A2570000}"/>
    <cellStyle name="Input 4 5 5" xfId="22454" xr:uid="{00000000-0005-0000-0000-0000A3570000}"/>
    <cellStyle name="Input 4 5 5 2" xfId="22455" xr:uid="{00000000-0005-0000-0000-0000A4570000}"/>
    <cellStyle name="Input 4 5 5 2 2" xfId="22456" xr:uid="{00000000-0005-0000-0000-0000A5570000}"/>
    <cellStyle name="Input 4 5 5 3" xfId="22457" xr:uid="{00000000-0005-0000-0000-0000A6570000}"/>
    <cellStyle name="Input 4 5 5 4" xfId="22458" xr:uid="{00000000-0005-0000-0000-0000A7570000}"/>
    <cellStyle name="Input 4 5 6" xfId="22459" xr:uid="{00000000-0005-0000-0000-0000A8570000}"/>
    <cellStyle name="Input 4 5 6 2" xfId="22460" xr:uid="{00000000-0005-0000-0000-0000A9570000}"/>
    <cellStyle name="Input 4 5 6 2 2" xfId="22461" xr:uid="{00000000-0005-0000-0000-0000AA570000}"/>
    <cellStyle name="Input 4 5 6 3" xfId="22462" xr:uid="{00000000-0005-0000-0000-0000AB570000}"/>
    <cellStyle name="Input 4 5 7" xfId="22463" xr:uid="{00000000-0005-0000-0000-0000AC570000}"/>
    <cellStyle name="Input 4 5 7 2" xfId="22464" xr:uid="{00000000-0005-0000-0000-0000AD570000}"/>
    <cellStyle name="Input 4 5 7 2 2" xfId="22465" xr:uid="{00000000-0005-0000-0000-0000AE570000}"/>
    <cellStyle name="Input 4 5 7 3" xfId="22466" xr:uid="{00000000-0005-0000-0000-0000AF570000}"/>
    <cellStyle name="Input 4 5 8" xfId="22467" xr:uid="{00000000-0005-0000-0000-0000B0570000}"/>
    <cellStyle name="Input 4 5 8 2" xfId="22468" xr:uid="{00000000-0005-0000-0000-0000B1570000}"/>
    <cellStyle name="Input 4 5 8 2 2" xfId="22469" xr:uid="{00000000-0005-0000-0000-0000B2570000}"/>
    <cellStyle name="Input 4 5 8 3" xfId="22470" xr:uid="{00000000-0005-0000-0000-0000B3570000}"/>
    <cellStyle name="Input 4 5 9" xfId="22471" xr:uid="{00000000-0005-0000-0000-0000B4570000}"/>
    <cellStyle name="Input 4 5 9 2" xfId="22472" xr:uid="{00000000-0005-0000-0000-0000B5570000}"/>
    <cellStyle name="Input 4 5 9 2 2" xfId="22473" xr:uid="{00000000-0005-0000-0000-0000B6570000}"/>
    <cellStyle name="Input 4 5 9 3" xfId="22474" xr:uid="{00000000-0005-0000-0000-0000B7570000}"/>
    <cellStyle name="Input 4 6" xfId="22475" xr:uid="{00000000-0005-0000-0000-0000B8570000}"/>
    <cellStyle name="Input 4 6 10" xfId="22476" xr:uid="{00000000-0005-0000-0000-0000B9570000}"/>
    <cellStyle name="Input 4 6 10 2" xfId="22477" xr:uid="{00000000-0005-0000-0000-0000BA570000}"/>
    <cellStyle name="Input 4 6 10 2 2" xfId="22478" xr:uid="{00000000-0005-0000-0000-0000BB570000}"/>
    <cellStyle name="Input 4 6 10 3" xfId="22479" xr:uid="{00000000-0005-0000-0000-0000BC570000}"/>
    <cellStyle name="Input 4 6 11" xfId="22480" xr:uid="{00000000-0005-0000-0000-0000BD570000}"/>
    <cellStyle name="Input 4 6 11 2" xfId="22481" xr:uid="{00000000-0005-0000-0000-0000BE570000}"/>
    <cellStyle name="Input 4 6 11 2 2" xfId="22482" xr:uid="{00000000-0005-0000-0000-0000BF570000}"/>
    <cellStyle name="Input 4 6 11 3" xfId="22483" xr:uid="{00000000-0005-0000-0000-0000C0570000}"/>
    <cellStyle name="Input 4 6 12" xfId="22484" xr:uid="{00000000-0005-0000-0000-0000C1570000}"/>
    <cellStyle name="Input 4 6 12 2" xfId="22485" xr:uid="{00000000-0005-0000-0000-0000C2570000}"/>
    <cellStyle name="Input 4 6 12 2 2" xfId="22486" xr:uid="{00000000-0005-0000-0000-0000C3570000}"/>
    <cellStyle name="Input 4 6 12 3" xfId="22487" xr:uid="{00000000-0005-0000-0000-0000C4570000}"/>
    <cellStyle name="Input 4 6 13" xfId="22488" xr:uid="{00000000-0005-0000-0000-0000C5570000}"/>
    <cellStyle name="Input 4 6 13 2" xfId="22489" xr:uid="{00000000-0005-0000-0000-0000C6570000}"/>
    <cellStyle name="Input 4 6 13 2 2" xfId="22490" xr:uid="{00000000-0005-0000-0000-0000C7570000}"/>
    <cellStyle name="Input 4 6 13 3" xfId="22491" xr:uid="{00000000-0005-0000-0000-0000C8570000}"/>
    <cellStyle name="Input 4 6 14" xfId="22492" xr:uid="{00000000-0005-0000-0000-0000C9570000}"/>
    <cellStyle name="Input 4 6 14 2" xfId="22493" xr:uid="{00000000-0005-0000-0000-0000CA570000}"/>
    <cellStyle name="Input 4 6 14 2 2" xfId="22494" xr:uid="{00000000-0005-0000-0000-0000CB570000}"/>
    <cellStyle name="Input 4 6 14 3" xfId="22495" xr:uid="{00000000-0005-0000-0000-0000CC570000}"/>
    <cellStyle name="Input 4 6 15" xfId="22496" xr:uid="{00000000-0005-0000-0000-0000CD570000}"/>
    <cellStyle name="Input 4 6 15 2" xfId="22497" xr:uid="{00000000-0005-0000-0000-0000CE570000}"/>
    <cellStyle name="Input 4 6 15 2 2" xfId="22498" xr:uid="{00000000-0005-0000-0000-0000CF570000}"/>
    <cellStyle name="Input 4 6 15 3" xfId="22499" xr:uid="{00000000-0005-0000-0000-0000D0570000}"/>
    <cellStyle name="Input 4 6 16" xfId="22500" xr:uid="{00000000-0005-0000-0000-0000D1570000}"/>
    <cellStyle name="Input 4 6 16 2" xfId="22501" xr:uid="{00000000-0005-0000-0000-0000D2570000}"/>
    <cellStyle name="Input 4 6 16 2 2" xfId="22502" xr:uid="{00000000-0005-0000-0000-0000D3570000}"/>
    <cellStyle name="Input 4 6 16 3" xfId="22503" xr:uid="{00000000-0005-0000-0000-0000D4570000}"/>
    <cellStyle name="Input 4 6 17" xfId="22504" xr:uid="{00000000-0005-0000-0000-0000D5570000}"/>
    <cellStyle name="Input 4 6 17 2" xfId="22505" xr:uid="{00000000-0005-0000-0000-0000D6570000}"/>
    <cellStyle name="Input 4 6 17 2 2" xfId="22506" xr:uid="{00000000-0005-0000-0000-0000D7570000}"/>
    <cellStyle name="Input 4 6 17 3" xfId="22507" xr:uid="{00000000-0005-0000-0000-0000D8570000}"/>
    <cellStyle name="Input 4 6 18" xfId="22508" xr:uid="{00000000-0005-0000-0000-0000D9570000}"/>
    <cellStyle name="Input 4 6 18 2" xfId="22509" xr:uid="{00000000-0005-0000-0000-0000DA570000}"/>
    <cellStyle name="Input 4 6 18 2 2" xfId="22510" xr:uid="{00000000-0005-0000-0000-0000DB570000}"/>
    <cellStyle name="Input 4 6 18 3" xfId="22511" xr:uid="{00000000-0005-0000-0000-0000DC570000}"/>
    <cellStyle name="Input 4 6 19" xfId="22512" xr:uid="{00000000-0005-0000-0000-0000DD570000}"/>
    <cellStyle name="Input 4 6 19 2" xfId="22513" xr:uid="{00000000-0005-0000-0000-0000DE570000}"/>
    <cellStyle name="Input 4 6 19 2 2" xfId="22514" xr:uid="{00000000-0005-0000-0000-0000DF570000}"/>
    <cellStyle name="Input 4 6 19 3" xfId="22515" xr:uid="{00000000-0005-0000-0000-0000E0570000}"/>
    <cellStyle name="Input 4 6 2" xfId="22516" xr:uid="{00000000-0005-0000-0000-0000E1570000}"/>
    <cellStyle name="Input 4 6 2 2" xfId="22517" xr:uid="{00000000-0005-0000-0000-0000E2570000}"/>
    <cellStyle name="Input 4 6 2 2 2" xfId="22518" xr:uid="{00000000-0005-0000-0000-0000E3570000}"/>
    <cellStyle name="Input 4 6 2 2 3" xfId="22519" xr:uid="{00000000-0005-0000-0000-0000E4570000}"/>
    <cellStyle name="Input 4 6 2 3" xfId="22520" xr:uid="{00000000-0005-0000-0000-0000E5570000}"/>
    <cellStyle name="Input 4 6 2 3 2" xfId="22521" xr:uid="{00000000-0005-0000-0000-0000E6570000}"/>
    <cellStyle name="Input 4 6 2 4" xfId="22522" xr:uid="{00000000-0005-0000-0000-0000E7570000}"/>
    <cellStyle name="Input 4 6 20" xfId="22523" xr:uid="{00000000-0005-0000-0000-0000E8570000}"/>
    <cellStyle name="Input 4 6 20 2" xfId="22524" xr:uid="{00000000-0005-0000-0000-0000E9570000}"/>
    <cellStyle name="Input 4 6 20 2 2" xfId="22525" xr:uid="{00000000-0005-0000-0000-0000EA570000}"/>
    <cellStyle name="Input 4 6 20 3" xfId="22526" xr:uid="{00000000-0005-0000-0000-0000EB570000}"/>
    <cellStyle name="Input 4 6 21" xfId="22527" xr:uid="{00000000-0005-0000-0000-0000EC570000}"/>
    <cellStyle name="Input 4 6 21 2" xfId="22528" xr:uid="{00000000-0005-0000-0000-0000ED570000}"/>
    <cellStyle name="Input 4 6 22" xfId="22529" xr:uid="{00000000-0005-0000-0000-0000EE570000}"/>
    <cellStyle name="Input 4 6 23" xfId="22530" xr:uid="{00000000-0005-0000-0000-0000EF570000}"/>
    <cellStyle name="Input 4 6 3" xfId="22531" xr:uid="{00000000-0005-0000-0000-0000F0570000}"/>
    <cellStyle name="Input 4 6 3 2" xfId="22532" xr:uid="{00000000-0005-0000-0000-0000F1570000}"/>
    <cellStyle name="Input 4 6 3 2 2" xfId="22533" xr:uid="{00000000-0005-0000-0000-0000F2570000}"/>
    <cellStyle name="Input 4 6 3 3" xfId="22534" xr:uid="{00000000-0005-0000-0000-0000F3570000}"/>
    <cellStyle name="Input 4 6 3 4" xfId="22535" xr:uid="{00000000-0005-0000-0000-0000F4570000}"/>
    <cellStyle name="Input 4 6 4" xfId="22536" xr:uid="{00000000-0005-0000-0000-0000F5570000}"/>
    <cellStyle name="Input 4 6 4 2" xfId="22537" xr:uid="{00000000-0005-0000-0000-0000F6570000}"/>
    <cellStyle name="Input 4 6 4 2 2" xfId="22538" xr:uid="{00000000-0005-0000-0000-0000F7570000}"/>
    <cellStyle name="Input 4 6 4 3" xfId="22539" xr:uid="{00000000-0005-0000-0000-0000F8570000}"/>
    <cellStyle name="Input 4 6 4 4" xfId="22540" xr:uid="{00000000-0005-0000-0000-0000F9570000}"/>
    <cellStyle name="Input 4 6 5" xfId="22541" xr:uid="{00000000-0005-0000-0000-0000FA570000}"/>
    <cellStyle name="Input 4 6 5 2" xfId="22542" xr:uid="{00000000-0005-0000-0000-0000FB570000}"/>
    <cellStyle name="Input 4 6 5 2 2" xfId="22543" xr:uid="{00000000-0005-0000-0000-0000FC570000}"/>
    <cellStyle name="Input 4 6 5 3" xfId="22544" xr:uid="{00000000-0005-0000-0000-0000FD570000}"/>
    <cellStyle name="Input 4 6 6" xfId="22545" xr:uid="{00000000-0005-0000-0000-0000FE570000}"/>
    <cellStyle name="Input 4 6 6 2" xfId="22546" xr:uid="{00000000-0005-0000-0000-0000FF570000}"/>
    <cellStyle name="Input 4 6 6 2 2" xfId="22547" xr:uid="{00000000-0005-0000-0000-000000580000}"/>
    <cellStyle name="Input 4 6 6 3" xfId="22548" xr:uid="{00000000-0005-0000-0000-000001580000}"/>
    <cellStyle name="Input 4 6 7" xfId="22549" xr:uid="{00000000-0005-0000-0000-000002580000}"/>
    <cellStyle name="Input 4 6 7 2" xfId="22550" xr:uid="{00000000-0005-0000-0000-000003580000}"/>
    <cellStyle name="Input 4 6 7 2 2" xfId="22551" xr:uid="{00000000-0005-0000-0000-000004580000}"/>
    <cellStyle name="Input 4 6 7 3" xfId="22552" xr:uid="{00000000-0005-0000-0000-000005580000}"/>
    <cellStyle name="Input 4 6 8" xfId="22553" xr:uid="{00000000-0005-0000-0000-000006580000}"/>
    <cellStyle name="Input 4 6 8 2" xfId="22554" xr:uid="{00000000-0005-0000-0000-000007580000}"/>
    <cellStyle name="Input 4 6 8 2 2" xfId="22555" xr:uid="{00000000-0005-0000-0000-000008580000}"/>
    <cellStyle name="Input 4 6 8 3" xfId="22556" xr:uid="{00000000-0005-0000-0000-000009580000}"/>
    <cellStyle name="Input 4 6 9" xfId="22557" xr:uid="{00000000-0005-0000-0000-00000A580000}"/>
    <cellStyle name="Input 4 6 9 2" xfId="22558" xr:uid="{00000000-0005-0000-0000-00000B580000}"/>
    <cellStyle name="Input 4 6 9 2 2" xfId="22559" xr:uid="{00000000-0005-0000-0000-00000C580000}"/>
    <cellStyle name="Input 4 6 9 3" xfId="22560" xr:uid="{00000000-0005-0000-0000-00000D580000}"/>
    <cellStyle name="Input 4 7" xfId="22561" xr:uid="{00000000-0005-0000-0000-00000E580000}"/>
    <cellStyle name="Input 4 7 2" xfId="22562" xr:uid="{00000000-0005-0000-0000-00000F580000}"/>
    <cellStyle name="Input 4 7 2 2" xfId="22563" xr:uid="{00000000-0005-0000-0000-000010580000}"/>
    <cellStyle name="Input 4 7 2 3" xfId="22564" xr:uid="{00000000-0005-0000-0000-000011580000}"/>
    <cellStyle name="Input 4 7 3" xfId="22565" xr:uid="{00000000-0005-0000-0000-000012580000}"/>
    <cellStyle name="Input 4 7 3 2" xfId="22566" xr:uid="{00000000-0005-0000-0000-000013580000}"/>
    <cellStyle name="Input 4 7 4" xfId="22567" xr:uid="{00000000-0005-0000-0000-000014580000}"/>
    <cellStyle name="Input 4 8" xfId="22568" xr:uid="{00000000-0005-0000-0000-000015580000}"/>
    <cellStyle name="Input 4 8 2" xfId="22569" xr:uid="{00000000-0005-0000-0000-000016580000}"/>
    <cellStyle name="Input 4 8 2 2" xfId="22570" xr:uid="{00000000-0005-0000-0000-000017580000}"/>
    <cellStyle name="Input 4 8 2 3" xfId="22571" xr:uid="{00000000-0005-0000-0000-000018580000}"/>
    <cellStyle name="Input 4 8 3" xfId="22572" xr:uid="{00000000-0005-0000-0000-000019580000}"/>
    <cellStyle name="Input 4 8 4" xfId="22573" xr:uid="{00000000-0005-0000-0000-00001A580000}"/>
    <cellStyle name="Input 4 9" xfId="22574" xr:uid="{00000000-0005-0000-0000-00001B580000}"/>
    <cellStyle name="Input 4 9 2" xfId="22575" xr:uid="{00000000-0005-0000-0000-00001C580000}"/>
    <cellStyle name="Input 4 9 2 2" xfId="22576" xr:uid="{00000000-0005-0000-0000-00001D580000}"/>
    <cellStyle name="Input 4 9 3" xfId="22577" xr:uid="{00000000-0005-0000-0000-00001E580000}"/>
    <cellStyle name="Input 4 9 4" xfId="22578" xr:uid="{00000000-0005-0000-0000-00001F580000}"/>
    <cellStyle name="Input 40" xfId="50559" xr:uid="{B92023B7-49E5-4FD7-8F93-A22E37C7650B}"/>
    <cellStyle name="Input 41" xfId="50575" xr:uid="{B7F449C6-63C6-4D6B-A082-1A3AF2B9D256}"/>
    <cellStyle name="Input 42" xfId="50558" xr:uid="{DFFAB716-84D3-454B-A6DD-DA2D94B202FD}"/>
    <cellStyle name="Input 43" xfId="50599" xr:uid="{7D2972D0-9D66-48AA-AA69-E086D2F4541A}"/>
    <cellStyle name="Input 44" xfId="50551" xr:uid="{74CE956A-511C-4465-AE4C-0343CD080C72}"/>
    <cellStyle name="Input 45" xfId="50596" xr:uid="{CEFEB93C-46CE-400D-A05F-242A0326F26F}"/>
    <cellStyle name="Input 46" xfId="50600" xr:uid="{27A6617D-906A-44E7-ACBB-4D15BA79507C}"/>
    <cellStyle name="Input 47" xfId="50618" xr:uid="{B97A7BC4-A541-46A5-A936-B13544CFFC02}"/>
    <cellStyle name="Input 5" xfId="22579" xr:uid="{00000000-0005-0000-0000-000020580000}"/>
    <cellStyle name="Input 5 10" xfId="22580" xr:uid="{00000000-0005-0000-0000-000021580000}"/>
    <cellStyle name="Input 5 10 2" xfId="22581" xr:uid="{00000000-0005-0000-0000-000022580000}"/>
    <cellStyle name="Input 5 10 2 2" xfId="22582" xr:uid="{00000000-0005-0000-0000-000023580000}"/>
    <cellStyle name="Input 5 10 3" xfId="22583" xr:uid="{00000000-0005-0000-0000-000024580000}"/>
    <cellStyle name="Input 5 11" xfId="22584" xr:uid="{00000000-0005-0000-0000-000025580000}"/>
    <cellStyle name="Input 5 11 2" xfId="22585" xr:uid="{00000000-0005-0000-0000-000026580000}"/>
    <cellStyle name="Input 5 11 2 2" xfId="22586" xr:uid="{00000000-0005-0000-0000-000027580000}"/>
    <cellStyle name="Input 5 11 3" xfId="22587" xr:uid="{00000000-0005-0000-0000-000028580000}"/>
    <cellStyle name="Input 5 12" xfId="22588" xr:uid="{00000000-0005-0000-0000-000029580000}"/>
    <cellStyle name="Input 5 12 2" xfId="22589" xr:uid="{00000000-0005-0000-0000-00002A580000}"/>
    <cellStyle name="Input 5 12 2 2" xfId="22590" xr:uid="{00000000-0005-0000-0000-00002B580000}"/>
    <cellStyle name="Input 5 12 3" xfId="22591" xr:uid="{00000000-0005-0000-0000-00002C580000}"/>
    <cellStyle name="Input 5 13" xfId="22592" xr:uid="{00000000-0005-0000-0000-00002D580000}"/>
    <cellStyle name="Input 5 13 2" xfId="22593" xr:uid="{00000000-0005-0000-0000-00002E580000}"/>
    <cellStyle name="Input 5 13 2 2" xfId="22594" xr:uid="{00000000-0005-0000-0000-00002F580000}"/>
    <cellStyle name="Input 5 13 3" xfId="22595" xr:uid="{00000000-0005-0000-0000-000030580000}"/>
    <cellStyle name="Input 5 14" xfId="22596" xr:uid="{00000000-0005-0000-0000-000031580000}"/>
    <cellStyle name="Input 5 14 2" xfId="22597" xr:uid="{00000000-0005-0000-0000-000032580000}"/>
    <cellStyle name="Input 5 14 2 2" xfId="22598" xr:uid="{00000000-0005-0000-0000-000033580000}"/>
    <cellStyle name="Input 5 14 3" xfId="22599" xr:uid="{00000000-0005-0000-0000-000034580000}"/>
    <cellStyle name="Input 5 15" xfId="22600" xr:uid="{00000000-0005-0000-0000-000035580000}"/>
    <cellStyle name="Input 5 15 2" xfId="22601" xr:uid="{00000000-0005-0000-0000-000036580000}"/>
    <cellStyle name="Input 5 15 2 2" xfId="22602" xr:uid="{00000000-0005-0000-0000-000037580000}"/>
    <cellStyle name="Input 5 15 3" xfId="22603" xr:uid="{00000000-0005-0000-0000-000038580000}"/>
    <cellStyle name="Input 5 16" xfId="22604" xr:uid="{00000000-0005-0000-0000-000039580000}"/>
    <cellStyle name="Input 5 16 2" xfId="22605" xr:uid="{00000000-0005-0000-0000-00003A580000}"/>
    <cellStyle name="Input 5 16 2 2" xfId="22606" xr:uid="{00000000-0005-0000-0000-00003B580000}"/>
    <cellStyle name="Input 5 16 3" xfId="22607" xr:uid="{00000000-0005-0000-0000-00003C580000}"/>
    <cellStyle name="Input 5 17" xfId="22608" xr:uid="{00000000-0005-0000-0000-00003D580000}"/>
    <cellStyle name="Input 5 17 2" xfId="22609" xr:uid="{00000000-0005-0000-0000-00003E580000}"/>
    <cellStyle name="Input 5 17 2 2" xfId="22610" xr:uid="{00000000-0005-0000-0000-00003F580000}"/>
    <cellStyle name="Input 5 17 3" xfId="22611" xr:uid="{00000000-0005-0000-0000-000040580000}"/>
    <cellStyle name="Input 5 18" xfId="22612" xr:uid="{00000000-0005-0000-0000-000041580000}"/>
    <cellStyle name="Input 5 18 2" xfId="22613" xr:uid="{00000000-0005-0000-0000-000042580000}"/>
    <cellStyle name="Input 5 18 2 2" xfId="22614" xr:uid="{00000000-0005-0000-0000-000043580000}"/>
    <cellStyle name="Input 5 18 3" xfId="22615" xr:uid="{00000000-0005-0000-0000-000044580000}"/>
    <cellStyle name="Input 5 19" xfId="22616" xr:uid="{00000000-0005-0000-0000-000045580000}"/>
    <cellStyle name="Input 5 19 2" xfId="22617" xr:uid="{00000000-0005-0000-0000-000046580000}"/>
    <cellStyle name="Input 5 19 2 2" xfId="22618" xr:uid="{00000000-0005-0000-0000-000047580000}"/>
    <cellStyle name="Input 5 19 3" xfId="22619" xr:uid="{00000000-0005-0000-0000-000048580000}"/>
    <cellStyle name="Input 5 2" xfId="22620" xr:uid="{00000000-0005-0000-0000-000049580000}"/>
    <cellStyle name="Input 5 2 10" xfId="22621" xr:uid="{00000000-0005-0000-0000-00004A580000}"/>
    <cellStyle name="Input 5 2 10 2" xfId="22622" xr:uid="{00000000-0005-0000-0000-00004B580000}"/>
    <cellStyle name="Input 5 2 10 2 2" xfId="22623" xr:uid="{00000000-0005-0000-0000-00004C580000}"/>
    <cellStyle name="Input 5 2 10 3" xfId="22624" xr:uid="{00000000-0005-0000-0000-00004D580000}"/>
    <cellStyle name="Input 5 2 11" xfId="22625" xr:uid="{00000000-0005-0000-0000-00004E580000}"/>
    <cellStyle name="Input 5 2 11 2" xfId="22626" xr:uid="{00000000-0005-0000-0000-00004F580000}"/>
    <cellStyle name="Input 5 2 11 2 2" xfId="22627" xr:uid="{00000000-0005-0000-0000-000050580000}"/>
    <cellStyle name="Input 5 2 11 3" xfId="22628" xr:uid="{00000000-0005-0000-0000-000051580000}"/>
    <cellStyle name="Input 5 2 12" xfId="22629" xr:uid="{00000000-0005-0000-0000-000052580000}"/>
    <cellStyle name="Input 5 2 12 2" xfId="22630" xr:uid="{00000000-0005-0000-0000-000053580000}"/>
    <cellStyle name="Input 5 2 12 2 2" xfId="22631" xr:uid="{00000000-0005-0000-0000-000054580000}"/>
    <cellStyle name="Input 5 2 12 3" xfId="22632" xr:uid="{00000000-0005-0000-0000-000055580000}"/>
    <cellStyle name="Input 5 2 13" xfId="22633" xr:uid="{00000000-0005-0000-0000-000056580000}"/>
    <cellStyle name="Input 5 2 13 2" xfId="22634" xr:uid="{00000000-0005-0000-0000-000057580000}"/>
    <cellStyle name="Input 5 2 13 2 2" xfId="22635" xr:uid="{00000000-0005-0000-0000-000058580000}"/>
    <cellStyle name="Input 5 2 13 3" xfId="22636" xr:uid="{00000000-0005-0000-0000-000059580000}"/>
    <cellStyle name="Input 5 2 14" xfId="22637" xr:uid="{00000000-0005-0000-0000-00005A580000}"/>
    <cellStyle name="Input 5 2 14 2" xfId="22638" xr:uid="{00000000-0005-0000-0000-00005B580000}"/>
    <cellStyle name="Input 5 2 14 2 2" xfId="22639" xr:uid="{00000000-0005-0000-0000-00005C580000}"/>
    <cellStyle name="Input 5 2 14 3" xfId="22640" xr:uid="{00000000-0005-0000-0000-00005D580000}"/>
    <cellStyle name="Input 5 2 15" xfId="22641" xr:uid="{00000000-0005-0000-0000-00005E580000}"/>
    <cellStyle name="Input 5 2 15 2" xfId="22642" xr:uid="{00000000-0005-0000-0000-00005F580000}"/>
    <cellStyle name="Input 5 2 15 2 2" xfId="22643" xr:uid="{00000000-0005-0000-0000-000060580000}"/>
    <cellStyle name="Input 5 2 15 3" xfId="22644" xr:uid="{00000000-0005-0000-0000-000061580000}"/>
    <cellStyle name="Input 5 2 16" xfId="22645" xr:uid="{00000000-0005-0000-0000-000062580000}"/>
    <cellStyle name="Input 5 2 16 2" xfId="22646" xr:uid="{00000000-0005-0000-0000-000063580000}"/>
    <cellStyle name="Input 5 2 16 2 2" xfId="22647" xr:uid="{00000000-0005-0000-0000-000064580000}"/>
    <cellStyle name="Input 5 2 16 3" xfId="22648" xr:uid="{00000000-0005-0000-0000-000065580000}"/>
    <cellStyle name="Input 5 2 17" xfId="22649" xr:uid="{00000000-0005-0000-0000-000066580000}"/>
    <cellStyle name="Input 5 2 17 2" xfId="22650" xr:uid="{00000000-0005-0000-0000-000067580000}"/>
    <cellStyle name="Input 5 2 17 2 2" xfId="22651" xr:uid="{00000000-0005-0000-0000-000068580000}"/>
    <cellStyle name="Input 5 2 17 3" xfId="22652" xr:uid="{00000000-0005-0000-0000-000069580000}"/>
    <cellStyle name="Input 5 2 18" xfId="22653" xr:uid="{00000000-0005-0000-0000-00006A580000}"/>
    <cellStyle name="Input 5 2 18 2" xfId="22654" xr:uid="{00000000-0005-0000-0000-00006B580000}"/>
    <cellStyle name="Input 5 2 18 2 2" xfId="22655" xr:uid="{00000000-0005-0000-0000-00006C580000}"/>
    <cellStyle name="Input 5 2 18 3" xfId="22656" xr:uid="{00000000-0005-0000-0000-00006D580000}"/>
    <cellStyle name="Input 5 2 19" xfId="22657" xr:uid="{00000000-0005-0000-0000-00006E580000}"/>
    <cellStyle name="Input 5 2 19 2" xfId="22658" xr:uid="{00000000-0005-0000-0000-00006F580000}"/>
    <cellStyle name="Input 5 2 19 2 2" xfId="22659" xr:uid="{00000000-0005-0000-0000-000070580000}"/>
    <cellStyle name="Input 5 2 19 3" xfId="22660" xr:uid="{00000000-0005-0000-0000-000071580000}"/>
    <cellStyle name="Input 5 2 2" xfId="22661" xr:uid="{00000000-0005-0000-0000-000072580000}"/>
    <cellStyle name="Input 5 2 2 10" xfId="22662" xr:uid="{00000000-0005-0000-0000-000073580000}"/>
    <cellStyle name="Input 5 2 2 10 2" xfId="22663" xr:uid="{00000000-0005-0000-0000-000074580000}"/>
    <cellStyle name="Input 5 2 2 10 2 2" xfId="22664" xr:uid="{00000000-0005-0000-0000-000075580000}"/>
    <cellStyle name="Input 5 2 2 10 3" xfId="22665" xr:uid="{00000000-0005-0000-0000-000076580000}"/>
    <cellStyle name="Input 5 2 2 11" xfId="22666" xr:uid="{00000000-0005-0000-0000-000077580000}"/>
    <cellStyle name="Input 5 2 2 11 2" xfId="22667" xr:uid="{00000000-0005-0000-0000-000078580000}"/>
    <cellStyle name="Input 5 2 2 11 2 2" xfId="22668" xr:uid="{00000000-0005-0000-0000-000079580000}"/>
    <cellStyle name="Input 5 2 2 11 3" xfId="22669" xr:uid="{00000000-0005-0000-0000-00007A580000}"/>
    <cellStyle name="Input 5 2 2 12" xfId="22670" xr:uid="{00000000-0005-0000-0000-00007B580000}"/>
    <cellStyle name="Input 5 2 2 12 2" xfId="22671" xr:uid="{00000000-0005-0000-0000-00007C580000}"/>
    <cellStyle name="Input 5 2 2 12 2 2" xfId="22672" xr:uid="{00000000-0005-0000-0000-00007D580000}"/>
    <cellStyle name="Input 5 2 2 12 3" xfId="22673" xr:uid="{00000000-0005-0000-0000-00007E580000}"/>
    <cellStyle name="Input 5 2 2 13" xfId="22674" xr:uid="{00000000-0005-0000-0000-00007F580000}"/>
    <cellStyle name="Input 5 2 2 13 2" xfId="22675" xr:uid="{00000000-0005-0000-0000-000080580000}"/>
    <cellStyle name="Input 5 2 2 13 2 2" xfId="22676" xr:uid="{00000000-0005-0000-0000-000081580000}"/>
    <cellStyle name="Input 5 2 2 13 3" xfId="22677" xr:uid="{00000000-0005-0000-0000-000082580000}"/>
    <cellStyle name="Input 5 2 2 14" xfId="22678" xr:uid="{00000000-0005-0000-0000-000083580000}"/>
    <cellStyle name="Input 5 2 2 14 2" xfId="22679" xr:uid="{00000000-0005-0000-0000-000084580000}"/>
    <cellStyle name="Input 5 2 2 14 2 2" xfId="22680" xr:uid="{00000000-0005-0000-0000-000085580000}"/>
    <cellStyle name="Input 5 2 2 14 3" xfId="22681" xr:uid="{00000000-0005-0000-0000-000086580000}"/>
    <cellStyle name="Input 5 2 2 15" xfId="22682" xr:uid="{00000000-0005-0000-0000-000087580000}"/>
    <cellStyle name="Input 5 2 2 15 2" xfId="22683" xr:uid="{00000000-0005-0000-0000-000088580000}"/>
    <cellStyle name="Input 5 2 2 15 2 2" xfId="22684" xr:uid="{00000000-0005-0000-0000-000089580000}"/>
    <cellStyle name="Input 5 2 2 15 3" xfId="22685" xr:uid="{00000000-0005-0000-0000-00008A580000}"/>
    <cellStyle name="Input 5 2 2 16" xfId="22686" xr:uid="{00000000-0005-0000-0000-00008B580000}"/>
    <cellStyle name="Input 5 2 2 16 2" xfId="22687" xr:uid="{00000000-0005-0000-0000-00008C580000}"/>
    <cellStyle name="Input 5 2 2 16 2 2" xfId="22688" xr:uid="{00000000-0005-0000-0000-00008D580000}"/>
    <cellStyle name="Input 5 2 2 16 3" xfId="22689" xr:uid="{00000000-0005-0000-0000-00008E580000}"/>
    <cellStyle name="Input 5 2 2 17" xfId="22690" xr:uid="{00000000-0005-0000-0000-00008F580000}"/>
    <cellStyle name="Input 5 2 2 17 2" xfId="22691" xr:uid="{00000000-0005-0000-0000-000090580000}"/>
    <cellStyle name="Input 5 2 2 17 2 2" xfId="22692" xr:uid="{00000000-0005-0000-0000-000091580000}"/>
    <cellStyle name="Input 5 2 2 17 3" xfId="22693" xr:uid="{00000000-0005-0000-0000-000092580000}"/>
    <cellStyle name="Input 5 2 2 18" xfId="22694" xr:uid="{00000000-0005-0000-0000-000093580000}"/>
    <cellStyle name="Input 5 2 2 18 2" xfId="22695" xr:uid="{00000000-0005-0000-0000-000094580000}"/>
    <cellStyle name="Input 5 2 2 19" xfId="22696" xr:uid="{00000000-0005-0000-0000-000095580000}"/>
    <cellStyle name="Input 5 2 2 2" xfId="22697" xr:uid="{00000000-0005-0000-0000-000096580000}"/>
    <cellStyle name="Input 5 2 2 2 10" xfId="22698" xr:uid="{00000000-0005-0000-0000-000097580000}"/>
    <cellStyle name="Input 5 2 2 2 10 2" xfId="22699" xr:uid="{00000000-0005-0000-0000-000098580000}"/>
    <cellStyle name="Input 5 2 2 2 10 2 2" xfId="22700" xr:uid="{00000000-0005-0000-0000-000099580000}"/>
    <cellStyle name="Input 5 2 2 2 10 3" xfId="22701" xr:uid="{00000000-0005-0000-0000-00009A580000}"/>
    <cellStyle name="Input 5 2 2 2 11" xfId="22702" xr:uid="{00000000-0005-0000-0000-00009B580000}"/>
    <cellStyle name="Input 5 2 2 2 11 2" xfId="22703" xr:uid="{00000000-0005-0000-0000-00009C580000}"/>
    <cellStyle name="Input 5 2 2 2 11 2 2" xfId="22704" xr:uid="{00000000-0005-0000-0000-00009D580000}"/>
    <cellStyle name="Input 5 2 2 2 11 3" xfId="22705" xr:uid="{00000000-0005-0000-0000-00009E580000}"/>
    <cellStyle name="Input 5 2 2 2 12" xfId="22706" xr:uid="{00000000-0005-0000-0000-00009F580000}"/>
    <cellStyle name="Input 5 2 2 2 12 2" xfId="22707" xr:uid="{00000000-0005-0000-0000-0000A0580000}"/>
    <cellStyle name="Input 5 2 2 2 12 2 2" xfId="22708" xr:uid="{00000000-0005-0000-0000-0000A1580000}"/>
    <cellStyle name="Input 5 2 2 2 12 3" xfId="22709" xr:uid="{00000000-0005-0000-0000-0000A2580000}"/>
    <cellStyle name="Input 5 2 2 2 13" xfId="22710" xr:uid="{00000000-0005-0000-0000-0000A3580000}"/>
    <cellStyle name="Input 5 2 2 2 13 2" xfId="22711" xr:uid="{00000000-0005-0000-0000-0000A4580000}"/>
    <cellStyle name="Input 5 2 2 2 13 2 2" xfId="22712" xr:uid="{00000000-0005-0000-0000-0000A5580000}"/>
    <cellStyle name="Input 5 2 2 2 13 3" xfId="22713" xr:uid="{00000000-0005-0000-0000-0000A6580000}"/>
    <cellStyle name="Input 5 2 2 2 14" xfId="22714" xr:uid="{00000000-0005-0000-0000-0000A7580000}"/>
    <cellStyle name="Input 5 2 2 2 14 2" xfId="22715" xr:uid="{00000000-0005-0000-0000-0000A8580000}"/>
    <cellStyle name="Input 5 2 2 2 14 2 2" xfId="22716" xr:uid="{00000000-0005-0000-0000-0000A9580000}"/>
    <cellStyle name="Input 5 2 2 2 14 3" xfId="22717" xr:uid="{00000000-0005-0000-0000-0000AA580000}"/>
    <cellStyle name="Input 5 2 2 2 15" xfId="22718" xr:uid="{00000000-0005-0000-0000-0000AB580000}"/>
    <cellStyle name="Input 5 2 2 2 15 2" xfId="22719" xr:uid="{00000000-0005-0000-0000-0000AC580000}"/>
    <cellStyle name="Input 5 2 2 2 15 2 2" xfId="22720" xr:uid="{00000000-0005-0000-0000-0000AD580000}"/>
    <cellStyle name="Input 5 2 2 2 15 3" xfId="22721" xr:uid="{00000000-0005-0000-0000-0000AE580000}"/>
    <cellStyle name="Input 5 2 2 2 16" xfId="22722" xr:uid="{00000000-0005-0000-0000-0000AF580000}"/>
    <cellStyle name="Input 5 2 2 2 16 2" xfId="22723" xr:uid="{00000000-0005-0000-0000-0000B0580000}"/>
    <cellStyle name="Input 5 2 2 2 16 2 2" xfId="22724" xr:uid="{00000000-0005-0000-0000-0000B1580000}"/>
    <cellStyle name="Input 5 2 2 2 16 3" xfId="22725" xr:uid="{00000000-0005-0000-0000-0000B2580000}"/>
    <cellStyle name="Input 5 2 2 2 17" xfId="22726" xr:uid="{00000000-0005-0000-0000-0000B3580000}"/>
    <cellStyle name="Input 5 2 2 2 17 2" xfId="22727" xr:uid="{00000000-0005-0000-0000-0000B4580000}"/>
    <cellStyle name="Input 5 2 2 2 17 2 2" xfId="22728" xr:uid="{00000000-0005-0000-0000-0000B5580000}"/>
    <cellStyle name="Input 5 2 2 2 17 3" xfId="22729" xr:uid="{00000000-0005-0000-0000-0000B6580000}"/>
    <cellStyle name="Input 5 2 2 2 18" xfId="22730" xr:uid="{00000000-0005-0000-0000-0000B7580000}"/>
    <cellStyle name="Input 5 2 2 2 18 2" xfId="22731" xr:uid="{00000000-0005-0000-0000-0000B8580000}"/>
    <cellStyle name="Input 5 2 2 2 18 2 2" xfId="22732" xr:uid="{00000000-0005-0000-0000-0000B9580000}"/>
    <cellStyle name="Input 5 2 2 2 18 3" xfId="22733" xr:uid="{00000000-0005-0000-0000-0000BA580000}"/>
    <cellStyle name="Input 5 2 2 2 19" xfId="22734" xr:uid="{00000000-0005-0000-0000-0000BB580000}"/>
    <cellStyle name="Input 5 2 2 2 19 2" xfId="22735" xr:uid="{00000000-0005-0000-0000-0000BC580000}"/>
    <cellStyle name="Input 5 2 2 2 19 2 2" xfId="22736" xr:uid="{00000000-0005-0000-0000-0000BD580000}"/>
    <cellStyle name="Input 5 2 2 2 19 3" xfId="22737" xr:uid="{00000000-0005-0000-0000-0000BE580000}"/>
    <cellStyle name="Input 5 2 2 2 2" xfId="22738" xr:uid="{00000000-0005-0000-0000-0000BF580000}"/>
    <cellStyle name="Input 5 2 2 2 2 2" xfId="22739" xr:uid="{00000000-0005-0000-0000-0000C0580000}"/>
    <cellStyle name="Input 5 2 2 2 2 2 2" xfId="22740" xr:uid="{00000000-0005-0000-0000-0000C1580000}"/>
    <cellStyle name="Input 5 2 2 2 2 2 3" xfId="22741" xr:uid="{00000000-0005-0000-0000-0000C2580000}"/>
    <cellStyle name="Input 5 2 2 2 2 3" xfId="22742" xr:uid="{00000000-0005-0000-0000-0000C3580000}"/>
    <cellStyle name="Input 5 2 2 2 2 3 2" xfId="22743" xr:uid="{00000000-0005-0000-0000-0000C4580000}"/>
    <cellStyle name="Input 5 2 2 2 2 4" xfId="22744" xr:uid="{00000000-0005-0000-0000-0000C5580000}"/>
    <cellStyle name="Input 5 2 2 2 20" xfId="22745" xr:uid="{00000000-0005-0000-0000-0000C6580000}"/>
    <cellStyle name="Input 5 2 2 2 20 2" xfId="22746" xr:uid="{00000000-0005-0000-0000-0000C7580000}"/>
    <cellStyle name="Input 5 2 2 2 20 2 2" xfId="22747" xr:uid="{00000000-0005-0000-0000-0000C8580000}"/>
    <cellStyle name="Input 5 2 2 2 20 3" xfId="22748" xr:uid="{00000000-0005-0000-0000-0000C9580000}"/>
    <cellStyle name="Input 5 2 2 2 21" xfId="22749" xr:uid="{00000000-0005-0000-0000-0000CA580000}"/>
    <cellStyle name="Input 5 2 2 2 21 2" xfId="22750" xr:uid="{00000000-0005-0000-0000-0000CB580000}"/>
    <cellStyle name="Input 5 2 2 2 22" xfId="22751" xr:uid="{00000000-0005-0000-0000-0000CC580000}"/>
    <cellStyle name="Input 5 2 2 2 23" xfId="22752" xr:uid="{00000000-0005-0000-0000-0000CD580000}"/>
    <cellStyle name="Input 5 2 2 2 3" xfId="22753" xr:uid="{00000000-0005-0000-0000-0000CE580000}"/>
    <cellStyle name="Input 5 2 2 2 3 2" xfId="22754" xr:uid="{00000000-0005-0000-0000-0000CF580000}"/>
    <cellStyle name="Input 5 2 2 2 3 2 2" xfId="22755" xr:uid="{00000000-0005-0000-0000-0000D0580000}"/>
    <cellStyle name="Input 5 2 2 2 3 3" xfId="22756" xr:uid="{00000000-0005-0000-0000-0000D1580000}"/>
    <cellStyle name="Input 5 2 2 2 3 4" xfId="22757" xr:uid="{00000000-0005-0000-0000-0000D2580000}"/>
    <cellStyle name="Input 5 2 2 2 4" xfId="22758" xr:uid="{00000000-0005-0000-0000-0000D3580000}"/>
    <cellStyle name="Input 5 2 2 2 4 2" xfId="22759" xr:uid="{00000000-0005-0000-0000-0000D4580000}"/>
    <cellStyle name="Input 5 2 2 2 4 2 2" xfId="22760" xr:uid="{00000000-0005-0000-0000-0000D5580000}"/>
    <cellStyle name="Input 5 2 2 2 4 3" xfId="22761" xr:uid="{00000000-0005-0000-0000-0000D6580000}"/>
    <cellStyle name="Input 5 2 2 2 4 4" xfId="22762" xr:uid="{00000000-0005-0000-0000-0000D7580000}"/>
    <cellStyle name="Input 5 2 2 2 5" xfId="22763" xr:uid="{00000000-0005-0000-0000-0000D8580000}"/>
    <cellStyle name="Input 5 2 2 2 5 2" xfId="22764" xr:uid="{00000000-0005-0000-0000-0000D9580000}"/>
    <cellStyle name="Input 5 2 2 2 5 2 2" xfId="22765" xr:uid="{00000000-0005-0000-0000-0000DA580000}"/>
    <cellStyle name="Input 5 2 2 2 5 3" xfId="22766" xr:uid="{00000000-0005-0000-0000-0000DB580000}"/>
    <cellStyle name="Input 5 2 2 2 6" xfId="22767" xr:uid="{00000000-0005-0000-0000-0000DC580000}"/>
    <cellStyle name="Input 5 2 2 2 6 2" xfId="22768" xr:uid="{00000000-0005-0000-0000-0000DD580000}"/>
    <cellStyle name="Input 5 2 2 2 6 2 2" xfId="22769" xr:uid="{00000000-0005-0000-0000-0000DE580000}"/>
    <cellStyle name="Input 5 2 2 2 6 3" xfId="22770" xr:uid="{00000000-0005-0000-0000-0000DF580000}"/>
    <cellStyle name="Input 5 2 2 2 7" xfId="22771" xr:uid="{00000000-0005-0000-0000-0000E0580000}"/>
    <cellStyle name="Input 5 2 2 2 7 2" xfId="22772" xr:uid="{00000000-0005-0000-0000-0000E1580000}"/>
    <cellStyle name="Input 5 2 2 2 7 2 2" xfId="22773" xr:uid="{00000000-0005-0000-0000-0000E2580000}"/>
    <cellStyle name="Input 5 2 2 2 7 3" xfId="22774" xr:uid="{00000000-0005-0000-0000-0000E3580000}"/>
    <cellStyle name="Input 5 2 2 2 8" xfId="22775" xr:uid="{00000000-0005-0000-0000-0000E4580000}"/>
    <cellStyle name="Input 5 2 2 2 8 2" xfId="22776" xr:uid="{00000000-0005-0000-0000-0000E5580000}"/>
    <cellStyle name="Input 5 2 2 2 8 2 2" xfId="22777" xr:uid="{00000000-0005-0000-0000-0000E6580000}"/>
    <cellStyle name="Input 5 2 2 2 8 3" xfId="22778" xr:uid="{00000000-0005-0000-0000-0000E7580000}"/>
    <cellStyle name="Input 5 2 2 2 9" xfId="22779" xr:uid="{00000000-0005-0000-0000-0000E8580000}"/>
    <cellStyle name="Input 5 2 2 2 9 2" xfId="22780" xr:uid="{00000000-0005-0000-0000-0000E9580000}"/>
    <cellStyle name="Input 5 2 2 2 9 2 2" xfId="22781" xr:uid="{00000000-0005-0000-0000-0000EA580000}"/>
    <cellStyle name="Input 5 2 2 2 9 3" xfId="22782" xr:uid="{00000000-0005-0000-0000-0000EB580000}"/>
    <cellStyle name="Input 5 2 2 20" xfId="22783" xr:uid="{00000000-0005-0000-0000-0000EC580000}"/>
    <cellStyle name="Input 5 2 2 3" xfId="22784" xr:uid="{00000000-0005-0000-0000-0000ED580000}"/>
    <cellStyle name="Input 5 2 2 3 2" xfId="22785" xr:uid="{00000000-0005-0000-0000-0000EE580000}"/>
    <cellStyle name="Input 5 2 2 3 2 2" xfId="22786" xr:uid="{00000000-0005-0000-0000-0000EF580000}"/>
    <cellStyle name="Input 5 2 2 3 2 3" xfId="22787" xr:uid="{00000000-0005-0000-0000-0000F0580000}"/>
    <cellStyle name="Input 5 2 2 3 3" xfId="22788" xr:uid="{00000000-0005-0000-0000-0000F1580000}"/>
    <cellStyle name="Input 5 2 2 3 3 2" xfId="22789" xr:uid="{00000000-0005-0000-0000-0000F2580000}"/>
    <cellStyle name="Input 5 2 2 3 4" xfId="22790" xr:uid="{00000000-0005-0000-0000-0000F3580000}"/>
    <cellStyle name="Input 5 2 2 4" xfId="22791" xr:uid="{00000000-0005-0000-0000-0000F4580000}"/>
    <cellStyle name="Input 5 2 2 4 2" xfId="22792" xr:uid="{00000000-0005-0000-0000-0000F5580000}"/>
    <cellStyle name="Input 5 2 2 4 2 2" xfId="22793" xr:uid="{00000000-0005-0000-0000-0000F6580000}"/>
    <cellStyle name="Input 5 2 2 4 3" xfId="22794" xr:uid="{00000000-0005-0000-0000-0000F7580000}"/>
    <cellStyle name="Input 5 2 2 4 4" xfId="22795" xr:uid="{00000000-0005-0000-0000-0000F8580000}"/>
    <cellStyle name="Input 5 2 2 5" xfId="22796" xr:uid="{00000000-0005-0000-0000-0000F9580000}"/>
    <cellStyle name="Input 5 2 2 5 2" xfId="22797" xr:uid="{00000000-0005-0000-0000-0000FA580000}"/>
    <cellStyle name="Input 5 2 2 5 2 2" xfId="22798" xr:uid="{00000000-0005-0000-0000-0000FB580000}"/>
    <cellStyle name="Input 5 2 2 5 3" xfId="22799" xr:uid="{00000000-0005-0000-0000-0000FC580000}"/>
    <cellStyle name="Input 5 2 2 5 4" xfId="22800" xr:uid="{00000000-0005-0000-0000-0000FD580000}"/>
    <cellStyle name="Input 5 2 2 6" xfId="22801" xr:uid="{00000000-0005-0000-0000-0000FE580000}"/>
    <cellStyle name="Input 5 2 2 6 2" xfId="22802" xr:uid="{00000000-0005-0000-0000-0000FF580000}"/>
    <cellStyle name="Input 5 2 2 6 2 2" xfId="22803" xr:uid="{00000000-0005-0000-0000-000000590000}"/>
    <cellStyle name="Input 5 2 2 6 3" xfId="22804" xr:uid="{00000000-0005-0000-0000-000001590000}"/>
    <cellStyle name="Input 5 2 2 7" xfId="22805" xr:uid="{00000000-0005-0000-0000-000002590000}"/>
    <cellStyle name="Input 5 2 2 7 2" xfId="22806" xr:uid="{00000000-0005-0000-0000-000003590000}"/>
    <cellStyle name="Input 5 2 2 7 2 2" xfId="22807" xr:uid="{00000000-0005-0000-0000-000004590000}"/>
    <cellStyle name="Input 5 2 2 7 3" xfId="22808" xr:uid="{00000000-0005-0000-0000-000005590000}"/>
    <cellStyle name="Input 5 2 2 8" xfId="22809" xr:uid="{00000000-0005-0000-0000-000006590000}"/>
    <cellStyle name="Input 5 2 2 8 2" xfId="22810" xr:uid="{00000000-0005-0000-0000-000007590000}"/>
    <cellStyle name="Input 5 2 2 8 2 2" xfId="22811" xr:uid="{00000000-0005-0000-0000-000008590000}"/>
    <cellStyle name="Input 5 2 2 8 3" xfId="22812" xr:uid="{00000000-0005-0000-0000-000009590000}"/>
    <cellStyle name="Input 5 2 2 9" xfId="22813" xr:uid="{00000000-0005-0000-0000-00000A590000}"/>
    <cellStyle name="Input 5 2 2 9 2" xfId="22814" xr:uid="{00000000-0005-0000-0000-00000B590000}"/>
    <cellStyle name="Input 5 2 2 9 2 2" xfId="22815" xr:uid="{00000000-0005-0000-0000-00000C590000}"/>
    <cellStyle name="Input 5 2 2 9 3" xfId="22816" xr:uid="{00000000-0005-0000-0000-00000D590000}"/>
    <cellStyle name="Input 5 2 20" xfId="22817" xr:uid="{00000000-0005-0000-0000-00000E590000}"/>
    <cellStyle name="Input 5 2 20 2" xfId="22818" xr:uid="{00000000-0005-0000-0000-00000F590000}"/>
    <cellStyle name="Input 5 2 20 2 2" xfId="22819" xr:uid="{00000000-0005-0000-0000-000010590000}"/>
    <cellStyle name="Input 5 2 20 3" xfId="22820" xr:uid="{00000000-0005-0000-0000-000011590000}"/>
    <cellStyle name="Input 5 2 21" xfId="22821" xr:uid="{00000000-0005-0000-0000-000012590000}"/>
    <cellStyle name="Input 5 2 21 2" xfId="22822" xr:uid="{00000000-0005-0000-0000-000013590000}"/>
    <cellStyle name="Input 5 2 22" xfId="22823" xr:uid="{00000000-0005-0000-0000-000014590000}"/>
    <cellStyle name="Input 5 2 23" xfId="22824" xr:uid="{00000000-0005-0000-0000-000015590000}"/>
    <cellStyle name="Input 5 2 3" xfId="22825" xr:uid="{00000000-0005-0000-0000-000016590000}"/>
    <cellStyle name="Input 5 2 3 10" xfId="22826" xr:uid="{00000000-0005-0000-0000-000017590000}"/>
    <cellStyle name="Input 5 2 3 10 2" xfId="22827" xr:uid="{00000000-0005-0000-0000-000018590000}"/>
    <cellStyle name="Input 5 2 3 10 2 2" xfId="22828" xr:uid="{00000000-0005-0000-0000-000019590000}"/>
    <cellStyle name="Input 5 2 3 10 3" xfId="22829" xr:uid="{00000000-0005-0000-0000-00001A590000}"/>
    <cellStyle name="Input 5 2 3 11" xfId="22830" xr:uid="{00000000-0005-0000-0000-00001B590000}"/>
    <cellStyle name="Input 5 2 3 11 2" xfId="22831" xr:uid="{00000000-0005-0000-0000-00001C590000}"/>
    <cellStyle name="Input 5 2 3 11 2 2" xfId="22832" xr:uid="{00000000-0005-0000-0000-00001D590000}"/>
    <cellStyle name="Input 5 2 3 11 3" xfId="22833" xr:uid="{00000000-0005-0000-0000-00001E590000}"/>
    <cellStyle name="Input 5 2 3 12" xfId="22834" xr:uid="{00000000-0005-0000-0000-00001F590000}"/>
    <cellStyle name="Input 5 2 3 12 2" xfId="22835" xr:uid="{00000000-0005-0000-0000-000020590000}"/>
    <cellStyle name="Input 5 2 3 12 2 2" xfId="22836" xr:uid="{00000000-0005-0000-0000-000021590000}"/>
    <cellStyle name="Input 5 2 3 12 3" xfId="22837" xr:uid="{00000000-0005-0000-0000-000022590000}"/>
    <cellStyle name="Input 5 2 3 13" xfId="22838" xr:uid="{00000000-0005-0000-0000-000023590000}"/>
    <cellStyle name="Input 5 2 3 13 2" xfId="22839" xr:uid="{00000000-0005-0000-0000-000024590000}"/>
    <cellStyle name="Input 5 2 3 13 2 2" xfId="22840" xr:uid="{00000000-0005-0000-0000-000025590000}"/>
    <cellStyle name="Input 5 2 3 13 3" xfId="22841" xr:uid="{00000000-0005-0000-0000-000026590000}"/>
    <cellStyle name="Input 5 2 3 14" xfId="22842" xr:uid="{00000000-0005-0000-0000-000027590000}"/>
    <cellStyle name="Input 5 2 3 14 2" xfId="22843" xr:uid="{00000000-0005-0000-0000-000028590000}"/>
    <cellStyle name="Input 5 2 3 14 2 2" xfId="22844" xr:uid="{00000000-0005-0000-0000-000029590000}"/>
    <cellStyle name="Input 5 2 3 14 3" xfId="22845" xr:uid="{00000000-0005-0000-0000-00002A590000}"/>
    <cellStyle name="Input 5 2 3 15" xfId="22846" xr:uid="{00000000-0005-0000-0000-00002B590000}"/>
    <cellStyle name="Input 5 2 3 15 2" xfId="22847" xr:uid="{00000000-0005-0000-0000-00002C590000}"/>
    <cellStyle name="Input 5 2 3 15 2 2" xfId="22848" xr:uid="{00000000-0005-0000-0000-00002D590000}"/>
    <cellStyle name="Input 5 2 3 15 3" xfId="22849" xr:uid="{00000000-0005-0000-0000-00002E590000}"/>
    <cellStyle name="Input 5 2 3 16" xfId="22850" xr:uid="{00000000-0005-0000-0000-00002F590000}"/>
    <cellStyle name="Input 5 2 3 16 2" xfId="22851" xr:uid="{00000000-0005-0000-0000-000030590000}"/>
    <cellStyle name="Input 5 2 3 16 2 2" xfId="22852" xr:uid="{00000000-0005-0000-0000-000031590000}"/>
    <cellStyle name="Input 5 2 3 16 3" xfId="22853" xr:uid="{00000000-0005-0000-0000-000032590000}"/>
    <cellStyle name="Input 5 2 3 17" xfId="22854" xr:uid="{00000000-0005-0000-0000-000033590000}"/>
    <cellStyle name="Input 5 2 3 17 2" xfId="22855" xr:uid="{00000000-0005-0000-0000-000034590000}"/>
    <cellStyle name="Input 5 2 3 17 2 2" xfId="22856" xr:uid="{00000000-0005-0000-0000-000035590000}"/>
    <cellStyle name="Input 5 2 3 17 3" xfId="22857" xr:uid="{00000000-0005-0000-0000-000036590000}"/>
    <cellStyle name="Input 5 2 3 18" xfId="22858" xr:uid="{00000000-0005-0000-0000-000037590000}"/>
    <cellStyle name="Input 5 2 3 18 2" xfId="22859" xr:uid="{00000000-0005-0000-0000-000038590000}"/>
    <cellStyle name="Input 5 2 3 19" xfId="22860" xr:uid="{00000000-0005-0000-0000-000039590000}"/>
    <cellStyle name="Input 5 2 3 2" xfId="22861" xr:uid="{00000000-0005-0000-0000-00003A590000}"/>
    <cellStyle name="Input 5 2 3 2 10" xfId="22862" xr:uid="{00000000-0005-0000-0000-00003B590000}"/>
    <cellStyle name="Input 5 2 3 2 10 2" xfId="22863" xr:uid="{00000000-0005-0000-0000-00003C590000}"/>
    <cellStyle name="Input 5 2 3 2 10 2 2" xfId="22864" xr:uid="{00000000-0005-0000-0000-00003D590000}"/>
    <cellStyle name="Input 5 2 3 2 10 3" xfId="22865" xr:uid="{00000000-0005-0000-0000-00003E590000}"/>
    <cellStyle name="Input 5 2 3 2 11" xfId="22866" xr:uid="{00000000-0005-0000-0000-00003F590000}"/>
    <cellStyle name="Input 5 2 3 2 11 2" xfId="22867" xr:uid="{00000000-0005-0000-0000-000040590000}"/>
    <cellStyle name="Input 5 2 3 2 11 2 2" xfId="22868" xr:uid="{00000000-0005-0000-0000-000041590000}"/>
    <cellStyle name="Input 5 2 3 2 11 3" xfId="22869" xr:uid="{00000000-0005-0000-0000-000042590000}"/>
    <cellStyle name="Input 5 2 3 2 12" xfId="22870" xr:uid="{00000000-0005-0000-0000-000043590000}"/>
    <cellStyle name="Input 5 2 3 2 12 2" xfId="22871" xr:uid="{00000000-0005-0000-0000-000044590000}"/>
    <cellStyle name="Input 5 2 3 2 12 2 2" xfId="22872" xr:uid="{00000000-0005-0000-0000-000045590000}"/>
    <cellStyle name="Input 5 2 3 2 12 3" xfId="22873" xr:uid="{00000000-0005-0000-0000-000046590000}"/>
    <cellStyle name="Input 5 2 3 2 13" xfId="22874" xr:uid="{00000000-0005-0000-0000-000047590000}"/>
    <cellStyle name="Input 5 2 3 2 13 2" xfId="22875" xr:uid="{00000000-0005-0000-0000-000048590000}"/>
    <cellStyle name="Input 5 2 3 2 13 2 2" xfId="22876" xr:uid="{00000000-0005-0000-0000-000049590000}"/>
    <cellStyle name="Input 5 2 3 2 13 3" xfId="22877" xr:uid="{00000000-0005-0000-0000-00004A590000}"/>
    <cellStyle name="Input 5 2 3 2 14" xfId="22878" xr:uid="{00000000-0005-0000-0000-00004B590000}"/>
    <cellStyle name="Input 5 2 3 2 14 2" xfId="22879" xr:uid="{00000000-0005-0000-0000-00004C590000}"/>
    <cellStyle name="Input 5 2 3 2 14 2 2" xfId="22880" xr:uid="{00000000-0005-0000-0000-00004D590000}"/>
    <cellStyle name="Input 5 2 3 2 14 3" xfId="22881" xr:uid="{00000000-0005-0000-0000-00004E590000}"/>
    <cellStyle name="Input 5 2 3 2 15" xfId="22882" xr:uid="{00000000-0005-0000-0000-00004F590000}"/>
    <cellStyle name="Input 5 2 3 2 15 2" xfId="22883" xr:uid="{00000000-0005-0000-0000-000050590000}"/>
    <cellStyle name="Input 5 2 3 2 15 2 2" xfId="22884" xr:uid="{00000000-0005-0000-0000-000051590000}"/>
    <cellStyle name="Input 5 2 3 2 15 3" xfId="22885" xr:uid="{00000000-0005-0000-0000-000052590000}"/>
    <cellStyle name="Input 5 2 3 2 16" xfId="22886" xr:uid="{00000000-0005-0000-0000-000053590000}"/>
    <cellStyle name="Input 5 2 3 2 16 2" xfId="22887" xr:uid="{00000000-0005-0000-0000-000054590000}"/>
    <cellStyle name="Input 5 2 3 2 16 2 2" xfId="22888" xr:uid="{00000000-0005-0000-0000-000055590000}"/>
    <cellStyle name="Input 5 2 3 2 16 3" xfId="22889" xr:uid="{00000000-0005-0000-0000-000056590000}"/>
    <cellStyle name="Input 5 2 3 2 17" xfId="22890" xr:uid="{00000000-0005-0000-0000-000057590000}"/>
    <cellStyle name="Input 5 2 3 2 17 2" xfId="22891" xr:uid="{00000000-0005-0000-0000-000058590000}"/>
    <cellStyle name="Input 5 2 3 2 17 2 2" xfId="22892" xr:uid="{00000000-0005-0000-0000-000059590000}"/>
    <cellStyle name="Input 5 2 3 2 17 3" xfId="22893" xr:uid="{00000000-0005-0000-0000-00005A590000}"/>
    <cellStyle name="Input 5 2 3 2 18" xfId="22894" xr:uid="{00000000-0005-0000-0000-00005B590000}"/>
    <cellStyle name="Input 5 2 3 2 18 2" xfId="22895" xr:uid="{00000000-0005-0000-0000-00005C590000}"/>
    <cellStyle name="Input 5 2 3 2 18 2 2" xfId="22896" xr:uid="{00000000-0005-0000-0000-00005D590000}"/>
    <cellStyle name="Input 5 2 3 2 18 3" xfId="22897" xr:uid="{00000000-0005-0000-0000-00005E590000}"/>
    <cellStyle name="Input 5 2 3 2 19" xfId="22898" xr:uid="{00000000-0005-0000-0000-00005F590000}"/>
    <cellStyle name="Input 5 2 3 2 19 2" xfId="22899" xr:uid="{00000000-0005-0000-0000-000060590000}"/>
    <cellStyle name="Input 5 2 3 2 19 2 2" xfId="22900" xr:uid="{00000000-0005-0000-0000-000061590000}"/>
    <cellStyle name="Input 5 2 3 2 19 3" xfId="22901" xr:uid="{00000000-0005-0000-0000-000062590000}"/>
    <cellStyle name="Input 5 2 3 2 2" xfId="22902" xr:uid="{00000000-0005-0000-0000-000063590000}"/>
    <cellStyle name="Input 5 2 3 2 2 2" xfId="22903" xr:uid="{00000000-0005-0000-0000-000064590000}"/>
    <cellStyle name="Input 5 2 3 2 2 2 2" xfId="22904" xr:uid="{00000000-0005-0000-0000-000065590000}"/>
    <cellStyle name="Input 5 2 3 2 2 3" xfId="22905" xr:uid="{00000000-0005-0000-0000-000066590000}"/>
    <cellStyle name="Input 5 2 3 2 2 4" xfId="22906" xr:uid="{00000000-0005-0000-0000-000067590000}"/>
    <cellStyle name="Input 5 2 3 2 20" xfId="22907" xr:uid="{00000000-0005-0000-0000-000068590000}"/>
    <cellStyle name="Input 5 2 3 2 20 2" xfId="22908" xr:uid="{00000000-0005-0000-0000-000069590000}"/>
    <cellStyle name="Input 5 2 3 2 20 2 2" xfId="22909" xr:uid="{00000000-0005-0000-0000-00006A590000}"/>
    <cellStyle name="Input 5 2 3 2 20 3" xfId="22910" xr:uid="{00000000-0005-0000-0000-00006B590000}"/>
    <cellStyle name="Input 5 2 3 2 21" xfId="22911" xr:uid="{00000000-0005-0000-0000-00006C590000}"/>
    <cellStyle name="Input 5 2 3 2 21 2" xfId="22912" xr:uid="{00000000-0005-0000-0000-00006D590000}"/>
    <cellStyle name="Input 5 2 3 2 22" xfId="22913" xr:uid="{00000000-0005-0000-0000-00006E590000}"/>
    <cellStyle name="Input 5 2 3 2 23" xfId="22914" xr:uid="{00000000-0005-0000-0000-00006F590000}"/>
    <cellStyle name="Input 5 2 3 2 3" xfId="22915" xr:uid="{00000000-0005-0000-0000-000070590000}"/>
    <cellStyle name="Input 5 2 3 2 3 2" xfId="22916" xr:uid="{00000000-0005-0000-0000-000071590000}"/>
    <cellStyle name="Input 5 2 3 2 3 2 2" xfId="22917" xr:uid="{00000000-0005-0000-0000-000072590000}"/>
    <cellStyle name="Input 5 2 3 2 3 3" xfId="22918" xr:uid="{00000000-0005-0000-0000-000073590000}"/>
    <cellStyle name="Input 5 2 3 2 3 4" xfId="22919" xr:uid="{00000000-0005-0000-0000-000074590000}"/>
    <cellStyle name="Input 5 2 3 2 4" xfId="22920" xr:uid="{00000000-0005-0000-0000-000075590000}"/>
    <cellStyle name="Input 5 2 3 2 4 2" xfId="22921" xr:uid="{00000000-0005-0000-0000-000076590000}"/>
    <cellStyle name="Input 5 2 3 2 4 2 2" xfId="22922" xr:uid="{00000000-0005-0000-0000-000077590000}"/>
    <cellStyle name="Input 5 2 3 2 4 3" xfId="22923" xr:uid="{00000000-0005-0000-0000-000078590000}"/>
    <cellStyle name="Input 5 2 3 2 5" xfId="22924" xr:uid="{00000000-0005-0000-0000-000079590000}"/>
    <cellStyle name="Input 5 2 3 2 5 2" xfId="22925" xr:uid="{00000000-0005-0000-0000-00007A590000}"/>
    <cellStyle name="Input 5 2 3 2 5 2 2" xfId="22926" xr:uid="{00000000-0005-0000-0000-00007B590000}"/>
    <cellStyle name="Input 5 2 3 2 5 3" xfId="22927" xr:uid="{00000000-0005-0000-0000-00007C590000}"/>
    <cellStyle name="Input 5 2 3 2 6" xfId="22928" xr:uid="{00000000-0005-0000-0000-00007D590000}"/>
    <cellStyle name="Input 5 2 3 2 6 2" xfId="22929" xr:uid="{00000000-0005-0000-0000-00007E590000}"/>
    <cellStyle name="Input 5 2 3 2 6 2 2" xfId="22930" xr:uid="{00000000-0005-0000-0000-00007F590000}"/>
    <cellStyle name="Input 5 2 3 2 6 3" xfId="22931" xr:uid="{00000000-0005-0000-0000-000080590000}"/>
    <cellStyle name="Input 5 2 3 2 7" xfId="22932" xr:uid="{00000000-0005-0000-0000-000081590000}"/>
    <cellStyle name="Input 5 2 3 2 7 2" xfId="22933" xr:uid="{00000000-0005-0000-0000-000082590000}"/>
    <cellStyle name="Input 5 2 3 2 7 2 2" xfId="22934" xr:uid="{00000000-0005-0000-0000-000083590000}"/>
    <cellStyle name="Input 5 2 3 2 7 3" xfId="22935" xr:uid="{00000000-0005-0000-0000-000084590000}"/>
    <cellStyle name="Input 5 2 3 2 8" xfId="22936" xr:uid="{00000000-0005-0000-0000-000085590000}"/>
    <cellStyle name="Input 5 2 3 2 8 2" xfId="22937" xr:uid="{00000000-0005-0000-0000-000086590000}"/>
    <cellStyle name="Input 5 2 3 2 8 2 2" xfId="22938" xr:uid="{00000000-0005-0000-0000-000087590000}"/>
    <cellStyle name="Input 5 2 3 2 8 3" xfId="22939" xr:uid="{00000000-0005-0000-0000-000088590000}"/>
    <cellStyle name="Input 5 2 3 2 9" xfId="22940" xr:uid="{00000000-0005-0000-0000-000089590000}"/>
    <cellStyle name="Input 5 2 3 2 9 2" xfId="22941" xr:uid="{00000000-0005-0000-0000-00008A590000}"/>
    <cellStyle name="Input 5 2 3 2 9 2 2" xfId="22942" xr:uid="{00000000-0005-0000-0000-00008B590000}"/>
    <cellStyle name="Input 5 2 3 2 9 3" xfId="22943" xr:uid="{00000000-0005-0000-0000-00008C590000}"/>
    <cellStyle name="Input 5 2 3 20" xfId="22944" xr:uid="{00000000-0005-0000-0000-00008D590000}"/>
    <cellStyle name="Input 5 2 3 3" xfId="22945" xr:uid="{00000000-0005-0000-0000-00008E590000}"/>
    <cellStyle name="Input 5 2 3 3 2" xfId="22946" xr:uid="{00000000-0005-0000-0000-00008F590000}"/>
    <cellStyle name="Input 5 2 3 3 2 2" xfId="22947" xr:uid="{00000000-0005-0000-0000-000090590000}"/>
    <cellStyle name="Input 5 2 3 3 3" xfId="22948" xr:uid="{00000000-0005-0000-0000-000091590000}"/>
    <cellStyle name="Input 5 2 3 3 4" xfId="22949" xr:uid="{00000000-0005-0000-0000-000092590000}"/>
    <cellStyle name="Input 5 2 3 4" xfId="22950" xr:uid="{00000000-0005-0000-0000-000093590000}"/>
    <cellStyle name="Input 5 2 3 4 2" xfId="22951" xr:uid="{00000000-0005-0000-0000-000094590000}"/>
    <cellStyle name="Input 5 2 3 4 2 2" xfId="22952" xr:uid="{00000000-0005-0000-0000-000095590000}"/>
    <cellStyle name="Input 5 2 3 4 3" xfId="22953" xr:uid="{00000000-0005-0000-0000-000096590000}"/>
    <cellStyle name="Input 5 2 3 4 4" xfId="22954" xr:uid="{00000000-0005-0000-0000-000097590000}"/>
    <cellStyle name="Input 5 2 3 5" xfId="22955" xr:uid="{00000000-0005-0000-0000-000098590000}"/>
    <cellStyle name="Input 5 2 3 5 2" xfId="22956" xr:uid="{00000000-0005-0000-0000-000099590000}"/>
    <cellStyle name="Input 5 2 3 5 2 2" xfId="22957" xr:uid="{00000000-0005-0000-0000-00009A590000}"/>
    <cellStyle name="Input 5 2 3 5 3" xfId="22958" xr:uid="{00000000-0005-0000-0000-00009B590000}"/>
    <cellStyle name="Input 5 2 3 6" xfId="22959" xr:uid="{00000000-0005-0000-0000-00009C590000}"/>
    <cellStyle name="Input 5 2 3 6 2" xfId="22960" xr:uid="{00000000-0005-0000-0000-00009D590000}"/>
    <cellStyle name="Input 5 2 3 6 2 2" xfId="22961" xr:uid="{00000000-0005-0000-0000-00009E590000}"/>
    <cellStyle name="Input 5 2 3 6 3" xfId="22962" xr:uid="{00000000-0005-0000-0000-00009F590000}"/>
    <cellStyle name="Input 5 2 3 7" xfId="22963" xr:uid="{00000000-0005-0000-0000-0000A0590000}"/>
    <cellStyle name="Input 5 2 3 7 2" xfId="22964" xr:uid="{00000000-0005-0000-0000-0000A1590000}"/>
    <cellStyle name="Input 5 2 3 7 2 2" xfId="22965" xr:uid="{00000000-0005-0000-0000-0000A2590000}"/>
    <cellStyle name="Input 5 2 3 7 3" xfId="22966" xr:uid="{00000000-0005-0000-0000-0000A3590000}"/>
    <cellStyle name="Input 5 2 3 8" xfId="22967" xr:uid="{00000000-0005-0000-0000-0000A4590000}"/>
    <cellStyle name="Input 5 2 3 8 2" xfId="22968" xr:uid="{00000000-0005-0000-0000-0000A5590000}"/>
    <cellStyle name="Input 5 2 3 8 2 2" xfId="22969" xr:uid="{00000000-0005-0000-0000-0000A6590000}"/>
    <cellStyle name="Input 5 2 3 8 3" xfId="22970" xr:uid="{00000000-0005-0000-0000-0000A7590000}"/>
    <cellStyle name="Input 5 2 3 9" xfId="22971" xr:uid="{00000000-0005-0000-0000-0000A8590000}"/>
    <cellStyle name="Input 5 2 3 9 2" xfId="22972" xr:uid="{00000000-0005-0000-0000-0000A9590000}"/>
    <cellStyle name="Input 5 2 3 9 2 2" xfId="22973" xr:uid="{00000000-0005-0000-0000-0000AA590000}"/>
    <cellStyle name="Input 5 2 3 9 3" xfId="22974" xr:uid="{00000000-0005-0000-0000-0000AB590000}"/>
    <cellStyle name="Input 5 2 4" xfId="22975" xr:uid="{00000000-0005-0000-0000-0000AC590000}"/>
    <cellStyle name="Input 5 2 4 10" xfId="22976" xr:uid="{00000000-0005-0000-0000-0000AD590000}"/>
    <cellStyle name="Input 5 2 4 10 2" xfId="22977" xr:uid="{00000000-0005-0000-0000-0000AE590000}"/>
    <cellStyle name="Input 5 2 4 10 2 2" xfId="22978" xr:uid="{00000000-0005-0000-0000-0000AF590000}"/>
    <cellStyle name="Input 5 2 4 10 3" xfId="22979" xr:uid="{00000000-0005-0000-0000-0000B0590000}"/>
    <cellStyle name="Input 5 2 4 11" xfId="22980" xr:uid="{00000000-0005-0000-0000-0000B1590000}"/>
    <cellStyle name="Input 5 2 4 11 2" xfId="22981" xr:uid="{00000000-0005-0000-0000-0000B2590000}"/>
    <cellStyle name="Input 5 2 4 11 2 2" xfId="22982" xr:uid="{00000000-0005-0000-0000-0000B3590000}"/>
    <cellStyle name="Input 5 2 4 11 3" xfId="22983" xr:uid="{00000000-0005-0000-0000-0000B4590000}"/>
    <cellStyle name="Input 5 2 4 12" xfId="22984" xr:uid="{00000000-0005-0000-0000-0000B5590000}"/>
    <cellStyle name="Input 5 2 4 12 2" xfId="22985" xr:uid="{00000000-0005-0000-0000-0000B6590000}"/>
    <cellStyle name="Input 5 2 4 12 2 2" xfId="22986" xr:uid="{00000000-0005-0000-0000-0000B7590000}"/>
    <cellStyle name="Input 5 2 4 12 3" xfId="22987" xr:uid="{00000000-0005-0000-0000-0000B8590000}"/>
    <cellStyle name="Input 5 2 4 13" xfId="22988" xr:uid="{00000000-0005-0000-0000-0000B9590000}"/>
    <cellStyle name="Input 5 2 4 13 2" xfId="22989" xr:uid="{00000000-0005-0000-0000-0000BA590000}"/>
    <cellStyle name="Input 5 2 4 13 2 2" xfId="22990" xr:uid="{00000000-0005-0000-0000-0000BB590000}"/>
    <cellStyle name="Input 5 2 4 13 3" xfId="22991" xr:uid="{00000000-0005-0000-0000-0000BC590000}"/>
    <cellStyle name="Input 5 2 4 14" xfId="22992" xr:uid="{00000000-0005-0000-0000-0000BD590000}"/>
    <cellStyle name="Input 5 2 4 14 2" xfId="22993" xr:uid="{00000000-0005-0000-0000-0000BE590000}"/>
    <cellStyle name="Input 5 2 4 14 2 2" xfId="22994" xr:uid="{00000000-0005-0000-0000-0000BF590000}"/>
    <cellStyle name="Input 5 2 4 14 3" xfId="22995" xr:uid="{00000000-0005-0000-0000-0000C0590000}"/>
    <cellStyle name="Input 5 2 4 15" xfId="22996" xr:uid="{00000000-0005-0000-0000-0000C1590000}"/>
    <cellStyle name="Input 5 2 4 15 2" xfId="22997" xr:uid="{00000000-0005-0000-0000-0000C2590000}"/>
    <cellStyle name="Input 5 2 4 15 2 2" xfId="22998" xr:uid="{00000000-0005-0000-0000-0000C3590000}"/>
    <cellStyle name="Input 5 2 4 15 3" xfId="22999" xr:uid="{00000000-0005-0000-0000-0000C4590000}"/>
    <cellStyle name="Input 5 2 4 16" xfId="23000" xr:uid="{00000000-0005-0000-0000-0000C5590000}"/>
    <cellStyle name="Input 5 2 4 16 2" xfId="23001" xr:uid="{00000000-0005-0000-0000-0000C6590000}"/>
    <cellStyle name="Input 5 2 4 16 2 2" xfId="23002" xr:uid="{00000000-0005-0000-0000-0000C7590000}"/>
    <cellStyle name="Input 5 2 4 16 3" xfId="23003" xr:uid="{00000000-0005-0000-0000-0000C8590000}"/>
    <cellStyle name="Input 5 2 4 17" xfId="23004" xr:uid="{00000000-0005-0000-0000-0000C9590000}"/>
    <cellStyle name="Input 5 2 4 17 2" xfId="23005" xr:uid="{00000000-0005-0000-0000-0000CA590000}"/>
    <cellStyle name="Input 5 2 4 17 2 2" xfId="23006" xr:uid="{00000000-0005-0000-0000-0000CB590000}"/>
    <cellStyle name="Input 5 2 4 17 3" xfId="23007" xr:uid="{00000000-0005-0000-0000-0000CC590000}"/>
    <cellStyle name="Input 5 2 4 18" xfId="23008" xr:uid="{00000000-0005-0000-0000-0000CD590000}"/>
    <cellStyle name="Input 5 2 4 18 2" xfId="23009" xr:uid="{00000000-0005-0000-0000-0000CE590000}"/>
    <cellStyle name="Input 5 2 4 18 2 2" xfId="23010" xr:uid="{00000000-0005-0000-0000-0000CF590000}"/>
    <cellStyle name="Input 5 2 4 18 3" xfId="23011" xr:uid="{00000000-0005-0000-0000-0000D0590000}"/>
    <cellStyle name="Input 5 2 4 19" xfId="23012" xr:uid="{00000000-0005-0000-0000-0000D1590000}"/>
    <cellStyle name="Input 5 2 4 19 2" xfId="23013" xr:uid="{00000000-0005-0000-0000-0000D2590000}"/>
    <cellStyle name="Input 5 2 4 19 2 2" xfId="23014" xr:uid="{00000000-0005-0000-0000-0000D3590000}"/>
    <cellStyle name="Input 5 2 4 19 3" xfId="23015" xr:uid="{00000000-0005-0000-0000-0000D4590000}"/>
    <cellStyle name="Input 5 2 4 2" xfId="23016" xr:uid="{00000000-0005-0000-0000-0000D5590000}"/>
    <cellStyle name="Input 5 2 4 2 10" xfId="23017" xr:uid="{00000000-0005-0000-0000-0000D6590000}"/>
    <cellStyle name="Input 5 2 4 2 10 2" xfId="23018" xr:uid="{00000000-0005-0000-0000-0000D7590000}"/>
    <cellStyle name="Input 5 2 4 2 10 2 2" xfId="23019" xr:uid="{00000000-0005-0000-0000-0000D8590000}"/>
    <cellStyle name="Input 5 2 4 2 10 3" xfId="23020" xr:uid="{00000000-0005-0000-0000-0000D9590000}"/>
    <cellStyle name="Input 5 2 4 2 11" xfId="23021" xr:uid="{00000000-0005-0000-0000-0000DA590000}"/>
    <cellStyle name="Input 5 2 4 2 11 2" xfId="23022" xr:uid="{00000000-0005-0000-0000-0000DB590000}"/>
    <cellStyle name="Input 5 2 4 2 11 2 2" xfId="23023" xr:uid="{00000000-0005-0000-0000-0000DC590000}"/>
    <cellStyle name="Input 5 2 4 2 11 3" xfId="23024" xr:uid="{00000000-0005-0000-0000-0000DD590000}"/>
    <cellStyle name="Input 5 2 4 2 12" xfId="23025" xr:uid="{00000000-0005-0000-0000-0000DE590000}"/>
    <cellStyle name="Input 5 2 4 2 12 2" xfId="23026" xr:uid="{00000000-0005-0000-0000-0000DF590000}"/>
    <cellStyle name="Input 5 2 4 2 12 2 2" xfId="23027" xr:uid="{00000000-0005-0000-0000-0000E0590000}"/>
    <cellStyle name="Input 5 2 4 2 12 3" xfId="23028" xr:uid="{00000000-0005-0000-0000-0000E1590000}"/>
    <cellStyle name="Input 5 2 4 2 13" xfId="23029" xr:uid="{00000000-0005-0000-0000-0000E2590000}"/>
    <cellStyle name="Input 5 2 4 2 13 2" xfId="23030" xr:uid="{00000000-0005-0000-0000-0000E3590000}"/>
    <cellStyle name="Input 5 2 4 2 13 2 2" xfId="23031" xr:uid="{00000000-0005-0000-0000-0000E4590000}"/>
    <cellStyle name="Input 5 2 4 2 13 3" xfId="23032" xr:uid="{00000000-0005-0000-0000-0000E5590000}"/>
    <cellStyle name="Input 5 2 4 2 14" xfId="23033" xr:uid="{00000000-0005-0000-0000-0000E6590000}"/>
    <cellStyle name="Input 5 2 4 2 14 2" xfId="23034" xr:uid="{00000000-0005-0000-0000-0000E7590000}"/>
    <cellStyle name="Input 5 2 4 2 14 2 2" xfId="23035" xr:uid="{00000000-0005-0000-0000-0000E8590000}"/>
    <cellStyle name="Input 5 2 4 2 14 3" xfId="23036" xr:uid="{00000000-0005-0000-0000-0000E9590000}"/>
    <cellStyle name="Input 5 2 4 2 15" xfId="23037" xr:uid="{00000000-0005-0000-0000-0000EA590000}"/>
    <cellStyle name="Input 5 2 4 2 15 2" xfId="23038" xr:uid="{00000000-0005-0000-0000-0000EB590000}"/>
    <cellStyle name="Input 5 2 4 2 15 2 2" xfId="23039" xr:uid="{00000000-0005-0000-0000-0000EC590000}"/>
    <cellStyle name="Input 5 2 4 2 15 3" xfId="23040" xr:uid="{00000000-0005-0000-0000-0000ED590000}"/>
    <cellStyle name="Input 5 2 4 2 16" xfId="23041" xr:uid="{00000000-0005-0000-0000-0000EE590000}"/>
    <cellStyle name="Input 5 2 4 2 16 2" xfId="23042" xr:uid="{00000000-0005-0000-0000-0000EF590000}"/>
    <cellStyle name="Input 5 2 4 2 16 2 2" xfId="23043" xr:uid="{00000000-0005-0000-0000-0000F0590000}"/>
    <cellStyle name="Input 5 2 4 2 16 3" xfId="23044" xr:uid="{00000000-0005-0000-0000-0000F1590000}"/>
    <cellStyle name="Input 5 2 4 2 17" xfId="23045" xr:uid="{00000000-0005-0000-0000-0000F2590000}"/>
    <cellStyle name="Input 5 2 4 2 17 2" xfId="23046" xr:uid="{00000000-0005-0000-0000-0000F3590000}"/>
    <cellStyle name="Input 5 2 4 2 17 2 2" xfId="23047" xr:uid="{00000000-0005-0000-0000-0000F4590000}"/>
    <cellStyle name="Input 5 2 4 2 17 3" xfId="23048" xr:uid="{00000000-0005-0000-0000-0000F5590000}"/>
    <cellStyle name="Input 5 2 4 2 18" xfId="23049" xr:uid="{00000000-0005-0000-0000-0000F6590000}"/>
    <cellStyle name="Input 5 2 4 2 18 2" xfId="23050" xr:uid="{00000000-0005-0000-0000-0000F7590000}"/>
    <cellStyle name="Input 5 2 4 2 18 2 2" xfId="23051" xr:uid="{00000000-0005-0000-0000-0000F8590000}"/>
    <cellStyle name="Input 5 2 4 2 18 3" xfId="23052" xr:uid="{00000000-0005-0000-0000-0000F9590000}"/>
    <cellStyle name="Input 5 2 4 2 19" xfId="23053" xr:uid="{00000000-0005-0000-0000-0000FA590000}"/>
    <cellStyle name="Input 5 2 4 2 19 2" xfId="23054" xr:uid="{00000000-0005-0000-0000-0000FB590000}"/>
    <cellStyle name="Input 5 2 4 2 19 2 2" xfId="23055" xr:uid="{00000000-0005-0000-0000-0000FC590000}"/>
    <cellStyle name="Input 5 2 4 2 19 3" xfId="23056" xr:uid="{00000000-0005-0000-0000-0000FD590000}"/>
    <cellStyle name="Input 5 2 4 2 2" xfId="23057" xr:uid="{00000000-0005-0000-0000-0000FE590000}"/>
    <cellStyle name="Input 5 2 4 2 2 2" xfId="23058" xr:uid="{00000000-0005-0000-0000-0000FF590000}"/>
    <cellStyle name="Input 5 2 4 2 2 2 2" xfId="23059" xr:uid="{00000000-0005-0000-0000-0000005A0000}"/>
    <cellStyle name="Input 5 2 4 2 2 3" xfId="23060" xr:uid="{00000000-0005-0000-0000-0000015A0000}"/>
    <cellStyle name="Input 5 2 4 2 2 4" xfId="23061" xr:uid="{00000000-0005-0000-0000-0000025A0000}"/>
    <cellStyle name="Input 5 2 4 2 20" xfId="23062" xr:uid="{00000000-0005-0000-0000-0000035A0000}"/>
    <cellStyle name="Input 5 2 4 2 20 2" xfId="23063" xr:uid="{00000000-0005-0000-0000-0000045A0000}"/>
    <cellStyle name="Input 5 2 4 2 20 2 2" xfId="23064" xr:uid="{00000000-0005-0000-0000-0000055A0000}"/>
    <cellStyle name="Input 5 2 4 2 20 3" xfId="23065" xr:uid="{00000000-0005-0000-0000-0000065A0000}"/>
    <cellStyle name="Input 5 2 4 2 21" xfId="23066" xr:uid="{00000000-0005-0000-0000-0000075A0000}"/>
    <cellStyle name="Input 5 2 4 2 21 2" xfId="23067" xr:uid="{00000000-0005-0000-0000-0000085A0000}"/>
    <cellStyle name="Input 5 2 4 2 22" xfId="23068" xr:uid="{00000000-0005-0000-0000-0000095A0000}"/>
    <cellStyle name="Input 5 2 4 2 23" xfId="23069" xr:uid="{00000000-0005-0000-0000-00000A5A0000}"/>
    <cellStyle name="Input 5 2 4 2 3" xfId="23070" xr:uid="{00000000-0005-0000-0000-00000B5A0000}"/>
    <cellStyle name="Input 5 2 4 2 3 2" xfId="23071" xr:uid="{00000000-0005-0000-0000-00000C5A0000}"/>
    <cellStyle name="Input 5 2 4 2 3 2 2" xfId="23072" xr:uid="{00000000-0005-0000-0000-00000D5A0000}"/>
    <cellStyle name="Input 5 2 4 2 3 3" xfId="23073" xr:uid="{00000000-0005-0000-0000-00000E5A0000}"/>
    <cellStyle name="Input 5 2 4 2 4" xfId="23074" xr:uid="{00000000-0005-0000-0000-00000F5A0000}"/>
    <cellStyle name="Input 5 2 4 2 4 2" xfId="23075" xr:uid="{00000000-0005-0000-0000-0000105A0000}"/>
    <cellStyle name="Input 5 2 4 2 4 2 2" xfId="23076" xr:uid="{00000000-0005-0000-0000-0000115A0000}"/>
    <cellStyle name="Input 5 2 4 2 4 3" xfId="23077" xr:uid="{00000000-0005-0000-0000-0000125A0000}"/>
    <cellStyle name="Input 5 2 4 2 5" xfId="23078" xr:uid="{00000000-0005-0000-0000-0000135A0000}"/>
    <cellStyle name="Input 5 2 4 2 5 2" xfId="23079" xr:uid="{00000000-0005-0000-0000-0000145A0000}"/>
    <cellStyle name="Input 5 2 4 2 5 2 2" xfId="23080" xr:uid="{00000000-0005-0000-0000-0000155A0000}"/>
    <cellStyle name="Input 5 2 4 2 5 3" xfId="23081" xr:uid="{00000000-0005-0000-0000-0000165A0000}"/>
    <cellStyle name="Input 5 2 4 2 6" xfId="23082" xr:uid="{00000000-0005-0000-0000-0000175A0000}"/>
    <cellStyle name="Input 5 2 4 2 6 2" xfId="23083" xr:uid="{00000000-0005-0000-0000-0000185A0000}"/>
    <cellStyle name="Input 5 2 4 2 6 2 2" xfId="23084" xr:uid="{00000000-0005-0000-0000-0000195A0000}"/>
    <cellStyle name="Input 5 2 4 2 6 3" xfId="23085" xr:uid="{00000000-0005-0000-0000-00001A5A0000}"/>
    <cellStyle name="Input 5 2 4 2 7" xfId="23086" xr:uid="{00000000-0005-0000-0000-00001B5A0000}"/>
    <cellStyle name="Input 5 2 4 2 7 2" xfId="23087" xr:uid="{00000000-0005-0000-0000-00001C5A0000}"/>
    <cellStyle name="Input 5 2 4 2 7 2 2" xfId="23088" xr:uid="{00000000-0005-0000-0000-00001D5A0000}"/>
    <cellStyle name="Input 5 2 4 2 7 3" xfId="23089" xr:uid="{00000000-0005-0000-0000-00001E5A0000}"/>
    <cellStyle name="Input 5 2 4 2 8" xfId="23090" xr:uid="{00000000-0005-0000-0000-00001F5A0000}"/>
    <cellStyle name="Input 5 2 4 2 8 2" xfId="23091" xr:uid="{00000000-0005-0000-0000-0000205A0000}"/>
    <cellStyle name="Input 5 2 4 2 8 2 2" xfId="23092" xr:uid="{00000000-0005-0000-0000-0000215A0000}"/>
    <cellStyle name="Input 5 2 4 2 8 3" xfId="23093" xr:uid="{00000000-0005-0000-0000-0000225A0000}"/>
    <cellStyle name="Input 5 2 4 2 9" xfId="23094" xr:uid="{00000000-0005-0000-0000-0000235A0000}"/>
    <cellStyle name="Input 5 2 4 2 9 2" xfId="23095" xr:uid="{00000000-0005-0000-0000-0000245A0000}"/>
    <cellStyle name="Input 5 2 4 2 9 2 2" xfId="23096" xr:uid="{00000000-0005-0000-0000-0000255A0000}"/>
    <cellStyle name="Input 5 2 4 2 9 3" xfId="23097" xr:uid="{00000000-0005-0000-0000-0000265A0000}"/>
    <cellStyle name="Input 5 2 4 20" xfId="23098" xr:uid="{00000000-0005-0000-0000-0000275A0000}"/>
    <cellStyle name="Input 5 2 4 20 2" xfId="23099" xr:uid="{00000000-0005-0000-0000-0000285A0000}"/>
    <cellStyle name="Input 5 2 4 20 2 2" xfId="23100" xr:uid="{00000000-0005-0000-0000-0000295A0000}"/>
    <cellStyle name="Input 5 2 4 20 3" xfId="23101" xr:uid="{00000000-0005-0000-0000-00002A5A0000}"/>
    <cellStyle name="Input 5 2 4 21" xfId="23102" xr:uid="{00000000-0005-0000-0000-00002B5A0000}"/>
    <cellStyle name="Input 5 2 4 21 2" xfId="23103" xr:uid="{00000000-0005-0000-0000-00002C5A0000}"/>
    <cellStyle name="Input 5 2 4 21 2 2" xfId="23104" xr:uid="{00000000-0005-0000-0000-00002D5A0000}"/>
    <cellStyle name="Input 5 2 4 21 3" xfId="23105" xr:uid="{00000000-0005-0000-0000-00002E5A0000}"/>
    <cellStyle name="Input 5 2 4 22" xfId="23106" xr:uid="{00000000-0005-0000-0000-00002F5A0000}"/>
    <cellStyle name="Input 5 2 4 22 2" xfId="23107" xr:uid="{00000000-0005-0000-0000-0000305A0000}"/>
    <cellStyle name="Input 5 2 4 23" xfId="23108" xr:uid="{00000000-0005-0000-0000-0000315A0000}"/>
    <cellStyle name="Input 5 2 4 24" xfId="23109" xr:uid="{00000000-0005-0000-0000-0000325A0000}"/>
    <cellStyle name="Input 5 2 4 3" xfId="23110" xr:uid="{00000000-0005-0000-0000-0000335A0000}"/>
    <cellStyle name="Input 5 2 4 3 2" xfId="23111" xr:uid="{00000000-0005-0000-0000-0000345A0000}"/>
    <cellStyle name="Input 5 2 4 3 2 2" xfId="23112" xr:uid="{00000000-0005-0000-0000-0000355A0000}"/>
    <cellStyle name="Input 5 2 4 3 3" xfId="23113" xr:uid="{00000000-0005-0000-0000-0000365A0000}"/>
    <cellStyle name="Input 5 2 4 3 4" xfId="23114" xr:uid="{00000000-0005-0000-0000-0000375A0000}"/>
    <cellStyle name="Input 5 2 4 4" xfId="23115" xr:uid="{00000000-0005-0000-0000-0000385A0000}"/>
    <cellStyle name="Input 5 2 4 4 2" xfId="23116" xr:uid="{00000000-0005-0000-0000-0000395A0000}"/>
    <cellStyle name="Input 5 2 4 4 2 2" xfId="23117" xr:uid="{00000000-0005-0000-0000-00003A5A0000}"/>
    <cellStyle name="Input 5 2 4 4 3" xfId="23118" xr:uid="{00000000-0005-0000-0000-00003B5A0000}"/>
    <cellStyle name="Input 5 2 4 4 4" xfId="23119" xr:uid="{00000000-0005-0000-0000-00003C5A0000}"/>
    <cellStyle name="Input 5 2 4 5" xfId="23120" xr:uid="{00000000-0005-0000-0000-00003D5A0000}"/>
    <cellStyle name="Input 5 2 4 5 2" xfId="23121" xr:uid="{00000000-0005-0000-0000-00003E5A0000}"/>
    <cellStyle name="Input 5 2 4 5 2 2" xfId="23122" xr:uid="{00000000-0005-0000-0000-00003F5A0000}"/>
    <cellStyle name="Input 5 2 4 5 3" xfId="23123" xr:uid="{00000000-0005-0000-0000-0000405A0000}"/>
    <cellStyle name="Input 5 2 4 6" xfId="23124" xr:uid="{00000000-0005-0000-0000-0000415A0000}"/>
    <cellStyle name="Input 5 2 4 6 2" xfId="23125" xr:uid="{00000000-0005-0000-0000-0000425A0000}"/>
    <cellStyle name="Input 5 2 4 6 2 2" xfId="23126" xr:uid="{00000000-0005-0000-0000-0000435A0000}"/>
    <cellStyle name="Input 5 2 4 6 3" xfId="23127" xr:uid="{00000000-0005-0000-0000-0000445A0000}"/>
    <cellStyle name="Input 5 2 4 7" xfId="23128" xr:uid="{00000000-0005-0000-0000-0000455A0000}"/>
    <cellStyle name="Input 5 2 4 7 2" xfId="23129" xr:uid="{00000000-0005-0000-0000-0000465A0000}"/>
    <cellStyle name="Input 5 2 4 7 2 2" xfId="23130" xr:uid="{00000000-0005-0000-0000-0000475A0000}"/>
    <cellStyle name="Input 5 2 4 7 3" xfId="23131" xr:uid="{00000000-0005-0000-0000-0000485A0000}"/>
    <cellStyle name="Input 5 2 4 8" xfId="23132" xr:uid="{00000000-0005-0000-0000-0000495A0000}"/>
    <cellStyle name="Input 5 2 4 8 2" xfId="23133" xr:uid="{00000000-0005-0000-0000-00004A5A0000}"/>
    <cellStyle name="Input 5 2 4 8 2 2" xfId="23134" xr:uid="{00000000-0005-0000-0000-00004B5A0000}"/>
    <cellStyle name="Input 5 2 4 8 3" xfId="23135" xr:uid="{00000000-0005-0000-0000-00004C5A0000}"/>
    <cellStyle name="Input 5 2 4 9" xfId="23136" xr:uid="{00000000-0005-0000-0000-00004D5A0000}"/>
    <cellStyle name="Input 5 2 4 9 2" xfId="23137" xr:uid="{00000000-0005-0000-0000-00004E5A0000}"/>
    <cellStyle name="Input 5 2 4 9 2 2" xfId="23138" xr:uid="{00000000-0005-0000-0000-00004F5A0000}"/>
    <cellStyle name="Input 5 2 4 9 3" xfId="23139" xr:uid="{00000000-0005-0000-0000-0000505A0000}"/>
    <cellStyle name="Input 5 2 5" xfId="23140" xr:uid="{00000000-0005-0000-0000-0000515A0000}"/>
    <cellStyle name="Input 5 2 5 10" xfId="23141" xr:uid="{00000000-0005-0000-0000-0000525A0000}"/>
    <cellStyle name="Input 5 2 5 10 2" xfId="23142" xr:uid="{00000000-0005-0000-0000-0000535A0000}"/>
    <cellStyle name="Input 5 2 5 10 2 2" xfId="23143" xr:uid="{00000000-0005-0000-0000-0000545A0000}"/>
    <cellStyle name="Input 5 2 5 10 3" xfId="23144" xr:uid="{00000000-0005-0000-0000-0000555A0000}"/>
    <cellStyle name="Input 5 2 5 11" xfId="23145" xr:uid="{00000000-0005-0000-0000-0000565A0000}"/>
    <cellStyle name="Input 5 2 5 11 2" xfId="23146" xr:uid="{00000000-0005-0000-0000-0000575A0000}"/>
    <cellStyle name="Input 5 2 5 11 2 2" xfId="23147" xr:uid="{00000000-0005-0000-0000-0000585A0000}"/>
    <cellStyle name="Input 5 2 5 11 3" xfId="23148" xr:uid="{00000000-0005-0000-0000-0000595A0000}"/>
    <cellStyle name="Input 5 2 5 12" xfId="23149" xr:uid="{00000000-0005-0000-0000-00005A5A0000}"/>
    <cellStyle name="Input 5 2 5 12 2" xfId="23150" xr:uid="{00000000-0005-0000-0000-00005B5A0000}"/>
    <cellStyle name="Input 5 2 5 12 2 2" xfId="23151" xr:uid="{00000000-0005-0000-0000-00005C5A0000}"/>
    <cellStyle name="Input 5 2 5 12 3" xfId="23152" xr:uid="{00000000-0005-0000-0000-00005D5A0000}"/>
    <cellStyle name="Input 5 2 5 13" xfId="23153" xr:uid="{00000000-0005-0000-0000-00005E5A0000}"/>
    <cellStyle name="Input 5 2 5 13 2" xfId="23154" xr:uid="{00000000-0005-0000-0000-00005F5A0000}"/>
    <cellStyle name="Input 5 2 5 13 2 2" xfId="23155" xr:uid="{00000000-0005-0000-0000-0000605A0000}"/>
    <cellStyle name="Input 5 2 5 13 3" xfId="23156" xr:uid="{00000000-0005-0000-0000-0000615A0000}"/>
    <cellStyle name="Input 5 2 5 14" xfId="23157" xr:uid="{00000000-0005-0000-0000-0000625A0000}"/>
    <cellStyle name="Input 5 2 5 14 2" xfId="23158" xr:uid="{00000000-0005-0000-0000-0000635A0000}"/>
    <cellStyle name="Input 5 2 5 14 2 2" xfId="23159" xr:uid="{00000000-0005-0000-0000-0000645A0000}"/>
    <cellStyle name="Input 5 2 5 14 3" xfId="23160" xr:uid="{00000000-0005-0000-0000-0000655A0000}"/>
    <cellStyle name="Input 5 2 5 15" xfId="23161" xr:uid="{00000000-0005-0000-0000-0000665A0000}"/>
    <cellStyle name="Input 5 2 5 15 2" xfId="23162" xr:uid="{00000000-0005-0000-0000-0000675A0000}"/>
    <cellStyle name="Input 5 2 5 15 2 2" xfId="23163" xr:uid="{00000000-0005-0000-0000-0000685A0000}"/>
    <cellStyle name="Input 5 2 5 15 3" xfId="23164" xr:uid="{00000000-0005-0000-0000-0000695A0000}"/>
    <cellStyle name="Input 5 2 5 16" xfId="23165" xr:uid="{00000000-0005-0000-0000-00006A5A0000}"/>
    <cellStyle name="Input 5 2 5 16 2" xfId="23166" xr:uid="{00000000-0005-0000-0000-00006B5A0000}"/>
    <cellStyle name="Input 5 2 5 16 2 2" xfId="23167" xr:uid="{00000000-0005-0000-0000-00006C5A0000}"/>
    <cellStyle name="Input 5 2 5 16 3" xfId="23168" xr:uid="{00000000-0005-0000-0000-00006D5A0000}"/>
    <cellStyle name="Input 5 2 5 17" xfId="23169" xr:uid="{00000000-0005-0000-0000-00006E5A0000}"/>
    <cellStyle name="Input 5 2 5 17 2" xfId="23170" xr:uid="{00000000-0005-0000-0000-00006F5A0000}"/>
    <cellStyle name="Input 5 2 5 17 2 2" xfId="23171" xr:uid="{00000000-0005-0000-0000-0000705A0000}"/>
    <cellStyle name="Input 5 2 5 17 3" xfId="23172" xr:uid="{00000000-0005-0000-0000-0000715A0000}"/>
    <cellStyle name="Input 5 2 5 18" xfId="23173" xr:uid="{00000000-0005-0000-0000-0000725A0000}"/>
    <cellStyle name="Input 5 2 5 18 2" xfId="23174" xr:uid="{00000000-0005-0000-0000-0000735A0000}"/>
    <cellStyle name="Input 5 2 5 18 2 2" xfId="23175" xr:uid="{00000000-0005-0000-0000-0000745A0000}"/>
    <cellStyle name="Input 5 2 5 18 3" xfId="23176" xr:uid="{00000000-0005-0000-0000-0000755A0000}"/>
    <cellStyle name="Input 5 2 5 19" xfId="23177" xr:uid="{00000000-0005-0000-0000-0000765A0000}"/>
    <cellStyle name="Input 5 2 5 19 2" xfId="23178" xr:uid="{00000000-0005-0000-0000-0000775A0000}"/>
    <cellStyle name="Input 5 2 5 19 2 2" xfId="23179" xr:uid="{00000000-0005-0000-0000-0000785A0000}"/>
    <cellStyle name="Input 5 2 5 19 3" xfId="23180" xr:uid="{00000000-0005-0000-0000-0000795A0000}"/>
    <cellStyle name="Input 5 2 5 2" xfId="23181" xr:uid="{00000000-0005-0000-0000-00007A5A0000}"/>
    <cellStyle name="Input 5 2 5 2 2" xfId="23182" xr:uid="{00000000-0005-0000-0000-00007B5A0000}"/>
    <cellStyle name="Input 5 2 5 2 2 2" xfId="23183" xr:uid="{00000000-0005-0000-0000-00007C5A0000}"/>
    <cellStyle name="Input 5 2 5 2 3" xfId="23184" xr:uid="{00000000-0005-0000-0000-00007D5A0000}"/>
    <cellStyle name="Input 5 2 5 2 4" xfId="23185" xr:uid="{00000000-0005-0000-0000-00007E5A0000}"/>
    <cellStyle name="Input 5 2 5 20" xfId="23186" xr:uid="{00000000-0005-0000-0000-00007F5A0000}"/>
    <cellStyle name="Input 5 2 5 20 2" xfId="23187" xr:uid="{00000000-0005-0000-0000-0000805A0000}"/>
    <cellStyle name="Input 5 2 5 20 2 2" xfId="23188" xr:uid="{00000000-0005-0000-0000-0000815A0000}"/>
    <cellStyle name="Input 5 2 5 20 3" xfId="23189" xr:uid="{00000000-0005-0000-0000-0000825A0000}"/>
    <cellStyle name="Input 5 2 5 21" xfId="23190" xr:uid="{00000000-0005-0000-0000-0000835A0000}"/>
    <cellStyle name="Input 5 2 5 21 2" xfId="23191" xr:uid="{00000000-0005-0000-0000-0000845A0000}"/>
    <cellStyle name="Input 5 2 5 22" xfId="23192" xr:uid="{00000000-0005-0000-0000-0000855A0000}"/>
    <cellStyle name="Input 5 2 5 23" xfId="23193" xr:uid="{00000000-0005-0000-0000-0000865A0000}"/>
    <cellStyle name="Input 5 2 5 3" xfId="23194" xr:uid="{00000000-0005-0000-0000-0000875A0000}"/>
    <cellStyle name="Input 5 2 5 3 2" xfId="23195" xr:uid="{00000000-0005-0000-0000-0000885A0000}"/>
    <cellStyle name="Input 5 2 5 3 2 2" xfId="23196" xr:uid="{00000000-0005-0000-0000-0000895A0000}"/>
    <cellStyle name="Input 5 2 5 3 3" xfId="23197" xr:uid="{00000000-0005-0000-0000-00008A5A0000}"/>
    <cellStyle name="Input 5 2 5 4" xfId="23198" xr:uid="{00000000-0005-0000-0000-00008B5A0000}"/>
    <cellStyle name="Input 5 2 5 4 2" xfId="23199" xr:uid="{00000000-0005-0000-0000-00008C5A0000}"/>
    <cellStyle name="Input 5 2 5 4 2 2" xfId="23200" xr:uid="{00000000-0005-0000-0000-00008D5A0000}"/>
    <cellStyle name="Input 5 2 5 4 3" xfId="23201" xr:uid="{00000000-0005-0000-0000-00008E5A0000}"/>
    <cellStyle name="Input 5 2 5 5" xfId="23202" xr:uid="{00000000-0005-0000-0000-00008F5A0000}"/>
    <cellStyle name="Input 5 2 5 5 2" xfId="23203" xr:uid="{00000000-0005-0000-0000-0000905A0000}"/>
    <cellStyle name="Input 5 2 5 5 2 2" xfId="23204" xr:uid="{00000000-0005-0000-0000-0000915A0000}"/>
    <cellStyle name="Input 5 2 5 5 3" xfId="23205" xr:uid="{00000000-0005-0000-0000-0000925A0000}"/>
    <cellStyle name="Input 5 2 5 6" xfId="23206" xr:uid="{00000000-0005-0000-0000-0000935A0000}"/>
    <cellStyle name="Input 5 2 5 6 2" xfId="23207" xr:uid="{00000000-0005-0000-0000-0000945A0000}"/>
    <cellStyle name="Input 5 2 5 6 2 2" xfId="23208" xr:uid="{00000000-0005-0000-0000-0000955A0000}"/>
    <cellStyle name="Input 5 2 5 6 3" xfId="23209" xr:uid="{00000000-0005-0000-0000-0000965A0000}"/>
    <cellStyle name="Input 5 2 5 7" xfId="23210" xr:uid="{00000000-0005-0000-0000-0000975A0000}"/>
    <cellStyle name="Input 5 2 5 7 2" xfId="23211" xr:uid="{00000000-0005-0000-0000-0000985A0000}"/>
    <cellStyle name="Input 5 2 5 7 2 2" xfId="23212" xr:uid="{00000000-0005-0000-0000-0000995A0000}"/>
    <cellStyle name="Input 5 2 5 7 3" xfId="23213" xr:uid="{00000000-0005-0000-0000-00009A5A0000}"/>
    <cellStyle name="Input 5 2 5 8" xfId="23214" xr:uid="{00000000-0005-0000-0000-00009B5A0000}"/>
    <cellStyle name="Input 5 2 5 8 2" xfId="23215" xr:uid="{00000000-0005-0000-0000-00009C5A0000}"/>
    <cellStyle name="Input 5 2 5 8 2 2" xfId="23216" xr:uid="{00000000-0005-0000-0000-00009D5A0000}"/>
    <cellStyle name="Input 5 2 5 8 3" xfId="23217" xr:uid="{00000000-0005-0000-0000-00009E5A0000}"/>
    <cellStyle name="Input 5 2 5 9" xfId="23218" xr:uid="{00000000-0005-0000-0000-00009F5A0000}"/>
    <cellStyle name="Input 5 2 5 9 2" xfId="23219" xr:uid="{00000000-0005-0000-0000-0000A05A0000}"/>
    <cellStyle name="Input 5 2 5 9 2 2" xfId="23220" xr:uid="{00000000-0005-0000-0000-0000A15A0000}"/>
    <cellStyle name="Input 5 2 5 9 3" xfId="23221" xr:uid="{00000000-0005-0000-0000-0000A25A0000}"/>
    <cellStyle name="Input 5 2 6" xfId="23222" xr:uid="{00000000-0005-0000-0000-0000A35A0000}"/>
    <cellStyle name="Input 5 2 6 2" xfId="23223" xr:uid="{00000000-0005-0000-0000-0000A45A0000}"/>
    <cellStyle name="Input 5 2 6 2 2" xfId="23224" xr:uid="{00000000-0005-0000-0000-0000A55A0000}"/>
    <cellStyle name="Input 5 2 6 3" xfId="23225" xr:uid="{00000000-0005-0000-0000-0000A65A0000}"/>
    <cellStyle name="Input 5 2 6 4" xfId="23226" xr:uid="{00000000-0005-0000-0000-0000A75A0000}"/>
    <cellStyle name="Input 5 2 7" xfId="23227" xr:uid="{00000000-0005-0000-0000-0000A85A0000}"/>
    <cellStyle name="Input 5 2 7 2" xfId="23228" xr:uid="{00000000-0005-0000-0000-0000A95A0000}"/>
    <cellStyle name="Input 5 2 7 2 2" xfId="23229" xr:uid="{00000000-0005-0000-0000-0000AA5A0000}"/>
    <cellStyle name="Input 5 2 7 3" xfId="23230" xr:uid="{00000000-0005-0000-0000-0000AB5A0000}"/>
    <cellStyle name="Input 5 2 8" xfId="23231" xr:uid="{00000000-0005-0000-0000-0000AC5A0000}"/>
    <cellStyle name="Input 5 2 8 2" xfId="23232" xr:uid="{00000000-0005-0000-0000-0000AD5A0000}"/>
    <cellStyle name="Input 5 2 8 2 2" xfId="23233" xr:uid="{00000000-0005-0000-0000-0000AE5A0000}"/>
    <cellStyle name="Input 5 2 8 3" xfId="23234" xr:uid="{00000000-0005-0000-0000-0000AF5A0000}"/>
    <cellStyle name="Input 5 2 9" xfId="23235" xr:uid="{00000000-0005-0000-0000-0000B05A0000}"/>
    <cellStyle name="Input 5 2 9 2" xfId="23236" xr:uid="{00000000-0005-0000-0000-0000B15A0000}"/>
    <cellStyle name="Input 5 2 9 2 2" xfId="23237" xr:uid="{00000000-0005-0000-0000-0000B25A0000}"/>
    <cellStyle name="Input 5 2 9 3" xfId="23238" xr:uid="{00000000-0005-0000-0000-0000B35A0000}"/>
    <cellStyle name="Input 5 20" xfId="23239" xr:uid="{00000000-0005-0000-0000-0000B45A0000}"/>
    <cellStyle name="Input 5 20 2" xfId="23240" xr:uid="{00000000-0005-0000-0000-0000B55A0000}"/>
    <cellStyle name="Input 5 20 2 2" xfId="23241" xr:uid="{00000000-0005-0000-0000-0000B65A0000}"/>
    <cellStyle name="Input 5 20 3" xfId="23242" xr:uid="{00000000-0005-0000-0000-0000B75A0000}"/>
    <cellStyle name="Input 5 21" xfId="23243" xr:uid="{00000000-0005-0000-0000-0000B85A0000}"/>
    <cellStyle name="Input 5 21 2" xfId="23244" xr:uid="{00000000-0005-0000-0000-0000B95A0000}"/>
    <cellStyle name="Input 5 21 2 2" xfId="23245" xr:uid="{00000000-0005-0000-0000-0000BA5A0000}"/>
    <cellStyle name="Input 5 21 3" xfId="23246" xr:uid="{00000000-0005-0000-0000-0000BB5A0000}"/>
    <cellStyle name="Input 5 22" xfId="23247" xr:uid="{00000000-0005-0000-0000-0000BC5A0000}"/>
    <cellStyle name="Input 5 22 2" xfId="23248" xr:uid="{00000000-0005-0000-0000-0000BD5A0000}"/>
    <cellStyle name="Input 5 23" xfId="23249" xr:uid="{00000000-0005-0000-0000-0000BE5A0000}"/>
    <cellStyle name="Input 5 24" xfId="23250" xr:uid="{00000000-0005-0000-0000-0000BF5A0000}"/>
    <cellStyle name="Input 5 25" xfId="23251" xr:uid="{00000000-0005-0000-0000-0000C05A0000}"/>
    <cellStyle name="Input 5 26" xfId="23252" xr:uid="{00000000-0005-0000-0000-0000C15A0000}"/>
    <cellStyle name="Input 5 27" xfId="23253" xr:uid="{00000000-0005-0000-0000-0000C25A0000}"/>
    <cellStyle name="Input 5 3" xfId="23254" xr:uid="{00000000-0005-0000-0000-0000C35A0000}"/>
    <cellStyle name="Input 5 3 10" xfId="23255" xr:uid="{00000000-0005-0000-0000-0000C45A0000}"/>
    <cellStyle name="Input 5 3 10 2" xfId="23256" xr:uid="{00000000-0005-0000-0000-0000C55A0000}"/>
    <cellStyle name="Input 5 3 10 2 2" xfId="23257" xr:uid="{00000000-0005-0000-0000-0000C65A0000}"/>
    <cellStyle name="Input 5 3 10 3" xfId="23258" xr:uid="{00000000-0005-0000-0000-0000C75A0000}"/>
    <cellStyle name="Input 5 3 11" xfId="23259" xr:uid="{00000000-0005-0000-0000-0000C85A0000}"/>
    <cellStyle name="Input 5 3 11 2" xfId="23260" xr:uid="{00000000-0005-0000-0000-0000C95A0000}"/>
    <cellStyle name="Input 5 3 11 2 2" xfId="23261" xr:uid="{00000000-0005-0000-0000-0000CA5A0000}"/>
    <cellStyle name="Input 5 3 11 3" xfId="23262" xr:uid="{00000000-0005-0000-0000-0000CB5A0000}"/>
    <cellStyle name="Input 5 3 12" xfId="23263" xr:uid="{00000000-0005-0000-0000-0000CC5A0000}"/>
    <cellStyle name="Input 5 3 12 2" xfId="23264" xr:uid="{00000000-0005-0000-0000-0000CD5A0000}"/>
    <cellStyle name="Input 5 3 12 2 2" xfId="23265" xr:uid="{00000000-0005-0000-0000-0000CE5A0000}"/>
    <cellStyle name="Input 5 3 12 3" xfId="23266" xr:uid="{00000000-0005-0000-0000-0000CF5A0000}"/>
    <cellStyle name="Input 5 3 13" xfId="23267" xr:uid="{00000000-0005-0000-0000-0000D05A0000}"/>
    <cellStyle name="Input 5 3 13 2" xfId="23268" xr:uid="{00000000-0005-0000-0000-0000D15A0000}"/>
    <cellStyle name="Input 5 3 13 2 2" xfId="23269" xr:uid="{00000000-0005-0000-0000-0000D25A0000}"/>
    <cellStyle name="Input 5 3 13 3" xfId="23270" xr:uid="{00000000-0005-0000-0000-0000D35A0000}"/>
    <cellStyle name="Input 5 3 14" xfId="23271" xr:uid="{00000000-0005-0000-0000-0000D45A0000}"/>
    <cellStyle name="Input 5 3 14 2" xfId="23272" xr:uid="{00000000-0005-0000-0000-0000D55A0000}"/>
    <cellStyle name="Input 5 3 14 2 2" xfId="23273" xr:uid="{00000000-0005-0000-0000-0000D65A0000}"/>
    <cellStyle name="Input 5 3 14 3" xfId="23274" xr:uid="{00000000-0005-0000-0000-0000D75A0000}"/>
    <cellStyle name="Input 5 3 15" xfId="23275" xr:uid="{00000000-0005-0000-0000-0000D85A0000}"/>
    <cellStyle name="Input 5 3 15 2" xfId="23276" xr:uid="{00000000-0005-0000-0000-0000D95A0000}"/>
    <cellStyle name="Input 5 3 15 2 2" xfId="23277" xr:uid="{00000000-0005-0000-0000-0000DA5A0000}"/>
    <cellStyle name="Input 5 3 15 3" xfId="23278" xr:uid="{00000000-0005-0000-0000-0000DB5A0000}"/>
    <cellStyle name="Input 5 3 16" xfId="23279" xr:uid="{00000000-0005-0000-0000-0000DC5A0000}"/>
    <cellStyle name="Input 5 3 16 2" xfId="23280" xr:uid="{00000000-0005-0000-0000-0000DD5A0000}"/>
    <cellStyle name="Input 5 3 16 2 2" xfId="23281" xr:uid="{00000000-0005-0000-0000-0000DE5A0000}"/>
    <cellStyle name="Input 5 3 16 3" xfId="23282" xr:uid="{00000000-0005-0000-0000-0000DF5A0000}"/>
    <cellStyle name="Input 5 3 17" xfId="23283" xr:uid="{00000000-0005-0000-0000-0000E05A0000}"/>
    <cellStyle name="Input 5 3 17 2" xfId="23284" xr:uid="{00000000-0005-0000-0000-0000E15A0000}"/>
    <cellStyle name="Input 5 3 17 2 2" xfId="23285" xr:uid="{00000000-0005-0000-0000-0000E25A0000}"/>
    <cellStyle name="Input 5 3 17 3" xfId="23286" xr:uid="{00000000-0005-0000-0000-0000E35A0000}"/>
    <cellStyle name="Input 5 3 18" xfId="23287" xr:uid="{00000000-0005-0000-0000-0000E45A0000}"/>
    <cellStyle name="Input 5 3 18 2" xfId="23288" xr:uid="{00000000-0005-0000-0000-0000E55A0000}"/>
    <cellStyle name="Input 5 3 19" xfId="23289" xr:uid="{00000000-0005-0000-0000-0000E65A0000}"/>
    <cellStyle name="Input 5 3 2" xfId="23290" xr:uid="{00000000-0005-0000-0000-0000E75A0000}"/>
    <cellStyle name="Input 5 3 2 10" xfId="23291" xr:uid="{00000000-0005-0000-0000-0000E85A0000}"/>
    <cellStyle name="Input 5 3 2 10 2" xfId="23292" xr:uid="{00000000-0005-0000-0000-0000E95A0000}"/>
    <cellStyle name="Input 5 3 2 10 2 2" xfId="23293" xr:uid="{00000000-0005-0000-0000-0000EA5A0000}"/>
    <cellStyle name="Input 5 3 2 10 3" xfId="23294" xr:uid="{00000000-0005-0000-0000-0000EB5A0000}"/>
    <cellStyle name="Input 5 3 2 11" xfId="23295" xr:uid="{00000000-0005-0000-0000-0000EC5A0000}"/>
    <cellStyle name="Input 5 3 2 11 2" xfId="23296" xr:uid="{00000000-0005-0000-0000-0000ED5A0000}"/>
    <cellStyle name="Input 5 3 2 11 2 2" xfId="23297" xr:uid="{00000000-0005-0000-0000-0000EE5A0000}"/>
    <cellStyle name="Input 5 3 2 11 3" xfId="23298" xr:uid="{00000000-0005-0000-0000-0000EF5A0000}"/>
    <cellStyle name="Input 5 3 2 12" xfId="23299" xr:uid="{00000000-0005-0000-0000-0000F05A0000}"/>
    <cellStyle name="Input 5 3 2 12 2" xfId="23300" xr:uid="{00000000-0005-0000-0000-0000F15A0000}"/>
    <cellStyle name="Input 5 3 2 12 2 2" xfId="23301" xr:uid="{00000000-0005-0000-0000-0000F25A0000}"/>
    <cellStyle name="Input 5 3 2 12 3" xfId="23302" xr:uid="{00000000-0005-0000-0000-0000F35A0000}"/>
    <cellStyle name="Input 5 3 2 13" xfId="23303" xr:uid="{00000000-0005-0000-0000-0000F45A0000}"/>
    <cellStyle name="Input 5 3 2 13 2" xfId="23304" xr:uid="{00000000-0005-0000-0000-0000F55A0000}"/>
    <cellStyle name="Input 5 3 2 13 2 2" xfId="23305" xr:uid="{00000000-0005-0000-0000-0000F65A0000}"/>
    <cellStyle name="Input 5 3 2 13 3" xfId="23306" xr:uid="{00000000-0005-0000-0000-0000F75A0000}"/>
    <cellStyle name="Input 5 3 2 14" xfId="23307" xr:uid="{00000000-0005-0000-0000-0000F85A0000}"/>
    <cellStyle name="Input 5 3 2 14 2" xfId="23308" xr:uid="{00000000-0005-0000-0000-0000F95A0000}"/>
    <cellStyle name="Input 5 3 2 14 2 2" xfId="23309" xr:uid="{00000000-0005-0000-0000-0000FA5A0000}"/>
    <cellStyle name="Input 5 3 2 14 3" xfId="23310" xr:uid="{00000000-0005-0000-0000-0000FB5A0000}"/>
    <cellStyle name="Input 5 3 2 15" xfId="23311" xr:uid="{00000000-0005-0000-0000-0000FC5A0000}"/>
    <cellStyle name="Input 5 3 2 15 2" xfId="23312" xr:uid="{00000000-0005-0000-0000-0000FD5A0000}"/>
    <cellStyle name="Input 5 3 2 15 2 2" xfId="23313" xr:uid="{00000000-0005-0000-0000-0000FE5A0000}"/>
    <cellStyle name="Input 5 3 2 15 3" xfId="23314" xr:uid="{00000000-0005-0000-0000-0000FF5A0000}"/>
    <cellStyle name="Input 5 3 2 16" xfId="23315" xr:uid="{00000000-0005-0000-0000-0000005B0000}"/>
    <cellStyle name="Input 5 3 2 16 2" xfId="23316" xr:uid="{00000000-0005-0000-0000-0000015B0000}"/>
    <cellStyle name="Input 5 3 2 16 2 2" xfId="23317" xr:uid="{00000000-0005-0000-0000-0000025B0000}"/>
    <cellStyle name="Input 5 3 2 16 3" xfId="23318" xr:uid="{00000000-0005-0000-0000-0000035B0000}"/>
    <cellStyle name="Input 5 3 2 17" xfId="23319" xr:uid="{00000000-0005-0000-0000-0000045B0000}"/>
    <cellStyle name="Input 5 3 2 17 2" xfId="23320" xr:uid="{00000000-0005-0000-0000-0000055B0000}"/>
    <cellStyle name="Input 5 3 2 17 2 2" xfId="23321" xr:uid="{00000000-0005-0000-0000-0000065B0000}"/>
    <cellStyle name="Input 5 3 2 17 3" xfId="23322" xr:uid="{00000000-0005-0000-0000-0000075B0000}"/>
    <cellStyle name="Input 5 3 2 18" xfId="23323" xr:uid="{00000000-0005-0000-0000-0000085B0000}"/>
    <cellStyle name="Input 5 3 2 18 2" xfId="23324" xr:uid="{00000000-0005-0000-0000-0000095B0000}"/>
    <cellStyle name="Input 5 3 2 18 2 2" xfId="23325" xr:uid="{00000000-0005-0000-0000-00000A5B0000}"/>
    <cellStyle name="Input 5 3 2 18 3" xfId="23326" xr:uid="{00000000-0005-0000-0000-00000B5B0000}"/>
    <cellStyle name="Input 5 3 2 19" xfId="23327" xr:uid="{00000000-0005-0000-0000-00000C5B0000}"/>
    <cellStyle name="Input 5 3 2 19 2" xfId="23328" xr:uid="{00000000-0005-0000-0000-00000D5B0000}"/>
    <cellStyle name="Input 5 3 2 19 2 2" xfId="23329" xr:uid="{00000000-0005-0000-0000-00000E5B0000}"/>
    <cellStyle name="Input 5 3 2 19 3" xfId="23330" xr:uid="{00000000-0005-0000-0000-00000F5B0000}"/>
    <cellStyle name="Input 5 3 2 2" xfId="23331" xr:uid="{00000000-0005-0000-0000-0000105B0000}"/>
    <cellStyle name="Input 5 3 2 2 2" xfId="23332" xr:uid="{00000000-0005-0000-0000-0000115B0000}"/>
    <cellStyle name="Input 5 3 2 2 2 2" xfId="23333" xr:uid="{00000000-0005-0000-0000-0000125B0000}"/>
    <cellStyle name="Input 5 3 2 2 2 2 2" xfId="23334" xr:uid="{00000000-0005-0000-0000-0000135B0000}"/>
    <cellStyle name="Input 5 3 2 2 2 3" xfId="23335" xr:uid="{00000000-0005-0000-0000-0000145B0000}"/>
    <cellStyle name="Input 5 3 2 2 2 4" xfId="23336" xr:uid="{00000000-0005-0000-0000-0000155B0000}"/>
    <cellStyle name="Input 5 3 2 2 3" xfId="23337" xr:uid="{00000000-0005-0000-0000-0000165B0000}"/>
    <cellStyle name="Input 5 3 2 2 3 2" xfId="23338" xr:uid="{00000000-0005-0000-0000-0000175B0000}"/>
    <cellStyle name="Input 5 3 2 2 4" xfId="23339" xr:uid="{00000000-0005-0000-0000-0000185B0000}"/>
    <cellStyle name="Input 5 3 2 2 5" xfId="23340" xr:uid="{00000000-0005-0000-0000-0000195B0000}"/>
    <cellStyle name="Input 5 3 2 20" xfId="23341" xr:uid="{00000000-0005-0000-0000-00001A5B0000}"/>
    <cellStyle name="Input 5 3 2 20 2" xfId="23342" xr:uid="{00000000-0005-0000-0000-00001B5B0000}"/>
    <cellStyle name="Input 5 3 2 20 2 2" xfId="23343" xr:uid="{00000000-0005-0000-0000-00001C5B0000}"/>
    <cellStyle name="Input 5 3 2 20 3" xfId="23344" xr:uid="{00000000-0005-0000-0000-00001D5B0000}"/>
    <cellStyle name="Input 5 3 2 21" xfId="23345" xr:uid="{00000000-0005-0000-0000-00001E5B0000}"/>
    <cellStyle name="Input 5 3 2 21 2" xfId="23346" xr:uid="{00000000-0005-0000-0000-00001F5B0000}"/>
    <cellStyle name="Input 5 3 2 22" xfId="23347" xr:uid="{00000000-0005-0000-0000-0000205B0000}"/>
    <cellStyle name="Input 5 3 2 23" xfId="23348" xr:uid="{00000000-0005-0000-0000-0000215B0000}"/>
    <cellStyle name="Input 5 3 2 3" xfId="23349" xr:uid="{00000000-0005-0000-0000-0000225B0000}"/>
    <cellStyle name="Input 5 3 2 3 2" xfId="23350" xr:uid="{00000000-0005-0000-0000-0000235B0000}"/>
    <cellStyle name="Input 5 3 2 3 2 2" xfId="23351" xr:uid="{00000000-0005-0000-0000-0000245B0000}"/>
    <cellStyle name="Input 5 3 2 3 2 3" xfId="23352" xr:uid="{00000000-0005-0000-0000-0000255B0000}"/>
    <cellStyle name="Input 5 3 2 3 3" xfId="23353" xr:uid="{00000000-0005-0000-0000-0000265B0000}"/>
    <cellStyle name="Input 5 3 2 3 3 2" xfId="23354" xr:uid="{00000000-0005-0000-0000-0000275B0000}"/>
    <cellStyle name="Input 5 3 2 3 4" xfId="23355" xr:uid="{00000000-0005-0000-0000-0000285B0000}"/>
    <cellStyle name="Input 5 3 2 4" xfId="23356" xr:uid="{00000000-0005-0000-0000-0000295B0000}"/>
    <cellStyle name="Input 5 3 2 4 2" xfId="23357" xr:uid="{00000000-0005-0000-0000-00002A5B0000}"/>
    <cellStyle name="Input 5 3 2 4 2 2" xfId="23358" xr:uid="{00000000-0005-0000-0000-00002B5B0000}"/>
    <cellStyle name="Input 5 3 2 4 3" xfId="23359" xr:uid="{00000000-0005-0000-0000-00002C5B0000}"/>
    <cellStyle name="Input 5 3 2 4 4" xfId="23360" xr:uid="{00000000-0005-0000-0000-00002D5B0000}"/>
    <cellStyle name="Input 5 3 2 5" xfId="23361" xr:uid="{00000000-0005-0000-0000-00002E5B0000}"/>
    <cellStyle name="Input 5 3 2 5 2" xfId="23362" xr:uid="{00000000-0005-0000-0000-00002F5B0000}"/>
    <cellStyle name="Input 5 3 2 5 2 2" xfId="23363" xr:uid="{00000000-0005-0000-0000-0000305B0000}"/>
    <cellStyle name="Input 5 3 2 5 3" xfId="23364" xr:uid="{00000000-0005-0000-0000-0000315B0000}"/>
    <cellStyle name="Input 5 3 2 5 4" xfId="23365" xr:uid="{00000000-0005-0000-0000-0000325B0000}"/>
    <cellStyle name="Input 5 3 2 6" xfId="23366" xr:uid="{00000000-0005-0000-0000-0000335B0000}"/>
    <cellStyle name="Input 5 3 2 6 2" xfId="23367" xr:uid="{00000000-0005-0000-0000-0000345B0000}"/>
    <cellStyle name="Input 5 3 2 6 2 2" xfId="23368" xr:uid="{00000000-0005-0000-0000-0000355B0000}"/>
    <cellStyle name="Input 5 3 2 6 3" xfId="23369" xr:uid="{00000000-0005-0000-0000-0000365B0000}"/>
    <cellStyle name="Input 5 3 2 7" xfId="23370" xr:uid="{00000000-0005-0000-0000-0000375B0000}"/>
    <cellStyle name="Input 5 3 2 7 2" xfId="23371" xr:uid="{00000000-0005-0000-0000-0000385B0000}"/>
    <cellStyle name="Input 5 3 2 7 2 2" xfId="23372" xr:uid="{00000000-0005-0000-0000-0000395B0000}"/>
    <cellStyle name="Input 5 3 2 7 3" xfId="23373" xr:uid="{00000000-0005-0000-0000-00003A5B0000}"/>
    <cellStyle name="Input 5 3 2 8" xfId="23374" xr:uid="{00000000-0005-0000-0000-00003B5B0000}"/>
    <cellStyle name="Input 5 3 2 8 2" xfId="23375" xr:uid="{00000000-0005-0000-0000-00003C5B0000}"/>
    <cellStyle name="Input 5 3 2 8 2 2" xfId="23376" xr:uid="{00000000-0005-0000-0000-00003D5B0000}"/>
    <cellStyle name="Input 5 3 2 8 3" xfId="23377" xr:uid="{00000000-0005-0000-0000-00003E5B0000}"/>
    <cellStyle name="Input 5 3 2 9" xfId="23378" xr:uid="{00000000-0005-0000-0000-00003F5B0000}"/>
    <cellStyle name="Input 5 3 2 9 2" xfId="23379" xr:uid="{00000000-0005-0000-0000-0000405B0000}"/>
    <cellStyle name="Input 5 3 2 9 2 2" xfId="23380" xr:uid="{00000000-0005-0000-0000-0000415B0000}"/>
    <cellStyle name="Input 5 3 2 9 3" xfId="23381" xr:uid="{00000000-0005-0000-0000-0000425B0000}"/>
    <cellStyle name="Input 5 3 20" xfId="23382" xr:uid="{00000000-0005-0000-0000-0000435B0000}"/>
    <cellStyle name="Input 5 3 3" xfId="23383" xr:uid="{00000000-0005-0000-0000-0000445B0000}"/>
    <cellStyle name="Input 5 3 3 2" xfId="23384" xr:uid="{00000000-0005-0000-0000-0000455B0000}"/>
    <cellStyle name="Input 5 3 3 2 2" xfId="23385" xr:uid="{00000000-0005-0000-0000-0000465B0000}"/>
    <cellStyle name="Input 5 3 3 2 2 2" xfId="23386" xr:uid="{00000000-0005-0000-0000-0000475B0000}"/>
    <cellStyle name="Input 5 3 3 2 3" xfId="23387" xr:uid="{00000000-0005-0000-0000-0000485B0000}"/>
    <cellStyle name="Input 5 3 3 2 4" xfId="23388" xr:uid="{00000000-0005-0000-0000-0000495B0000}"/>
    <cellStyle name="Input 5 3 3 3" xfId="23389" xr:uid="{00000000-0005-0000-0000-00004A5B0000}"/>
    <cellStyle name="Input 5 3 3 3 2" xfId="23390" xr:uid="{00000000-0005-0000-0000-00004B5B0000}"/>
    <cellStyle name="Input 5 3 3 4" xfId="23391" xr:uid="{00000000-0005-0000-0000-00004C5B0000}"/>
    <cellStyle name="Input 5 3 3 5" xfId="23392" xr:uid="{00000000-0005-0000-0000-00004D5B0000}"/>
    <cellStyle name="Input 5 3 4" xfId="23393" xr:uid="{00000000-0005-0000-0000-00004E5B0000}"/>
    <cellStyle name="Input 5 3 4 2" xfId="23394" xr:uid="{00000000-0005-0000-0000-00004F5B0000}"/>
    <cellStyle name="Input 5 3 4 2 2" xfId="23395" xr:uid="{00000000-0005-0000-0000-0000505B0000}"/>
    <cellStyle name="Input 5 3 4 2 3" xfId="23396" xr:uid="{00000000-0005-0000-0000-0000515B0000}"/>
    <cellStyle name="Input 5 3 4 3" xfId="23397" xr:uid="{00000000-0005-0000-0000-0000525B0000}"/>
    <cellStyle name="Input 5 3 4 3 2" xfId="23398" xr:uid="{00000000-0005-0000-0000-0000535B0000}"/>
    <cellStyle name="Input 5 3 4 4" xfId="23399" xr:uid="{00000000-0005-0000-0000-0000545B0000}"/>
    <cellStyle name="Input 5 3 5" xfId="23400" xr:uid="{00000000-0005-0000-0000-0000555B0000}"/>
    <cellStyle name="Input 5 3 5 2" xfId="23401" xr:uid="{00000000-0005-0000-0000-0000565B0000}"/>
    <cellStyle name="Input 5 3 5 2 2" xfId="23402" xr:uid="{00000000-0005-0000-0000-0000575B0000}"/>
    <cellStyle name="Input 5 3 5 2 3" xfId="23403" xr:uid="{00000000-0005-0000-0000-0000585B0000}"/>
    <cellStyle name="Input 5 3 5 3" xfId="23404" xr:uid="{00000000-0005-0000-0000-0000595B0000}"/>
    <cellStyle name="Input 5 3 5 4" xfId="23405" xr:uid="{00000000-0005-0000-0000-00005A5B0000}"/>
    <cellStyle name="Input 5 3 6" xfId="23406" xr:uid="{00000000-0005-0000-0000-00005B5B0000}"/>
    <cellStyle name="Input 5 3 6 2" xfId="23407" xr:uid="{00000000-0005-0000-0000-00005C5B0000}"/>
    <cellStyle name="Input 5 3 6 2 2" xfId="23408" xr:uid="{00000000-0005-0000-0000-00005D5B0000}"/>
    <cellStyle name="Input 5 3 6 3" xfId="23409" xr:uid="{00000000-0005-0000-0000-00005E5B0000}"/>
    <cellStyle name="Input 5 3 6 4" xfId="23410" xr:uid="{00000000-0005-0000-0000-00005F5B0000}"/>
    <cellStyle name="Input 5 3 7" xfId="23411" xr:uid="{00000000-0005-0000-0000-0000605B0000}"/>
    <cellStyle name="Input 5 3 7 2" xfId="23412" xr:uid="{00000000-0005-0000-0000-0000615B0000}"/>
    <cellStyle name="Input 5 3 7 2 2" xfId="23413" xr:uid="{00000000-0005-0000-0000-0000625B0000}"/>
    <cellStyle name="Input 5 3 7 3" xfId="23414" xr:uid="{00000000-0005-0000-0000-0000635B0000}"/>
    <cellStyle name="Input 5 3 8" xfId="23415" xr:uid="{00000000-0005-0000-0000-0000645B0000}"/>
    <cellStyle name="Input 5 3 8 2" xfId="23416" xr:uid="{00000000-0005-0000-0000-0000655B0000}"/>
    <cellStyle name="Input 5 3 8 2 2" xfId="23417" xr:uid="{00000000-0005-0000-0000-0000665B0000}"/>
    <cellStyle name="Input 5 3 8 3" xfId="23418" xr:uid="{00000000-0005-0000-0000-0000675B0000}"/>
    <cellStyle name="Input 5 3 9" xfId="23419" xr:uid="{00000000-0005-0000-0000-0000685B0000}"/>
    <cellStyle name="Input 5 3 9 2" xfId="23420" xr:uid="{00000000-0005-0000-0000-0000695B0000}"/>
    <cellStyle name="Input 5 3 9 2 2" xfId="23421" xr:uid="{00000000-0005-0000-0000-00006A5B0000}"/>
    <cellStyle name="Input 5 3 9 3" xfId="23422" xr:uid="{00000000-0005-0000-0000-00006B5B0000}"/>
    <cellStyle name="Input 5 4" xfId="23423" xr:uid="{00000000-0005-0000-0000-00006C5B0000}"/>
    <cellStyle name="Input 5 4 10" xfId="23424" xr:uid="{00000000-0005-0000-0000-00006D5B0000}"/>
    <cellStyle name="Input 5 4 10 2" xfId="23425" xr:uid="{00000000-0005-0000-0000-00006E5B0000}"/>
    <cellStyle name="Input 5 4 10 2 2" xfId="23426" xr:uid="{00000000-0005-0000-0000-00006F5B0000}"/>
    <cellStyle name="Input 5 4 10 3" xfId="23427" xr:uid="{00000000-0005-0000-0000-0000705B0000}"/>
    <cellStyle name="Input 5 4 11" xfId="23428" xr:uid="{00000000-0005-0000-0000-0000715B0000}"/>
    <cellStyle name="Input 5 4 11 2" xfId="23429" xr:uid="{00000000-0005-0000-0000-0000725B0000}"/>
    <cellStyle name="Input 5 4 11 2 2" xfId="23430" xr:uid="{00000000-0005-0000-0000-0000735B0000}"/>
    <cellStyle name="Input 5 4 11 3" xfId="23431" xr:uid="{00000000-0005-0000-0000-0000745B0000}"/>
    <cellStyle name="Input 5 4 12" xfId="23432" xr:uid="{00000000-0005-0000-0000-0000755B0000}"/>
    <cellStyle name="Input 5 4 12 2" xfId="23433" xr:uid="{00000000-0005-0000-0000-0000765B0000}"/>
    <cellStyle name="Input 5 4 12 2 2" xfId="23434" xr:uid="{00000000-0005-0000-0000-0000775B0000}"/>
    <cellStyle name="Input 5 4 12 3" xfId="23435" xr:uid="{00000000-0005-0000-0000-0000785B0000}"/>
    <cellStyle name="Input 5 4 13" xfId="23436" xr:uid="{00000000-0005-0000-0000-0000795B0000}"/>
    <cellStyle name="Input 5 4 13 2" xfId="23437" xr:uid="{00000000-0005-0000-0000-00007A5B0000}"/>
    <cellStyle name="Input 5 4 13 2 2" xfId="23438" xr:uid="{00000000-0005-0000-0000-00007B5B0000}"/>
    <cellStyle name="Input 5 4 13 3" xfId="23439" xr:uid="{00000000-0005-0000-0000-00007C5B0000}"/>
    <cellStyle name="Input 5 4 14" xfId="23440" xr:uid="{00000000-0005-0000-0000-00007D5B0000}"/>
    <cellStyle name="Input 5 4 14 2" xfId="23441" xr:uid="{00000000-0005-0000-0000-00007E5B0000}"/>
    <cellStyle name="Input 5 4 14 2 2" xfId="23442" xr:uid="{00000000-0005-0000-0000-00007F5B0000}"/>
    <cellStyle name="Input 5 4 14 3" xfId="23443" xr:uid="{00000000-0005-0000-0000-0000805B0000}"/>
    <cellStyle name="Input 5 4 15" xfId="23444" xr:uid="{00000000-0005-0000-0000-0000815B0000}"/>
    <cellStyle name="Input 5 4 15 2" xfId="23445" xr:uid="{00000000-0005-0000-0000-0000825B0000}"/>
    <cellStyle name="Input 5 4 15 2 2" xfId="23446" xr:uid="{00000000-0005-0000-0000-0000835B0000}"/>
    <cellStyle name="Input 5 4 15 3" xfId="23447" xr:uid="{00000000-0005-0000-0000-0000845B0000}"/>
    <cellStyle name="Input 5 4 16" xfId="23448" xr:uid="{00000000-0005-0000-0000-0000855B0000}"/>
    <cellStyle name="Input 5 4 16 2" xfId="23449" xr:uid="{00000000-0005-0000-0000-0000865B0000}"/>
    <cellStyle name="Input 5 4 16 2 2" xfId="23450" xr:uid="{00000000-0005-0000-0000-0000875B0000}"/>
    <cellStyle name="Input 5 4 16 3" xfId="23451" xr:uid="{00000000-0005-0000-0000-0000885B0000}"/>
    <cellStyle name="Input 5 4 17" xfId="23452" xr:uid="{00000000-0005-0000-0000-0000895B0000}"/>
    <cellStyle name="Input 5 4 17 2" xfId="23453" xr:uid="{00000000-0005-0000-0000-00008A5B0000}"/>
    <cellStyle name="Input 5 4 17 2 2" xfId="23454" xr:uid="{00000000-0005-0000-0000-00008B5B0000}"/>
    <cellStyle name="Input 5 4 17 3" xfId="23455" xr:uid="{00000000-0005-0000-0000-00008C5B0000}"/>
    <cellStyle name="Input 5 4 18" xfId="23456" xr:uid="{00000000-0005-0000-0000-00008D5B0000}"/>
    <cellStyle name="Input 5 4 18 2" xfId="23457" xr:uid="{00000000-0005-0000-0000-00008E5B0000}"/>
    <cellStyle name="Input 5 4 19" xfId="23458" xr:uid="{00000000-0005-0000-0000-00008F5B0000}"/>
    <cellStyle name="Input 5 4 2" xfId="23459" xr:uid="{00000000-0005-0000-0000-0000905B0000}"/>
    <cellStyle name="Input 5 4 2 10" xfId="23460" xr:uid="{00000000-0005-0000-0000-0000915B0000}"/>
    <cellStyle name="Input 5 4 2 10 2" xfId="23461" xr:uid="{00000000-0005-0000-0000-0000925B0000}"/>
    <cellStyle name="Input 5 4 2 10 2 2" xfId="23462" xr:uid="{00000000-0005-0000-0000-0000935B0000}"/>
    <cellStyle name="Input 5 4 2 10 3" xfId="23463" xr:uid="{00000000-0005-0000-0000-0000945B0000}"/>
    <cellStyle name="Input 5 4 2 11" xfId="23464" xr:uid="{00000000-0005-0000-0000-0000955B0000}"/>
    <cellStyle name="Input 5 4 2 11 2" xfId="23465" xr:uid="{00000000-0005-0000-0000-0000965B0000}"/>
    <cellStyle name="Input 5 4 2 11 2 2" xfId="23466" xr:uid="{00000000-0005-0000-0000-0000975B0000}"/>
    <cellStyle name="Input 5 4 2 11 3" xfId="23467" xr:uid="{00000000-0005-0000-0000-0000985B0000}"/>
    <cellStyle name="Input 5 4 2 12" xfId="23468" xr:uid="{00000000-0005-0000-0000-0000995B0000}"/>
    <cellStyle name="Input 5 4 2 12 2" xfId="23469" xr:uid="{00000000-0005-0000-0000-00009A5B0000}"/>
    <cellStyle name="Input 5 4 2 12 2 2" xfId="23470" xr:uid="{00000000-0005-0000-0000-00009B5B0000}"/>
    <cellStyle name="Input 5 4 2 12 3" xfId="23471" xr:uid="{00000000-0005-0000-0000-00009C5B0000}"/>
    <cellStyle name="Input 5 4 2 13" xfId="23472" xr:uid="{00000000-0005-0000-0000-00009D5B0000}"/>
    <cellStyle name="Input 5 4 2 13 2" xfId="23473" xr:uid="{00000000-0005-0000-0000-00009E5B0000}"/>
    <cellStyle name="Input 5 4 2 13 2 2" xfId="23474" xr:uid="{00000000-0005-0000-0000-00009F5B0000}"/>
    <cellStyle name="Input 5 4 2 13 3" xfId="23475" xr:uid="{00000000-0005-0000-0000-0000A05B0000}"/>
    <cellStyle name="Input 5 4 2 14" xfId="23476" xr:uid="{00000000-0005-0000-0000-0000A15B0000}"/>
    <cellStyle name="Input 5 4 2 14 2" xfId="23477" xr:uid="{00000000-0005-0000-0000-0000A25B0000}"/>
    <cellStyle name="Input 5 4 2 14 2 2" xfId="23478" xr:uid="{00000000-0005-0000-0000-0000A35B0000}"/>
    <cellStyle name="Input 5 4 2 14 3" xfId="23479" xr:uid="{00000000-0005-0000-0000-0000A45B0000}"/>
    <cellStyle name="Input 5 4 2 15" xfId="23480" xr:uid="{00000000-0005-0000-0000-0000A55B0000}"/>
    <cellStyle name="Input 5 4 2 15 2" xfId="23481" xr:uid="{00000000-0005-0000-0000-0000A65B0000}"/>
    <cellStyle name="Input 5 4 2 15 2 2" xfId="23482" xr:uid="{00000000-0005-0000-0000-0000A75B0000}"/>
    <cellStyle name="Input 5 4 2 15 3" xfId="23483" xr:uid="{00000000-0005-0000-0000-0000A85B0000}"/>
    <cellStyle name="Input 5 4 2 16" xfId="23484" xr:uid="{00000000-0005-0000-0000-0000A95B0000}"/>
    <cellStyle name="Input 5 4 2 16 2" xfId="23485" xr:uid="{00000000-0005-0000-0000-0000AA5B0000}"/>
    <cellStyle name="Input 5 4 2 16 2 2" xfId="23486" xr:uid="{00000000-0005-0000-0000-0000AB5B0000}"/>
    <cellStyle name="Input 5 4 2 16 3" xfId="23487" xr:uid="{00000000-0005-0000-0000-0000AC5B0000}"/>
    <cellStyle name="Input 5 4 2 17" xfId="23488" xr:uid="{00000000-0005-0000-0000-0000AD5B0000}"/>
    <cellStyle name="Input 5 4 2 17 2" xfId="23489" xr:uid="{00000000-0005-0000-0000-0000AE5B0000}"/>
    <cellStyle name="Input 5 4 2 17 2 2" xfId="23490" xr:uid="{00000000-0005-0000-0000-0000AF5B0000}"/>
    <cellStyle name="Input 5 4 2 17 3" xfId="23491" xr:uid="{00000000-0005-0000-0000-0000B05B0000}"/>
    <cellStyle name="Input 5 4 2 18" xfId="23492" xr:uid="{00000000-0005-0000-0000-0000B15B0000}"/>
    <cellStyle name="Input 5 4 2 18 2" xfId="23493" xr:uid="{00000000-0005-0000-0000-0000B25B0000}"/>
    <cellStyle name="Input 5 4 2 18 2 2" xfId="23494" xr:uid="{00000000-0005-0000-0000-0000B35B0000}"/>
    <cellStyle name="Input 5 4 2 18 3" xfId="23495" xr:uid="{00000000-0005-0000-0000-0000B45B0000}"/>
    <cellStyle name="Input 5 4 2 19" xfId="23496" xr:uid="{00000000-0005-0000-0000-0000B55B0000}"/>
    <cellStyle name="Input 5 4 2 19 2" xfId="23497" xr:uid="{00000000-0005-0000-0000-0000B65B0000}"/>
    <cellStyle name="Input 5 4 2 19 2 2" xfId="23498" xr:uid="{00000000-0005-0000-0000-0000B75B0000}"/>
    <cellStyle name="Input 5 4 2 19 3" xfId="23499" xr:uid="{00000000-0005-0000-0000-0000B85B0000}"/>
    <cellStyle name="Input 5 4 2 2" xfId="23500" xr:uid="{00000000-0005-0000-0000-0000B95B0000}"/>
    <cellStyle name="Input 5 4 2 2 2" xfId="23501" xr:uid="{00000000-0005-0000-0000-0000BA5B0000}"/>
    <cellStyle name="Input 5 4 2 2 2 2" xfId="23502" xr:uid="{00000000-0005-0000-0000-0000BB5B0000}"/>
    <cellStyle name="Input 5 4 2 2 2 2 2" xfId="23503" xr:uid="{00000000-0005-0000-0000-0000BC5B0000}"/>
    <cellStyle name="Input 5 4 2 2 2 3" xfId="23504" xr:uid="{00000000-0005-0000-0000-0000BD5B0000}"/>
    <cellStyle name="Input 5 4 2 2 2 4" xfId="23505" xr:uid="{00000000-0005-0000-0000-0000BE5B0000}"/>
    <cellStyle name="Input 5 4 2 2 3" xfId="23506" xr:uid="{00000000-0005-0000-0000-0000BF5B0000}"/>
    <cellStyle name="Input 5 4 2 2 3 2" xfId="23507" xr:uid="{00000000-0005-0000-0000-0000C05B0000}"/>
    <cellStyle name="Input 5 4 2 2 4" xfId="23508" xr:uid="{00000000-0005-0000-0000-0000C15B0000}"/>
    <cellStyle name="Input 5 4 2 2 5" xfId="23509" xr:uid="{00000000-0005-0000-0000-0000C25B0000}"/>
    <cellStyle name="Input 5 4 2 20" xfId="23510" xr:uid="{00000000-0005-0000-0000-0000C35B0000}"/>
    <cellStyle name="Input 5 4 2 20 2" xfId="23511" xr:uid="{00000000-0005-0000-0000-0000C45B0000}"/>
    <cellStyle name="Input 5 4 2 20 2 2" xfId="23512" xr:uid="{00000000-0005-0000-0000-0000C55B0000}"/>
    <cellStyle name="Input 5 4 2 20 3" xfId="23513" xr:uid="{00000000-0005-0000-0000-0000C65B0000}"/>
    <cellStyle name="Input 5 4 2 21" xfId="23514" xr:uid="{00000000-0005-0000-0000-0000C75B0000}"/>
    <cellStyle name="Input 5 4 2 21 2" xfId="23515" xr:uid="{00000000-0005-0000-0000-0000C85B0000}"/>
    <cellStyle name="Input 5 4 2 22" xfId="23516" xr:uid="{00000000-0005-0000-0000-0000C95B0000}"/>
    <cellStyle name="Input 5 4 2 23" xfId="23517" xr:uid="{00000000-0005-0000-0000-0000CA5B0000}"/>
    <cellStyle name="Input 5 4 2 3" xfId="23518" xr:uid="{00000000-0005-0000-0000-0000CB5B0000}"/>
    <cellStyle name="Input 5 4 2 3 2" xfId="23519" xr:uid="{00000000-0005-0000-0000-0000CC5B0000}"/>
    <cellStyle name="Input 5 4 2 3 2 2" xfId="23520" xr:uid="{00000000-0005-0000-0000-0000CD5B0000}"/>
    <cellStyle name="Input 5 4 2 3 2 3" xfId="23521" xr:uid="{00000000-0005-0000-0000-0000CE5B0000}"/>
    <cellStyle name="Input 5 4 2 3 3" xfId="23522" xr:uid="{00000000-0005-0000-0000-0000CF5B0000}"/>
    <cellStyle name="Input 5 4 2 3 3 2" xfId="23523" xr:uid="{00000000-0005-0000-0000-0000D05B0000}"/>
    <cellStyle name="Input 5 4 2 3 4" xfId="23524" xr:uid="{00000000-0005-0000-0000-0000D15B0000}"/>
    <cellStyle name="Input 5 4 2 4" xfId="23525" xr:uid="{00000000-0005-0000-0000-0000D25B0000}"/>
    <cellStyle name="Input 5 4 2 4 2" xfId="23526" xr:uid="{00000000-0005-0000-0000-0000D35B0000}"/>
    <cellStyle name="Input 5 4 2 4 2 2" xfId="23527" xr:uid="{00000000-0005-0000-0000-0000D45B0000}"/>
    <cellStyle name="Input 5 4 2 4 3" xfId="23528" xr:uid="{00000000-0005-0000-0000-0000D55B0000}"/>
    <cellStyle name="Input 5 4 2 4 4" xfId="23529" xr:uid="{00000000-0005-0000-0000-0000D65B0000}"/>
    <cellStyle name="Input 5 4 2 5" xfId="23530" xr:uid="{00000000-0005-0000-0000-0000D75B0000}"/>
    <cellStyle name="Input 5 4 2 5 2" xfId="23531" xr:uid="{00000000-0005-0000-0000-0000D85B0000}"/>
    <cellStyle name="Input 5 4 2 5 2 2" xfId="23532" xr:uid="{00000000-0005-0000-0000-0000D95B0000}"/>
    <cellStyle name="Input 5 4 2 5 3" xfId="23533" xr:uid="{00000000-0005-0000-0000-0000DA5B0000}"/>
    <cellStyle name="Input 5 4 2 5 4" xfId="23534" xr:uid="{00000000-0005-0000-0000-0000DB5B0000}"/>
    <cellStyle name="Input 5 4 2 6" xfId="23535" xr:uid="{00000000-0005-0000-0000-0000DC5B0000}"/>
    <cellStyle name="Input 5 4 2 6 2" xfId="23536" xr:uid="{00000000-0005-0000-0000-0000DD5B0000}"/>
    <cellStyle name="Input 5 4 2 6 2 2" xfId="23537" xr:uid="{00000000-0005-0000-0000-0000DE5B0000}"/>
    <cellStyle name="Input 5 4 2 6 3" xfId="23538" xr:uid="{00000000-0005-0000-0000-0000DF5B0000}"/>
    <cellStyle name="Input 5 4 2 7" xfId="23539" xr:uid="{00000000-0005-0000-0000-0000E05B0000}"/>
    <cellStyle name="Input 5 4 2 7 2" xfId="23540" xr:uid="{00000000-0005-0000-0000-0000E15B0000}"/>
    <cellStyle name="Input 5 4 2 7 2 2" xfId="23541" xr:uid="{00000000-0005-0000-0000-0000E25B0000}"/>
    <cellStyle name="Input 5 4 2 7 3" xfId="23542" xr:uid="{00000000-0005-0000-0000-0000E35B0000}"/>
    <cellStyle name="Input 5 4 2 8" xfId="23543" xr:uid="{00000000-0005-0000-0000-0000E45B0000}"/>
    <cellStyle name="Input 5 4 2 8 2" xfId="23544" xr:uid="{00000000-0005-0000-0000-0000E55B0000}"/>
    <cellStyle name="Input 5 4 2 8 2 2" xfId="23545" xr:uid="{00000000-0005-0000-0000-0000E65B0000}"/>
    <cellStyle name="Input 5 4 2 8 3" xfId="23546" xr:uid="{00000000-0005-0000-0000-0000E75B0000}"/>
    <cellStyle name="Input 5 4 2 9" xfId="23547" xr:uid="{00000000-0005-0000-0000-0000E85B0000}"/>
    <cellStyle name="Input 5 4 2 9 2" xfId="23548" xr:uid="{00000000-0005-0000-0000-0000E95B0000}"/>
    <cellStyle name="Input 5 4 2 9 2 2" xfId="23549" xr:uid="{00000000-0005-0000-0000-0000EA5B0000}"/>
    <cellStyle name="Input 5 4 2 9 3" xfId="23550" xr:uid="{00000000-0005-0000-0000-0000EB5B0000}"/>
    <cellStyle name="Input 5 4 20" xfId="23551" xr:uid="{00000000-0005-0000-0000-0000EC5B0000}"/>
    <cellStyle name="Input 5 4 3" xfId="23552" xr:uid="{00000000-0005-0000-0000-0000ED5B0000}"/>
    <cellStyle name="Input 5 4 3 2" xfId="23553" xr:uid="{00000000-0005-0000-0000-0000EE5B0000}"/>
    <cellStyle name="Input 5 4 3 2 2" xfId="23554" xr:uid="{00000000-0005-0000-0000-0000EF5B0000}"/>
    <cellStyle name="Input 5 4 3 2 2 2" xfId="23555" xr:uid="{00000000-0005-0000-0000-0000F05B0000}"/>
    <cellStyle name="Input 5 4 3 2 3" xfId="23556" xr:uid="{00000000-0005-0000-0000-0000F15B0000}"/>
    <cellStyle name="Input 5 4 3 2 4" xfId="23557" xr:uid="{00000000-0005-0000-0000-0000F25B0000}"/>
    <cellStyle name="Input 5 4 3 3" xfId="23558" xr:uid="{00000000-0005-0000-0000-0000F35B0000}"/>
    <cellStyle name="Input 5 4 3 3 2" xfId="23559" xr:uid="{00000000-0005-0000-0000-0000F45B0000}"/>
    <cellStyle name="Input 5 4 3 4" xfId="23560" xr:uid="{00000000-0005-0000-0000-0000F55B0000}"/>
    <cellStyle name="Input 5 4 3 5" xfId="23561" xr:uid="{00000000-0005-0000-0000-0000F65B0000}"/>
    <cellStyle name="Input 5 4 4" xfId="23562" xr:uid="{00000000-0005-0000-0000-0000F75B0000}"/>
    <cellStyle name="Input 5 4 4 2" xfId="23563" xr:uid="{00000000-0005-0000-0000-0000F85B0000}"/>
    <cellStyle name="Input 5 4 4 2 2" xfId="23564" xr:uid="{00000000-0005-0000-0000-0000F95B0000}"/>
    <cellStyle name="Input 5 4 4 2 3" xfId="23565" xr:uid="{00000000-0005-0000-0000-0000FA5B0000}"/>
    <cellStyle name="Input 5 4 4 3" xfId="23566" xr:uid="{00000000-0005-0000-0000-0000FB5B0000}"/>
    <cellStyle name="Input 5 4 4 3 2" xfId="23567" xr:uid="{00000000-0005-0000-0000-0000FC5B0000}"/>
    <cellStyle name="Input 5 4 4 4" xfId="23568" xr:uid="{00000000-0005-0000-0000-0000FD5B0000}"/>
    <cellStyle name="Input 5 4 5" xfId="23569" xr:uid="{00000000-0005-0000-0000-0000FE5B0000}"/>
    <cellStyle name="Input 5 4 5 2" xfId="23570" xr:uid="{00000000-0005-0000-0000-0000FF5B0000}"/>
    <cellStyle name="Input 5 4 5 2 2" xfId="23571" xr:uid="{00000000-0005-0000-0000-0000005C0000}"/>
    <cellStyle name="Input 5 4 5 2 3" xfId="23572" xr:uid="{00000000-0005-0000-0000-0000015C0000}"/>
    <cellStyle name="Input 5 4 5 3" xfId="23573" xr:uid="{00000000-0005-0000-0000-0000025C0000}"/>
    <cellStyle name="Input 5 4 5 4" xfId="23574" xr:uid="{00000000-0005-0000-0000-0000035C0000}"/>
    <cellStyle name="Input 5 4 6" xfId="23575" xr:uid="{00000000-0005-0000-0000-0000045C0000}"/>
    <cellStyle name="Input 5 4 6 2" xfId="23576" xr:uid="{00000000-0005-0000-0000-0000055C0000}"/>
    <cellStyle name="Input 5 4 6 2 2" xfId="23577" xr:uid="{00000000-0005-0000-0000-0000065C0000}"/>
    <cellStyle name="Input 5 4 6 3" xfId="23578" xr:uid="{00000000-0005-0000-0000-0000075C0000}"/>
    <cellStyle name="Input 5 4 6 4" xfId="23579" xr:uid="{00000000-0005-0000-0000-0000085C0000}"/>
    <cellStyle name="Input 5 4 7" xfId="23580" xr:uid="{00000000-0005-0000-0000-0000095C0000}"/>
    <cellStyle name="Input 5 4 7 2" xfId="23581" xr:uid="{00000000-0005-0000-0000-00000A5C0000}"/>
    <cellStyle name="Input 5 4 7 2 2" xfId="23582" xr:uid="{00000000-0005-0000-0000-00000B5C0000}"/>
    <cellStyle name="Input 5 4 7 3" xfId="23583" xr:uid="{00000000-0005-0000-0000-00000C5C0000}"/>
    <cellStyle name="Input 5 4 8" xfId="23584" xr:uid="{00000000-0005-0000-0000-00000D5C0000}"/>
    <cellStyle name="Input 5 4 8 2" xfId="23585" xr:uid="{00000000-0005-0000-0000-00000E5C0000}"/>
    <cellStyle name="Input 5 4 8 2 2" xfId="23586" xr:uid="{00000000-0005-0000-0000-00000F5C0000}"/>
    <cellStyle name="Input 5 4 8 3" xfId="23587" xr:uid="{00000000-0005-0000-0000-0000105C0000}"/>
    <cellStyle name="Input 5 4 9" xfId="23588" xr:uid="{00000000-0005-0000-0000-0000115C0000}"/>
    <cellStyle name="Input 5 4 9 2" xfId="23589" xr:uid="{00000000-0005-0000-0000-0000125C0000}"/>
    <cellStyle name="Input 5 4 9 2 2" xfId="23590" xr:uid="{00000000-0005-0000-0000-0000135C0000}"/>
    <cellStyle name="Input 5 4 9 3" xfId="23591" xr:uid="{00000000-0005-0000-0000-0000145C0000}"/>
    <cellStyle name="Input 5 5" xfId="23592" xr:uid="{00000000-0005-0000-0000-0000155C0000}"/>
    <cellStyle name="Input 5 5 10" xfId="23593" xr:uid="{00000000-0005-0000-0000-0000165C0000}"/>
    <cellStyle name="Input 5 5 10 2" xfId="23594" xr:uid="{00000000-0005-0000-0000-0000175C0000}"/>
    <cellStyle name="Input 5 5 10 2 2" xfId="23595" xr:uid="{00000000-0005-0000-0000-0000185C0000}"/>
    <cellStyle name="Input 5 5 10 3" xfId="23596" xr:uid="{00000000-0005-0000-0000-0000195C0000}"/>
    <cellStyle name="Input 5 5 11" xfId="23597" xr:uid="{00000000-0005-0000-0000-00001A5C0000}"/>
    <cellStyle name="Input 5 5 11 2" xfId="23598" xr:uid="{00000000-0005-0000-0000-00001B5C0000}"/>
    <cellStyle name="Input 5 5 11 2 2" xfId="23599" xr:uid="{00000000-0005-0000-0000-00001C5C0000}"/>
    <cellStyle name="Input 5 5 11 3" xfId="23600" xr:uid="{00000000-0005-0000-0000-00001D5C0000}"/>
    <cellStyle name="Input 5 5 12" xfId="23601" xr:uid="{00000000-0005-0000-0000-00001E5C0000}"/>
    <cellStyle name="Input 5 5 12 2" xfId="23602" xr:uid="{00000000-0005-0000-0000-00001F5C0000}"/>
    <cellStyle name="Input 5 5 12 2 2" xfId="23603" xr:uid="{00000000-0005-0000-0000-0000205C0000}"/>
    <cellStyle name="Input 5 5 12 3" xfId="23604" xr:uid="{00000000-0005-0000-0000-0000215C0000}"/>
    <cellStyle name="Input 5 5 13" xfId="23605" xr:uid="{00000000-0005-0000-0000-0000225C0000}"/>
    <cellStyle name="Input 5 5 13 2" xfId="23606" xr:uid="{00000000-0005-0000-0000-0000235C0000}"/>
    <cellStyle name="Input 5 5 13 2 2" xfId="23607" xr:uid="{00000000-0005-0000-0000-0000245C0000}"/>
    <cellStyle name="Input 5 5 13 3" xfId="23608" xr:uid="{00000000-0005-0000-0000-0000255C0000}"/>
    <cellStyle name="Input 5 5 14" xfId="23609" xr:uid="{00000000-0005-0000-0000-0000265C0000}"/>
    <cellStyle name="Input 5 5 14 2" xfId="23610" xr:uid="{00000000-0005-0000-0000-0000275C0000}"/>
    <cellStyle name="Input 5 5 14 2 2" xfId="23611" xr:uid="{00000000-0005-0000-0000-0000285C0000}"/>
    <cellStyle name="Input 5 5 14 3" xfId="23612" xr:uid="{00000000-0005-0000-0000-0000295C0000}"/>
    <cellStyle name="Input 5 5 15" xfId="23613" xr:uid="{00000000-0005-0000-0000-00002A5C0000}"/>
    <cellStyle name="Input 5 5 15 2" xfId="23614" xr:uid="{00000000-0005-0000-0000-00002B5C0000}"/>
    <cellStyle name="Input 5 5 15 2 2" xfId="23615" xr:uid="{00000000-0005-0000-0000-00002C5C0000}"/>
    <cellStyle name="Input 5 5 15 3" xfId="23616" xr:uid="{00000000-0005-0000-0000-00002D5C0000}"/>
    <cellStyle name="Input 5 5 16" xfId="23617" xr:uid="{00000000-0005-0000-0000-00002E5C0000}"/>
    <cellStyle name="Input 5 5 16 2" xfId="23618" xr:uid="{00000000-0005-0000-0000-00002F5C0000}"/>
    <cellStyle name="Input 5 5 16 2 2" xfId="23619" xr:uid="{00000000-0005-0000-0000-0000305C0000}"/>
    <cellStyle name="Input 5 5 16 3" xfId="23620" xr:uid="{00000000-0005-0000-0000-0000315C0000}"/>
    <cellStyle name="Input 5 5 17" xfId="23621" xr:uid="{00000000-0005-0000-0000-0000325C0000}"/>
    <cellStyle name="Input 5 5 17 2" xfId="23622" xr:uid="{00000000-0005-0000-0000-0000335C0000}"/>
    <cellStyle name="Input 5 5 17 2 2" xfId="23623" xr:uid="{00000000-0005-0000-0000-0000345C0000}"/>
    <cellStyle name="Input 5 5 17 3" xfId="23624" xr:uid="{00000000-0005-0000-0000-0000355C0000}"/>
    <cellStyle name="Input 5 5 18" xfId="23625" xr:uid="{00000000-0005-0000-0000-0000365C0000}"/>
    <cellStyle name="Input 5 5 18 2" xfId="23626" xr:uid="{00000000-0005-0000-0000-0000375C0000}"/>
    <cellStyle name="Input 5 5 18 2 2" xfId="23627" xr:uid="{00000000-0005-0000-0000-0000385C0000}"/>
    <cellStyle name="Input 5 5 18 3" xfId="23628" xr:uid="{00000000-0005-0000-0000-0000395C0000}"/>
    <cellStyle name="Input 5 5 19" xfId="23629" xr:uid="{00000000-0005-0000-0000-00003A5C0000}"/>
    <cellStyle name="Input 5 5 19 2" xfId="23630" xr:uid="{00000000-0005-0000-0000-00003B5C0000}"/>
    <cellStyle name="Input 5 5 19 2 2" xfId="23631" xr:uid="{00000000-0005-0000-0000-00003C5C0000}"/>
    <cellStyle name="Input 5 5 19 3" xfId="23632" xr:uid="{00000000-0005-0000-0000-00003D5C0000}"/>
    <cellStyle name="Input 5 5 2" xfId="23633" xr:uid="{00000000-0005-0000-0000-00003E5C0000}"/>
    <cellStyle name="Input 5 5 2 10" xfId="23634" xr:uid="{00000000-0005-0000-0000-00003F5C0000}"/>
    <cellStyle name="Input 5 5 2 10 2" xfId="23635" xr:uid="{00000000-0005-0000-0000-0000405C0000}"/>
    <cellStyle name="Input 5 5 2 10 2 2" xfId="23636" xr:uid="{00000000-0005-0000-0000-0000415C0000}"/>
    <cellStyle name="Input 5 5 2 10 3" xfId="23637" xr:uid="{00000000-0005-0000-0000-0000425C0000}"/>
    <cellStyle name="Input 5 5 2 11" xfId="23638" xr:uid="{00000000-0005-0000-0000-0000435C0000}"/>
    <cellStyle name="Input 5 5 2 11 2" xfId="23639" xr:uid="{00000000-0005-0000-0000-0000445C0000}"/>
    <cellStyle name="Input 5 5 2 11 2 2" xfId="23640" xr:uid="{00000000-0005-0000-0000-0000455C0000}"/>
    <cellStyle name="Input 5 5 2 11 3" xfId="23641" xr:uid="{00000000-0005-0000-0000-0000465C0000}"/>
    <cellStyle name="Input 5 5 2 12" xfId="23642" xr:uid="{00000000-0005-0000-0000-0000475C0000}"/>
    <cellStyle name="Input 5 5 2 12 2" xfId="23643" xr:uid="{00000000-0005-0000-0000-0000485C0000}"/>
    <cellStyle name="Input 5 5 2 12 2 2" xfId="23644" xr:uid="{00000000-0005-0000-0000-0000495C0000}"/>
    <cellStyle name="Input 5 5 2 12 3" xfId="23645" xr:uid="{00000000-0005-0000-0000-00004A5C0000}"/>
    <cellStyle name="Input 5 5 2 13" xfId="23646" xr:uid="{00000000-0005-0000-0000-00004B5C0000}"/>
    <cellStyle name="Input 5 5 2 13 2" xfId="23647" xr:uid="{00000000-0005-0000-0000-00004C5C0000}"/>
    <cellStyle name="Input 5 5 2 13 2 2" xfId="23648" xr:uid="{00000000-0005-0000-0000-00004D5C0000}"/>
    <cellStyle name="Input 5 5 2 13 3" xfId="23649" xr:uid="{00000000-0005-0000-0000-00004E5C0000}"/>
    <cellStyle name="Input 5 5 2 14" xfId="23650" xr:uid="{00000000-0005-0000-0000-00004F5C0000}"/>
    <cellStyle name="Input 5 5 2 14 2" xfId="23651" xr:uid="{00000000-0005-0000-0000-0000505C0000}"/>
    <cellStyle name="Input 5 5 2 14 2 2" xfId="23652" xr:uid="{00000000-0005-0000-0000-0000515C0000}"/>
    <cellStyle name="Input 5 5 2 14 3" xfId="23653" xr:uid="{00000000-0005-0000-0000-0000525C0000}"/>
    <cellStyle name="Input 5 5 2 15" xfId="23654" xr:uid="{00000000-0005-0000-0000-0000535C0000}"/>
    <cellStyle name="Input 5 5 2 15 2" xfId="23655" xr:uid="{00000000-0005-0000-0000-0000545C0000}"/>
    <cellStyle name="Input 5 5 2 15 2 2" xfId="23656" xr:uid="{00000000-0005-0000-0000-0000555C0000}"/>
    <cellStyle name="Input 5 5 2 15 3" xfId="23657" xr:uid="{00000000-0005-0000-0000-0000565C0000}"/>
    <cellStyle name="Input 5 5 2 16" xfId="23658" xr:uid="{00000000-0005-0000-0000-0000575C0000}"/>
    <cellStyle name="Input 5 5 2 16 2" xfId="23659" xr:uid="{00000000-0005-0000-0000-0000585C0000}"/>
    <cellStyle name="Input 5 5 2 16 2 2" xfId="23660" xr:uid="{00000000-0005-0000-0000-0000595C0000}"/>
    <cellStyle name="Input 5 5 2 16 3" xfId="23661" xr:uid="{00000000-0005-0000-0000-00005A5C0000}"/>
    <cellStyle name="Input 5 5 2 17" xfId="23662" xr:uid="{00000000-0005-0000-0000-00005B5C0000}"/>
    <cellStyle name="Input 5 5 2 17 2" xfId="23663" xr:uid="{00000000-0005-0000-0000-00005C5C0000}"/>
    <cellStyle name="Input 5 5 2 17 2 2" xfId="23664" xr:uid="{00000000-0005-0000-0000-00005D5C0000}"/>
    <cellStyle name="Input 5 5 2 17 3" xfId="23665" xr:uid="{00000000-0005-0000-0000-00005E5C0000}"/>
    <cellStyle name="Input 5 5 2 18" xfId="23666" xr:uid="{00000000-0005-0000-0000-00005F5C0000}"/>
    <cellStyle name="Input 5 5 2 18 2" xfId="23667" xr:uid="{00000000-0005-0000-0000-0000605C0000}"/>
    <cellStyle name="Input 5 5 2 18 2 2" xfId="23668" xr:uid="{00000000-0005-0000-0000-0000615C0000}"/>
    <cellStyle name="Input 5 5 2 18 3" xfId="23669" xr:uid="{00000000-0005-0000-0000-0000625C0000}"/>
    <cellStyle name="Input 5 5 2 19" xfId="23670" xr:uid="{00000000-0005-0000-0000-0000635C0000}"/>
    <cellStyle name="Input 5 5 2 19 2" xfId="23671" xr:uid="{00000000-0005-0000-0000-0000645C0000}"/>
    <cellStyle name="Input 5 5 2 19 2 2" xfId="23672" xr:uid="{00000000-0005-0000-0000-0000655C0000}"/>
    <cellStyle name="Input 5 5 2 19 3" xfId="23673" xr:uid="{00000000-0005-0000-0000-0000665C0000}"/>
    <cellStyle name="Input 5 5 2 2" xfId="23674" xr:uid="{00000000-0005-0000-0000-0000675C0000}"/>
    <cellStyle name="Input 5 5 2 2 2" xfId="23675" xr:uid="{00000000-0005-0000-0000-0000685C0000}"/>
    <cellStyle name="Input 5 5 2 2 2 2" xfId="23676" xr:uid="{00000000-0005-0000-0000-0000695C0000}"/>
    <cellStyle name="Input 5 5 2 2 2 3" xfId="23677" xr:uid="{00000000-0005-0000-0000-00006A5C0000}"/>
    <cellStyle name="Input 5 5 2 2 3" xfId="23678" xr:uid="{00000000-0005-0000-0000-00006B5C0000}"/>
    <cellStyle name="Input 5 5 2 2 3 2" xfId="23679" xr:uid="{00000000-0005-0000-0000-00006C5C0000}"/>
    <cellStyle name="Input 5 5 2 2 4" xfId="23680" xr:uid="{00000000-0005-0000-0000-00006D5C0000}"/>
    <cellStyle name="Input 5 5 2 20" xfId="23681" xr:uid="{00000000-0005-0000-0000-00006E5C0000}"/>
    <cellStyle name="Input 5 5 2 20 2" xfId="23682" xr:uid="{00000000-0005-0000-0000-00006F5C0000}"/>
    <cellStyle name="Input 5 5 2 20 2 2" xfId="23683" xr:uid="{00000000-0005-0000-0000-0000705C0000}"/>
    <cellStyle name="Input 5 5 2 20 3" xfId="23684" xr:uid="{00000000-0005-0000-0000-0000715C0000}"/>
    <cellStyle name="Input 5 5 2 21" xfId="23685" xr:uid="{00000000-0005-0000-0000-0000725C0000}"/>
    <cellStyle name="Input 5 5 2 21 2" xfId="23686" xr:uid="{00000000-0005-0000-0000-0000735C0000}"/>
    <cellStyle name="Input 5 5 2 22" xfId="23687" xr:uid="{00000000-0005-0000-0000-0000745C0000}"/>
    <cellStyle name="Input 5 5 2 23" xfId="23688" xr:uid="{00000000-0005-0000-0000-0000755C0000}"/>
    <cellStyle name="Input 5 5 2 3" xfId="23689" xr:uid="{00000000-0005-0000-0000-0000765C0000}"/>
    <cellStyle name="Input 5 5 2 3 2" xfId="23690" xr:uid="{00000000-0005-0000-0000-0000775C0000}"/>
    <cellStyle name="Input 5 5 2 3 2 2" xfId="23691" xr:uid="{00000000-0005-0000-0000-0000785C0000}"/>
    <cellStyle name="Input 5 5 2 3 3" xfId="23692" xr:uid="{00000000-0005-0000-0000-0000795C0000}"/>
    <cellStyle name="Input 5 5 2 3 4" xfId="23693" xr:uid="{00000000-0005-0000-0000-00007A5C0000}"/>
    <cellStyle name="Input 5 5 2 4" xfId="23694" xr:uid="{00000000-0005-0000-0000-00007B5C0000}"/>
    <cellStyle name="Input 5 5 2 4 2" xfId="23695" xr:uid="{00000000-0005-0000-0000-00007C5C0000}"/>
    <cellStyle name="Input 5 5 2 4 2 2" xfId="23696" xr:uid="{00000000-0005-0000-0000-00007D5C0000}"/>
    <cellStyle name="Input 5 5 2 4 3" xfId="23697" xr:uid="{00000000-0005-0000-0000-00007E5C0000}"/>
    <cellStyle name="Input 5 5 2 4 4" xfId="23698" xr:uid="{00000000-0005-0000-0000-00007F5C0000}"/>
    <cellStyle name="Input 5 5 2 5" xfId="23699" xr:uid="{00000000-0005-0000-0000-0000805C0000}"/>
    <cellStyle name="Input 5 5 2 5 2" xfId="23700" xr:uid="{00000000-0005-0000-0000-0000815C0000}"/>
    <cellStyle name="Input 5 5 2 5 2 2" xfId="23701" xr:uid="{00000000-0005-0000-0000-0000825C0000}"/>
    <cellStyle name="Input 5 5 2 5 3" xfId="23702" xr:uid="{00000000-0005-0000-0000-0000835C0000}"/>
    <cellStyle name="Input 5 5 2 6" xfId="23703" xr:uid="{00000000-0005-0000-0000-0000845C0000}"/>
    <cellStyle name="Input 5 5 2 6 2" xfId="23704" xr:uid="{00000000-0005-0000-0000-0000855C0000}"/>
    <cellStyle name="Input 5 5 2 6 2 2" xfId="23705" xr:uid="{00000000-0005-0000-0000-0000865C0000}"/>
    <cellStyle name="Input 5 5 2 6 3" xfId="23706" xr:uid="{00000000-0005-0000-0000-0000875C0000}"/>
    <cellStyle name="Input 5 5 2 7" xfId="23707" xr:uid="{00000000-0005-0000-0000-0000885C0000}"/>
    <cellStyle name="Input 5 5 2 7 2" xfId="23708" xr:uid="{00000000-0005-0000-0000-0000895C0000}"/>
    <cellStyle name="Input 5 5 2 7 2 2" xfId="23709" xr:uid="{00000000-0005-0000-0000-00008A5C0000}"/>
    <cellStyle name="Input 5 5 2 7 3" xfId="23710" xr:uid="{00000000-0005-0000-0000-00008B5C0000}"/>
    <cellStyle name="Input 5 5 2 8" xfId="23711" xr:uid="{00000000-0005-0000-0000-00008C5C0000}"/>
    <cellStyle name="Input 5 5 2 8 2" xfId="23712" xr:uid="{00000000-0005-0000-0000-00008D5C0000}"/>
    <cellStyle name="Input 5 5 2 8 2 2" xfId="23713" xr:uid="{00000000-0005-0000-0000-00008E5C0000}"/>
    <cellStyle name="Input 5 5 2 8 3" xfId="23714" xr:uid="{00000000-0005-0000-0000-00008F5C0000}"/>
    <cellStyle name="Input 5 5 2 9" xfId="23715" xr:uid="{00000000-0005-0000-0000-0000905C0000}"/>
    <cellStyle name="Input 5 5 2 9 2" xfId="23716" xr:uid="{00000000-0005-0000-0000-0000915C0000}"/>
    <cellStyle name="Input 5 5 2 9 2 2" xfId="23717" xr:uid="{00000000-0005-0000-0000-0000925C0000}"/>
    <cellStyle name="Input 5 5 2 9 3" xfId="23718" xr:uid="{00000000-0005-0000-0000-0000935C0000}"/>
    <cellStyle name="Input 5 5 20" xfId="23719" xr:uid="{00000000-0005-0000-0000-0000945C0000}"/>
    <cellStyle name="Input 5 5 20 2" xfId="23720" xr:uid="{00000000-0005-0000-0000-0000955C0000}"/>
    <cellStyle name="Input 5 5 20 2 2" xfId="23721" xr:uid="{00000000-0005-0000-0000-0000965C0000}"/>
    <cellStyle name="Input 5 5 20 3" xfId="23722" xr:uid="{00000000-0005-0000-0000-0000975C0000}"/>
    <cellStyle name="Input 5 5 21" xfId="23723" xr:uid="{00000000-0005-0000-0000-0000985C0000}"/>
    <cellStyle name="Input 5 5 21 2" xfId="23724" xr:uid="{00000000-0005-0000-0000-0000995C0000}"/>
    <cellStyle name="Input 5 5 21 2 2" xfId="23725" xr:uid="{00000000-0005-0000-0000-00009A5C0000}"/>
    <cellStyle name="Input 5 5 21 3" xfId="23726" xr:uid="{00000000-0005-0000-0000-00009B5C0000}"/>
    <cellStyle name="Input 5 5 22" xfId="23727" xr:uid="{00000000-0005-0000-0000-00009C5C0000}"/>
    <cellStyle name="Input 5 5 22 2" xfId="23728" xr:uid="{00000000-0005-0000-0000-00009D5C0000}"/>
    <cellStyle name="Input 5 5 23" xfId="23729" xr:uid="{00000000-0005-0000-0000-00009E5C0000}"/>
    <cellStyle name="Input 5 5 24" xfId="23730" xr:uid="{00000000-0005-0000-0000-00009F5C0000}"/>
    <cellStyle name="Input 5 5 3" xfId="23731" xr:uid="{00000000-0005-0000-0000-0000A05C0000}"/>
    <cellStyle name="Input 5 5 3 2" xfId="23732" xr:uid="{00000000-0005-0000-0000-0000A15C0000}"/>
    <cellStyle name="Input 5 5 3 2 2" xfId="23733" xr:uid="{00000000-0005-0000-0000-0000A25C0000}"/>
    <cellStyle name="Input 5 5 3 2 3" xfId="23734" xr:uid="{00000000-0005-0000-0000-0000A35C0000}"/>
    <cellStyle name="Input 5 5 3 3" xfId="23735" xr:uid="{00000000-0005-0000-0000-0000A45C0000}"/>
    <cellStyle name="Input 5 5 3 3 2" xfId="23736" xr:uid="{00000000-0005-0000-0000-0000A55C0000}"/>
    <cellStyle name="Input 5 5 3 4" xfId="23737" xr:uid="{00000000-0005-0000-0000-0000A65C0000}"/>
    <cellStyle name="Input 5 5 4" xfId="23738" xr:uid="{00000000-0005-0000-0000-0000A75C0000}"/>
    <cellStyle name="Input 5 5 4 2" xfId="23739" xr:uid="{00000000-0005-0000-0000-0000A85C0000}"/>
    <cellStyle name="Input 5 5 4 2 2" xfId="23740" xr:uid="{00000000-0005-0000-0000-0000A95C0000}"/>
    <cellStyle name="Input 5 5 4 3" xfId="23741" xr:uid="{00000000-0005-0000-0000-0000AA5C0000}"/>
    <cellStyle name="Input 5 5 4 4" xfId="23742" xr:uid="{00000000-0005-0000-0000-0000AB5C0000}"/>
    <cellStyle name="Input 5 5 5" xfId="23743" xr:uid="{00000000-0005-0000-0000-0000AC5C0000}"/>
    <cellStyle name="Input 5 5 5 2" xfId="23744" xr:uid="{00000000-0005-0000-0000-0000AD5C0000}"/>
    <cellStyle name="Input 5 5 5 2 2" xfId="23745" xr:uid="{00000000-0005-0000-0000-0000AE5C0000}"/>
    <cellStyle name="Input 5 5 5 3" xfId="23746" xr:uid="{00000000-0005-0000-0000-0000AF5C0000}"/>
    <cellStyle name="Input 5 5 5 4" xfId="23747" xr:uid="{00000000-0005-0000-0000-0000B05C0000}"/>
    <cellStyle name="Input 5 5 6" xfId="23748" xr:uid="{00000000-0005-0000-0000-0000B15C0000}"/>
    <cellStyle name="Input 5 5 6 2" xfId="23749" xr:uid="{00000000-0005-0000-0000-0000B25C0000}"/>
    <cellStyle name="Input 5 5 6 2 2" xfId="23750" xr:uid="{00000000-0005-0000-0000-0000B35C0000}"/>
    <cellStyle name="Input 5 5 6 3" xfId="23751" xr:uid="{00000000-0005-0000-0000-0000B45C0000}"/>
    <cellStyle name="Input 5 5 7" xfId="23752" xr:uid="{00000000-0005-0000-0000-0000B55C0000}"/>
    <cellStyle name="Input 5 5 7 2" xfId="23753" xr:uid="{00000000-0005-0000-0000-0000B65C0000}"/>
    <cellStyle name="Input 5 5 7 2 2" xfId="23754" xr:uid="{00000000-0005-0000-0000-0000B75C0000}"/>
    <cellStyle name="Input 5 5 7 3" xfId="23755" xr:uid="{00000000-0005-0000-0000-0000B85C0000}"/>
    <cellStyle name="Input 5 5 8" xfId="23756" xr:uid="{00000000-0005-0000-0000-0000B95C0000}"/>
    <cellStyle name="Input 5 5 8 2" xfId="23757" xr:uid="{00000000-0005-0000-0000-0000BA5C0000}"/>
    <cellStyle name="Input 5 5 8 2 2" xfId="23758" xr:uid="{00000000-0005-0000-0000-0000BB5C0000}"/>
    <cellStyle name="Input 5 5 8 3" xfId="23759" xr:uid="{00000000-0005-0000-0000-0000BC5C0000}"/>
    <cellStyle name="Input 5 5 9" xfId="23760" xr:uid="{00000000-0005-0000-0000-0000BD5C0000}"/>
    <cellStyle name="Input 5 5 9 2" xfId="23761" xr:uid="{00000000-0005-0000-0000-0000BE5C0000}"/>
    <cellStyle name="Input 5 5 9 2 2" xfId="23762" xr:uid="{00000000-0005-0000-0000-0000BF5C0000}"/>
    <cellStyle name="Input 5 5 9 3" xfId="23763" xr:uid="{00000000-0005-0000-0000-0000C05C0000}"/>
    <cellStyle name="Input 5 6" xfId="23764" xr:uid="{00000000-0005-0000-0000-0000C15C0000}"/>
    <cellStyle name="Input 5 6 10" xfId="23765" xr:uid="{00000000-0005-0000-0000-0000C25C0000}"/>
    <cellStyle name="Input 5 6 10 2" xfId="23766" xr:uid="{00000000-0005-0000-0000-0000C35C0000}"/>
    <cellStyle name="Input 5 6 10 2 2" xfId="23767" xr:uid="{00000000-0005-0000-0000-0000C45C0000}"/>
    <cellStyle name="Input 5 6 10 3" xfId="23768" xr:uid="{00000000-0005-0000-0000-0000C55C0000}"/>
    <cellStyle name="Input 5 6 11" xfId="23769" xr:uid="{00000000-0005-0000-0000-0000C65C0000}"/>
    <cellStyle name="Input 5 6 11 2" xfId="23770" xr:uid="{00000000-0005-0000-0000-0000C75C0000}"/>
    <cellStyle name="Input 5 6 11 2 2" xfId="23771" xr:uid="{00000000-0005-0000-0000-0000C85C0000}"/>
    <cellStyle name="Input 5 6 11 3" xfId="23772" xr:uid="{00000000-0005-0000-0000-0000C95C0000}"/>
    <cellStyle name="Input 5 6 12" xfId="23773" xr:uid="{00000000-0005-0000-0000-0000CA5C0000}"/>
    <cellStyle name="Input 5 6 12 2" xfId="23774" xr:uid="{00000000-0005-0000-0000-0000CB5C0000}"/>
    <cellStyle name="Input 5 6 12 2 2" xfId="23775" xr:uid="{00000000-0005-0000-0000-0000CC5C0000}"/>
    <cellStyle name="Input 5 6 12 3" xfId="23776" xr:uid="{00000000-0005-0000-0000-0000CD5C0000}"/>
    <cellStyle name="Input 5 6 13" xfId="23777" xr:uid="{00000000-0005-0000-0000-0000CE5C0000}"/>
    <cellStyle name="Input 5 6 13 2" xfId="23778" xr:uid="{00000000-0005-0000-0000-0000CF5C0000}"/>
    <cellStyle name="Input 5 6 13 2 2" xfId="23779" xr:uid="{00000000-0005-0000-0000-0000D05C0000}"/>
    <cellStyle name="Input 5 6 13 3" xfId="23780" xr:uid="{00000000-0005-0000-0000-0000D15C0000}"/>
    <cellStyle name="Input 5 6 14" xfId="23781" xr:uid="{00000000-0005-0000-0000-0000D25C0000}"/>
    <cellStyle name="Input 5 6 14 2" xfId="23782" xr:uid="{00000000-0005-0000-0000-0000D35C0000}"/>
    <cellStyle name="Input 5 6 14 2 2" xfId="23783" xr:uid="{00000000-0005-0000-0000-0000D45C0000}"/>
    <cellStyle name="Input 5 6 14 3" xfId="23784" xr:uid="{00000000-0005-0000-0000-0000D55C0000}"/>
    <cellStyle name="Input 5 6 15" xfId="23785" xr:uid="{00000000-0005-0000-0000-0000D65C0000}"/>
    <cellStyle name="Input 5 6 15 2" xfId="23786" xr:uid="{00000000-0005-0000-0000-0000D75C0000}"/>
    <cellStyle name="Input 5 6 15 2 2" xfId="23787" xr:uid="{00000000-0005-0000-0000-0000D85C0000}"/>
    <cellStyle name="Input 5 6 15 3" xfId="23788" xr:uid="{00000000-0005-0000-0000-0000D95C0000}"/>
    <cellStyle name="Input 5 6 16" xfId="23789" xr:uid="{00000000-0005-0000-0000-0000DA5C0000}"/>
    <cellStyle name="Input 5 6 16 2" xfId="23790" xr:uid="{00000000-0005-0000-0000-0000DB5C0000}"/>
    <cellStyle name="Input 5 6 16 2 2" xfId="23791" xr:uid="{00000000-0005-0000-0000-0000DC5C0000}"/>
    <cellStyle name="Input 5 6 16 3" xfId="23792" xr:uid="{00000000-0005-0000-0000-0000DD5C0000}"/>
    <cellStyle name="Input 5 6 17" xfId="23793" xr:uid="{00000000-0005-0000-0000-0000DE5C0000}"/>
    <cellStyle name="Input 5 6 17 2" xfId="23794" xr:uid="{00000000-0005-0000-0000-0000DF5C0000}"/>
    <cellStyle name="Input 5 6 17 2 2" xfId="23795" xr:uid="{00000000-0005-0000-0000-0000E05C0000}"/>
    <cellStyle name="Input 5 6 17 3" xfId="23796" xr:uid="{00000000-0005-0000-0000-0000E15C0000}"/>
    <cellStyle name="Input 5 6 18" xfId="23797" xr:uid="{00000000-0005-0000-0000-0000E25C0000}"/>
    <cellStyle name="Input 5 6 18 2" xfId="23798" xr:uid="{00000000-0005-0000-0000-0000E35C0000}"/>
    <cellStyle name="Input 5 6 18 2 2" xfId="23799" xr:uid="{00000000-0005-0000-0000-0000E45C0000}"/>
    <cellStyle name="Input 5 6 18 3" xfId="23800" xr:uid="{00000000-0005-0000-0000-0000E55C0000}"/>
    <cellStyle name="Input 5 6 19" xfId="23801" xr:uid="{00000000-0005-0000-0000-0000E65C0000}"/>
    <cellStyle name="Input 5 6 19 2" xfId="23802" xr:uid="{00000000-0005-0000-0000-0000E75C0000}"/>
    <cellStyle name="Input 5 6 19 2 2" xfId="23803" xr:uid="{00000000-0005-0000-0000-0000E85C0000}"/>
    <cellStyle name="Input 5 6 19 3" xfId="23804" xr:uid="{00000000-0005-0000-0000-0000E95C0000}"/>
    <cellStyle name="Input 5 6 2" xfId="23805" xr:uid="{00000000-0005-0000-0000-0000EA5C0000}"/>
    <cellStyle name="Input 5 6 2 2" xfId="23806" xr:uid="{00000000-0005-0000-0000-0000EB5C0000}"/>
    <cellStyle name="Input 5 6 2 2 2" xfId="23807" xr:uid="{00000000-0005-0000-0000-0000EC5C0000}"/>
    <cellStyle name="Input 5 6 2 2 3" xfId="23808" xr:uid="{00000000-0005-0000-0000-0000ED5C0000}"/>
    <cellStyle name="Input 5 6 2 3" xfId="23809" xr:uid="{00000000-0005-0000-0000-0000EE5C0000}"/>
    <cellStyle name="Input 5 6 2 3 2" xfId="23810" xr:uid="{00000000-0005-0000-0000-0000EF5C0000}"/>
    <cellStyle name="Input 5 6 2 4" xfId="23811" xr:uid="{00000000-0005-0000-0000-0000F05C0000}"/>
    <cellStyle name="Input 5 6 20" xfId="23812" xr:uid="{00000000-0005-0000-0000-0000F15C0000}"/>
    <cellStyle name="Input 5 6 20 2" xfId="23813" xr:uid="{00000000-0005-0000-0000-0000F25C0000}"/>
    <cellStyle name="Input 5 6 20 2 2" xfId="23814" xr:uid="{00000000-0005-0000-0000-0000F35C0000}"/>
    <cellStyle name="Input 5 6 20 3" xfId="23815" xr:uid="{00000000-0005-0000-0000-0000F45C0000}"/>
    <cellStyle name="Input 5 6 21" xfId="23816" xr:uid="{00000000-0005-0000-0000-0000F55C0000}"/>
    <cellStyle name="Input 5 6 21 2" xfId="23817" xr:uid="{00000000-0005-0000-0000-0000F65C0000}"/>
    <cellStyle name="Input 5 6 22" xfId="23818" xr:uid="{00000000-0005-0000-0000-0000F75C0000}"/>
    <cellStyle name="Input 5 6 23" xfId="23819" xr:uid="{00000000-0005-0000-0000-0000F85C0000}"/>
    <cellStyle name="Input 5 6 3" xfId="23820" xr:uid="{00000000-0005-0000-0000-0000F95C0000}"/>
    <cellStyle name="Input 5 6 3 2" xfId="23821" xr:uid="{00000000-0005-0000-0000-0000FA5C0000}"/>
    <cellStyle name="Input 5 6 3 2 2" xfId="23822" xr:uid="{00000000-0005-0000-0000-0000FB5C0000}"/>
    <cellStyle name="Input 5 6 3 3" xfId="23823" xr:uid="{00000000-0005-0000-0000-0000FC5C0000}"/>
    <cellStyle name="Input 5 6 3 4" xfId="23824" xr:uid="{00000000-0005-0000-0000-0000FD5C0000}"/>
    <cellStyle name="Input 5 6 4" xfId="23825" xr:uid="{00000000-0005-0000-0000-0000FE5C0000}"/>
    <cellStyle name="Input 5 6 4 2" xfId="23826" xr:uid="{00000000-0005-0000-0000-0000FF5C0000}"/>
    <cellStyle name="Input 5 6 4 2 2" xfId="23827" xr:uid="{00000000-0005-0000-0000-0000005D0000}"/>
    <cellStyle name="Input 5 6 4 3" xfId="23828" xr:uid="{00000000-0005-0000-0000-0000015D0000}"/>
    <cellStyle name="Input 5 6 4 4" xfId="23829" xr:uid="{00000000-0005-0000-0000-0000025D0000}"/>
    <cellStyle name="Input 5 6 5" xfId="23830" xr:uid="{00000000-0005-0000-0000-0000035D0000}"/>
    <cellStyle name="Input 5 6 5 2" xfId="23831" xr:uid="{00000000-0005-0000-0000-0000045D0000}"/>
    <cellStyle name="Input 5 6 5 2 2" xfId="23832" xr:uid="{00000000-0005-0000-0000-0000055D0000}"/>
    <cellStyle name="Input 5 6 5 3" xfId="23833" xr:uid="{00000000-0005-0000-0000-0000065D0000}"/>
    <cellStyle name="Input 5 6 6" xfId="23834" xr:uid="{00000000-0005-0000-0000-0000075D0000}"/>
    <cellStyle name="Input 5 6 6 2" xfId="23835" xr:uid="{00000000-0005-0000-0000-0000085D0000}"/>
    <cellStyle name="Input 5 6 6 2 2" xfId="23836" xr:uid="{00000000-0005-0000-0000-0000095D0000}"/>
    <cellStyle name="Input 5 6 6 3" xfId="23837" xr:uid="{00000000-0005-0000-0000-00000A5D0000}"/>
    <cellStyle name="Input 5 6 7" xfId="23838" xr:uid="{00000000-0005-0000-0000-00000B5D0000}"/>
    <cellStyle name="Input 5 6 7 2" xfId="23839" xr:uid="{00000000-0005-0000-0000-00000C5D0000}"/>
    <cellStyle name="Input 5 6 7 2 2" xfId="23840" xr:uid="{00000000-0005-0000-0000-00000D5D0000}"/>
    <cellStyle name="Input 5 6 7 3" xfId="23841" xr:uid="{00000000-0005-0000-0000-00000E5D0000}"/>
    <cellStyle name="Input 5 6 8" xfId="23842" xr:uid="{00000000-0005-0000-0000-00000F5D0000}"/>
    <cellStyle name="Input 5 6 8 2" xfId="23843" xr:uid="{00000000-0005-0000-0000-0000105D0000}"/>
    <cellStyle name="Input 5 6 8 2 2" xfId="23844" xr:uid="{00000000-0005-0000-0000-0000115D0000}"/>
    <cellStyle name="Input 5 6 8 3" xfId="23845" xr:uid="{00000000-0005-0000-0000-0000125D0000}"/>
    <cellStyle name="Input 5 6 9" xfId="23846" xr:uid="{00000000-0005-0000-0000-0000135D0000}"/>
    <cellStyle name="Input 5 6 9 2" xfId="23847" xr:uid="{00000000-0005-0000-0000-0000145D0000}"/>
    <cellStyle name="Input 5 6 9 2 2" xfId="23848" xr:uid="{00000000-0005-0000-0000-0000155D0000}"/>
    <cellStyle name="Input 5 6 9 3" xfId="23849" xr:uid="{00000000-0005-0000-0000-0000165D0000}"/>
    <cellStyle name="Input 5 7" xfId="23850" xr:uid="{00000000-0005-0000-0000-0000175D0000}"/>
    <cellStyle name="Input 5 7 2" xfId="23851" xr:uid="{00000000-0005-0000-0000-0000185D0000}"/>
    <cellStyle name="Input 5 7 2 2" xfId="23852" xr:uid="{00000000-0005-0000-0000-0000195D0000}"/>
    <cellStyle name="Input 5 7 2 3" xfId="23853" xr:uid="{00000000-0005-0000-0000-00001A5D0000}"/>
    <cellStyle name="Input 5 7 3" xfId="23854" xr:uid="{00000000-0005-0000-0000-00001B5D0000}"/>
    <cellStyle name="Input 5 7 3 2" xfId="23855" xr:uid="{00000000-0005-0000-0000-00001C5D0000}"/>
    <cellStyle name="Input 5 7 4" xfId="23856" xr:uid="{00000000-0005-0000-0000-00001D5D0000}"/>
    <cellStyle name="Input 5 8" xfId="23857" xr:uid="{00000000-0005-0000-0000-00001E5D0000}"/>
    <cellStyle name="Input 5 8 2" xfId="23858" xr:uid="{00000000-0005-0000-0000-00001F5D0000}"/>
    <cellStyle name="Input 5 8 2 2" xfId="23859" xr:uid="{00000000-0005-0000-0000-0000205D0000}"/>
    <cellStyle name="Input 5 8 2 3" xfId="23860" xr:uid="{00000000-0005-0000-0000-0000215D0000}"/>
    <cellStyle name="Input 5 8 3" xfId="23861" xr:uid="{00000000-0005-0000-0000-0000225D0000}"/>
    <cellStyle name="Input 5 8 4" xfId="23862" xr:uid="{00000000-0005-0000-0000-0000235D0000}"/>
    <cellStyle name="Input 5 9" xfId="23863" xr:uid="{00000000-0005-0000-0000-0000245D0000}"/>
    <cellStyle name="Input 5 9 2" xfId="23864" xr:uid="{00000000-0005-0000-0000-0000255D0000}"/>
    <cellStyle name="Input 5 9 2 2" xfId="23865" xr:uid="{00000000-0005-0000-0000-0000265D0000}"/>
    <cellStyle name="Input 5 9 3" xfId="23866" xr:uid="{00000000-0005-0000-0000-0000275D0000}"/>
    <cellStyle name="Input 5 9 4" xfId="23867" xr:uid="{00000000-0005-0000-0000-0000285D0000}"/>
    <cellStyle name="Input 6" xfId="23868" xr:uid="{00000000-0005-0000-0000-0000295D0000}"/>
    <cellStyle name="Input 6 10" xfId="23869" xr:uid="{00000000-0005-0000-0000-00002A5D0000}"/>
    <cellStyle name="Input 6 10 2" xfId="23870" xr:uid="{00000000-0005-0000-0000-00002B5D0000}"/>
    <cellStyle name="Input 6 10 2 2" xfId="23871" xr:uid="{00000000-0005-0000-0000-00002C5D0000}"/>
    <cellStyle name="Input 6 10 3" xfId="23872" xr:uid="{00000000-0005-0000-0000-00002D5D0000}"/>
    <cellStyle name="Input 6 11" xfId="23873" xr:uid="{00000000-0005-0000-0000-00002E5D0000}"/>
    <cellStyle name="Input 6 11 2" xfId="23874" xr:uid="{00000000-0005-0000-0000-00002F5D0000}"/>
    <cellStyle name="Input 6 11 2 2" xfId="23875" xr:uid="{00000000-0005-0000-0000-0000305D0000}"/>
    <cellStyle name="Input 6 11 3" xfId="23876" xr:uid="{00000000-0005-0000-0000-0000315D0000}"/>
    <cellStyle name="Input 6 12" xfId="23877" xr:uid="{00000000-0005-0000-0000-0000325D0000}"/>
    <cellStyle name="Input 6 12 2" xfId="23878" xr:uid="{00000000-0005-0000-0000-0000335D0000}"/>
    <cellStyle name="Input 6 12 2 2" xfId="23879" xr:uid="{00000000-0005-0000-0000-0000345D0000}"/>
    <cellStyle name="Input 6 12 3" xfId="23880" xr:uid="{00000000-0005-0000-0000-0000355D0000}"/>
    <cellStyle name="Input 6 13" xfId="23881" xr:uid="{00000000-0005-0000-0000-0000365D0000}"/>
    <cellStyle name="Input 6 13 2" xfId="23882" xr:uid="{00000000-0005-0000-0000-0000375D0000}"/>
    <cellStyle name="Input 6 13 2 2" xfId="23883" xr:uid="{00000000-0005-0000-0000-0000385D0000}"/>
    <cellStyle name="Input 6 13 3" xfId="23884" xr:uid="{00000000-0005-0000-0000-0000395D0000}"/>
    <cellStyle name="Input 6 14" xfId="23885" xr:uid="{00000000-0005-0000-0000-00003A5D0000}"/>
    <cellStyle name="Input 6 14 2" xfId="23886" xr:uid="{00000000-0005-0000-0000-00003B5D0000}"/>
    <cellStyle name="Input 6 14 2 2" xfId="23887" xr:uid="{00000000-0005-0000-0000-00003C5D0000}"/>
    <cellStyle name="Input 6 14 3" xfId="23888" xr:uid="{00000000-0005-0000-0000-00003D5D0000}"/>
    <cellStyle name="Input 6 15" xfId="23889" xr:uid="{00000000-0005-0000-0000-00003E5D0000}"/>
    <cellStyle name="Input 6 15 2" xfId="23890" xr:uid="{00000000-0005-0000-0000-00003F5D0000}"/>
    <cellStyle name="Input 6 15 2 2" xfId="23891" xr:uid="{00000000-0005-0000-0000-0000405D0000}"/>
    <cellStyle name="Input 6 15 3" xfId="23892" xr:uid="{00000000-0005-0000-0000-0000415D0000}"/>
    <cellStyle name="Input 6 16" xfId="23893" xr:uid="{00000000-0005-0000-0000-0000425D0000}"/>
    <cellStyle name="Input 6 16 2" xfId="23894" xr:uid="{00000000-0005-0000-0000-0000435D0000}"/>
    <cellStyle name="Input 6 16 2 2" xfId="23895" xr:uid="{00000000-0005-0000-0000-0000445D0000}"/>
    <cellStyle name="Input 6 16 3" xfId="23896" xr:uid="{00000000-0005-0000-0000-0000455D0000}"/>
    <cellStyle name="Input 6 17" xfId="23897" xr:uid="{00000000-0005-0000-0000-0000465D0000}"/>
    <cellStyle name="Input 6 17 2" xfId="23898" xr:uid="{00000000-0005-0000-0000-0000475D0000}"/>
    <cellStyle name="Input 6 17 2 2" xfId="23899" xr:uid="{00000000-0005-0000-0000-0000485D0000}"/>
    <cellStyle name="Input 6 17 3" xfId="23900" xr:uid="{00000000-0005-0000-0000-0000495D0000}"/>
    <cellStyle name="Input 6 18" xfId="23901" xr:uid="{00000000-0005-0000-0000-00004A5D0000}"/>
    <cellStyle name="Input 6 18 2" xfId="23902" xr:uid="{00000000-0005-0000-0000-00004B5D0000}"/>
    <cellStyle name="Input 6 18 2 2" xfId="23903" xr:uid="{00000000-0005-0000-0000-00004C5D0000}"/>
    <cellStyle name="Input 6 18 3" xfId="23904" xr:uid="{00000000-0005-0000-0000-00004D5D0000}"/>
    <cellStyle name="Input 6 19" xfId="23905" xr:uid="{00000000-0005-0000-0000-00004E5D0000}"/>
    <cellStyle name="Input 6 19 2" xfId="23906" xr:uid="{00000000-0005-0000-0000-00004F5D0000}"/>
    <cellStyle name="Input 6 19 2 2" xfId="23907" xr:uid="{00000000-0005-0000-0000-0000505D0000}"/>
    <cellStyle name="Input 6 19 3" xfId="23908" xr:uid="{00000000-0005-0000-0000-0000515D0000}"/>
    <cellStyle name="Input 6 2" xfId="23909" xr:uid="{00000000-0005-0000-0000-0000525D0000}"/>
    <cellStyle name="Input 6 2 10" xfId="23910" xr:uid="{00000000-0005-0000-0000-0000535D0000}"/>
    <cellStyle name="Input 6 2 10 2" xfId="23911" xr:uid="{00000000-0005-0000-0000-0000545D0000}"/>
    <cellStyle name="Input 6 2 10 2 2" xfId="23912" xr:uid="{00000000-0005-0000-0000-0000555D0000}"/>
    <cellStyle name="Input 6 2 10 3" xfId="23913" xr:uid="{00000000-0005-0000-0000-0000565D0000}"/>
    <cellStyle name="Input 6 2 11" xfId="23914" xr:uid="{00000000-0005-0000-0000-0000575D0000}"/>
    <cellStyle name="Input 6 2 11 2" xfId="23915" xr:uid="{00000000-0005-0000-0000-0000585D0000}"/>
    <cellStyle name="Input 6 2 11 2 2" xfId="23916" xr:uid="{00000000-0005-0000-0000-0000595D0000}"/>
    <cellStyle name="Input 6 2 11 3" xfId="23917" xr:uid="{00000000-0005-0000-0000-00005A5D0000}"/>
    <cellStyle name="Input 6 2 12" xfId="23918" xr:uid="{00000000-0005-0000-0000-00005B5D0000}"/>
    <cellStyle name="Input 6 2 12 2" xfId="23919" xr:uid="{00000000-0005-0000-0000-00005C5D0000}"/>
    <cellStyle name="Input 6 2 12 2 2" xfId="23920" xr:uid="{00000000-0005-0000-0000-00005D5D0000}"/>
    <cellStyle name="Input 6 2 12 3" xfId="23921" xr:uid="{00000000-0005-0000-0000-00005E5D0000}"/>
    <cellStyle name="Input 6 2 13" xfId="23922" xr:uid="{00000000-0005-0000-0000-00005F5D0000}"/>
    <cellStyle name="Input 6 2 13 2" xfId="23923" xr:uid="{00000000-0005-0000-0000-0000605D0000}"/>
    <cellStyle name="Input 6 2 13 2 2" xfId="23924" xr:uid="{00000000-0005-0000-0000-0000615D0000}"/>
    <cellStyle name="Input 6 2 13 3" xfId="23925" xr:uid="{00000000-0005-0000-0000-0000625D0000}"/>
    <cellStyle name="Input 6 2 14" xfId="23926" xr:uid="{00000000-0005-0000-0000-0000635D0000}"/>
    <cellStyle name="Input 6 2 14 2" xfId="23927" xr:uid="{00000000-0005-0000-0000-0000645D0000}"/>
    <cellStyle name="Input 6 2 14 2 2" xfId="23928" xr:uid="{00000000-0005-0000-0000-0000655D0000}"/>
    <cellStyle name="Input 6 2 14 3" xfId="23929" xr:uid="{00000000-0005-0000-0000-0000665D0000}"/>
    <cellStyle name="Input 6 2 15" xfId="23930" xr:uid="{00000000-0005-0000-0000-0000675D0000}"/>
    <cellStyle name="Input 6 2 15 2" xfId="23931" xr:uid="{00000000-0005-0000-0000-0000685D0000}"/>
    <cellStyle name="Input 6 2 15 2 2" xfId="23932" xr:uid="{00000000-0005-0000-0000-0000695D0000}"/>
    <cellStyle name="Input 6 2 15 3" xfId="23933" xr:uid="{00000000-0005-0000-0000-00006A5D0000}"/>
    <cellStyle name="Input 6 2 16" xfId="23934" xr:uid="{00000000-0005-0000-0000-00006B5D0000}"/>
    <cellStyle name="Input 6 2 16 2" xfId="23935" xr:uid="{00000000-0005-0000-0000-00006C5D0000}"/>
    <cellStyle name="Input 6 2 16 2 2" xfId="23936" xr:uid="{00000000-0005-0000-0000-00006D5D0000}"/>
    <cellStyle name="Input 6 2 16 3" xfId="23937" xr:uid="{00000000-0005-0000-0000-00006E5D0000}"/>
    <cellStyle name="Input 6 2 17" xfId="23938" xr:uid="{00000000-0005-0000-0000-00006F5D0000}"/>
    <cellStyle name="Input 6 2 17 2" xfId="23939" xr:uid="{00000000-0005-0000-0000-0000705D0000}"/>
    <cellStyle name="Input 6 2 17 2 2" xfId="23940" xr:uid="{00000000-0005-0000-0000-0000715D0000}"/>
    <cellStyle name="Input 6 2 17 3" xfId="23941" xr:uid="{00000000-0005-0000-0000-0000725D0000}"/>
    <cellStyle name="Input 6 2 18" xfId="23942" xr:uid="{00000000-0005-0000-0000-0000735D0000}"/>
    <cellStyle name="Input 6 2 18 2" xfId="23943" xr:uid="{00000000-0005-0000-0000-0000745D0000}"/>
    <cellStyle name="Input 6 2 18 2 2" xfId="23944" xr:uid="{00000000-0005-0000-0000-0000755D0000}"/>
    <cellStyle name="Input 6 2 18 3" xfId="23945" xr:uid="{00000000-0005-0000-0000-0000765D0000}"/>
    <cellStyle name="Input 6 2 19" xfId="23946" xr:uid="{00000000-0005-0000-0000-0000775D0000}"/>
    <cellStyle name="Input 6 2 19 2" xfId="23947" xr:uid="{00000000-0005-0000-0000-0000785D0000}"/>
    <cellStyle name="Input 6 2 19 2 2" xfId="23948" xr:uid="{00000000-0005-0000-0000-0000795D0000}"/>
    <cellStyle name="Input 6 2 19 3" xfId="23949" xr:uid="{00000000-0005-0000-0000-00007A5D0000}"/>
    <cellStyle name="Input 6 2 2" xfId="23950" xr:uid="{00000000-0005-0000-0000-00007B5D0000}"/>
    <cellStyle name="Input 6 2 2 10" xfId="23951" xr:uid="{00000000-0005-0000-0000-00007C5D0000}"/>
    <cellStyle name="Input 6 2 2 10 2" xfId="23952" xr:uid="{00000000-0005-0000-0000-00007D5D0000}"/>
    <cellStyle name="Input 6 2 2 10 2 2" xfId="23953" xr:uid="{00000000-0005-0000-0000-00007E5D0000}"/>
    <cellStyle name="Input 6 2 2 10 3" xfId="23954" xr:uid="{00000000-0005-0000-0000-00007F5D0000}"/>
    <cellStyle name="Input 6 2 2 11" xfId="23955" xr:uid="{00000000-0005-0000-0000-0000805D0000}"/>
    <cellStyle name="Input 6 2 2 11 2" xfId="23956" xr:uid="{00000000-0005-0000-0000-0000815D0000}"/>
    <cellStyle name="Input 6 2 2 11 2 2" xfId="23957" xr:uid="{00000000-0005-0000-0000-0000825D0000}"/>
    <cellStyle name="Input 6 2 2 11 3" xfId="23958" xr:uid="{00000000-0005-0000-0000-0000835D0000}"/>
    <cellStyle name="Input 6 2 2 12" xfId="23959" xr:uid="{00000000-0005-0000-0000-0000845D0000}"/>
    <cellStyle name="Input 6 2 2 12 2" xfId="23960" xr:uid="{00000000-0005-0000-0000-0000855D0000}"/>
    <cellStyle name="Input 6 2 2 12 2 2" xfId="23961" xr:uid="{00000000-0005-0000-0000-0000865D0000}"/>
    <cellStyle name="Input 6 2 2 12 3" xfId="23962" xr:uid="{00000000-0005-0000-0000-0000875D0000}"/>
    <cellStyle name="Input 6 2 2 13" xfId="23963" xr:uid="{00000000-0005-0000-0000-0000885D0000}"/>
    <cellStyle name="Input 6 2 2 13 2" xfId="23964" xr:uid="{00000000-0005-0000-0000-0000895D0000}"/>
    <cellStyle name="Input 6 2 2 13 2 2" xfId="23965" xr:uid="{00000000-0005-0000-0000-00008A5D0000}"/>
    <cellStyle name="Input 6 2 2 13 3" xfId="23966" xr:uid="{00000000-0005-0000-0000-00008B5D0000}"/>
    <cellStyle name="Input 6 2 2 14" xfId="23967" xr:uid="{00000000-0005-0000-0000-00008C5D0000}"/>
    <cellStyle name="Input 6 2 2 14 2" xfId="23968" xr:uid="{00000000-0005-0000-0000-00008D5D0000}"/>
    <cellStyle name="Input 6 2 2 14 2 2" xfId="23969" xr:uid="{00000000-0005-0000-0000-00008E5D0000}"/>
    <cellStyle name="Input 6 2 2 14 3" xfId="23970" xr:uid="{00000000-0005-0000-0000-00008F5D0000}"/>
    <cellStyle name="Input 6 2 2 15" xfId="23971" xr:uid="{00000000-0005-0000-0000-0000905D0000}"/>
    <cellStyle name="Input 6 2 2 15 2" xfId="23972" xr:uid="{00000000-0005-0000-0000-0000915D0000}"/>
    <cellStyle name="Input 6 2 2 15 2 2" xfId="23973" xr:uid="{00000000-0005-0000-0000-0000925D0000}"/>
    <cellStyle name="Input 6 2 2 15 3" xfId="23974" xr:uid="{00000000-0005-0000-0000-0000935D0000}"/>
    <cellStyle name="Input 6 2 2 16" xfId="23975" xr:uid="{00000000-0005-0000-0000-0000945D0000}"/>
    <cellStyle name="Input 6 2 2 16 2" xfId="23976" xr:uid="{00000000-0005-0000-0000-0000955D0000}"/>
    <cellStyle name="Input 6 2 2 16 2 2" xfId="23977" xr:uid="{00000000-0005-0000-0000-0000965D0000}"/>
    <cellStyle name="Input 6 2 2 16 3" xfId="23978" xr:uid="{00000000-0005-0000-0000-0000975D0000}"/>
    <cellStyle name="Input 6 2 2 17" xfId="23979" xr:uid="{00000000-0005-0000-0000-0000985D0000}"/>
    <cellStyle name="Input 6 2 2 17 2" xfId="23980" xr:uid="{00000000-0005-0000-0000-0000995D0000}"/>
    <cellStyle name="Input 6 2 2 17 2 2" xfId="23981" xr:uid="{00000000-0005-0000-0000-00009A5D0000}"/>
    <cellStyle name="Input 6 2 2 17 3" xfId="23982" xr:uid="{00000000-0005-0000-0000-00009B5D0000}"/>
    <cellStyle name="Input 6 2 2 18" xfId="23983" xr:uid="{00000000-0005-0000-0000-00009C5D0000}"/>
    <cellStyle name="Input 6 2 2 18 2" xfId="23984" xr:uid="{00000000-0005-0000-0000-00009D5D0000}"/>
    <cellStyle name="Input 6 2 2 19" xfId="23985" xr:uid="{00000000-0005-0000-0000-00009E5D0000}"/>
    <cellStyle name="Input 6 2 2 2" xfId="23986" xr:uid="{00000000-0005-0000-0000-00009F5D0000}"/>
    <cellStyle name="Input 6 2 2 2 10" xfId="23987" xr:uid="{00000000-0005-0000-0000-0000A05D0000}"/>
    <cellStyle name="Input 6 2 2 2 10 2" xfId="23988" xr:uid="{00000000-0005-0000-0000-0000A15D0000}"/>
    <cellStyle name="Input 6 2 2 2 10 2 2" xfId="23989" xr:uid="{00000000-0005-0000-0000-0000A25D0000}"/>
    <cellStyle name="Input 6 2 2 2 10 3" xfId="23990" xr:uid="{00000000-0005-0000-0000-0000A35D0000}"/>
    <cellStyle name="Input 6 2 2 2 11" xfId="23991" xr:uid="{00000000-0005-0000-0000-0000A45D0000}"/>
    <cellStyle name="Input 6 2 2 2 11 2" xfId="23992" xr:uid="{00000000-0005-0000-0000-0000A55D0000}"/>
    <cellStyle name="Input 6 2 2 2 11 2 2" xfId="23993" xr:uid="{00000000-0005-0000-0000-0000A65D0000}"/>
    <cellStyle name="Input 6 2 2 2 11 3" xfId="23994" xr:uid="{00000000-0005-0000-0000-0000A75D0000}"/>
    <cellStyle name="Input 6 2 2 2 12" xfId="23995" xr:uid="{00000000-0005-0000-0000-0000A85D0000}"/>
    <cellStyle name="Input 6 2 2 2 12 2" xfId="23996" xr:uid="{00000000-0005-0000-0000-0000A95D0000}"/>
    <cellStyle name="Input 6 2 2 2 12 2 2" xfId="23997" xr:uid="{00000000-0005-0000-0000-0000AA5D0000}"/>
    <cellStyle name="Input 6 2 2 2 12 3" xfId="23998" xr:uid="{00000000-0005-0000-0000-0000AB5D0000}"/>
    <cellStyle name="Input 6 2 2 2 13" xfId="23999" xr:uid="{00000000-0005-0000-0000-0000AC5D0000}"/>
    <cellStyle name="Input 6 2 2 2 13 2" xfId="24000" xr:uid="{00000000-0005-0000-0000-0000AD5D0000}"/>
    <cellStyle name="Input 6 2 2 2 13 2 2" xfId="24001" xr:uid="{00000000-0005-0000-0000-0000AE5D0000}"/>
    <cellStyle name="Input 6 2 2 2 13 3" xfId="24002" xr:uid="{00000000-0005-0000-0000-0000AF5D0000}"/>
    <cellStyle name="Input 6 2 2 2 14" xfId="24003" xr:uid="{00000000-0005-0000-0000-0000B05D0000}"/>
    <cellStyle name="Input 6 2 2 2 14 2" xfId="24004" xr:uid="{00000000-0005-0000-0000-0000B15D0000}"/>
    <cellStyle name="Input 6 2 2 2 14 2 2" xfId="24005" xr:uid="{00000000-0005-0000-0000-0000B25D0000}"/>
    <cellStyle name="Input 6 2 2 2 14 3" xfId="24006" xr:uid="{00000000-0005-0000-0000-0000B35D0000}"/>
    <cellStyle name="Input 6 2 2 2 15" xfId="24007" xr:uid="{00000000-0005-0000-0000-0000B45D0000}"/>
    <cellStyle name="Input 6 2 2 2 15 2" xfId="24008" xr:uid="{00000000-0005-0000-0000-0000B55D0000}"/>
    <cellStyle name="Input 6 2 2 2 15 2 2" xfId="24009" xr:uid="{00000000-0005-0000-0000-0000B65D0000}"/>
    <cellStyle name="Input 6 2 2 2 15 3" xfId="24010" xr:uid="{00000000-0005-0000-0000-0000B75D0000}"/>
    <cellStyle name="Input 6 2 2 2 16" xfId="24011" xr:uid="{00000000-0005-0000-0000-0000B85D0000}"/>
    <cellStyle name="Input 6 2 2 2 16 2" xfId="24012" xr:uid="{00000000-0005-0000-0000-0000B95D0000}"/>
    <cellStyle name="Input 6 2 2 2 16 2 2" xfId="24013" xr:uid="{00000000-0005-0000-0000-0000BA5D0000}"/>
    <cellStyle name="Input 6 2 2 2 16 3" xfId="24014" xr:uid="{00000000-0005-0000-0000-0000BB5D0000}"/>
    <cellStyle name="Input 6 2 2 2 17" xfId="24015" xr:uid="{00000000-0005-0000-0000-0000BC5D0000}"/>
    <cellStyle name="Input 6 2 2 2 17 2" xfId="24016" xr:uid="{00000000-0005-0000-0000-0000BD5D0000}"/>
    <cellStyle name="Input 6 2 2 2 17 2 2" xfId="24017" xr:uid="{00000000-0005-0000-0000-0000BE5D0000}"/>
    <cellStyle name="Input 6 2 2 2 17 3" xfId="24018" xr:uid="{00000000-0005-0000-0000-0000BF5D0000}"/>
    <cellStyle name="Input 6 2 2 2 18" xfId="24019" xr:uid="{00000000-0005-0000-0000-0000C05D0000}"/>
    <cellStyle name="Input 6 2 2 2 18 2" xfId="24020" xr:uid="{00000000-0005-0000-0000-0000C15D0000}"/>
    <cellStyle name="Input 6 2 2 2 18 2 2" xfId="24021" xr:uid="{00000000-0005-0000-0000-0000C25D0000}"/>
    <cellStyle name="Input 6 2 2 2 18 3" xfId="24022" xr:uid="{00000000-0005-0000-0000-0000C35D0000}"/>
    <cellStyle name="Input 6 2 2 2 19" xfId="24023" xr:uid="{00000000-0005-0000-0000-0000C45D0000}"/>
    <cellStyle name="Input 6 2 2 2 19 2" xfId="24024" xr:uid="{00000000-0005-0000-0000-0000C55D0000}"/>
    <cellStyle name="Input 6 2 2 2 19 2 2" xfId="24025" xr:uid="{00000000-0005-0000-0000-0000C65D0000}"/>
    <cellStyle name="Input 6 2 2 2 19 3" xfId="24026" xr:uid="{00000000-0005-0000-0000-0000C75D0000}"/>
    <cellStyle name="Input 6 2 2 2 2" xfId="24027" xr:uid="{00000000-0005-0000-0000-0000C85D0000}"/>
    <cellStyle name="Input 6 2 2 2 2 2" xfId="24028" xr:uid="{00000000-0005-0000-0000-0000C95D0000}"/>
    <cellStyle name="Input 6 2 2 2 2 2 2" xfId="24029" xr:uid="{00000000-0005-0000-0000-0000CA5D0000}"/>
    <cellStyle name="Input 6 2 2 2 2 2 3" xfId="24030" xr:uid="{00000000-0005-0000-0000-0000CB5D0000}"/>
    <cellStyle name="Input 6 2 2 2 2 3" xfId="24031" xr:uid="{00000000-0005-0000-0000-0000CC5D0000}"/>
    <cellStyle name="Input 6 2 2 2 2 3 2" xfId="24032" xr:uid="{00000000-0005-0000-0000-0000CD5D0000}"/>
    <cellStyle name="Input 6 2 2 2 2 4" xfId="24033" xr:uid="{00000000-0005-0000-0000-0000CE5D0000}"/>
    <cellStyle name="Input 6 2 2 2 20" xfId="24034" xr:uid="{00000000-0005-0000-0000-0000CF5D0000}"/>
    <cellStyle name="Input 6 2 2 2 20 2" xfId="24035" xr:uid="{00000000-0005-0000-0000-0000D05D0000}"/>
    <cellStyle name="Input 6 2 2 2 20 2 2" xfId="24036" xr:uid="{00000000-0005-0000-0000-0000D15D0000}"/>
    <cellStyle name="Input 6 2 2 2 20 3" xfId="24037" xr:uid="{00000000-0005-0000-0000-0000D25D0000}"/>
    <cellStyle name="Input 6 2 2 2 21" xfId="24038" xr:uid="{00000000-0005-0000-0000-0000D35D0000}"/>
    <cellStyle name="Input 6 2 2 2 21 2" xfId="24039" xr:uid="{00000000-0005-0000-0000-0000D45D0000}"/>
    <cellStyle name="Input 6 2 2 2 22" xfId="24040" xr:uid="{00000000-0005-0000-0000-0000D55D0000}"/>
    <cellStyle name="Input 6 2 2 2 23" xfId="24041" xr:uid="{00000000-0005-0000-0000-0000D65D0000}"/>
    <cellStyle name="Input 6 2 2 2 3" xfId="24042" xr:uid="{00000000-0005-0000-0000-0000D75D0000}"/>
    <cellStyle name="Input 6 2 2 2 3 2" xfId="24043" xr:uid="{00000000-0005-0000-0000-0000D85D0000}"/>
    <cellStyle name="Input 6 2 2 2 3 2 2" xfId="24044" xr:uid="{00000000-0005-0000-0000-0000D95D0000}"/>
    <cellStyle name="Input 6 2 2 2 3 3" xfId="24045" xr:uid="{00000000-0005-0000-0000-0000DA5D0000}"/>
    <cellStyle name="Input 6 2 2 2 3 4" xfId="24046" xr:uid="{00000000-0005-0000-0000-0000DB5D0000}"/>
    <cellStyle name="Input 6 2 2 2 4" xfId="24047" xr:uid="{00000000-0005-0000-0000-0000DC5D0000}"/>
    <cellStyle name="Input 6 2 2 2 4 2" xfId="24048" xr:uid="{00000000-0005-0000-0000-0000DD5D0000}"/>
    <cellStyle name="Input 6 2 2 2 4 2 2" xfId="24049" xr:uid="{00000000-0005-0000-0000-0000DE5D0000}"/>
    <cellStyle name="Input 6 2 2 2 4 3" xfId="24050" xr:uid="{00000000-0005-0000-0000-0000DF5D0000}"/>
    <cellStyle name="Input 6 2 2 2 4 4" xfId="24051" xr:uid="{00000000-0005-0000-0000-0000E05D0000}"/>
    <cellStyle name="Input 6 2 2 2 5" xfId="24052" xr:uid="{00000000-0005-0000-0000-0000E15D0000}"/>
    <cellStyle name="Input 6 2 2 2 5 2" xfId="24053" xr:uid="{00000000-0005-0000-0000-0000E25D0000}"/>
    <cellStyle name="Input 6 2 2 2 5 2 2" xfId="24054" xr:uid="{00000000-0005-0000-0000-0000E35D0000}"/>
    <cellStyle name="Input 6 2 2 2 5 3" xfId="24055" xr:uid="{00000000-0005-0000-0000-0000E45D0000}"/>
    <cellStyle name="Input 6 2 2 2 6" xfId="24056" xr:uid="{00000000-0005-0000-0000-0000E55D0000}"/>
    <cellStyle name="Input 6 2 2 2 6 2" xfId="24057" xr:uid="{00000000-0005-0000-0000-0000E65D0000}"/>
    <cellStyle name="Input 6 2 2 2 6 2 2" xfId="24058" xr:uid="{00000000-0005-0000-0000-0000E75D0000}"/>
    <cellStyle name="Input 6 2 2 2 6 3" xfId="24059" xr:uid="{00000000-0005-0000-0000-0000E85D0000}"/>
    <cellStyle name="Input 6 2 2 2 7" xfId="24060" xr:uid="{00000000-0005-0000-0000-0000E95D0000}"/>
    <cellStyle name="Input 6 2 2 2 7 2" xfId="24061" xr:uid="{00000000-0005-0000-0000-0000EA5D0000}"/>
    <cellStyle name="Input 6 2 2 2 7 2 2" xfId="24062" xr:uid="{00000000-0005-0000-0000-0000EB5D0000}"/>
    <cellStyle name="Input 6 2 2 2 7 3" xfId="24063" xr:uid="{00000000-0005-0000-0000-0000EC5D0000}"/>
    <cellStyle name="Input 6 2 2 2 8" xfId="24064" xr:uid="{00000000-0005-0000-0000-0000ED5D0000}"/>
    <cellStyle name="Input 6 2 2 2 8 2" xfId="24065" xr:uid="{00000000-0005-0000-0000-0000EE5D0000}"/>
    <cellStyle name="Input 6 2 2 2 8 2 2" xfId="24066" xr:uid="{00000000-0005-0000-0000-0000EF5D0000}"/>
    <cellStyle name="Input 6 2 2 2 8 3" xfId="24067" xr:uid="{00000000-0005-0000-0000-0000F05D0000}"/>
    <cellStyle name="Input 6 2 2 2 9" xfId="24068" xr:uid="{00000000-0005-0000-0000-0000F15D0000}"/>
    <cellStyle name="Input 6 2 2 2 9 2" xfId="24069" xr:uid="{00000000-0005-0000-0000-0000F25D0000}"/>
    <cellStyle name="Input 6 2 2 2 9 2 2" xfId="24070" xr:uid="{00000000-0005-0000-0000-0000F35D0000}"/>
    <cellStyle name="Input 6 2 2 2 9 3" xfId="24071" xr:uid="{00000000-0005-0000-0000-0000F45D0000}"/>
    <cellStyle name="Input 6 2 2 20" xfId="24072" xr:uid="{00000000-0005-0000-0000-0000F55D0000}"/>
    <cellStyle name="Input 6 2 2 3" xfId="24073" xr:uid="{00000000-0005-0000-0000-0000F65D0000}"/>
    <cellStyle name="Input 6 2 2 3 2" xfId="24074" xr:uid="{00000000-0005-0000-0000-0000F75D0000}"/>
    <cellStyle name="Input 6 2 2 3 2 2" xfId="24075" xr:uid="{00000000-0005-0000-0000-0000F85D0000}"/>
    <cellStyle name="Input 6 2 2 3 2 3" xfId="24076" xr:uid="{00000000-0005-0000-0000-0000F95D0000}"/>
    <cellStyle name="Input 6 2 2 3 3" xfId="24077" xr:uid="{00000000-0005-0000-0000-0000FA5D0000}"/>
    <cellStyle name="Input 6 2 2 3 3 2" xfId="24078" xr:uid="{00000000-0005-0000-0000-0000FB5D0000}"/>
    <cellStyle name="Input 6 2 2 3 4" xfId="24079" xr:uid="{00000000-0005-0000-0000-0000FC5D0000}"/>
    <cellStyle name="Input 6 2 2 4" xfId="24080" xr:uid="{00000000-0005-0000-0000-0000FD5D0000}"/>
    <cellStyle name="Input 6 2 2 4 2" xfId="24081" xr:uid="{00000000-0005-0000-0000-0000FE5D0000}"/>
    <cellStyle name="Input 6 2 2 4 2 2" xfId="24082" xr:uid="{00000000-0005-0000-0000-0000FF5D0000}"/>
    <cellStyle name="Input 6 2 2 4 3" xfId="24083" xr:uid="{00000000-0005-0000-0000-0000005E0000}"/>
    <cellStyle name="Input 6 2 2 4 4" xfId="24084" xr:uid="{00000000-0005-0000-0000-0000015E0000}"/>
    <cellStyle name="Input 6 2 2 5" xfId="24085" xr:uid="{00000000-0005-0000-0000-0000025E0000}"/>
    <cellStyle name="Input 6 2 2 5 2" xfId="24086" xr:uid="{00000000-0005-0000-0000-0000035E0000}"/>
    <cellStyle name="Input 6 2 2 5 2 2" xfId="24087" xr:uid="{00000000-0005-0000-0000-0000045E0000}"/>
    <cellStyle name="Input 6 2 2 5 3" xfId="24088" xr:uid="{00000000-0005-0000-0000-0000055E0000}"/>
    <cellStyle name="Input 6 2 2 5 4" xfId="24089" xr:uid="{00000000-0005-0000-0000-0000065E0000}"/>
    <cellStyle name="Input 6 2 2 6" xfId="24090" xr:uid="{00000000-0005-0000-0000-0000075E0000}"/>
    <cellStyle name="Input 6 2 2 6 2" xfId="24091" xr:uid="{00000000-0005-0000-0000-0000085E0000}"/>
    <cellStyle name="Input 6 2 2 6 2 2" xfId="24092" xr:uid="{00000000-0005-0000-0000-0000095E0000}"/>
    <cellStyle name="Input 6 2 2 6 3" xfId="24093" xr:uid="{00000000-0005-0000-0000-00000A5E0000}"/>
    <cellStyle name="Input 6 2 2 7" xfId="24094" xr:uid="{00000000-0005-0000-0000-00000B5E0000}"/>
    <cellStyle name="Input 6 2 2 7 2" xfId="24095" xr:uid="{00000000-0005-0000-0000-00000C5E0000}"/>
    <cellStyle name="Input 6 2 2 7 2 2" xfId="24096" xr:uid="{00000000-0005-0000-0000-00000D5E0000}"/>
    <cellStyle name="Input 6 2 2 7 3" xfId="24097" xr:uid="{00000000-0005-0000-0000-00000E5E0000}"/>
    <cellStyle name="Input 6 2 2 8" xfId="24098" xr:uid="{00000000-0005-0000-0000-00000F5E0000}"/>
    <cellStyle name="Input 6 2 2 8 2" xfId="24099" xr:uid="{00000000-0005-0000-0000-0000105E0000}"/>
    <cellStyle name="Input 6 2 2 8 2 2" xfId="24100" xr:uid="{00000000-0005-0000-0000-0000115E0000}"/>
    <cellStyle name="Input 6 2 2 8 3" xfId="24101" xr:uid="{00000000-0005-0000-0000-0000125E0000}"/>
    <cellStyle name="Input 6 2 2 9" xfId="24102" xr:uid="{00000000-0005-0000-0000-0000135E0000}"/>
    <cellStyle name="Input 6 2 2 9 2" xfId="24103" xr:uid="{00000000-0005-0000-0000-0000145E0000}"/>
    <cellStyle name="Input 6 2 2 9 2 2" xfId="24104" xr:uid="{00000000-0005-0000-0000-0000155E0000}"/>
    <cellStyle name="Input 6 2 2 9 3" xfId="24105" xr:uid="{00000000-0005-0000-0000-0000165E0000}"/>
    <cellStyle name="Input 6 2 20" xfId="24106" xr:uid="{00000000-0005-0000-0000-0000175E0000}"/>
    <cellStyle name="Input 6 2 20 2" xfId="24107" xr:uid="{00000000-0005-0000-0000-0000185E0000}"/>
    <cellStyle name="Input 6 2 20 2 2" xfId="24108" xr:uid="{00000000-0005-0000-0000-0000195E0000}"/>
    <cellStyle name="Input 6 2 20 3" xfId="24109" xr:uid="{00000000-0005-0000-0000-00001A5E0000}"/>
    <cellStyle name="Input 6 2 21" xfId="24110" xr:uid="{00000000-0005-0000-0000-00001B5E0000}"/>
    <cellStyle name="Input 6 2 21 2" xfId="24111" xr:uid="{00000000-0005-0000-0000-00001C5E0000}"/>
    <cellStyle name="Input 6 2 22" xfId="24112" xr:uid="{00000000-0005-0000-0000-00001D5E0000}"/>
    <cellStyle name="Input 6 2 23" xfId="24113" xr:uid="{00000000-0005-0000-0000-00001E5E0000}"/>
    <cellStyle name="Input 6 2 3" xfId="24114" xr:uid="{00000000-0005-0000-0000-00001F5E0000}"/>
    <cellStyle name="Input 6 2 3 10" xfId="24115" xr:uid="{00000000-0005-0000-0000-0000205E0000}"/>
    <cellStyle name="Input 6 2 3 10 2" xfId="24116" xr:uid="{00000000-0005-0000-0000-0000215E0000}"/>
    <cellStyle name="Input 6 2 3 10 2 2" xfId="24117" xr:uid="{00000000-0005-0000-0000-0000225E0000}"/>
    <cellStyle name="Input 6 2 3 10 3" xfId="24118" xr:uid="{00000000-0005-0000-0000-0000235E0000}"/>
    <cellStyle name="Input 6 2 3 11" xfId="24119" xr:uid="{00000000-0005-0000-0000-0000245E0000}"/>
    <cellStyle name="Input 6 2 3 11 2" xfId="24120" xr:uid="{00000000-0005-0000-0000-0000255E0000}"/>
    <cellStyle name="Input 6 2 3 11 2 2" xfId="24121" xr:uid="{00000000-0005-0000-0000-0000265E0000}"/>
    <cellStyle name="Input 6 2 3 11 3" xfId="24122" xr:uid="{00000000-0005-0000-0000-0000275E0000}"/>
    <cellStyle name="Input 6 2 3 12" xfId="24123" xr:uid="{00000000-0005-0000-0000-0000285E0000}"/>
    <cellStyle name="Input 6 2 3 12 2" xfId="24124" xr:uid="{00000000-0005-0000-0000-0000295E0000}"/>
    <cellStyle name="Input 6 2 3 12 2 2" xfId="24125" xr:uid="{00000000-0005-0000-0000-00002A5E0000}"/>
    <cellStyle name="Input 6 2 3 12 3" xfId="24126" xr:uid="{00000000-0005-0000-0000-00002B5E0000}"/>
    <cellStyle name="Input 6 2 3 13" xfId="24127" xr:uid="{00000000-0005-0000-0000-00002C5E0000}"/>
    <cellStyle name="Input 6 2 3 13 2" xfId="24128" xr:uid="{00000000-0005-0000-0000-00002D5E0000}"/>
    <cellStyle name="Input 6 2 3 13 2 2" xfId="24129" xr:uid="{00000000-0005-0000-0000-00002E5E0000}"/>
    <cellStyle name="Input 6 2 3 13 3" xfId="24130" xr:uid="{00000000-0005-0000-0000-00002F5E0000}"/>
    <cellStyle name="Input 6 2 3 14" xfId="24131" xr:uid="{00000000-0005-0000-0000-0000305E0000}"/>
    <cellStyle name="Input 6 2 3 14 2" xfId="24132" xr:uid="{00000000-0005-0000-0000-0000315E0000}"/>
    <cellStyle name="Input 6 2 3 14 2 2" xfId="24133" xr:uid="{00000000-0005-0000-0000-0000325E0000}"/>
    <cellStyle name="Input 6 2 3 14 3" xfId="24134" xr:uid="{00000000-0005-0000-0000-0000335E0000}"/>
    <cellStyle name="Input 6 2 3 15" xfId="24135" xr:uid="{00000000-0005-0000-0000-0000345E0000}"/>
    <cellStyle name="Input 6 2 3 15 2" xfId="24136" xr:uid="{00000000-0005-0000-0000-0000355E0000}"/>
    <cellStyle name="Input 6 2 3 15 2 2" xfId="24137" xr:uid="{00000000-0005-0000-0000-0000365E0000}"/>
    <cellStyle name="Input 6 2 3 15 3" xfId="24138" xr:uid="{00000000-0005-0000-0000-0000375E0000}"/>
    <cellStyle name="Input 6 2 3 16" xfId="24139" xr:uid="{00000000-0005-0000-0000-0000385E0000}"/>
    <cellStyle name="Input 6 2 3 16 2" xfId="24140" xr:uid="{00000000-0005-0000-0000-0000395E0000}"/>
    <cellStyle name="Input 6 2 3 16 2 2" xfId="24141" xr:uid="{00000000-0005-0000-0000-00003A5E0000}"/>
    <cellStyle name="Input 6 2 3 16 3" xfId="24142" xr:uid="{00000000-0005-0000-0000-00003B5E0000}"/>
    <cellStyle name="Input 6 2 3 17" xfId="24143" xr:uid="{00000000-0005-0000-0000-00003C5E0000}"/>
    <cellStyle name="Input 6 2 3 17 2" xfId="24144" xr:uid="{00000000-0005-0000-0000-00003D5E0000}"/>
    <cellStyle name="Input 6 2 3 17 2 2" xfId="24145" xr:uid="{00000000-0005-0000-0000-00003E5E0000}"/>
    <cellStyle name="Input 6 2 3 17 3" xfId="24146" xr:uid="{00000000-0005-0000-0000-00003F5E0000}"/>
    <cellStyle name="Input 6 2 3 18" xfId="24147" xr:uid="{00000000-0005-0000-0000-0000405E0000}"/>
    <cellStyle name="Input 6 2 3 18 2" xfId="24148" xr:uid="{00000000-0005-0000-0000-0000415E0000}"/>
    <cellStyle name="Input 6 2 3 19" xfId="24149" xr:uid="{00000000-0005-0000-0000-0000425E0000}"/>
    <cellStyle name="Input 6 2 3 2" xfId="24150" xr:uid="{00000000-0005-0000-0000-0000435E0000}"/>
    <cellStyle name="Input 6 2 3 2 10" xfId="24151" xr:uid="{00000000-0005-0000-0000-0000445E0000}"/>
    <cellStyle name="Input 6 2 3 2 10 2" xfId="24152" xr:uid="{00000000-0005-0000-0000-0000455E0000}"/>
    <cellStyle name="Input 6 2 3 2 10 2 2" xfId="24153" xr:uid="{00000000-0005-0000-0000-0000465E0000}"/>
    <cellStyle name="Input 6 2 3 2 10 3" xfId="24154" xr:uid="{00000000-0005-0000-0000-0000475E0000}"/>
    <cellStyle name="Input 6 2 3 2 11" xfId="24155" xr:uid="{00000000-0005-0000-0000-0000485E0000}"/>
    <cellStyle name="Input 6 2 3 2 11 2" xfId="24156" xr:uid="{00000000-0005-0000-0000-0000495E0000}"/>
    <cellStyle name="Input 6 2 3 2 11 2 2" xfId="24157" xr:uid="{00000000-0005-0000-0000-00004A5E0000}"/>
    <cellStyle name="Input 6 2 3 2 11 3" xfId="24158" xr:uid="{00000000-0005-0000-0000-00004B5E0000}"/>
    <cellStyle name="Input 6 2 3 2 12" xfId="24159" xr:uid="{00000000-0005-0000-0000-00004C5E0000}"/>
    <cellStyle name="Input 6 2 3 2 12 2" xfId="24160" xr:uid="{00000000-0005-0000-0000-00004D5E0000}"/>
    <cellStyle name="Input 6 2 3 2 12 2 2" xfId="24161" xr:uid="{00000000-0005-0000-0000-00004E5E0000}"/>
    <cellStyle name="Input 6 2 3 2 12 3" xfId="24162" xr:uid="{00000000-0005-0000-0000-00004F5E0000}"/>
    <cellStyle name="Input 6 2 3 2 13" xfId="24163" xr:uid="{00000000-0005-0000-0000-0000505E0000}"/>
    <cellStyle name="Input 6 2 3 2 13 2" xfId="24164" xr:uid="{00000000-0005-0000-0000-0000515E0000}"/>
    <cellStyle name="Input 6 2 3 2 13 2 2" xfId="24165" xr:uid="{00000000-0005-0000-0000-0000525E0000}"/>
    <cellStyle name="Input 6 2 3 2 13 3" xfId="24166" xr:uid="{00000000-0005-0000-0000-0000535E0000}"/>
    <cellStyle name="Input 6 2 3 2 14" xfId="24167" xr:uid="{00000000-0005-0000-0000-0000545E0000}"/>
    <cellStyle name="Input 6 2 3 2 14 2" xfId="24168" xr:uid="{00000000-0005-0000-0000-0000555E0000}"/>
    <cellStyle name="Input 6 2 3 2 14 2 2" xfId="24169" xr:uid="{00000000-0005-0000-0000-0000565E0000}"/>
    <cellStyle name="Input 6 2 3 2 14 3" xfId="24170" xr:uid="{00000000-0005-0000-0000-0000575E0000}"/>
    <cellStyle name="Input 6 2 3 2 15" xfId="24171" xr:uid="{00000000-0005-0000-0000-0000585E0000}"/>
    <cellStyle name="Input 6 2 3 2 15 2" xfId="24172" xr:uid="{00000000-0005-0000-0000-0000595E0000}"/>
    <cellStyle name="Input 6 2 3 2 15 2 2" xfId="24173" xr:uid="{00000000-0005-0000-0000-00005A5E0000}"/>
    <cellStyle name="Input 6 2 3 2 15 3" xfId="24174" xr:uid="{00000000-0005-0000-0000-00005B5E0000}"/>
    <cellStyle name="Input 6 2 3 2 16" xfId="24175" xr:uid="{00000000-0005-0000-0000-00005C5E0000}"/>
    <cellStyle name="Input 6 2 3 2 16 2" xfId="24176" xr:uid="{00000000-0005-0000-0000-00005D5E0000}"/>
    <cellStyle name="Input 6 2 3 2 16 2 2" xfId="24177" xr:uid="{00000000-0005-0000-0000-00005E5E0000}"/>
    <cellStyle name="Input 6 2 3 2 16 3" xfId="24178" xr:uid="{00000000-0005-0000-0000-00005F5E0000}"/>
    <cellStyle name="Input 6 2 3 2 17" xfId="24179" xr:uid="{00000000-0005-0000-0000-0000605E0000}"/>
    <cellStyle name="Input 6 2 3 2 17 2" xfId="24180" xr:uid="{00000000-0005-0000-0000-0000615E0000}"/>
    <cellStyle name="Input 6 2 3 2 17 2 2" xfId="24181" xr:uid="{00000000-0005-0000-0000-0000625E0000}"/>
    <cellStyle name="Input 6 2 3 2 17 3" xfId="24182" xr:uid="{00000000-0005-0000-0000-0000635E0000}"/>
    <cellStyle name="Input 6 2 3 2 18" xfId="24183" xr:uid="{00000000-0005-0000-0000-0000645E0000}"/>
    <cellStyle name="Input 6 2 3 2 18 2" xfId="24184" xr:uid="{00000000-0005-0000-0000-0000655E0000}"/>
    <cellStyle name="Input 6 2 3 2 18 2 2" xfId="24185" xr:uid="{00000000-0005-0000-0000-0000665E0000}"/>
    <cellStyle name="Input 6 2 3 2 18 3" xfId="24186" xr:uid="{00000000-0005-0000-0000-0000675E0000}"/>
    <cellStyle name="Input 6 2 3 2 19" xfId="24187" xr:uid="{00000000-0005-0000-0000-0000685E0000}"/>
    <cellStyle name="Input 6 2 3 2 19 2" xfId="24188" xr:uid="{00000000-0005-0000-0000-0000695E0000}"/>
    <cellStyle name="Input 6 2 3 2 19 2 2" xfId="24189" xr:uid="{00000000-0005-0000-0000-00006A5E0000}"/>
    <cellStyle name="Input 6 2 3 2 19 3" xfId="24190" xr:uid="{00000000-0005-0000-0000-00006B5E0000}"/>
    <cellStyle name="Input 6 2 3 2 2" xfId="24191" xr:uid="{00000000-0005-0000-0000-00006C5E0000}"/>
    <cellStyle name="Input 6 2 3 2 2 2" xfId="24192" xr:uid="{00000000-0005-0000-0000-00006D5E0000}"/>
    <cellStyle name="Input 6 2 3 2 2 2 2" xfId="24193" xr:uid="{00000000-0005-0000-0000-00006E5E0000}"/>
    <cellStyle name="Input 6 2 3 2 2 3" xfId="24194" xr:uid="{00000000-0005-0000-0000-00006F5E0000}"/>
    <cellStyle name="Input 6 2 3 2 2 4" xfId="24195" xr:uid="{00000000-0005-0000-0000-0000705E0000}"/>
    <cellStyle name="Input 6 2 3 2 20" xfId="24196" xr:uid="{00000000-0005-0000-0000-0000715E0000}"/>
    <cellStyle name="Input 6 2 3 2 20 2" xfId="24197" xr:uid="{00000000-0005-0000-0000-0000725E0000}"/>
    <cellStyle name="Input 6 2 3 2 20 2 2" xfId="24198" xr:uid="{00000000-0005-0000-0000-0000735E0000}"/>
    <cellStyle name="Input 6 2 3 2 20 3" xfId="24199" xr:uid="{00000000-0005-0000-0000-0000745E0000}"/>
    <cellStyle name="Input 6 2 3 2 21" xfId="24200" xr:uid="{00000000-0005-0000-0000-0000755E0000}"/>
    <cellStyle name="Input 6 2 3 2 21 2" xfId="24201" xr:uid="{00000000-0005-0000-0000-0000765E0000}"/>
    <cellStyle name="Input 6 2 3 2 22" xfId="24202" xr:uid="{00000000-0005-0000-0000-0000775E0000}"/>
    <cellStyle name="Input 6 2 3 2 23" xfId="24203" xr:uid="{00000000-0005-0000-0000-0000785E0000}"/>
    <cellStyle name="Input 6 2 3 2 3" xfId="24204" xr:uid="{00000000-0005-0000-0000-0000795E0000}"/>
    <cellStyle name="Input 6 2 3 2 3 2" xfId="24205" xr:uid="{00000000-0005-0000-0000-00007A5E0000}"/>
    <cellStyle name="Input 6 2 3 2 3 2 2" xfId="24206" xr:uid="{00000000-0005-0000-0000-00007B5E0000}"/>
    <cellStyle name="Input 6 2 3 2 3 3" xfId="24207" xr:uid="{00000000-0005-0000-0000-00007C5E0000}"/>
    <cellStyle name="Input 6 2 3 2 3 4" xfId="24208" xr:uid="{00000000-0005-0000-0000-00007D5E0000}"/>
    <cellStyle name="Input 6 2 3 2 4" xfId="24209" xr:uid="{00000000-0005-0000-0000-00007E5E0000}"/>
    <cellStyle name="Input 6 2 3 2 4 2" xfId="24210" xr:uid="{00000000-0005-0000-0000-00007F5E0000}"/>
    <cellStyle name="Input 6 2 3 2 4 2 2" xfId="24211" xr:uid="{00000000-0005-0000-0000-0000805E0000}"/>
    <cellStyle name="Input 6 2 3 2 4 3" xfId="24212" xr:uid="{00000000-0005-0000-0000-0000815E0000}"/>
    <cellStyle name="Input 6 2 3 2 5" xfId="24213" xr:uid="{00000000-0005-0000-0000-0000825E0000}"/>
    <cellStyle name="Input 6 2 3 2 5 2" xfId="24214" xr:uid="{00000000-0005-0000-0000-0000835E0000}"/>
    <cellStyle name="Input 6 2 3 2 5 2 2" xfId="24215" xr:uid="{00000000-0005-0000-0000-0000845E0000}"/>
    <cellStyle name="Input 6 2 3 2 5 3" xfId="24216" xr:uid="{00000000-0005-0000-0000-0000855E0000}"/>
    <cellStyle name="Input 6 2 3 2 6" xfId="24217" xr:uid="{00000000-0005-0000-0000-0000865E0000}"/>
    <cellStyle name="Input 6 2 3 2 6 2" xfId="24218" xr:uid="{00000000-0005-0000-0000-0000875E0000}"/>
    <cellStyle name="Input 6 2 3 2 6 2 2" xfId="24219" xr:uid="{00000000-0005-0000-0000-0000885E0000}"/>
    <cellStyle name="Input 6 2 3 2 6 3" xfId="24220" xr:uid="{00000000-0005-0000-0000-0000895E0000}"/>
    <cellStyle name="Input 6 2 3 2 7" xfId="24221" xr:uid="{00000000-0005-0000-0000-00008A5E0000}"/>
    <cellStyle name="Input 6 2 3 2 7 2" xfId="24222" xr:uid="{00000000-0005-0000-0000-00008B5E0000}"/>
    <cellStyle name="Input 6 2 3 2 7 2 2" xfId="24223" xr:uid="{00000000-0005-0000-0000-00008C5E0000}"/>
    <cellStyle name="Input 6 2 3 2 7 3" xfId="24224" xr:uid="{00000000-0005-0000-0000-00008D5E0000}"/>
    <cellStyle name="Input 6 2 3 2 8" xfId="24225" xr:uid="{00000000-0005-0000-0000-00008E5E0000}"/>
    <cellStyle name="Input 6 2 3 2 8 2" xfId="24226" xr:uid="{00000000-0005-0000-0000-00008F5E0000}"/>
    <cellStyle name="Input 6 2 3 2 8 2 2" xfId="24227" xr:uid="{00000000-0005-0000-0000-0000905E0000}"/>
    <cellStyle name="Input 6 2 3 2 8 3" xfId="24228" xr:uid="{00000000-0005-0000-0000-0000915E0000}"/>
    <cellStyle name="Input 6 2 3 2 9" xfId="24229" xr:uid="{00000000-0005-0000-0000-0000925E0000}"/>
    <cellStyle name="Input 6 2 3 2 9 2" xfId="24230" xr:uid="{00000000-0005-0000-0000-0000935E0000}"/>
    <cellStyle name="Input 6 2 3 2 9 2 2" xfId="24231" xr:uid="{00000000-0005-0000-0000-0000945E0000}"/>
    <cellStyle name="Input 6 2 3 2 9 3" xfId="24232" xr:uid="{00000000-0005-0000-0000-0000955E0000}"/>
    <cellStyle name="Input 6 2 3 20" xfId="24233" xr:uid="{00000000-0005-0000-0000-0000965E0000}"/>
    <cellStyle name="Input 6 2 3 3" xfId="24234" xr:uid="{00000000-0005-0000-0000-0000975E0000}"/>
    <cellStyle name="Input 6 2 3 3 2" xfId="24235" xr:uid="{00000000-0005-0000-0000-0000985E0000}"/>
    <cellStyle name="Input 6 2 3 3 2 2" xfId="24236" xr:uid="{00000000-0005-0000-0000-0000995E0000}"/>
    <cellStyle name="Input 6 2 3 3 3" xfId="24237" xr:uid="{00000000-0005-0000-0000-00009A5E0000}"/>
    <cellStyle name="Input 6 2 3 3 4" xfId="24238" xr:uid="{00000000-0005-0000-0000-00009B5E0000}"/>
    <cellStyle name="Input 6 2 3 4" xfId="24239" xr:uid="{00000000-0005-0000-0000-00009C5E0000}"/>
    <cellStyle name="Input 6 2 3 4 2" xfId="24240" xr:uid="{00000000-0005-0000-0000-00009D5E0000}"/>
    <cellStyle name="Input 6 2 3 4 2 2" xfId="24241" xr:uid="{00000000-0005-0000-0000-00009E5E0000}"/>
    <cellStyle name="Input 6 2 3 4 3" xfId="24242" xr:uid="{00000000-0005-0000-0000-00009F5E0000}"/>
    <cellStyle name="Input 6 2 3 4 4" xfId="24243" xr:uid="{00000000-0005-0000-0000-0000A05E0000}"/>
    <cellStyle name="Input 6 2 3 5" xfId="24244" xr:uid="{00000000-0005-0000-0000-0000A15E0000}"/>
    <cellStyle name="Input 6 2 3 5 2" xfId="24245" xr:uid="{00000000-0005-0000-0000-0000A25E0000}"/>
    <cellStyle name="Input 6 2 3 5 2 2" xfId="24246" xr:uid="{00000000-0005-0000-0000-0000A35E0000}"/>
    <cellStyle name="Input 6 2 3 5 3" xfId="24247" xr:uid="{00000000-0005-0000-0000-0000A45E0000}"/>
    <cellStyle name="Input 6 2 3 6" xfId="24248" xr:uid="{00000000-0005-0000-0000-0000A55E0000}"/>
    <cellStyle name="Input 6 2 3 6 2" xfId="24249" xr:uid="{00000000-0005-0000-0000-0000A65E0000}"/>
    <cellStyle name="Input 6 2 3 6 2 2" xfId="24250" xr:uid="{00000000-0005-0000-0000-0000A75E0000}"/>
    <cellStyle name="Input 6 2 3 6 3" xfId="24251" xr:uid="{00000000-0005-0000-0000-0000A85E0000}"/>
    <cellStyle name="Input 6 2 3 7" xfId="24252" xr:uid="{00000000-0005-0000-0000-0000A95E0000}"/>
    <cellStyle name="Input 6 2 3 7 2" xfId="24253" xr:uid="{00000000-0005-0000-0000-0000AA5E0000}"/>
    <cellStyle name="Input 6 2 3 7 2 2" xfId="24254" xr:uid="{00000000-0005-0000-0000-0000AB5E0000}"/>
    <cellStyle name="Input 6 2 3 7 3" xfId="24255" xr:uid="{00000000-0005-0000-0000-0000AC5E0000}"/>
    <cellStyle name="Input 6 2 3 8" xfId="24256" xr:uid="{00000000-0005-0000-0000-0000AD5E0000}"/>
    <cellStyle name="Input 6 2 3 8 2" xfId="24257" xr:uid="{00000000-0005-0000-0000-0000AE5E0000}"/>
    <cellStyle name="Input 6 2 3 8 2 2" xfId="24258" xr:uid="{00000000-0005-0000-0000-0000AF5E0000}"/>
    <cellStyle name="Input 6 2 3 8 3" xfId="24259" xr:uid="{00000000-0005-0000-0000-0000B05E0000}"/>
    <cellStyle name="Input 6 2 3 9" xfId="24260" xr:uid="{00000000-0005-0000-0000-0000B15E0000}"/>
    <cellStyle name="Input 6 2 3 9 2" xfId="24261" xr:uid="{00000000-0005-0000-0000-0000B25E0000}"/>
    <cellStyle name="Input 6 2 3 9 2 2" xfId="24262" xr:uid="{00000000-0005-0000-0000-0000B35E0000}"/>
    <cellStyle name="Input 6 2 3 9 3" xfId="24263" xr:uid="{00000000-0005-0000-0000-0000B45E0000}"/>
    <cellStyle name="Input 6 2 4" xfId="24264" xr:uid="{00000000-0005-0000-0000-0000B55E0000}"/>
    <cellStyle name="Input 6 2 4 10" xfId="24265" xr:uid="{00000000-0005-0000-0000-0000B65E0000}"/>
    <cellStyle name="Input 6 2 4 10 2" xfId="24266" xr:uid="{00000000-0005-0000-0000-0000B75E0000}"/>
    <cellStyle name="Input 6 2 4 10 2 2" xfId="24267" xr:uid="{00000000-0005-0000-0000-0000B85E0000}"/>
    <cellStyle name="Input 6 2 4 10 3" xfId="24268" xr:uid="{00000000-0005-0000-0000-0000B95E0000}"/>
    <cellStyle name="Input 6 2 4 11" xfId="24269" xr:uid="{00000000-0005-0000-0000-0000BA5E0000}"/>
    <cellStyle name="Input 6 2 4 11 2" xfId="24270" xr:uid="{00000000-0005-0000-0000-0000BB5E0000}"/>
    <cellStyle name="Input 6 2 4 11 2 2" xfId="24271" xr:uid="{00000000-0005-0000-0000-0000BC5E0000}"/>
    <cellStyle name="Input 6 2 4 11 3" xfId="24272" xr:uid="{00000000-0005-0000-0000-0000BD5E0000}"/>
    <cellStyle name="Input 6 2 4 12" xfId="24273" xr:uid="{00000000-0005-0000-0000-0000BE5E0000}"/>
    <cellStyle name="Input 6 2 4 12 2" xfId="24274" xr:uid="{00000000-0005-0000-0000-0000BF5E0000}"/>
    <cellStyle name="Input 6 2 4 12 2 2" xfId="24275" xr:uid="{00000000-0005-0000-0000-0000C05E0000}"/>
    <cellStyle name="Input 6 2 4 12 3" xfId="24276" xr:uid="{00000000-0005-0000-0000-0000C15E0000}"/>
    <cellStyle name="Input 6 2 4 13" xfId="24277" xr:uid="{00000000-0005-0000-0000-0000C25E0000}"/>
    <cellStyle name="Input 6 2 4 13 2" xfId="24278" xr:uid="{00000000-0005-0000-0000-0000C35E0000}"/>
    <cellStyle name="Input 6 2 4 13 2 2" xfId="24279" xr:uid="{00000000-0005-0000-0000-0000C45E0000}"/>
    <cellStyle name="Input 6 2 4 13 3" xfId="24280" xr:uid="{00000000-0005-0000-0000-0000C55E0000}"/>
    <cellStyle name="Input 6 2 4 14" xfId="24281" xr:uid="{00000000-0005-0000-0000-0000C65E0000}"/>
    <cellStyle name="Input 6 2 4 14 2" xfId="24282" xr:uid="{00000000-0005-0000-0000-0000C75E0000}"/>
    <cellStyle name="Input 6 2 4 14 2 2" xfId="24283" xr:uid="{00000000-0005-0000-0000-0000C85E0000}"/>
    <cellStyle name="Input 6 2 4 14 3" xfId="24284" xr:uid="{00000000-0005-0000-0000-0000C95E0000}"/>
    <cellStyle name="Input 6 2 4 15" xfId="24285" xr:uid="{00000000-0005-0000-0000-0000CA5E0000}"/>
    <cellStyle name="Input 6 2 4 15 2" xfId="24286" xr:uid="{00000000-0005-0000-0000-0000CB5E0000}"/>
    <cellStyle name="Input 6 2 4 15 2 2" xfId="24287" xr:uid="{00000000-0005-0000-0000-0000CC5E0000}"/>
    <cellStyle name="Input 6 2 4 15 3" xfId="24288" xr:uid="{00000000-0005-0000-0000-0000CD5E0000}"/>
    <cellStyle name="Input 6 2 4 16" xfId="24289" xr:uid="{00000000-0005-0000-0000-0000CE5E0000}"/>
    <cellStyle name="Input 6 2 4 16 2" xfId="24290" xr:uid="{00000000-0005-0000-0000-0000CF5E0000}"/>
    <cellStyle name="Input 6 2 4 16 2 2" xfId="24291" xr:uid="{00000000-0005-0000-0000-0000D05E0000}"/>
    <cellStyle name="Input 6 2 4 16 3" xfId="24292" xr:uid="{00000000-0005-0000-0000-0000D15E0000}"/>
    <cellStyle name="Input 6 2 4 17" xfId="24293" xr:uid="{00000000-0005-0000-0000-0000D25E0000}"/>
    <cellStyle name="Input 6 2 4 17 2" xfId="24294" xr:uid="{00000000-0005-0000-0000-0000D35E0000}"/>
    <cellStyle name="Input 6 2 4 17 2 2" xfId="24295" xr:uid="{00000000-0005-0000-0000-0000D45E0000}"/>
    <cellStyle name="Input 6 2 4 17 3" xfId="24296" xr:uid="{00000000-0005-0000-0000-0000D55E0000}"/>
    <cellStyle name="Input 6 2 4 18" xfId="24297" xr:uid="{00000000-0005-0000-0000-0000D65E0000}"/>
    <cellStyle name="Input 6 2 4 18 2" xfId="24298" xr:uid="{00000000-0005-0000-0000-0000D75E0000}"/>
    <cellStyle name="Input 6 2 4 18 2 2" xfId="24299" xr:uid="{00000000-0005-0000-0000-0000D85E0000}"/>
    <cellStyle name="Input 6 2 4 18 3" xfId="24300" xr:uid="{00000000-0005-0000-0000-0000D95E0000}"/>
    <cellStyle name="Input 6 2 4 19" xfId="24301" xr:uid="{00000000-0005-0000-0000-0000DA5E0000}"/>
    <cellStyle name="Input 6 2 4 19 2" xfId="24302" xr:uid="{00000000-0005-0000-0000-0000DB5E0000}"/>
    <cellStyle name="Input 6 2 4 19 2 2" xfId="24303" xr:uid="{00000000-0005-0000-0000-0000DC5E0000}"/>
    <cellStyle name="Input 6 2 4 19 3" xfId="24304" xr:uid="{00000000-0005-0000-0000-0000DD5E0000}"/>
    <cellStyle name="Input 6 2 4 2" xfId="24305" xr:uid="{00000000-0005-0000-0000-0000DE5E0000}"/>
    <cellStyle name="Input 6 2 4 2 10" xfId="24306" xr:uid="{00000000-0005-0000-0000-0000DF5E0000}"/>
    <cellStyle name="Input 6 2 4 2 10 2" xfId="24307" xr:uid="{00000000-0005-0000-0000-0000E05E0000}"/>
    <cellStyle name="Input 6 2 4 2 10 2 2" xfId="24308" xr:uid="{00000000-0005-0000-0000-0000E15E0000}"/>
    <cellStyle name="Input 6 2 4 2 10 3" xfId="24309" xr:uid="{00000000-0005-0000-0000-0000E25E0000}"/>
    <cellStyle name="Input 6 2 4 2 11" xfId="24310" xr:uid="{00000000-0005-0000-0000-0000E35E0000}"/>
    <cellStyle name="Input 6 2 4 2 11 2" xfId="24311" xr:uid="{00000000-0005-0000-0000-0000E45E0000}"/>
    <cellStyle name="Input 6 2 4 2 11 2 2" xfId="24312" xr:uid="{00000000-0005-0000-0000-0000E55E0000}"/>
    <cellStyle name="Input 6 2 4 2 11 3" xfId="24313" xr:uid="{00000000-0005-0000-0000-0000E65E0000}"/>
    <cellStyle name="Input 6 2 4 2 12" xfId="24314" xr:uid="{00000000-0005-0000-0000-0000E75E0000}"/>
    <cellStyle name="Input 6 2 4 2 12 2" xfId="24315" xr:uid="{00000000-0005-0000-0000-0000E85E0000}"/>
    <cellStyle name="Input 6 2 4 2 12 2 2" xfId="24316" xr:uid="{00000000-0005-0000-0000-0000E95E0000}"/>
    <cellStyle name="Input 6 2 4 2 12 3" xfId="24317" xr:uid="{00000000-0005-0000-0000-0000EA5E0000}"/>
    <cellStyle name="Input 6 2 4 2 13" xfId="24318" xr:uid="{00000000-0005-0000-0000-0000EB5E0000}"/>
    <cellStyle name="Input 6 2 4 2 13 2" xfId="24319" xr:uid="{00000000-0005-0000-0000-0000EC5E0000}"/>
    <cellStyle name="Input 6 2 4 2 13 2 2" xfId="24320" xr:uid="{00000000-0005-0000-0000-0000ED5E0000}"/>
    <cellStyle name="Input 6 2 4 2 13 3" xfId="24321" xr:uid="{00000000-0005-0000-0000-0000EE5E0000}"/>
    <cellStyle name="Input 6 2 4 2 14" xfId="24322" xr:uid="{00000000-0005-0000-0000-0000EF5E0000}"/>
    <cellStyle name="Input 6 2 4 2 14 2" xfId="24323" xr:uid="{00000000-0005-0000-0000-0000F05E0000}"/>
    <cellStyle name="Input 6 2 4 2 14 2 2" xfId="24324" xr:uid="{00000000-0005-0000-0000-0000F15E0000}"/>
    <cellStyle name="Input 6 2 4 2 14 3" xfId="24325" xr:uid="{00000000-0005-0000-0000-0000F25E0000}"/>
    <cellStyle name="Input 6 2 4 2 15" xfId="24326" xr:uid="{00000000-0005-0000-0000-0000F35E0000}"/>
    <cellStyle name="Input 6 2 4 2 15 2" xfId="24327" xr:uid="{00000000-0005-0000-0000-0000F45E0000}"/>
    <cellStyle name="Input 6 2 4 2 15 2 2" xfId="24328" xr:uid="{00000000-0005-0000-0000-0000F55E0000}"/>
    <cellStyle name="Input 6 2 4 2 15 3" xfId="24329" xr:uid="{00000000-0005-0000-0000-0000F65E0000}"/>
    <cellStyle name="Input 6 2 4 2 16" xfId="24330" xr:uid="{00000000-0005-0000-0000-0000F75E0000}"/>
    <cellStyle name="Input 6 2 4 2 16 2" xfId="24331" xr:uid="{00000000-0005-0000-0000-0000F85E0000}"/>
    <cellStyle name="Input 6 2 4 2 16 2 2" xfId="24332" xr:uid="{00000000-0005-0000-0000-0000F95E0000}"/>
    <cellStyle name="Input 6 2 4 2 16 3" xfId="24333" xr:uid="{00000000-0005-0000-0000-0000FA5E0000}"/>
    <cellStyle name="Input 6 2 4 2 17" xfId="24334" xr:uid="{00000000-0005-0000-0000-0000FB5E0000}"/>
    <cellStyle name="Input 6 2 4 2 17 2" xfId="24335" xr:uid="{00000000-0005-0000-0000-0000FC5E0000}"/>
    <cellStyle name="Input 6 2 4 2 17 2 2" xfId="24336" xr:uid="{00000000-0005-0000-0000-0000FD5E0000}"/>
    <cellStyle name="Input 6 2 4 2 17 3" xfId="24337" xr:uid="{00000000-0005-0000-0000-0000FE5E0000}"/>
    <cellStyle name="Input 6 2 4 2 18" xfId="24338" xr:uid="{00000000-0005-0000-0000-0000FF5E0000}"/>
    <cellStyle name="Input 6 2 4 2 18 2" xfId="24339" xr:uid="{00000000-0005-0000-0000-0000005F0000}"/>
    <cellStyle name="Input 6 2 4 2 18 2 2" xfId="24340" xr:uid="{00000000-0005-0000-0000-0000015F0000}"/>
    <cellStyle name="Input 6 2 4 2 18 3" xfId="24341" xr:uid="{00000000-0005-0000-0000-0000025F0000}"/>
    <cellStyle name="Input 6 2 4 2 19" xfId="24342" xr:uid="{00000000-0005-0000-0000-0000035F0000}"/>
    <cellStyle name="Input 6 2 4 2 19 2" xfId="24343" xr:uid="{00000000-0005-0000-0000-0000045F0000}"/>
    <cellStyle name="Input 6 2 4 2 19 2 2" xfId="24344" xr:uid="{00000000-0005-0000-0000-0000055F0000}"/>
    <cellStyle name="Input 6 2 4 2 19 3" xfId="24345" xr:uid="{00000000-0005-0000-0000-0000065F0000}"/>
    <cellStyle name="Input 6 2 4 2 2" xfId="24346" xr:uid="{00000000-0005-0000-0000-0000075F0000}"/>
    <cellStyle name="Input 6 2 4 2 2 2" xfId="24347" xr:uid="{00000000-0005-0000-0000-0000085F0000}"/>
    <cellStyle name="Input 6 2 4 2 2 2 2" xfId="24348" xr:uid="{00000000-0005-0000-0000-0000095F0000}"/>
    <cellStyle name="Input 6 2 4 2 2 3" xfId="24349" xr:uid="{00000000-0005-0000-0000-00000A5F0000}"/>
    <cellStyle name="Input 6 2 4 2 2 4" xfId="24350" xr:uid="{00000000-0005-0000-0000-00000B5F0000}"/>
    <cellStyle name="Input 6 2 4 2 20" xfId="24351" xr:uid="{00000000-0005-0000-0000-00000C5F0000}"/>
    <cellStyle name="Input 6 2 4 2 20 2" xfId="24352" xr:uid="{00000000-0005-0000-0000-00000D5F0000}"/>
    <cellStyle name="Input 6 2 4 2 20 2 2" xfId="24353" xr:uid="{00000000-0005-0000-0000-00000E5F0000}"/>
    <cellStyle name="Input 6 2 4 2 20 3" xfId="24354" xr:uid="{00000000-0005-0000-0000-00000F5F0000}"/>
    <cellStyle name="Input 6 2 4 2 21" xfId="24355" xr:uid="{00000000-0005-0000-0000-0000105F0000}"/>
    <cellStyle name="Input 6 2 4 2 21 2" xfId="24356" xr:uid="{00000000-0005-0000-0000-0000115F0000}"/>
    <cellStyle name="Input 6 2 4 2 22" xfId="24357" xr:uid="{00000000-0005-0000-0000-0000125F0000}"/>
    <cellStyle name="Input 6 2 4 2 23" xfId="24358" xr:uid="{00000000-0005-0000-0000-0000135F0000}"/>
    <cellStyle name="Input 6 2 4 2 3" xfId="24359" xr:uid="{00000000-0005-0000-0000-0000145F0000}"/>
    <cellStyle name="Input 6 2 4 2 3 2" xfId="24360" xr:uid="{00000000-0005-0000-0000-0000155F0000}"/>
    <cellStyle name="Input 6 2 4 2 3 2 2" xfId="24361" xr:uid="{00000000-0005-0000-0000-0000165F0000}"/>
    <cellStyle name="Input 6 2 4 2 3 3" xfId="24362" xr:uid="{00000000-0005-0000-0000-0000175F0000}"/>
    <cellStyle name="Input 6 2 4 2 4" xfId="24363" xr:uid="{00000000-0005-0000-0000-0000185F0000}"/>
    <cellStyle name="Input 6 2 4 2 4 2" xfId="24364" xr:uid="{00000000-0005-0000-0000-0000195F0000}"/>
    <cellStyle name="Input 6 2 4 2 4 2 2" xfId="24365" xr:uid="{00000000-0005-0000-0000-00001A5F0000}"/>
    <cellStyle name="Input 6 2 4 2 4 3" xfId="24366" xr:uid="{00000000-0005-0000-0000-00001B5F0000}"/>
    <cellStyle name="Input 6 2 4 2 5" xfId="24367" xr:uid="{00000000-0005-0000-0000-00001C5F0000}"/>
    <cellStyle name="Input 6 2 4 2 5 2" xfId="24368" xr:uid="{00000000-0005-0000-0000-00001D5F0000}"/>
    <cellStyle name="Input 6 2 4 2 5 2 2" xfId="24369" xr:uid="{00000000-0005-0000-0000-00001E5F0000}"/>
    <cellStyle name="Input 6 2 4 2 5 3" xfId="24370" xr:uid="{00000000-0005-0000-0000-00001F5F0000}"/>
    <cellStyle name="Input 6 2 4 2 6" xfId="24371" xr:uid="{00000000-0005-0000-0000-0000205F0000}"/>
    <cellStyle name="Input 6 2 4 2 6 2" xfId="24372" xr:uid="{00000000-0005-0000-0000-0000215F0000}"/>
    <cellStyle name="Input 6 2 4 2 6 2 2" xfId="24373" xr:uid="{00000000-0005-0000-0000-0000225F0000}"/>
    <cellStyle name="Input 6 2 4 2 6 3" xfId="24374" xr:uid="{00000000-0005-0000-0000-0000235F0000}"/>
    <cellStyle name="Input 6 2 4 2 7" xfId="24375" xr:uid="{00000000-0005-0000-0000-0000245F0000}"/>
    <cellStyle name="Input 6 2 4 2 7 2" xfId="24376" xr:uid="{00000000-0005-0000-0000-0000255F0000}"/>
    <cellStyle name="Input 6 2 4 2 7 2 2" xfId="24377" xr:uid="{00000000-0005-0000-0000-0000265F0000}"/>
    <cellStyle name="Input 6 2 4 2 7 3" xfId="24378" xr:uid="{00000000-0005-0000-0000-0000275F0000}"/>
    <cellStyle name="Input 6 2 4 2 8" xfId="24379" xr:uid="{00000000-0005-0000-0000-0000285F0000}"/>
    <cellStyle name="Input 6 2 4 2 8 2" xfId="24380" xr:uid="{00000000-0005-0000-0000-0000295F0000}"/>
    <cellStyle name="Input 6 2 4 2 8 2 2" xfId="24381" xr:uid="{00000000-0005-0000-0000-00002A5F0000}"/>
    <cellStyle name="Input 6 2 4 2 8 3" xfId="24382" xr:uid="{00000000-0005-0000-0000-00002B5F0000}"/>
    <cellStyle name="Input 6 2 4 2 9" xfId="24383" xr:uid="{00000000-0005-0000-0000-00002C5F0000}"/>
    <cellStyle name="Input 6 2 4 2 9 2" xfId="24384" xr:uid="{00000000-0005-0000-0000-00002D5F0000}"/>
    <cellStyle name="Input 6 2 4 2 9 2 2" xfId="24385" xr:uid="{00000000-0005-0000-0000-00002E5F0000}"/>
    <cellStyle name="Input 6 2 4 2 9 3" xfId="24386" xr:uid="{00000000-0005-0000-0000-00002F5F0000}"/>
    <cellStyle name="Input 6 2 4 20" xfId="24387" xr:uid="{00000000-0005-0000-0000-0000305F0000}"/>
    <cellStyle name="Input 6 2 4 20 2" xfId="24388" xr:uid="{00000000-0005-0000-0000-0000315F0000}"/>
    <cellStyle name="Input 6 2 4 20 2 2" xfId="24389" xr:uid="{00000000-0005-0000-0000-0000325F0000}"/>
    <cellStyle name="Input 6 2 4 20 3" xfId="24390" xr:uid="{00000000-0005-0000-0000-0000335F0000}"/>
    <cellStyle name="Input 6 2 4 21" xfId="24391" xr:uid="{00000000-0005-0000-0000-0000345F0000}"/>
    <cellStyle name="Input 6 2 4 21 2" xfId="24392" xr:uid="{00000000-0005-0000-0000-0000355F0000}"/>
    <cellStyle name="Input 6 2 4 21 2 2" xfId="24393" xr:uid="{00000000-0005-0000-0000-0000365F0000}"/>
    <cellStyle name="Input 6 2 4 21 3" xfId="24394" xr:uid="{00000000-0005-0000-0000-0000375F0000}"/>
    <cellStyle name="Input 6 2 4 22" xfId="24395" xr:uid="{00000000-0005-0000-0000-0000385F0000}"/>
    <cellStyle name="Input 6 2 4 22 2" xfId="24396" xr:uid="{00000000-0005-0000-0000-0000395F0000}"/>
    <cellStyle name="Input 6 2 4 23" xfId="24397" xr:uid="{00000000-0005-0000-0000-00003A5F0000}"/>
    <cellStyle name="Input 6 2 4 24" xfId="24398" xr:uid="{00000000-0005-0000-0000-00003B5F0000}"/>
    <cellStyle name="Input 6 2 4 3" xfId="24399" xr:uid="{00000000-0005-0000-0000-00003C5F0000}"/>
    <cellStyle name="Input 6 2 4 3 2" xfId="24400" xr:uid="{00000000-0005-0000-0000-00003D5F0000}"/>
    <cellStyle name="Input 6 2 4 3 2 2" xfId="24401" xr:uid="{00000000-0005-0000-0000-00003E5F0000}"/>
    <cellStyle name="Input 6 2 4 3 3" xfId="24402" xr:uid="{00000000-0005-0000-0000-00003F5F0000}"/>
    <cellStyle name="Input 6 2 4 3 4" xfId="24403" xr:uid="{00000000-0005-0000-0000-0000405F0000}"/>
    <cellStyle name="Input 6 2 4 4" xfId="24404" xr:uid="{00000000-0005-0000-0000-0000415F0000}"/>
    <cellStyle name="Input 6 2 4 4 2" xfId="24405" xr:uid="{00000000-0005-0000-0000-0000425F0000}"/>
    <cellStyle name="Input 6 2 4 4 2 2" xfId="24406" xr:uid="{00000000-0005-0000-0000-0000435F0000}"/>
    <cellStyle name="Input 6 2 4 4 3" xfId="24407" xr:uid="{00000000-0005-0000-0000-0000445F0000}"/>
    <cellStyle name="Input 6 2 4 4 4" xfId="24408" xr:uid="{00000000-0005-0000-0000-0000455F0000}"/>
    <cellStyle name="Input 6 2 4 5" xfId="24409" xr:uid="{00000000-0005-0000-0000-0000465F0000}"/>
    <cellStyle name="Input 6 2 4 5 2" xfId="24410" xr:uid="{00000000-0005-0000-0000-0000475F0000}"/>
    <cellStyle name="Input 6 2 4 5 2 2" xfId="24411" xr:uid="{00000000-0005-0000-0000-0000485F0000}"/>
    <cellStyle name="Input 6 2 4 5 3" xfId="24412" xr:uid="{00000000-0005-0000-0000-0000495F0000}"/>
    <cellStyle name="Input 6 2 4 6" xfId="24413" xr:uid="{00000000-0005-0000-0000-00004A5F0000}"/>
    <cellStyle name="Input 6 2 4 6 2" xfId="24414" xr:uid="{00000000-0005-0000-0000-00004B5F0000}"/>
    <cellStyle name="Input 6 2 4 6 2 2" xfId="24415" xr:uid="{00000000-0005-0000-0000-00004C5F0000}"/>
    <cellStyle name="Input 6 2 4 6 3" xfId="24416" xr:uid="{00000000-0005-0000-0000-00004D5F0000}"/>
    <cellStyle name="Input 6 2 4 7" xfId="24417" xr:uid="{00000000-0005-0000-0000-00004E5F0000}"/>
    <cellStyle name="Input 6 2 4 7 2" xfId="24418" xr:uid="{00000000-0005-0000-0000-00004F5F0000}"/>
    <cellStyle name="Input 6 2 4 7 2 2" xfId="24419" xr:uid="{00000000-0005-0000-0000-0000505F0000}"/>
    <cellStyle name="Input 6 2 4 7 3" xfId="24420" xr:uid="{00000000-0005-0000-0000-0000515F0000}"/>
    <cellStyle name="Input 6 2 4 8" xfId="24421" xr:uid="{00000000-0005-0000-0000-0000525F0000}"/>
    <cellStyle name="Input 6 2 4 8 2" xfId="24422" xr:uid="{00000000-0005-0000-0000-0000535F0000}"/>
    <cellStyle name="Input 6 2 4 8 2 2" xfId="24423" xr:uid="{00000000-0005-0000-0000-0000545F0000}"/>
    <cellStyle name="Input 6 2 4 8 3" xfId="24424" xr:uid="{00000000-0005-0000-0000-0000555F0000}"/>
    <cellStyle name="Input 6 2 4 9" xfId="24425" xr:uid="{00000000-0005-0000-0000-0000565F0000}"/>
    <cellStyle name="Input 6 2 4 9 2" xfId="24426" xr:uid="{00000000-0005-0000-0000-0000575F0000}"/>
    <cellStyle name="Input 6 2 4 9 2 2" xfId="24427" xr:uid="{00000000-0005-0000-0000-0000585F0000}"/>
    <cellStyle name="Input 6 2 4 9 3" xfId="24428" xr:uid="{00000000-0005-0000-0000-0000595F0000}"/>
    <cellStyle name="Input 6 2 5" xfId="24429" xr:uid="{00000000-0005-0000-0000-00005A5F0000}"/>
    <cellStyle name="Input 6 2 5 10" xfId="24430" xr:uid="{00000000-0005-0000-0000-00005B5F0000}"/>
    <cellStyle name="Input 6 2 5 10 2" xfId="24431" xr:uid="{00000000-0005-0000-0000-00005C5F0000}"/>
    <cellStyle name="Input 6 2 5 10 2 2" xfId="24432" xr:uid="{00000000-0005-0000-0000-00005D5F0000}"/>
    <cellStyle name="Input 6 2 5 10 3" xfId="24433" xr:uid="{00000000-0005-0000-0000-00005E5F0000}"/>
    <cellStyle name="Input 6 2 5 11" xfId="24434" xr:uid="{00000000-0005-0000-0000-00005F5F0000}"/>
    <cellStyle name="Input 6 2 5 11 2" xfId="24435" xr:uid="{00000000-0005-0000-0000-0000605F0000}"/>
    <cellStyle name="Input 6 2 5 11 2 2" xfId="24436" xr:uid="{00000000-0005-0000-0000-0000615F0000}"/>
    <cellStyle name="Input 6 2 5 11 3" xfId="24437" xr:uid="{00000000-0005-0000-0000-0000625F0000}"/>
    <cellStyle name="Input 6 2 5 12" xfId="24438" xr:uid="{00000000-0005-0000-0000-0000635F0000}"/>
    <cellStyle name="Input 6 2 5 12 2" xfId="24439" xr:uid="{00000000-0005-0000-0000-0000645F0000}"/>
    <cellStyle name="Input 6 2 5 12 2 2" xfId="24440" xr:uid="{00000000-0005-0000-0000-0000655F0000}"/>
    <cellStyle name="Input 6 2 5 12 3" xfId="24441" xr:uid="{00000000-0005-0000-0000-0000665F0000}"/>
    <cellStyle name="Input 6 2 5 13" xfId="24442" xr:uid="{00000000-0005-0000-0000-0000675F0000}"/>
    <cellStyle name="Input 6 2 5 13 2" xfId="24443" xr:uid="{00000000-0005-0000-0000-0000685F0000}"/>
    <cellStyle name="Input 6 2 5 13 2 2" xfId="24444" xr:uid="{00000000-0005-0000-0000-0000695F0000}"/>
    <cellStyle name="Input 6 2 5 13 3" xfId="24445" xr:uid="{00000000-0005-0000-0000-00006A5F0000}"/>
    <cellStyle name="Input 6 2 5 14" xfId="24446" xr:uid="{00000000-0005-0000-0000-00006B5F0000}"/>
    <cellStyle name="Input 6 2 5 14 2" xfId="24447" xr:uid="{00000000-0005-0000-0000-00006C5F0000}"/>
    <cellStyle name="Input 6 2 5 14 2 2" xfId="24448" xr:uid="{00000000-0005-0000-0000-00006D5F0000}"/>
    <cellStyle name="Input 6 2 5 14 3" xfId="24449" xr:uid="{00000000-0005-0000-0000-00006E5F0000}"/>
    <cellStyle name="Input 6 2 5 15" xfId="24450" xr:uid="{00000000-0005-0000-0000-00006F5F0000}"/>
    <cellStyle name="Input 6 2 5 15 2" xfId="24451" xr:uid="{00000000-0005-0000-0000-0000705F0000}"/>
    <cellStyle name="Input 6 2 5 15 2 2" xfId="24452" xr:uid="{00000000-0005-0000-0000-0000715F0000}"/>
    <cellStyle name="Input 6 2 5 15 3" xfId="24453" xr:uid="{00000000-0005-0000-0000-0000725F0000}"/>
    <cellStyle name="Input 6 2 5 16" xfId="24454" xr:uid="{00000000-0005-0000-0000-0000735F0000}"/>
    <cellStyle name="Input 6 2 5 16 2" xfId="24455" xr:uid="{00000000-0005-0000-0000-0000745F0000}"/>
    <cellStyle name="Input 6 2 5 16 2 2" xfId="24456" xr:uid="{00000000-0005-0000-0000-0000755F0000}"/>
    <cellStyle name="Input 6 2 5 16 3" xfId="24457" xr:uid="{00000000-0005-0000-0000-0000765F0000}"/>
    <cellStyle name="Input 6 2 5 17" xfId="24458" xr:uid="{00000000-0005-0000-0000-0000775F0000}"/>
    <cellStyle name="Input 6 2 5 17 2" xfId="24459" xr:uid="{00000000-0005-0000-0000-0000785F0000}"/>
    <cellStyle name="Input 6 2 5 17 2 2" xfId="24460" xr:uid="{00000000-0005-0000-0000-0000795F0000}"/>
    <cellStyle name="Input 6 2 5 17 3" xfId="24461" xr:uid="{00000000-0005-0000-0000-00007A5F0000}"/>
    <cellStyle name="Input 6 2 5 18" xfId="24462" xr:uid="{00000000-0005-0000-0000-00007B5F0000}"/>
    <cellStyle name="Input 6 2 5 18 2" xfId="24463" xr:uid="{00000000-0005-0000-0000-00007C5F0000}"/>
    <cellStyle name="Input 6 2 5 18 2 2" xfId="24464" xr:uid="{00000000-0005-0000-0000-00007D5F0000}"/>
    <cellStyle name="Input 6 2 5 18 3" xfId="24465" xr:uid="{00000000-0005-0000-0000-00007E5F0000}"/>
    <cellStyle name="Input 6 2 5 19" xfId="24466" xr:uid="{00000000-0005-0000-0000-00007F5F0000}"/>
    <cellStyle name="Input 6 2 5 19 2" xfId="24467" xr:uid="{00000000-0005-0000-0000-0000805F0000}"/>
    <cellStyle name="Input 6 2 5 19 2 2" xfId="24468" xr:uid="{00000000-0005-0000-0000-0000815F0000}"/>
    <cellStyle name="Input 6 2 5 19 3" xfId="24469" xr:uid="{00000000-0005-0000-0000-0000825F0000}"/>
    <cellStyle name="Input 6 2 5 2" xfId="24470" xr:uid="{00000000-0005-0000-0000-0000835F0000}"/>
    <cellStyle name="Input 6 2 5 2 2" xfId="24471" xr:uid="{00000000-0005-0000-0000-0000845F0000}"/>
    <cellStyle name="Input 6 2 5 2 2 2" xfId="24472" xr:uid="{00000000-0005-0000-0000-0000855F0000}"/>
    <cellStyle name="Input 6 2 5 2 3" xfId="24473" xr:uid="{00000000-0005-0000-0000-0000865F0000}"/>
    <cellStyle name="Input 6 2 5 2 4" xfId="24474" xr:uid="{00000000-0005-0000-0000-0000875F0000}"/>
    <cellStyle name="Input 6 2 5 20" xfId="24475" xr:uid="{00000000-0005-0000-0000-0000885F0000}"/>
    <cellStyle name="Input 6 2 5 20 2" xfId="24476" xr:uid="{00000000-0005-0000-0000-0000895F0000}"/>
    <cellStyle name="Input 6 2 5 20 2 2" xfId="24477" xr:uid="{00000000-0005-0000-0000-00008A5F0000}"/>
    <cellStyle name="Input 6 2 5 20 3" xfId="24478" xr:uid="{00000000-0005-0000-0000-00008B5F0000}"/>
    <cellStyle name="Input 6 2 5 21" xfId="24479" xr:uid="{00000000-0005-0000-0000-00008C5F0000}"/>
    <cellStyle name="Input 6 2 5 21 2" xfId="24480" xr:uid="{00000000-0005-0000-0000-00008D5F0000}"/>
    <cellStyle name="Input 6 2 5 22" xfId="24481" xr:uid="{00000000-0005-0000-0000-00008E5F0000}"/>
    <cellStyle name="Input 6 2 5 23" xfId="24482" xr:uid="{00000000-0005-0000-0000-00008F5F0000}"/>
    <cellStyle name="Input 6 2 5 3" xfId="24483" xr:uid="{00000000-0005-0000-0000-0000905F0000}"/>
    <cellStyle name="Input 6 2 5 3 2" xfId="24484" xr:uid="{00000000-0005-0000-0000-0000915F0000}"/>
    <cellStyle name="Input 6 2 5 3 2 2" xfId="24485" xr:uid="{00000000-0005-0000-0000-0000925F0000}"/>
    <cellStyle name="Input 6 2 5 3 3" xfId="24486" xr:uid="{00000000-0005-0000-0000-0000935F0000}"/>
    <cellStyle name="Input 6 2 5 4" xfId="24487" xr:uid="{00000000-0005-0000-0000-0000945F0000}"/>
    <cellStyle name="Input 6 2 5 4 2" xfId="24488" xr:uid="{00000000-0005-0000-0000-0000955F0000}"/>
    <cellStyle name="Input 6 2 5 4 2 2" xfId="24489" xr:uid="{00000000-0005-0000-0000-0000965F0000}"/>
    <cellStyle name="Input 6 2 5 4 3" xfId="24490" xr:uid="{00000000-0005-0000-0000-0000975F0000}"/>
    <cellStyle name="Input 6 2 5 5" xfId="24491" xr:uid="{00000000-0005-0000-0000-0000985F0000}"/>
    <cellStyle name="Input 6 2 5 5 2" xfId="24492" xr:uid="{00000000-0005-0000-0000-0000995F0000}"/>
    <cellStyle name="Input 6 2 5 5 2 2" xfId="24493" xr:uid="{00000000-0005-0000-0000-00009A5F0000}"/>
    <cellStyle name="Input 6 2 5 5 3" xfId="24494" xr:uid="{00000000-0005-0000-0000-00009B5F0000}"/>
    <cellStyle name="Input 6 2 5 6" xfId="24495" xr:uid="{00000000-0005-0000-0000-00009C5F0000}"/>
    <cellStyle name="Input 6 2 5 6 2" xfId="24496" xr:uid="{00000000-0005-0000-0000-00009D5F0000}"/>
    <cellStyle name="Input 6 2 5 6 2 2" xfId="24497" xr:uid="{00000000-0005-0000-0000-00009E5F0000}"/>
    <cellStyle name="Input 6 2 5 6 3" xfId="24498" xr:uid="{00000000-0005-0000-0000-00009F5F0000}"/>
    <cellStyle name="Input 6 2 5 7" xfId="24499" xr:uid="{00000000-0005-0000-0000-0000A05F0000}"/>
    <cellStyle name="Input 6 2 5 7 2" xfId="24500" xr:uid="{00000000-0005-0000-0000-0000A15F0000}"/>
    <cellStyle name="Input 6 2 5 7 2 2" xfId="24501" xr:uid="{00000000-0005-0000-0000-0000A25F0000}"/>
    <cellStyle name="Input 6 2 5 7 3" xfId="24502" xr:uid="{00000000-0005-0000-0000-0000A35F0000}"/>
    <cellStyle name="Input 6 2 5 8" xfId="24503" xr:uid="{00000000-0005-0000-0000-0000A45F0000}"/>
    <cellStyle name="Input 6 2 5 8 2" xfId="24504" xr:uid="{00000000-0005-0000-0000-0000A55F0000}"/>
    <cellStyle name="Input 6 2 5 8 2 2" xfId="24505" xr:uid="{00000000-0005-0000-0000-0000A65F0000}"/>
    <cellStyle name="Input 6 2 5 8 3" xfId="24506" xr:uid="{00000000-0005-0000-0000-0000A75F0000}"/>
    <cellStyle name="Input 6 2 5 9" xfId="24507" xr:uid="{00000000-0005-0000-0000-0000A85F0000}"/>
    <cellStyle name="Input 6 2 5 9 2" xfId="24508" xr:uid="{00000000-0005-0000-0000-0000A95F0000}"/>
    <cellStyle name="Input 6 2 5 9 2 2" xfId="24509" xr:uid="{00000000-0005-0000-0000-0000AA5F0000}"/>
    <cellStyle name="Input 6 2 5 9 3" xfId="24510" xr:uid="{00000000-0005-0000-0000-0000AB5F0000}"/>
    <cellStyle name="Input 6 2 6" xfId="24511" xr:uid="{00000000-0005-0000-0000-0000AC5F0000}"/>
    <cellStyle name="Input 6 2 6 2" xfId="24512" xr:uid="{00000000-0005-0000-0000-0000AD5F0000}"/>
    <cellStyle name="Input 6 2 6 2 2" xfId="24513" xr:uid="{00000000-0005-0000-0000-0000AE5F0000}"/>
    <cellStyle name="Input 6 2 6 3" xfId="24514" xr:uid="{00000000-0005-0000-0000-0000AF5F0000}"/>
    <cellStyle name="Input 6 2 6 4" xfId="24515" xr:uid="{00000000-0005-0000-0000-0000B05F0000}"/>
    <cellStyle name="Input 6 2 7" xfId="24516" xr:uid="{00000000-0005-0000-0000-0000B15F0000}"/>
    <cellStyle name="Input 6 2 7 2" xfId="24517" xr:uid="{00000000-0005-0000-0000-0000B25F0000}"/>
    <cellStyle name="Input 6 2 7 2 2" xfId="24518" xr:uid="{00000000-0005-0000-0000-0000B35F0000}"/>
    <cellStyle name="Input 6 2 7 3" xfId="24519" xr:uid="{00000000-0005-0000-0000-0000B45F0000}"/>
    <cellStyle name="Input 6 2 8" xfId="24520" xr:uid="{00000000-0005-0000-0000-0000B55F0000}"/>
    <cellStyle name="Input 6 2 8 2" xfId="24521" xr:uid="{00000000-0005-0000-0000-0000B65F0000}"/>
    <cellStyle name="Input 6 2 8 2 2" xfId="24522" xr:uid="{00000000-0005-0000-0000-0000B75F0000}"/>
    <cellStyle name="Input 6 2 8 3" xfId="24523" xr:uid="{00000000-0005-0000-0000-0000B85F0000}"/>
    <cellStyle name="Input 6 2 9" xfId="24524" xr:uid="{00000000-0005-0000-0000-0000B95F0000}"/>
    <cellStyle name="Input 6 2 9 2" xfId="24525" xr:uid="{00000000-0005-0000-0000-0000BA5F0000}"/>
    <cellStyle name="Input 6 2 9 2 2" xfId="24526" xr:uid="{00000000-0005-0000-0000-0000BB5F0000}"/>
    <cellStyle name="Input 6 2 9 3" xfId="24527" xr:uid="{00000000-0005-0000-0000-0000BC5F0000}"/>
    <cellStyle name="Input 6 20" xfId="24528" xr:uid="{00000000-0005-0000-0000-0000BD5F0000}"/>
    <cellStyle name="Input 6 20 2" xfId="24529" xr:uid="{00000000-0005-0000-0000-0000BE5F0000}"/>
    <cellStyle name="Input 6 20 2 2" xfId="24530" xr:uid="{00000000-0005-0000-0000-0000BF5F0000}"/>
    <cellStyle name="Input 6 20 3" xfId="24531" xr:uid="{00000000-0005-0000-0000-0000C05F0000}"/>
    <cellStyle name="Input 6 21" xfId="24532" xr:uid="{00000000-0005-0000-0000-0000C15F0000}"/>
    <cellStyle name="Input 6 21 2" xfId="24533" xr:uid="{00000000-0005-0000-0000-0000C25F0000}"/>
    <cellStyle name="Input 6 21 2 2" xfId="24534" xr:uid="{00000000-0005-0000-0000-0000C35F0000}"/>
    <cellStyle name="Input 6 21 3" xfId="24535" xr:uid="{00000000-0005-0000-0000-0000C45F0000}"/>
    <cellStyle name="Input 6 22" xfId="24536" xr:uid="{00000000-0005-0000-0000-0000C55F0000}"/>
    <cellStyle name="Input 6 22 2" xfId="24537" xr:uid="{00000000-0005-0000-0000-0000C65F0000}"/>
    <cellStyle name="Input 6 23" xfId="24538" xr:uid="{00000000-0005-0000-0000-0000C75F0000}"/>
    <cellStyle name="Input 6 24" xfId="24539" xr:uid="{00000000-0005-0000-0000-0000C85F0000}"/>
    <cellStyle name="Input 6 25" xfId="24540" xr:uid="{00000000-0005-0000-0000-0000C95F0000}"/>
    <cellStyle name="Input 6 26" xfId="24541" xr:uid="{00000000-0005-0000-0000-0000CA5F0000}"/>
    <cellStyle name="Input 6 27" xfId="24542" xr:uid="{00000000-0005-0000-0000-0000CB5F0000}"/>
    <cellStyle name="Input 6 3" xfId="24543" xr:uid="{00000000-0005-0000-0000-0000CC5F0000}"/>
    <cellStyle name="Input 6 3 10" xfId="24544" xr:uid="{00000000-0005-0000-0000-0000CD5F0000}"/>
    <cellStyle name="Input 6 3 10 2" xfId="24545" xr:uid="{00000000-0005-0000-0000-0000CE5F0000}"/>
    <cellStyle name="Input 6 3 10 2 2" xfId="24546" xr:uid="{00000000-0005-0000-0000-0000CF5F0000}"/>
    <cellStyle name="Input 6 3 10 3" xfId="24547" xr:uid="{00000000-0005-0000-0000-0000D05F0000}"/>
    <cellStyle name="Input 6 3 11" xfId="24548" xr:uid="{00000000-0005-0000-0000-0000D15F0000}"/>
    <cellStyle name="Input 6 3 11 2" xfId="24549" xr:uid="{00000000-0005-0000-0000-0000D25F0000}"/>
    <cellStyle name="Input 6 3 11 2 2" xfId="24550" xr:uid="{00000000-0005-0000-0000-0000D35F0000}"/>
    <cellStyle name="Input 6 3 11 3" xfId="24551" xr:uid="{00000000-0005-0000-0000-0000D45F0000}"/>
    <cellStyle name="Input 6 3 12" xfId="24552" xr:uid="{00000000-0005-0000-0000-0000D55F0000}"/>
    <cellStyle name="Input 6 3 12 2" xfId="24553" xr:uid="{00000000-0005-0000-0000-0000D65F0000}"/>
    <cellStyle name="Input 6 3 12 2 2" xfId="24554" xr:uid="{00000000-0005-0000-0000-0000D75F0000}"/>
    <cellStyle name="Input 6 3 12 3" xfId="24555" xr:uid="{00000000-0005-0000-0000-0000D85F0000}"/>
    <cellStyle name="Input 6 3 13" xfId="24556" xr:uid="{00000000-0005-0000-0000-0000D95F0000}"/>
    <cellStyle name="Input 6 3 13 2" xfId="24557" xr:uid="{00000000-0005-0000-0000-0000DA5F0000}"/>
    <cellStyle name="Input 6 3 13 2 2" xfId="24558" xr:uid="{00000000-0005-0000-0000-0000DB5F0000}"/>
    <cellStyle name="Input 6 3 13 3" xfId="24559" xr:uid="{00000000-0005-0000-0000-0000DC5F0000}"/>
    <cellStyle name="Input 6 3 14" xfId="24560" xr:uid="{00000000-0005-0000-0000-0000DD5F0000}"/>
    <cellStyle name="Input 6 3 14 2" xfId="24561" xr:uid="{00000000-0005-0000-0000-0000DE5F0000}"/>
    <cellStyle name="Input 6 3 14 2 2" xfId="24562" xr:uid="{00000000-0005-0000-0000-0000DF5F0000}"/>
    <cellStyle name="Input 6 3 14 3" xfId="24563" xr:uid="{00000000-0005-0000-0000-0000E05F0000}"/>
    <cellStyle name="Input 6 3 15" xfId="24564" xr:uid="{00000000-0005-0000-0000-0000E15F0000}"/>
    <cellStyle name="Input 6 3 15 2" xfId="24565" xr:uid="{00000000-0005-0000-0000-0000E25F0000}"/>
    <cellStyle name="Input 6 3 15 2 2" xfId="24566" xr:uid="{00000000-0005-0000-0000-0000E35F0000}"/>
    <cellStyle name="Input 6 3 15 3" xfId="24567" xr:uid="{00000000-0005-0000-0000-0000E45F0000}"/>
    <cellStyle name="Input 6 3 16" xfId="24568" xr:uid="{00000000-0005-0000-0000-0000E55F0000}"/>
    <cellStyle name="Input 6 3 16 2" xfId="24569" xr:uid="{00000000-0005-0000-0000-0000E65F0000}"/>
    <cellStyle name="Input 6 3 16 2 2" xfId="24570" xr:uid="{00000000-0005-0000-0000-0000E75F0000}"/>
    <cellStyle name="Input 6 3 16 3" xfId="24571" xr:uid="{00000000-0005-0000-0000-0000E85F0000}"/>
    <cellStyle name="Input 6 3 17" xfId="24572" xr:uid="{00000000-0005-0000-0000-0000E95F0000}"/>
    <cellStyle name="Input 6 3 17 2" xfId="24573" xr:uid="{00000000-0005-0000-0000-0000EA5F0000}"/>
    <cellStyle name="Input 6 3 17 2 2" xfId="24574" xr:uid="{00000000-0005-0000-0000-0000EB5F0000}"/>
    <cellStyle name="Input 6 3 17 3" xfId="24575" xr:uid="{00000000-0005-0000-0000-0000EC5F0000}"/>
    <cellStyle name="Input 6 3 18" xfId="24576" xr:uid="{00000000-0005-0000-0000-0000ED5F0000}"/>
    <cellStyle name="Input 6 3 18 2" xfId="24577" xr:uid="{00000000-0005-0000-0000-0000EE5F0000}"/>
    <cellStyle name="Input 6 3 19" xfId="24578" xr:uid="{00000000-0005-0000-0000-0000EF5F0000}"/>
    <cellStyle name="Input 6 3 2" xfId="24579" xr:uid="{00000000-0005-0000-0000-0000F05F0000}"/>
    <cellStyle name="Input 6 3 2 10" xfId="24580" xr:uid="{00000000-0005-0000-0000-0000F15F0000}"/>
    <cellStyle name="Input 6 3 2 10 2" xfId="24581" xr:uid="{00000000-0005-0000-0000-0000F25F0000}"/>
    <cellStyle name="Input 6 3 2 10 2 2" xfId="24582" xr:uid="{00000000-0005-0000-0000-0000F35F0000}"/>
    <cellStyle name="Input 6 3 2 10 3" xfId="24583" xr:uid="{00000000-0005-0000-0000-0000F45F0000}"/>
    <cellStyle name="Input 6 3 2 11" xfId="24584" xr:uid="{00000000-0005-0000-0000-0000F55F0000}"/>
    <cellStyle name="Input 6 3 2 11 2" xfId="24585" xr:uid="{00000000-0005-0000-0000-0000F65F0000}"/>
    <cellStyle name="Input 6 3 2 11 2 2" xfId="24586" xr:uid="{00000000-0005-0000-0000-0000F75F0000}"/>
    <cellStyle name="Input 6 3 2 11 3" xfId="24587" xr:uid="{00000000-0005-0000-0000-0000F85F0000}"/>
    <cellStyle name="Input 6 3 2 12" xfId="24588" xr:uid="{00000000-0005-0000-0000-0000F95F0000}"/>
    <cellStyle name="Input 6 3 2 12 2" xfId="24589" xr:uid="{00000000-0005-0000-0000-0000FA5F0000}"/>
    <cellStyle name="Input 6 3 2 12 2 2" xfId="24590" xr:uid="{00000000-0005-0000-0000-0000FB5F0000}"/>
    <cellStyle name="Input 6 3 2 12 3" xfId="24591" xr:uid="{00000000-0005-0000-0000-0000FC5F0000}"/>
    <cellStyle name="Input 6 3 2 13" xfId="24592" xr:uid="{00000000-0005-0000-0000-0000FD5F0000}"/>
    <cellStyle name="Input 6 3 2 13 2" xfId="24593" xr:uid="{00000000-0005-0000-0000-0000FE5F0000}"/>
    <cellStyle name="Input 6 3 2 13 2 2" xfId="24594" xr:uid="{00000000-0005-0000-0000-0000FF5F0000}"/>
    <cellStyle name="Input 6 3 2 13 3" xfId="24595" xr:uid="{00000000-0005-0000-0000-000000600000}"/>
    <cellStyle name="Input 6 3 2 14" xfId="24596" xr:uid="{00000000-0005-0000-0000-000001600000}"/>
    <cellStyle name="Input 6 3 2 14 2" xfId="24597" xr:uid="{00000000-0005-0000-0000-000002600000}"/>
    <cellStyle name="Input 6 3 2 14 2 2" xfId="24598" xr:uid="{00000000-0005-0000-0000-000003600000}"/>
    <cellStyle name="Input 6 3 2 14 3" xfId="24599" xr:uid="{00000000-0005-0000-0000-000004600000}"/>
    <cellStyle name="Input 6 3 2 15" xfId="24600" xr:uid="{00000000-0005-0000-0000-000005600000}"/>
    <cellStyle name="Input 6 3 2 15 2" xfId="24601" xr:uid="{00000000-0005-0000-0000-000006600000}"/>
    <cellStyle name="Input 6 3 2 15 2 2" xfId="24602" xr:uid="{00000000-0005-0000-0000-000007600000}"/>
    <cellStyle name="Input 6 3 2 15 3" xfId="24603" xr:uid="{00000000-0005-0000-0000-000008600000}"/>
    <cellStyle name="Input 6 3 2 16" xfId="24604" xr:uid="{00000000-0005-0000-0000-000009600000}"/>
    <cellStyle name="Input 6 3 2 16 2" xfId="24605" xr:uid="{00000000-0005-0000-0000-00000A600000}"/>
    <cellStyle name="Input 6 3 2 16 2 2" xfId="24606" xr:uid="{00000000-0005-0000-0000-00000B600000}"/>
    <cellStyle name="Input 6 3 2 16 3" xfId="24607" xr:uid="{00000000-0005-0000-0000-00000C600000}"/>
    <cellStyle name="Input 6 3 2 17" xfId="24608" xr:uid="{00000000-0005-0000-0000-00000D600000}"/>
    <cellStyle name="Input 6 3 2 17 2" xfId="24609" xr:uid="{00000000-0005-0000-0000-00000E600000}"/>
    <cellStyle name="Input 6 3 2 17 2 2" xfId="24610" xr:uid="{00000000-0005-0000-0000-00000F600000}"/>
    <cellStyle name="Input 6 3 2 17 3" xfId="24611" xr:uid="{00000000-0005-0000-0000-000010600000}"/>
    <cellStyle name="Input 6 3 2 18" xfId="24612" xr:uid="{00000000-0005-0000-0000-000011600000}"/>
    <cellStyle name="Input 6 3 2 18 2" xfId="24613" xr:uid="{00000000-0005-0000-0000-000012600000}"/>
    <cellStyle name="Input 6 3 2 18 2 2" xfId="24614" xr:uid="{00000000-0005-0000-0000-000013600000}"/>
    <cellStyle name="Input 6 3 2 18 3" xfId="24615" xr:uid="{00000000-0005-0000-0000-000014600000}"/>
    <cellStyle name="Input 6 3 2 19" xfId="24616" xr:uid="{00000000-0005-0000-0000-000015600000}"/>
    <cellStyle name="Input 6 3 2 19 2" xfId="24617" xr:uid="{00000000-0005-0000-0000-000016600000}"/>
    <cellStyle name="Input 6 3 2 19 2 2" xfId="24618" xr:uid="{00000000-0005-0000-0000-000017600000}"/>
    <cellStyle name="Input 6 3 2 19 3" xfId="24619" xr:uid="{00000000-0005-0000-0000-000018600000}"/>
    <cellStyle name="Input 6 3 2 2" xfId="24620" xr:uid="{00000000-0005-0000-0000-000019600000}"/>
    <cellStyle name="Input 6 3 2 2 2" xfId="24621" xr:uid="{00000000-0005-0000-0000-00001A600000}"/>
    <cellStyle name="Input 6 3 2 2 2 2" xfId="24622" xr:uid="{00000000-0005-0000-0000-00001B600000}"/>
    <cellStyle name="Input 6 3 2 2 2 2 2" xfId="24623" xr:uid="{00000000-0005-0000-0000-00001C600000}"/>
    <cellStyle name="Input 6 3 2 2 2 3" xfId="24624" xr:uid="{00000000-0005-0000-0000-00001D600000}"/>
    <cellStyle name="Input 6 3 2 2 2 4" xfId="24625" xr:uid="{00000000-0005-0000-0000-00001E600000}"/>
    <cellStyle name="Input 6 3 2 2 3" xfId="24626" xr:uid="{00000000-0005-0000-0000-00001F600000}"/>
    <cellStyle name="Input 6 3 2 2 3 2" xfId="24627" xr:uid="{00000000-0005-0000-0000-000020600000}"/>
    <cellStyle name="Input 6 3 2 2 4" xfId="24628" xr:uid="{00000000-0005-0000-0000-000021600000}"/>
    <cellStyle name="Input 6 3 2 2 5" xfId="24629" xr:uid="{00000000-0005-0000-0000-000022600000}"/>
    <cellStyle name="Input 6 3 2 20" xfId="24630" xr:uid="{00000000-0005-0000-0000-000023600000}"/>
    <cellStyle name="Input 6 3 2 20 2" xfId="24631" xr:uid="{00000000-0005-0000-0000-000024600000}"/>
    <cellStyle name="Input 6 3 2 20 2 2" xfId="24632" xr:uid="{00000000-0005-0000-0000-000025600000}"/>
    <cellStyle name="Input 6 3 2 20 3" xfId="24633" xr:uid="{00000000-0005-0000-0000-000026600000}"/>
    <cellStyle name="Input 6 3 2 21" xfId="24634" xr:uid="{00000000-0005-0000-0000-000027600000}"/>
    <cellStyle name="Input 6 3 2 21 2" xfId="24635" xr:uid="{00000000-0005-0000-0000-000028600000}"/>
    <cellStyle name="Input 6 3 2 22" xfId="24636" xr:uid="{00000000-0005-0000-0000-000029600000}"/>
    <cellStyle name="Input 6 3 2 23" xfId="24637" xr:uid="{00000000-0005-0000-0000-00002A600000}"/>
    <cellStyle name="Input 6 3 2 3" xfId="24638" xr:uid="{00000000-0005-0000-0000-00002B600000}"/>
    <cellStyle name="Input 6 3 2 3 2" xfId="24639" xr:uid="{00000000-0005-0000-0000-00002C600000}"/>
    <cellStyle name="Input 6 3 2 3 2 2" xfId="24640" xr:uid="{00000000-0005-0000-0000-00002D600000}"/>
    <cellStyle name="Input 6 3 2 3 2 3" xfId="24641" xr:uid="{00000000-0005-0000-0000-00002E600000}"/>
    <cellStyle name="Input 6 3 2 3 3" xfId="24642" xr:uid="{00000000-0005-0000-0000-00002F600000}"/>
    <cellStyle name="Input 6 3 2 3 3 2" xfId="24643" xr:uid="{00000000-0005-0000-0000-000030600000}"/>
    <cellStyle name="Input 6 3 2 3 4" xfId="24644" xr:uid="{00000000-0005-0000-0000-000031600000}"/>
    <cellStyle name="Input 6 3 2 4" xfId="24645" xr:uid="{00000000-0005-0000-0000-000032600000}"/>
    <cellStyle name="Input 6 3 2 4 2" xfId="24646" xr:uid="{00000000-0005-0000-0000-000033600000}"/>
    <cellStyle name="Input 6 3 2 4 2 2" xfId="24647" xr:uid="{00000000-0005-0000-0000-000034600000}"/>
    <cellStyle name="Input 6 3 2 4 3" xfId="24648" xr:uid="{00000000-0005-0000-0000-000035600000}"/>
    <cellStyle name="Input 6 3 2 4 4" xfId="24649" xr:uid="{00000000-0005-0000-0000-000036600000}"/>
    <cellStyle name="Input 6 3 2 5" xfId="24650" xr:uid="{00000000-0005-0000-0000-000037600000}"/>
    <cellStyle name="Input 6 3 2 5 2" xfId="24651" xr:uid="{00000000-0005-0000-0000-000038600000}"/>
    <cellStyle name="Input 6 3 2 5 2 2" xfId="24652" xr:uid="{00000000-0005-0000-0000-000039600000}"/>
    <cellStyle name="Input 6 3 2 5 3" xfId="24653" xr:uid="{00000000-0005-0000-0000-00003A600000}"/>
    <cellStyle name="Input 6 3 2 5 4" xfId="24654" xr:uid="{00000000-0005-0000-0000-00003B600000}"/>
    <cellStyle name="Input 6 3 2 6" xfId="24655" xr:uid="{00000000-0005-0000-0000-00003C600000}"/>
    <cellStyle name="Input 6 3 2 6 2" xfId="24656" xr:uid="{00000000-0005-0000-0000-00003D600000}"/>
    <cellStyle name="Input 6 3 2 6 2 2" xfId="24657" xr:uid="{00000000-0005-0000-0000-00003E600000}"/>
    <cellStyle name="Input 6 3 2 6 3" xfId="24658" xr:uid="{00000000-0005-0000-0000-00003F600000}"/>
    <cellStyle name="Input 6 3 2 7" xfId="24659" xr:uid="{00000000-0005-0000-0000-000040600000}"/>
    <cellStyle name="Input 6 3 2 7 2" xfId="24660" xr:uid="{00000000-0005-0000-0000-000041600000}"/>
    <cellStyle name="Input 6 3 2 7 2 2" xfId="24661" xr:uid="{00000000-0005-0000-0000-000042600000}"/>
    <cellStyle name="Input 6 3 2 7 3" xfId="24662" xr:uid="{00000000-0005-0000-0000-000043600000}"/>
    <cellStyle name="Input 6 3 2 8" xfId="24663" xr:uid="{00000000-0005-0000-0000-000044600000}"/>
    <cellStyle name="Input 6 3 2 8 2" xfId="24664" xr:uid="{00000000-0005-0000-0000-000045600000}"/>
    <cellStyle name="Input 6 3 2 8 2 2" xfId="24665" xr:uid="{00000000-0005-0000-0000-000046600000}"/>
    <cellStyle name="Input 6 3 2 8 3" xfId="24666" xr:uid="{00000000-0005-0000-0000-000047600000}"/>
    <cellStyle name="Input 6 3 2 9" xfId="24667" xr:uid="{00000000-0005-0000-0000-000048600000}"/>
    <cellStyle name="Input 6 3 2 9 2" xfId="24668" xr:uid="{00000000-0005-0000-0000-000049600000}"/>
    <cellStyle name="Input 6 3 2 9 2 2" xfId="24669" xr:uid="{00000000-0005-0000-0000-00004A600000}"/>
    <cellStyle name="Input 6 3 2 9 3" xfId="24670" xr:uid="{00000000-0005-0000-0000-00004B600000}"/>
    <cellStyle name="Input 6 3 20" xfId="24671" xr:uid="{00000000-0005-0000-0000-00004C600000}"/>
    <cellStyle name="Input 6 3 3" xfId="24672" xr:uid="{00000000-0005-0000-0000-00004D600000}"/>
    <cellStyle name="Input 6 3 3 2" xfId="24673" xr:uid="{00000000-0005-0000-0000-00004E600000}"/>
    <cellStyle name="Input 6 3 3 2 2" xfId="24674" xr:uid="{00000000-0005-0000-0000-00004F600000}"/>
    <cellStyle name="Input 6 3 3 2 2 2" xfId="24675" xr:uid="{00000000-0005-0000-0000-000050600000}"/>
    <cellStyle name="Input 6 3 3 2 3" xfId="24676" xr:uid="{00000000-0005-0000-0000-000051600000}"/>
    <cellStyle name="Input 6 3 3 2 4" xfId="24677" xr:uid="{00000000-0005-0000-0000-000052600000}"/>
    <cellStyle name="Input 6 3 3 3" xfId="24678" xr:uid="{00000000-0005-0000-0000-000053600000}"/>
    <cellStyle name="Input 6 3 3 3 2" xfId="24679" xr:uid="{00000000-0005-0000-0000-000054600000}"/>
    <cellStyle name="Input 6 3 3 4" xfId="24680" xr:uid="{00000000-0005-0000-0000-000055600000}"/>
    <cellStyle name="Input 6 3 3 5" xfId="24681" xr:uid="{00000000-0005-0000-0000-000056600000}"/>
    <cellStyle name="Input 6 3 4" xfId="24682" xr:uid="{00000000-0005-0000-0000-000057600000}"/>
    <cellStyle name="Input 6 3 4 2" xfId="24683" xr:uid="{00000000-0005-0000-0000-000058600000}"/>
    <cellStyle name="Input 6 3 4 2 2" xfId="24684" xr:uid="{00000000-0005-0000-0000-000059600000}"/>
    <cellStyle name="Input 6 3 4 2 3" xfId="24685" xr:uid="{00000000-0005-0000-0000-00005A600000}"/>
    <cellStyle name="Input 6 3 4 3" xfId="24686" xr:uid="{00000000-0005-0000-0000-00005B600000}"/>
    <cellStyle name="Input 6 3 4 3 2" xfId="24687" xr:uid="{00000000-0005-0000-0000-00005C600000}"/>
    <cellStyle name="Input 6 3 4 4" xfId="24688" xr:uid="{00000000-0005-0000-0000-00005D600000}"/>
    <cellStyle name="Input 6 3 5" xfId="24689" xr:uid="{00000000-0005-0000-0000-00005E600000}"/>
    <cellStyle name="Input 6 3 5 2" xfId="24690" xr:uid="{00000000-0005-0000-0000-00005F600000}"/>
    <cellStyle name="Input 6 3 5 2 2" xfId="24691" xr:uid="{00000000-0005-0000-0000-000060600000}"/>
    <cellStyle name="Input 6 3 5 2 3" xfId="24692" xr:uid="{00000000-0005-0000-0000-000061600000}"/>
    <cellStyle name="Input 6 3 5 3" xfId="24693" xr:uid="{00000000-0005-0000-0000-000062600000}"/>
    <cellStyle name="Input 6 3 5 4" xfId="24694" xr:uid="{00000000-0005-0000-0000-000063600000}"/>
    <cellStyle name="Input 6 3 6" xfId="24695" xr:uid="{00000000-0005-0000-0000-000064600000}"/>
    <cellStyle name="Input 6 3 6 2" xfId="24696" xr:uid="{00000000-0005-0000-0000-000065600000}"/>
    <cellStyle name="Input 6 3 6 2 2" xfId="24697" xr:uid="{00000000-0005-0000-0000-000066600000}"/>
    <cellStyle name="Input 6 3 6 3" xfId="24698" xr:uid="{00000000-0005-0000-0000-000067600000}"/>
    <cellStyle name="Input 6 3 6 4" xfId="24699" xr:uid="{00000000-0005-0000-0000-000068600000}"/>
    <cellStyle name="Input 6 3 7" xfId="24700" xr:uid="{00000000-0005-0000-0000-000069600000}"/>
    <cellStyle name="Input 6 3 7 2" xfId="24701" xr:uid="{00000000-0005-0000-0000-00006A600000}"/>
    <cellStyle name="Input 6 3 7 2 2" xfId="24702" xr:uid="{00000000-0005-0000-0000-00006B600000}"/>
    <cellStyle name="Input 6 3 7 3" xfId="24703" xr:uid="{00000000-0005-0000-0000-00006C600000}"/>
    <cellStyle name="Input 6 3 8" xfId="24704" xr:uid="{00000000-0005-0000-0000-00006D600000}"/>
    <cellStyle name="Input 6 3 8 2" xfId="24705" xr:uid="{00000000-0005-0000-0000-00006E600000}"/>
    <cellStyle name="Input 6 3 8 2 2" xfId="24706" xr:uid="{00000000-0005-0000-0000-00006F600000}"/>
    <cellStyle name="Input 6 3 8 3" xfId="24707" xr:uid="{00000000-0005-0000-0000-000070600000}"/>
    <cellStyle name="Input 6 3 9" xfId="24708" xr:uid="{00000000-0005-0000-0000-000071600000}"/>
    <cellStyle name="Input 6 3 9 2" xfId="24709" xr:uid="{00000000-0005-0000-0000-000072600000}"/>
    <cellStyle name="Input 6 3 9 2 2" xfId="24710" xr:uid="{00000000-0005-0000-0000-000073600000}"/>
    <cellStyle name="Input 6 3 9 3" xfId="24711" xr:uid="{00000000-0005-0000-0000-000074600000}"/>
    <cellStyle name="Input 6 4" xfId="24712" xr:uid="{00000000-0005-0000-0000-000075600000}"/>
    <cellStyle name="Input 6 4 10" xfId="24713" xr:uid="{00000000-0005-0000-0000-000076600000}"/>
    <cellStyle name="Input 6 4 10 2" xfId="24714" xr:uid="{00000000-0005-0000-0000-000077600000}"/>
    <cellStyle name="Input 6 4 10 2 2" xfId="24715" xr:uid="{00000000-0005-0000-0000-000078600000}"/>
    <cellStyle name="Input 6 4 10 3" xfId="24716" xr:uid="{00000000-0005-0000-0000-000079600000}"/>
    <cellStyle name="Input 6 4 11" xfId="24717" xr:uid="{00000000-0005-0000-0000-00007A600000}"/>
    <cellStyle name="Input 6 4 11 2" xfId="24718" xr:uid="{00000000-0005-0000-0000-00007B600000}"/>
    <cellStyle name="Input 6 4 11 2 2" xfId="24719" xr:uid="{00000000-0005-0000-0000-00007C600000}"/>
    <cellStyle name="Input 6 4 11 3" xfId="24720" xr:uid="{00000000-0005-0000-0000-00007D600000}"/>
    <cellStyle name="Input 6 4 12" xfId="24721" xr:uid="{00000000-0005-0000-0000-00007E600000}"/>
    <cellStyle name="Input 6 4 12 2" xfId="24722" xr:uid="{00000000-0005-0000-0000-00007F600000}"/>
    <cellStyle name="Input 6 4 12 2 2" xfId="24723" xr:uid="{00000000-0005-0000-0000-000080600000}"/>
    <cellStyle name="Input 6 4 12 3" xfId="24724" xr:uid="{00000000-0005-0000-0000-000081600000}"/>
    <cellStyle name="Input 6 4 13" xfId="24725" xr:uid="{00000000-0005-0000-0000-000082600000}"/>
    <cellStyle name="Input 6 4 13 2" xfId="24726" xr:uid="{00000000-0005-0000-0000-000083600000}"/>
    <cellStyle name="Input 6 4 13 2 2" xfId="24727" xr:uid="{00000000-0005-0000-0000-000084600000}"/>
    <cellStyle name="Input 6 4 13 3" xfId="24728" xr:uid="{00000000-0005-0000-0000-000085600000}"/>
    <cellStyle name="Input 6 4 14" xfId="24729" xr:uid="{00000000-0005-0000-0000-000086600000}"/>
    <cellStyle name="Input 6 4 14 2" xfId="24730" xr:uid="{00000000-0005-0000-0000-000087600000}"/>
    <cellStyle name="Input 6 4 14 2 2" xfId="24731" xr:uid="{00000000-0005-0000-0000-000088600000}"/>
    <cellStyle name="Input 6 4 14 3" xfId="24732" xr:uid="{00000000-0005-0000-0000-000089600000}"/>
    <cellStyle name="Input 6 4 15" xfId="24733" xr:uid="{00000000-0005-0000-0000-00008A600000}"/>
    <cellStyle name="Input 6 4 15 2" xfId="24734" xr:uid="{00000000-0005-0000-0000-00008B600000}"/>
    <cellStyle name="Input 6 4 15 2 2" xfId="24735" xr:uid="{00000000-0005-0000-0000-00008C600000}"/>
    <cellStyle name="Input 6 4 15 3" xfId="24736" xr:uid="{00000000-0005-0000-0000-00008D600000}"/>
    <cellStyle name="Input 6 4 16" xfId="24737" xr:uid="{00000000-0005-0000-0000-00008E600000}"/>
    <cellStyle name="Input 6 4 16 2" xfId="24738" xr:uid="{00000000-0005-0000-0000-00008F600000}"/>
    <cellStyle name="Input 6 4 16 2 2" xfId="24739" xr:uid="{00000000-0005-0000-0000-000090600000}"/>
    <cellStyle name="Input 6 4 16 3" xfId="24740" xr:uid="{00000000-0005-0000-0000-000091600000}"/>
    <cellStyle name="Input 6 4 17" xfId="24741" xr:uid="{00000000-0005-0000-0000-000092600000}"/>
    <cellStyle name="Input 6 4 17 2" xfId="24742" xr:uid="{00000000-0005-0000-0000-000093600000}"/>
    <cellStyle name="Input 6 4 17 2 2" xfId="24743" xr:uid="{00000000-0005-0000-0000-000094600000}"/>
    <cellStyle name="Input 6 4 17 3" xfId="24744" xr:uid="{00000000-0005-0000-0000-000095600000}"/>
    <cellStyle name="Input 6 4 18" xfId="24745" xr:uid="{00000000-0005-0000-0000-000096600000}"/>
    <cellStyle name="Input 6 4 18 2" xfId="24746" xr:uid="{00000000-0005-0000-0000-000097600000}"/>
    <cellStyle name="Input 6 4 19" xfId="24747" xr:uid="{00000000-0005-0000-0000-000098600000}"/>
    <cellStyle name="Input 6 4 2" xfId="24748" xr:uid="{00000000-0005-0000-0000-000099600000}"/>
    <cellStyle name="Input 6 4 2 10" xfId="24749" xr:uid="{00000000-0005-0000-0000-00009A600000}"/>
    <cellStyle name="Input 6 4 2 10 2" xfId="24750" xr:uid="{00000000-0005-0000-0000-00009B600000}"/>
    <cellStyle name="Input 6 4 2 10 2 2" xfId="24751" xr:uid="{00000000-0005-0000-0000-00009C600000}"/>
    <cellStyle name="Input 6 4 2 10 3" xfId="24752" xr:uid="{00000000-0005-0000-0000-00009D600000}"/>
    <cellStyle name="Input 6 4 2 11" xfId="24753" xr:uid="{00000000-0005-0000-0000-00009E600000}"/>
    <cellStyle name="Input 6 4 2 11 2" xfId="24754" xr:uid="{00000000-0005-0000-0000-00009F600000}"/>
    <cellStyle name="Input 6 4 2 11 2 2" xfId="24755" xr:uid="{00000000-0005-0000-0000-0000A0600000}"/>
    <cellStyle name="Input 6 4 2 11 3" xfId="24756" xr:uid="{00000000-0005-0000-0000-0000A1600000}"/>
    <cellStyle name="Input 6 4 2 12" xfId="24757" xr:uid="{00000000-0005-0000-0000-0000A2600000}"/>
    <cellStyle name="Input 6 4 2 12 2" xfId="24758" xr:uid="{00000000-0005-0000-0000-0000A3600000}"/>
    <cellStyle name="Input 6 4 2 12 2 2" xfId="24759" xr:uid="{00000000-0005-0000-0000-0000A4600000}"/>
    <cellStyle name="Input 6 4 2 12 3" xfId="24760" xr:uid="{00000000-0005-0000-0000-0000A5600000}"/>
    <cellStyle name="Input 6 4 2 13" xfId="24761" xr:uid="{00000000-0005-0000-0000-0000A6600000}"/>
    <cellStyle name="Input 6 4 2 13 2" xfId="24762" xr:uid="{00000000-0005-0000-0000-0000A7600000}"/>
    <cellStyle name="Input 6 4 2 13 2 2" xfId="24763" xr:uid="{00000000-0005-0000-0000-0000A8600000}"/>
    <cellStyle name="Input 6 4 2 13 3" xfId="24764" xr:uid="{00000000-0005-0000-0000-0000A9600000}"/>
    <cellStyle name="Input 6 4 2 14" xfId="24765" xr:uid="{00000000-0005-0000-0000-0000AA600000}"/>
    <cellStyle name="Input 6 4 2 14 2" xfId="24766" xr:uid="{00000000-0005-0000-0000-0000AB600000}"/>
    <cellStyle name="Input 6 4 2 14 2 2" xfId="24767" xr:uid="{00000000-0005-0000-0000-0000AC600000}"/>
    <cellStyle name="Input 6 4 2 14 3" xfId="24768" xr:uid="{00000000-0005-0000-0000-0000AD600000}"/>
    <cellStyle name="Input 6 4 2 15" xfId="24769" xr:uid="{00000000-0005-0000-0000-0000AE600000}"/>
    <cellStyle name="Input 6 4 2 15 2" xfId="24770" xr:uid="{00000000-0005-0000-0000-0000AF600000}"/>
    <cellStyle name="Input 6 4 2 15 2 2" xfId="24771" xr:uid="{00000000-0005-0000-0000-0000B0600000}"/>
    <cellStyle name="Input 6 4 2 15 3" xfId="24772" xr:uid="{00000000-0005-0000-0000-0000B1600000}"/>
    <cellStyle name="Input 6 4 2 16" xfId="24773" xr:uid="{00000000-0005-0000-0000-0000B2600000}"/>
    <cellStyle name="Input 6 4 2 16 2" xfId="24774" xr:uid="{00000000-0005-0000-0000-0000B3600000}"/>
    <cellStyle name="Input 6 4 2 16 2 2" xfId="24775" xr:uid="{00000000-0005-0000-0000-0000B4600000}"/>
    <cellStyle name="Input 6 4 2 16 3" xfId="24776" xr:uid="{00000000-0005-0000-0000-0000B5600000}"/>
    <cellStyle name="Input 6 4 2 17" xfId="24777" xr:uid="{00000000-0005-0000-0000-0000B6600000}"/>
    <cellStyle name="Input 6 4 2 17 2" xfId="24778" xr:uid="{00000000-0005-0000-0000-0000B7600000}"/>
    <cellStyle name="Input 6 4 2 17 2 2" xfId="24779" xr:uid="{00000000-0005-0000-0000-0000B8600000}"/>
    <cellStyle name="Input 6 4 2 17 3" xfId="24780" xr:uid="{00000000-0005-0000-0000-0000B9600000}"/>
    <cellStyle name="Input 6 4 2 18" xfId="24781" xr:uid="{00000000-0005-0000-0000-0000BA600000}"/>
    <cellStyle name="Input 6 4 2 18 2" xfId="24782" xr:uid="{00000000-0005-0000-0000-0000BB600000}"/>
    <cellStyle name="Input 6 4 2 18 2 2" xfId="24783" xr:uid="{00000000-0005-0000-0000-0000BC600000}"/>
    <cellStyle name="Input 6 4 2 18 3" xfId="24784" xr:uid="{00000000-0005-0000-0000-0000BD600000}"/>
    <cellStyle name="Input 6 4 2 19" xfId="24785" xr:uid="{00000000-0005-0000-0000-0000BE600000}"/>
    <cellStyle name="Input 6 4 2 19 2" xfId="24786" xr:uid="{00000000-0005-0000-0000-0000BF600000}"/>
    <cellStyle name="Input 6 4 2 19 2 2" xfId="24787" xr:uid="{00000000-0005-0000-0000-0000C0600000}"/>
    <cellStyle name="Input 6 4 2 19 3" xfId="24788" xr:uid="{00000000-0005-0000-0000-0000C1600000}"/>
    <cellStyle name="Input 6 4 2 2" xfId="24789" xr:uid="{00000000-0005-0000-0000-0000C2600000}"/>
    <cellStyle name="Input 6 4 2 2 2" xfId="24790" xr:uid="{00000000-0005-0000-0000-0000C3600000}"/>
    <cellStyle name="Input 6 4 2 2 2 2" xfId="24791" xr:uid="{00000000-0005-0000-0000-0000C4600000}"/>
    <cellStyle name="Input 6 4 2 2 2 2 2" xfId="24792" xr:uid="{00000000-0005-0000-0000-0000C5600000}"/>
    <cellStyle name="Input 6 4 2 2 2 3" xfId="24793" xr:uid="{00000000-0005-0000-0000-0000C6600000}"/>
    <cellStyle name="Input 6 4 2 2 2 4" xfId="24794" xr:uid="{00000000-0005-0000-0000-0000C7600000}"/>
    <cellStyle name="Input 6 4 2 2 3" xfId="24795" xr:uid="{00000000-0005-0000-0000-0000C8600000}"/>
    <cellStyle name="Input 6 4 2 2 3 2" xfId="24796" xr:uid="{00000000-0005-0000-0000-0000C9600000}"/>
    <cellStyle name="Input 6 4 2 2 4" xfId="24797" xr:uid="{00000000-0005-0000-0000-0000CA600000}"/>
    <cellStyle name="Input 6 4 2 2 5" xfId="24798" xr:uid="{00000000-0005-0000-0000-0000CB600000}"/>
    <cellStyle name="Input 6 4 2 20" xfId="24799" xr:uid="{00000000-0005-0000-0000-0000CC600000}"/>
    <cellStyle name="Input 6 4 2 20 2" xfId="24800" xr:uid="{00000000-0005-0000-0000-0000CD600000}"/>
    <cellStyle name="Input 6 4 2 20 2 2" xfId="24801" xr:uid="{00000000-0005-0000-0000-0000CE600000}"/>
    <cellStyle name="Input 6 4 2 20 3" xfId="24802" xr:uid="{00000000-0005-0000-0000-0000CF600000}"/>
    <cellStyle name="Input 6 4 2 21" xfId="24803" xr:uid="{00000000-0005-0000-0000-0000D0600000}"/>
    <cellStyle name="Input 6 4 2 21 2" xfId="24804" xr:uid="{00000000-0005-0000-0000-0000D1600000}"/>
    <cellStyle name="Input 6 4 2 22" xfId="24805" xr:uid="{00000000-0005-0000-0000-0000D2600000}"/>
    <cellStyle name="Input 6 4 2 23" xfId="24806" xr:uid="{00000000-0005-0000-0000-0000D3600000}"/>
    <cellStyle name="Input 6 4 2 3" xfId="24807" xr:uid="{00000000-0005-0000-0000-0000D4600000}"/>
    <cellStyle name="Input 6 4 2 3 2" xfId="24808" xr:uid="{00000000-0005-0000-0000-0000D5600000}"/>
    <cellStyle name="Input 6 4 2 3 2 2" xfId="24809" xr:uid="{00000000-0005-0000-0000-0000D6600000}"/>
    <cellStyle name="Input 6 4 2 3 2 3" xfId="24810" xr:uid="{00000000-0005-0000-0000-0000D7600000}"/>
    <cellStyle name="Input 6 4 2 3 3" xfId="24811" xr:uid="{00000000-0005-0000-0000-0000D8600000}"/>
    <cellStyle name="Input 6 4 2 3 3 2" xfId="24812" xr:uid="{00000000-0005-0000-0000-0000D9600000}"/>
    <cellStyle name="Input 6 4 2 3 4" xfId="24813" xr:uid="{00000000-0005-0000-0000-0000DA600000}"/>
    <cellStyle name="Input 6 4 2 4" xfId="24814" xr:uid="{00000000-0005-0000-0000-0000DB600000}"/>
    <cellStyle name="Input 6 4 2 4 2" xfId="24815" xr:uid="{00000000-0005-0000-0000-0000DC600000}"/>
    <cellStyle name="Input 6 4 2 4 2 2" xfId="24816" xr:uid="{00000000-0005-0000-0000-0000DD600000}"/>
    <cellStyle name="Input 6 4 2 4 3" xfId="24817" xr:uid="{00000000-0005-0000-0000-0000DE600000}"/>
    <cellStyle name="Input 6 4 2 4 4" xfId="24818" xr:uid="{00000000-0005-0000-0000-0000DF600000}"/>
    <cellStyle name="Input 6 4 2 5" xfId="24819" xr:uid="{00000000-0005-0000-0000-0000E0600000}"/>
    <cellStyle name="Input 6 4 2 5 2" xfId="24820" xr:uid="{00000000-0005-0000-0000-0000E1600000}"/>
    <cellStyle name="Input 6 4 2 5 2 2" xfId="24821" xr:uid="{00000000-0005-0000-0000-0000E2600000}"/>
    <cellStyle name="Input 6 4 2 5 3" xfId="24822" xr:uid="{00000000-0005-0000-0000-0000E3600000}"/>
    <cellStyle name="Input 6 4 2 5 4" xfId="24823" xr:uid="{00000000-0005-0000-0000-0000E4600000}"/>
    <cellStyle name="Input 6 4 2 6" xfId="24824" xr:uid="{00000000-0005-0000-0000-0000E5600000}"/>
    <cellStyle name="Input 6 4 2 6 2" xfId="24825" xr:uid="{00000000-0005-0000-0000-0000E6600000}"/>
    <cellStyle name="Input 6 4 2 6 2 2" xfId="24826" xr:uid="{00000000-0005-0000-0000-0000E7600000}"/>
    <cellStyle name="Input 6 4 2 6 3" xfId="24827" xr:uid="{00000000-0005-0000-0000-0000E8600000}"/>
    <cellStyle name="Input 6 4 2 7" xfId="24828" xr:uid="{00000000-0005-0000-0000-0000E9600000}"/>
    <cellStyle name="Input 6 4 2 7 2" xfId="24829" xr:uid="{00000000-0005-0000-0000-0000EA600000}"/>
    <cellStyle name="Input 6 4 2 7 2 2" xfId="24830" xr:uid="{00000000-0005-0000-0000-0000EB600000}"/>
    <cellStyle name="Input 6 4 2 7 3" xfId="24831" xr:uid="{00000000-0005-0000-0000-0000EC600000}"/>
    <cellStyle name="Input 6 4 2 8" xfId="24832" xr:uid="{00000000-0005-0000-0000-0000ED600000}"/>
    <cellStyle name="Input 6 4 2 8 2" xfId="24833" xr:uid="{00000000-0005-0000-0000-0000EE600000}"/>
    <cellStyle name="Input 6 4 2 8 2 2" xfId="24834" xr:uid="{00000000-0005-0000-0000-0000EF600000}"/>
    <cellStyle name="Input 6 4 2 8 3" xfId="24835" xr:uid="{00000000-0005-0000-0000-0000F0600000}"/>
    <cellStyle name="Input 6 4 2 9" xfId="24836" xr:uid="{00000000-0005-0000-0000-0000F1600000}"/>
    <cellStyle name="Input 6 4 2 9 2" xfId="24837" xr:uid="{00000000-0005-0000-0000-0000F2600000}"/>
    <cellStyle name="Input 6 4 2 9 2 2" xfId="24838" xr:uid="{00000000-0005-0000-0000-0000F3600000}"/>
    <cellStyle name="Input 6 4 2 9 3" xfId="24839" xr:uid="{00000000-0005-0000-0000-0000F4600000}"/>
    <cellStyle name="Input 6 4 20" xfId="24840" xr:uid="{00000000-0005-0000-0000-0000F5600000}"/>
    <cellStyle name="Input 6 4 3" xfId="24841" xr:uid="{00000000-0005-0000-0000-0000F6600000}"/>
    <cellStyle name="Input 6 4 3 2" xfId="24842" xr:uid="{00000000-0005-0000-0000-0000F7600000}"/>
    <cellStyle name="Input 6 4 3 2 2" xfId="24843" xr:uid="{00000000-0005-0000-0000-0000F8600000}"/>
    <cellStyle name="Input 6 4 3 2 2 2" xfId="24844" xr:uid="{00000000-0005-0000-0000-0000F9600000}"/>
    <cellStyle name="Input 6 4 3 2 3" xfId="24845" xr:uid="{00000000-0005-0000-0000-0000FA600000}"/>
    <cellStyle name="Input 6 4 3 2 4" xfId="24846" xr:uid="{00000000-0005-0000-0000-0000FB600000}"/>
    <cellStyle name="Input 6 4 3 3" xfId="24847" xr:uid="{00000000-0005-0000-0000-0000FC600000}"/>
    <cellStyle name="Input 6 4 3 3 2" xfId="24848" xr:uid="{00000000-0005-0000-0000-0000FD600000}"/>
    <cellStyle name="Input 6 4 3 4" xfId="24849" xr:uid="{00000000-0005-0000-0000-0000FE600000}"/>
    <cellStyle name="Input 6 4 3 5" xfId="24850" xr:uid="{00000000-0005-0000-0000-0000FF600000}"/>
    <cellStyle name="Input 6 4 4" xfId="24851" xr:uid="{00000000-0005-0000-0000-000000610000}"/>
    <cellStyle name="Input 6 4 4 2" xfId="24852" xr:uid="{00000000-0005-0000-0000-000001610000}"/>
    <cellStyle name="Input 6 4 4 2 2" xfId="24853" xr:uid="{00000000-0005-0000-0000-000002610000}"/>
    <cellStyle name="Input 6 4 4 2 3" xfId="24854" xr:uid="{00000000-0005-0000-0000-000003610000}"/>
    <cellStyle name="Input 6 4 4 3" xfId="24855" xr:uid="{00000000-0005-0000-0000-000004610000}"/>
    <cellStyle name="Input 6 4 4 3 2" xfId="24856" xr:uid="{00000000-0005-0000-0000-000005610000}"/>
    <cellStyle name="Input 6 4 4 4" xfId="24857" xr:uid="{00000000-0005-0000-0000-000006610000}"/>
    <cellStyle name="Input 6 4 5" xfId="24858" xr:uid="{00000000-0005-0000-0000-000007610000}"/>
    <cellStyle name="Input 6 4 5 2" xfId="24859" xr:uid="{00000000-0005-0000-0000-000008610000}"/>
    <cellStyle name="Input 6 4 5 2 2" xfId="24860" xr:uid="{00000000-0005-0000-0000-000009610000}"/>
    <cellStyle name="Input 6 4 5 2 3" xfId="24861" xr:uid="{00000000-0005-0000-0000-00000A610000}"/>
    <cellStyle name="Input 6 4 5 3" xfId="24862" xr:uid="{00000000-0005-0000-0000-00000B610000}"/>
    <cellStyle name="Input 6 4 5 4" xfId="24863" xr:uid="{00000000-0005-0000-0000-00000C610000}"/>
    <cellStyle name="Input 6 4 6" xfId="24864" xr:uid="{00000000-0005-0000-0000-00000D610000}"/>
    <cellStyle name="Input 6 4 6 2" xfId="24865" xr:uid="{00000000-0005-0000-0000-00000E610000}"/>
    <cellStyle name="Input 6 4 6 2 2" xfId="24866" xr:uid="{00000000-0005-0000-0000-00000F610000}"/>
    <cellStyle name="Input 6 4 6 3" xfId="24867" xr:uid="{00000000-0005-0000-0000-000010610000}"/>
    <cellStyle name="Input 6 4 6 4" xfId="24868" xr:uid="{00000000-0005-0000-0000-000011610000}"/>
    <cellStyle name="Input 6 4 7" xfId="24869" xr:uid="{00000000-0005-0000-0000-000012610000}"/>
    <cellStyle name="Input 6 4 7 2" xfId="24870" xr:uid="{00000000-0005-0000-0000-000013610000}"/>
    <cellStyle name="Input 6 4 7 2 2" xfId="24871" xr:uid="{00000000-0005-0000-0000-000014610000}"/>
    <cellStyle name="Input 6 4 7 3" xfId="24872" xr:uid="{00000000-0005-0000-0000-000015610000}"/>
    <cellStyle name="Input 6 4 8" xfId="24873" xr:uid="{00000000-0005-0000-0000-000016610000}"/>
    <cellStyle name="Input 6 4 8 2" xfId="24874" xr:uid="{00000000-0005-0000-0000-000017610000}"/>
    <cellStyle name="Input 6 4 8 2 2" xfId="24875" xr:uid="{00000000-0005-0000-0000-000018610000}"/>
    <cellStyle name="Input 6 4 8 3" xfId="24876" xr:uid="{00000000-0005-0000-0000-000019610000}"/>
    <cellStyle name="Input 6 4 9" xfId="24877" xr:uid="{00000000-0005-0000-0000-00001A610000}"/>
    <cellStyle name="Input 6 4 9 2" xfId="24878" xr:uid="{00000000-0005-0000-0000-00001B610000}"/>
    <cellStyle name="Input 6 4 9 2 2" xfId="24879" xr:uid="{00000000-0005-0000-0000-00001C610000}"/>
    <cellStyle name="Input 6 4 9 3" xfId="24880" xr:uid="{00000000-0005-0000-0000-00001D610000}"/>
    <cellStyle name="Input 6 5" xfId="24881" xr:uid="{00000000-0005-0000-0000-00001E610000}"/>
    <cellStyle name="Input 6 5 10" xfId="24882" xr:uid="{00000000-0005-0000-0000-00001F610000}"/>
    <cellStyle name="Input 6 5 10 2" xfId="24883" xr:uid="{00000000-0005-0000-0000-000020610000}"/>
    <cellStyle name="Input 6 5 10 2 2" xfId="24884" xr:uid="{00000000-0005-0000-0000-000021610000}"/>
    <cellStyle name="Input 6 5 10 3" xfId="24885" xr:uid="{00000000-0005-0000-0000-000022610000}"/>
    <cellStyle name="Input 6 5 11" xfId="24886" xr:uid="{00000000-0005-0000-0000-000023610000}"/>
    <cellStyle name="Input 6 5 11 2" xfId="24887" xr:uid="{00000000-0005-0000-0000-000024610000}"/>
    <cellStyle name="Input 6 5 11 2 2" xfId="24888" xr:uid="{00000000-0005-0000-0000-000025610000}"/>
    <cellStyle name="Input 6 5 11 3" xfId="24889" xr:uid="{00000000-0005-0000-0000-000026610000}"/>
    <cellStyle name="Input 6 5 12" xfId="24890" xr:uid="{00000000-0005-0000-0000-000027610000}"/>
    <cellStyle name="Input 6 5 12 2" xfId="24891" xr:uid="{00000000-0005-0000-0000-000028610000}"/>
    <cellStyle name="Input 6 5 12 2 2" xfId="24892" xr:uid="{00000000-0005-0000-0000-000029610000}"/>
    <cellStyle name="Input 6 5 12 3" xfId="24893" xr:uid="{00000000-0005-0000-0000-00002A610000}"/>
    <cellStyle name="Input 6 5 13" xfId="24894" xr:uid="{00000000-0005-0000-0000-00002B610000}"/>
    <cellStyle name="Input 6 5 13 2" xfId="24895" xr:uid="{00000000-0005-0000-0000-00002C610000}"/>
    <cellStyle name="Input 6 5 13 2 2" xfId="24896" xr:uid="{00000000-0005-0000-0000-00002D610000}"/>
    <cellStyle name="Input 6 5 13 3" xfId="24897" xr:uid="{00000000-0005-0000-0000-00002E610000}"/>
    <cellStyle name="Input 6 5 14" xfId="24898" xr:uid="{00000000-0005-0000-0000-00002F610000}"/>
    <cellStyle name="Input 6 5 14 2" xfId="24899" xr:uid="{00000000-0005-0000-0000-000030610000}"/>
    <cellStyle name="Input 6 5 14 2 2" xfId="24900" xr:uid="{00000000-0005-0000-0000-000031610000}"/>
    <cellStyle name="Input 6 5 14 3" xfId="24901" xr:uid="{00000000-0005-0000-0000-000032610000}"/>
    <cellStyle name="Input 6 5 15" xfId="24902" xr:uid="{00000000-0005-0000-0000-000033610000}"/>
    <cellStyle name="Input 6 5 15 2" xfId="24903" xr:uid="{00000000-0005-0000-0000-000034610000}"/>
    <cellStyle name="Input 6 5 15 2 2" xfId="24904" xr:uid="{00000000-0005-0000-0000-000035610000}"/>
    <cellStyle name="Input 6 5 15 3" xfId="24905" xr:uid="{00000000-0005-0000-0000-000036610000}"/>
    <cellStyle name="Input 6 5 16" xfId="24906" xr:uid="{00000000-0005-0000-0000-000037610000}"/>
    <cellStyle name="Input 6 5 16 2" xfId="24907" xr:uid="{00000000-0005-0000-0000-000038610000}"/>
    <cellStyle name="Input 6 5 16 2 2" xfId="24908" xr:uid="{00000000-0005-0000-0000-000039610000}"/>
    <cellStyle name="Input 6 5 16 3" xfId="24909" xr:uid="{00000000-0005-0000-0000-00003A610000}"/>
    <cellStyle name="Input 6 5 17" xfId="24910" xr:uid="{00000000-0005-0000-0000-00003B610000}"/>
    <cellStyle name="Input 6 5 17 2" xfId="24911" xr:uid="{00000000-0005-0000-0000-00003C610000}"/>
    <cellStyle name="Input 6 5 17 2 2" xfId="24912" xr:uid="{00000000-0005-0000-0000-00003D610000}"/>
    <cellStyle name="Input 6 5 17 3" xfId="24913" xr:uid="{00000000-0005-0000-0000-00003E610000}"/>
    <cellStyle name="Input 6 5 18" xfId="24914" xr:uid="{00000000-0005-0000-0000-00003F610000}"/>
    <cellStyle name="Input 6 5 18 2" xfId="24915" xr:uid="{00000000-0005-0000-0000-000040610000}"/>
    <cellStyle name="Input 6 5 18 2 2" xfId="24916" xr:uid="{00000000-0005-0000-0000-000041610000}"/>
    <cellStyle name="Input 6 5 18 3" xfId="24917" xr:uid="{00000000-0005-0000-0000-000042610000}"/>
    <cellStyle name="Input 6 5 19" xfId="24918" xr:uid="{00000000-0005-0000-0000-000043610000}"/>
    <cellStyle name="Input 6 5 19 2" xfId="24919" xr:uid="{00000000-0005-0000-0000-000044610000}"/>
    <cellStyle name="Input 6 5 19 2 2" xfId="24920" xr:uid="{00000000-0005-0000-0000-000045610000}"/>
    <cellStyle name="Input 6 5 19 3" xfId="24921" xr:uid="{00000000-0005-0000-0000-000046610000}"/>
    <cellStyle name="Input 6 5 2" xfId="24922" xr:uid="{00000000-0005-0000-0000-000047610000}"/>
    <cellStyle name="Input 6 5 2 10" xfId="24923" xr:uid="{00000000-0005-0000-0000-000048610000}"/>
    <cellStyle name="Input 6 5 2 10 2" xfId="24924" xr:uid="{00000000-0005-0000-0000-000049610000}"/>
    <cellStyle name="Input 6 5 2 10 2 2" xfId="24925" xr:uid="{00000000-0005-0000-0000-00004A610000}"/>
    <cellStyle name="Input 6 5 2 10 3" xfId="24926" xr:uid="{00000000-0005-0000-0000-00004B610000}"/>
    <cellStyle name="Input 6 5 2 11" xfId="24927" xr:uid="{00000000-0005-0000-0000-00004C610000}"/>
    <cellStyle name="Input 6 5 2 11 2" xfId="24928" xr:uid="{00000000-0005-0000-0000-00004D610000}"/>
    <cellStyle name="Input 6 5 2 11 2 2" xfId="24929" xr:uid="{00000000-0005-0000-0000-00004E610000}"/>
    <cellStyle name="Input 6 5 2 11 3" xfId="24930" xr:uid="{00000000-0005-0000-0000-00004F610000}"/>
    <cellStyle name="Input 6 5 2 12" xfId="24931" xr:uid="{00000000-0005-0000-0000-000050610000}"/>
    <cellStyle name="Input 6 5 2 12 2" xfId="24932" xr:uid="{00000000-0005-0000-0000-000051610000}"/>
    <cellStyle name="Input 6 5 2 12 2 2" xfId="24933" xr:uid="{00000000-0005-0000-0000-000052610000}"/>
    <cellStyle name="Input 6 5 2 12 3" xfId="24934" xr:uid="{00000000-0005-0000-0000-000053610000}"/>
    <cellStyle name="Input 6 5 2 13" xfId="24935" xr:uid="{00000000-0005-0000-0000-000054610000}"/>
    <cellStyle name="Input 6 5 2 13 2" xfId="24936" xr:uid="{00000000-0005-0000-0000-000055610000}"/>
    <cellStyle name="Input 6 5 2 13 2 2" xfId="24937" xr:uid="{00000000-0005-0000-0000-000056610000}"/>
    <cellStyle name="Input 6 5 2 13 3" xfId="24938" xr:uid="{00000000-0005-0000-0000-000057610000}"/>
    <cellStyle name="Input 6 5 2 14" xfId="24939" xr:uid="{00000000-0005-0000-0000-000058610000}"/>
    <cellStyle name="Input 6 5 2 14 2" xfId="24940" xr:uid="{00000000-0005-0000-0000-000059610000}"/>
    <cellStyle name="Input 6 5 2 14 2 2" xfId="24941" xr:uid="{00000000-0005-0000-0000-00005A610000}"/>
    <cellStyle name="Input 6 5 2 14 3" xfId="24942" xr:uid="{00000000-0005-0000-0000-00005B610000}"/>
    <cellStyle name="Input 6 5 2 15" xfId="24943" xr:uid="{00000000-0005-0000-0000-00005C610000}"/>
    <cellStyle name="Input 6 5 2 15 2" xfId="24944" xr:uid="{00000000-0005-0000-0000-00005D610000}"/>
    <cellStyle name="Input 6 5 2 15 2 2" xfId="24945" xr:uid="{00000000-0005-0000-0000-00005E610000}"/>
    <cellStyle name="Input 6 5 2 15 3" xfId="24946" xr:uid="{00000000-0005-0000-0000-00005F610000}"/>
    <cellStyle name="Input 6 5 2 16" xfId="24947" xr:uid="{00000000-0005-0000-0000-000060610000}"/>
    <cellStyle name="Input 6 5 2 16 2" xfId="24948" xr:uid="{00000000-0005-0000-0000-000061610000}"/>
    <cellStyle name="Input 6 5 2 16 2 2" xfId="24949" xr:uid="{00000000-0005-0000-0000-000062610000}"/>
    <cellStyle name="Input 6 5 2 16 3" xfId="24950" xr:uid="{00000000-0005-0000-0000-000063610000}"/>
    <cellStyle name="Input 6 5 2 17" xfId="24951" xr:uid="{00000000-0005-0000-0000-000064610000}"/>
    <cellStyle name="Input 6 5 2 17 2" xfId="24952" xr:uid="{00000000-0005-0000-0000-000065610000}"/>
    <cellStyle name="Input 6 5 2 17 2 2" xfId="24953" xr:uid="{00000000-0005-0000-0000-000066610000}"/>
    <cellStyle name="Input 6 5 2 17 3" xfId="24954" xr:uid="{00000000-0005-0000-0000-000067610000}"/>
    <cellStyle name="Input 6 5 2 18" xfId="24955" xr:uid="{00000000-0005-0000-0000-000068610000}"/>
    <cellStyle name="Input 6 5 2 18 2" xfId="24956" xr:uid="{00000000-0005-0000-0000-000069610000}"/>
    <cellStyle name="Input 6 5 2 18 2 2" xfId="24957" xr:uid="{00000000-0005-0000-0000-00006A610000}"/>
    <cellStyle name="Input 6 5 2 18 3" xfId="24958" xr:uid="{00000000-0005-0000-0000-00006B610000}"/>
    <cellStyle name="Input 6 5 2 19" xfId="24959" xr:uid="{00000000-0005-0000-0000-00006C610000}"/>
    <cellStyle name="Input 6 5 2 19 2" xfId="24960" xr:uid="{00000000-0005-0000-0000-00006D610000}"/>
    <cellStyle name="Input 6 5 2 19 2 2" xfId="24961" xr:uid="{00000000-0005-0000-0000-00006E610000}"/>
    <cellStyle name="Input 6 5 2 19 3" xfId="24962" xr:uid="{00000000-0005-0000-0000-00006F610000}"/>
    <cellStyle name="Input 6 5 2 2" xfId="24963" xr:uid="{00000000-0005-0000-0000-000070610000}"/>
    <cellStyle name="Input 6 5 2 2 2" xfId="24964" xr:uid="{00000000-0005-0000-0000-000071610000}"/>
    <cellStyle name="Input 6 5 2 2 2 2" xfId="24965" xr:uid="{00000000-0005-0000-0000-000072610000}"/>
    <cellStyle name="Input 6 5 2 2 2 3" xfId="24966" xr:uid="{00000000-0005-0000-0000-000073610000}"/>
    <cellStyle name="Input 6 5 2 2 3" xfId="24967" xr:uid="{00000000-0005-0000-0000-000074610000}"/>
    <cellStyle name="Input 6 5 2 2 3 2" xfId="24968" xr:uid="{00000000-0005-0000-0000-000075610000}"/>
    <cellStyle name="Input 6 5 2 2 4" xfId="24969" xr:uid="{00000000-0005-0000-0000-000076610000}"/>
    <cellStyle name="Input 6 5 2 20" xfId="24970" xr:uid="{00000000-0005-0000-0000-000077610000}"/>
    <cellStyle name="Input 6 5 2 20 2" xfId="24971" xr:uid="{00000000-0005-0000-0000-000078610000}"/>
    <cellStyle name="Input 6 5 2 20 2 2" xfId="24972" xr:uid="{00000000-0005-0000-0000-000079610000}"/>
    <cellStyle name="Input 6 5 2 20 3" xfId="24973" xr:uid="{00000000-0005-0000-0000-00007A610000}"/>
    <cellStyle name="Input 6 5 2 21" xfId="24974" xr:uid="{00000000-0005-0000-0000-00007B610000}"/>
    <cellStyle name="Input 6 5 2 21 2" xfId="24975" xr:uid="{00000000-0005-0000-0000-00007C610000}"/>
    <cellStyle name="Input 6 5 2 22" xfId="24976" xr:uid="{00000000-0005-0000-0000-00007D610000}"/>
    <cellStyle name="Input 6 5 2 23" xfId="24977" xr:uid="{00000000-0005-0000-0000-00007E610000}"/>
    <cellStyle name="Input 6 5 2 3" xfId="24978" xr:uid="{00000000-0005-0000-0000-00007F610000}"/>
    <cellStyle name="Input 6 5 2 3 2" xfId="24979" xr:uid="{00000000-0005-0000-0000-000080610000}"/>
    <cellStyle name="Input 6 5 2 3 2 2" xfId="24980" xr:uid="{00000000-0005-0000-0000-000081610000}"/>
    <cellStyle name="Input 6 5 2 3 3" xfId="24981" xr:uid="{00000000-0005-0000-0000-000082610000}"/>
    <cellStyle name="Input 6 5 2 3 4" xfId="24982" xr:uid="{00000000-0005-0000-0000-000083610000}"/>
    <cellStyle name="Input 6 5 2 4" xfId="24983" xr:uid="{00000000-0005-0000-0000-000084610000}"/>
    <cellStyle name="Input 6 5 2 4 2" xfId="24984" xr:uid="{00000000-0005-0000-0000-000085610000}"/>
    <cellStyle name="Input 6 5 2 4 2 2" xfId="24985" xr:uid="{00000000-0005-0000-0000-000086610000}"/>
    <cellStyle name="Input 6 5 2 4 3" xfId="24986" xr:uid="{00000000-0005-0000-0000-000087610000}"/>
    <cellStyle name="Input 6 5 2 4 4" xfId="24987" xr:uid="{00000000-0005-0000-0000-000088610000}"/>
    <cellStyle name="Input 6 5 2 5" xfId="24988" xr:uid="{00000000-0005-0000-0000-000089610000}"/>
    <cellStyle name="Input 6 5 2 5 2" xfId="24989" xr:uid="{00000000-0005-0000-0000-00008A610000}"/>
    <cellStyle name="Input 6 5 2 5 2 2" xfId="24990" xr:uid="{00000000-0005-0000-0000-00008B610000}"/>
    <cellStyle name="Input 6 5 2 5 3" xfId="24991" xr:uid="{00000000-0005-0000-0000-00008C610000}"/>
    <cellStyle name="Input 6 5 2 6" xfId="24992" xr:uid="{00000000-0005-0000-0000-00008D610000}"/>
    <cellStyle name="Input 6 5 2 6 2" xfId="24993" xr:uid="{00000000-0005-0000-0000-00008E610000}"/>
    <cellStyle name="Input 6 5 2 6 2 2" xfId="24994" xr:uid="{00000000-0005-0000-0000-00008F610000}"/>
    <cellStyle name="Input 6 5 2 6 3" xfId="24995" xr:uid="{00000000-0005-0000-0000-000090610000}"/>
    <cellStyle name="Input 6 5 2 7" xfId="24996" xr:uid="{00000000-0005-0000-0000-000091610000}"/>
    <cellStyle name="Input 6 5 2 7 2" xfId="24997" xr:uid="{00000000-0005-0000-0000-000092610000}"/>
    <cellStyle name="Input 6 5 2 7 2 2" xfId="24998" xr:uid="{00000000-0005-0000-0000-000093610000}"/>
    <cellStyle name="Input 6 5 2 7 3" xfId="24999" xr:uid="{00000000-0005-0000-0000-000094610000}"/>
    <cellStyle name="Input 6 5 2 8" xfId="25000" xr:uid="{00000000-0005-0000-0000-000095610000}"/>
    <cellStyle name="Input 6 5 2 8 2" xfId="25001" xr:uid="{00000000-0005-0000-0000-000096610000}"/>
    <cellStyle name="Input 6 5 2 8 2 2" xfId="25002" xr:uid="{00000000-0005-0000-0000-000097610000}"/>
    <cellStyle name="Input 6 5 2 8 3" xfId="25003" xr:uid="{00000000-0005-0000-0000-000098610000}"/>
    <cellStyle name="Input 6 5 2 9" xfId="25004" xr:uid="{00000000-0005-0000-0000-000099610000}"/>
    <cellStyle name="Input 6 5 2 9 2" xfId="25005" xr:uid="{00000000-0005-0000-0000-00009A610000}"/>
    <cellStyle name="Input 6 5 2 9 2 2" xfId="25006" xr:uid="{00000000-0005-0000-0000-00009B610000}"/>
    <cellStyle name="Input 6 5 2 9 3" xfId="25007" xr:uid="{00000000-0005-0000-0000-00009C610000}"/>
    <cellStyle name="Input 6 5 20" xfId="25008" xr:uid="{00000000-0005-0000-0000-00009D610000}"/>
    <cellStyle name="Input 6 5 20 2" xfId="25009" xr:uid="{00000000-0005-0000-0000-00009E610000}"/>
    <cellStyle name="Input 6 5 20 2 2" xfId="25010" xr:uid="{00000000-0005-0000-0000-00009F610000}"/>
    <cellStyle name="Input 6 5 20 3" xfId="25011" xr:uid="{00000000-0005-0000-0000-0000A0610000}"/>
    <cellStyle name="Input 6 5 21" xfId="25012" xr:uid="{00000000-0005-0000-0000-0000A1610000}"/>
    <cellStyle name="Input 6 5 21 2" xfId="25013" xr:uid="{00000000-0005-0000-0000-0000A2610000}"/>
    <cellStyle name="Input 6 5 21 2 2" xfId="25014" xr:uid="{00000000-0005-0000-0000-0000A3610000}"/>
    <cellStyle name="Input 6 5 21 3" xfId="25015" xr:uid="{00000000-0005-0000-0000-0000A4610000}"/>
    <cellStyle name="Input 6 5 22" xfId="25016" xr:uid="{00000000-0005-0000-0000-0000A5610000}"/>
    <cellStyle name="Input 6 5 22 2" xfId="25017" xr:uid="{00000000-0005-0000-0000-0000A6610000}"/>
    <cellStyle name="Input 6 5 23" xfId="25018" xr:uid="{00000000-0005-0000-0000-0000A7610000}"/>
    <cellStyle name="Input 6 5 24" xfId="25019" xr:uid="{00000000-0005-0000-0000-0000A8610000}"/>
    <cellStyle name="Input 6 5 3" xfId="25020" xr:uid="{00000000-0005-0000-0000-0000A9610000}"/>
    <cellStyle name="Input 6 5 3 2" xfId="25021" xr:uid="{00000000-0005-0000-0000-0000AA610000}"/>
    <cellStyle name="Input 6 5 3 2 2" xfId="25022" xr:uid="{00000000-0005-0000-0000-0000AB610000}"/>
    <cellStyle name="Input 6 5 3 2 3" xfId="25023" xr:uid="{00000000-0005-0000-0000-0000AC610000}"/>
    <cellStyle name="Input 6 5 3 3" xfId="25024" xr:uid="{00000000-0005-0000-0000-0000AD610000}"/>
    <cellStyle name="Input 6 5 3 3 2" xfId="25025" xr:uid="{00000000-0005-0000-0000-0000AE610000}"/>
    <cellStyle name="Input 6 5 3 4" xfId="25026" xr:uid="{00000000-0005-0000-0000-0000AF610000}"/>
    <cellStyle name="Input 6 5 4" xfId="25027" xr:uid="{00000000-0005-0000-0000-0000B0610000}"/>
    <cellStyle name="Input 6 5 4 2" xfId="25028" xr:uid="{00000000-0005-0000-0000-0000B1610000}"/>
    <cellStyle name="Input 6 5 4 2 2" xfId="25029" xr:uid="{00000000-0005-0000-0000-0000B2610000}"/>
    <cellStyle name="Input 6 5 4 3" xfId="25030" xr:uid="{00000000-0005-0000-0000-0000B3610000}"/>
    <cellStyle name="Input 6 5 4 4" xfId="25031" xr:uid="{00000000-0005-0000-0000-0000B4610000}"/>
    <cellStyle name="Input 6 5 5" xfId="25032" xr:uid="{00000000-0005-0000-0000-0000B5610000}"/>
    <cellStyle name="Input 6 5 5 2" xfId="25033" xr:uid="{00000000-0005-0000-0000-0000B6610000}"/>
    <cellStyle name="Input 6 5 5 2 2" xfId="25034" xr:uid="{00000000-0005-0000-0000-0000B7610000}"/>
    <cellStyle name="Input 6 5 5 3" xfId="25035" xr:uid="{00000000-0005-0000-0000-0000B8610000}"/>
    <cellStyle name="Input 6 5 5 4" xfId="25036" xr:uid="{00000000-0005-0000-0000-0000B9610000}"/>
    <cellStyle name="Input 6 5 6" xfId="25037" xr:uid="{00000000-0005-0000-0000-0000BA610000}"/>
    <cellStyle name="Input 6 5 6 2" xfId="25038" xr:uid="{00000000-0005-0000-0000-0000BB610000}"/>
    <cellStyle name="Input 6 5 6 2 2" xfId="25039" xr:uid="{00000000-0005-0000-0000-0000BC610000}"/>
    <cellStyle name="Input 6 5 6 3" xfId="25040" xr:uid="{00000000-0005-0000-0000-0000BD610000}"/>
    <cellStyle name="Input 6 5 7" xfId="25041" xr:uid="{00000000-0005-0000-0000-0000BE610000}"/>
    <cellStyle name="Input 6 5 7 2" xfId="25042" xr:uid="{00000000-0005-0000-0000-0000BF610000}"/>
    <cellStyle name="Input 6 5 7 2 2" xfId="25043" xr:uid="{00000000-0005-0000-0000-0000C0610000}"/>
    <cellStyle name="Input 6 5 7 3" xfId="25044" xr:uid="{00000000-0005-0000-0000-0000C1610000}"/>
    <cellStyle name="Input 6 5 8" xfId="25045" xr:uid="{00000000-0005-0000-0000-0000C2610000}"/>
    <cellStyle name="Input 6 5 8 2" xfId="25046" xr:uid="{00000000-0005-0000-0000-0000C3610000}"/>
    <cellStyle name="Input 6 5 8 2 2" xfId="25047" xr:uid="{00000000-0005-0000-0000-0000C4610000}"/>
    <cellStyle name="Input 6 5 8 3" xfId="25048" xr:uid="{00000000-0005-0000-0000-0000C5610000}"/>
    <cellStyle name="Input 6 5 9" xfId="25049" xr:uid="{00000000-0005-0000-0000-0000C6610000}"/>
    <cellStyle name="Input 6 5 9 2" xfId="25050" xr:uid="{00000000-0005-0000-0000-0000C7610000}"/>
    <cellStyle name="Input 6 5 9 2 2" xfId="25051" xr:uid="{00000000-0005-0000-0000-0000C8610000}"/>
    <cellStyle name="Input 6 5 9 3" xfId="25052" xr:uid="{00000000-0005-0000-0000-0000C9610000}"/>
    <cellStyle name="Input 6 6" xfId="25053" xr:uid="{00000000-0005-0000-0000-0000CA610000}"/>
    <cellStyle name="Input 6 6 10" xfId="25054" xr:uid="{00000000-0005-0000-0000-0000CB610000}"/>
    <cellStyle name="Input 6 6 10 2" xfId="25055" xr:uid="{00000000-0005-0000-0000-0000CC610000}"/>
    <cellStyle name="Input 6 6 10 2 2" xfId="25056" xr:uid="{00000000-0005-0000-0000-0000CD610000}"/>
    <cellStyle name="Input 6 6 10 3" xfId="25057" xr:uid="{00000000-0005-0000-0000-0000CE610000}"/>
    <cellStyle name="Input 6 6 11" xfId="25058" xr:uid="{00000000-0005-0000-0000-0000CF610000}"/>
    <cellStyle name="Input 6 6 11 2" xfId="25059" xr:uid="{00000000-0005-0000-0000-0000D0610000}"/>
    <cellStyle name="Input 6 6 11 2 2" xfId="25060" xr:uid="{00000000-0005-0000-0000-0000D1610000}"/>
    <cellStyle name="Input 6 6 11 3" xfId="25061" xr:uid="{00000000-0005-0000-0000-0000D2610000}"/>
    <cellStyle name="Input 6 6 12" xfId="25062" xr:uid="{00000000-0005-0000-0000-0000D3610000}"/>
    <cellStyle name="Input 6 6 12 2" xfId="25063" xr:uid="{00000000-0005-0000-0000-0000D4610000}"/>
    <cellStyle name="Input 6 6 12 2 2" xfId="25064" xr:uid="{00000000-0005-0000-0000-0000D5610000}"/>
    <cellStyle name="Input 6 6 12 3" xfId="25065" xr:uid="{00000000-0005-0000-0000-0000D6610000}"/>
    <cellStyle name="Input 6 6 13" xfId="25066" xr:uid="{00000000-0005-0000-0000-0000D7610000}"/>
    <cellStyle name="Input 6 6 13 2" xfId="25067" xr:uid="{00000000-0005-0000-0000-0000D8610000}"/>
    <cellStyle name="Input 6 6 13 2 2" xfId="25068" xr:uid="{00000000-0005-0000-0000-0000D9610000}"/>
    <cellStyle name="Input 6 6 13 3" xfId="25069" xr:uid="{00000000-0005-0000-0000-0000DA610000}"/>
    <cellStyle name="Input 6 6 14" xfId="25070" xr:uid="{00000000-0005-0000-0000-0000DB610000}"/>
    <cellStyle name="Input 6 6 14 2" xfId="25071" xr:uid="{00000000-0005-0000-0000-0000DC610000}"/>
    <cellStyle name="Input 6 6 14 2 2" xfId="25072" xr:uid="{00000000-0005-0000-0000-0000DD610000}"/>
    <cellStyle name="Input 6 6 14 3" xfId="25073" xr:uid="{00000000-0005-0000-0000-0000DE610000}"/>
    <cellStyle name="Input 6 6 15" xfId="25074" xr:uid="{00000000-0005-0000-0000-0000DF610000}"/>
    <cellStyle name="Input 6 6 15 2" xfId="25075" xr:uid="{00000000-0005-0000-0000-0000E0610000}"/>
    <cellStyle name="Input 6 6 15 2 2" xfId="25076" xr:uid="{00000000-0005-0000-0000-0000E1610000}"/>
    <cellStyle name="Input 6 6 15 3" xfId="25077" xr:uid="{00000000-0005-0000-0000-0000E2610000}"/>
    <cellStyle name="Input 6 6 16" xfId="25078" xr:uid="{00000000-0005-0000-0000-0000E3610000}"/>
    <cellStyle name="Input 6 6 16 2" xfId="25079" xr:uid="{00000000-0005-0000-0000-0000E4610000}"/>
    <cellStyle name="Input 6 6 16 2 2" xfId="25080" xr:uid="{00000000-0005-0000-0000-0000E5610000}"/>
    <cellStyle name="Input 6 6 16 3" xfId="25081" xr:uid="{00000000-0005-0000-0000-0000E6610000}"/>
    <cellStyle name="Input 6 6 17" xfId="25082" xr:uid="{00000000-0005-0000-0000-0000E7610000}"/>
    <cellStyle name="Input 6 6 17 2" xfId="25083" xr:uid="{00000000-0005-0000-0000-0000E8610000}"/>
    <cellStyle name="Input 6 6 17 2 2" xfId="25084" xr:uid="{00000000-0005-0000-0000-0000E9610000}"/>
    <cellStyle name="Input 6 6 17 3" xfId="25085" xr:uid="{00000000-0005-0000-0000-0000EA610000}"/>
    <cellStyle name="Input 6 6 18" xfId="25086" xr:uid="{00000000-0005-0000-0000-0000EB610000}"/>
    <cellStyle name="Input 6 6 18 2" xfId="25087" xr:uid="{00000000-0005-0000-0000-0000EC610000}"/>
    <cellStyle name="Input 6 6 18 2 2" xfId="25088" xr:uid="{00000000-0005-0000-0000-0000ED610000}"/>
    <cellStyle name="Input 6 6 18 3" xfId="25089" xr:uid="{00000000-0005-0000-0000-0000EE610000}"/>
    <cellStyle name="Input 6 6 19" xfId="25090" xr:uid="{00000000-0005-0000-0000-0000EF610000}"/>
    <cellStyle name="Input 6 6 19 2" xfId="25091" xr:uid="{00000000-0005-0000-0000-0000F0610000}"/>
    <cellStyle name="Input 6 6 19 2 2" xfId="25092" xr:uid="{00000000-0005-0000-0000-0000F1610000}"/>
    <cellStyle name="Input 6 6 19 3" xfId="25093" xr:uid="{00000000-0005-0000-0000-0000F2610000}"/>
    <cellStyle name="Input 6 6 2" xfId="25094" xr:uid="{00000000-0005-0000-0000-0000F3610000}"/>
    <cellStyle name="Input 6 6 2 2" xfId="25095" xr:uid="{00000000-0005-0000-0000-0000F4610000}"/>
    <cellStyle name="Input 6 6 2 2 2" xfId="25096" xr:uid="{00000000-0005-0000-0000-0000F5610000}"/>
    <cellStyle name="Input 6 6 2 2 3" xfId="25097" xr:uid="{00000000-0005-0000-0000-0000F6610000}"/>
    <cellStyle name="Input 6 6 2 3" xfId="25098" xr:uid="{00000000-0005-0000-0000-0000F7610000}"/>
    <cellStyle name="Input 6 6 2 3 2" xfId="25099" xr:uid="{00000000-0005-0000-0000-0000F8610000}"/>
    <cellStyle name="Input 6 6 2 4" xfId="25100" xr:uid="{00000000-0005-0000-0000-0000F9610000}"/>
    <cellStyle name="Input 6 6 20" xfId="25101" xr:uid="{00000000-0005-0000-0000-0000FA610000}"/>
    <cellStyle name="Input 6 6 20 2" xfId="25102" xr:uid="{00000000-0005-0000-0000-0000FB610000}"/>
    <cellStyle name="Input 6 6 20 2 2" xfId="25103" xr:uid="{00000000-0005-0000-0000-0000FC610000}"/>
    <cellStyle name="Input 6 6 20 3" xfId="25104" xr:uid="{00000000-0005-0000-0000-0000FD610000}"/>
    <cellStyle name="Input 6 6 21" xfId="25105" xr:uid="{00000000-0005-0000-0000-0000FE610000}"/>
    <cellStyle name="Input 6 6 21 2" xfId="25106" xr:uid="{00000000-0005-0000-0000-0000FF610000}"/>
    <cellStyle name="Input 6 6 22" xfId="25107" xr:uid="{00000000-0005-0000-0000-000000620000}"/>
    <cellStyle name="Input 6 6 23" xfId="25108" xr:uid="{00000000-0005-0000-0000-000001620000}"/>
    <cellStyle name="Input 6 6 3" xfId="25109" xr:uid="{00000000-0005-0000-0000-000002620000}"/>
    <cellStyle name="Input 6 6 3 2" xfId="25110" xr:uid="{00000000-0005-0000-0000-000003620000}"/>
    <cellStyle name="Input 6 6 3 2 2" xfId="25111" xr:uid="{00000000-0005-0000-0000-000004620000}"/>
    <cellStyle name="Input 6 6 3 3" xfId="25112" xr:uid="{00000000-0005-0000-0000-000005620000}"/>
    <cellStyle name="Input 6 6 3 4" xfId="25113" xr:uid="{00000000-0005-0000-0000-000006620000}"/>
    <cellStyle name="Input 6 6 4" xfId="25114" xr:uid="{00000000-0005-0000-0000-000007620000}"/>
    <cellStyle name="Input 6 6 4 2" xfId="25115" xr:uid="{00000000-0005-0000-0000-000008620000}"/>
    <cellStyle name="Input 6 6 4 2 2" xfId="25116" xr:uid="{00000000-0005-0000-0000-000009620000}"/>
    <cellStyle name="Input 6 6 4 3" xfId="25117" xr:uid="{00000000-0005-0000-0000-00000A620000}"/>
    <cellStyle name="Input 6 6 4 4" xfId="25118" xr:uid="{00000000-0005-0000-0000-00000B620000}"/>
    <cellStyle name="Input 6 6 5" xfId="25119" xr:uid="{00000000-0005-0000-0000-00000C620000}"/>
    <cellStyle name="Input 6 6 5 2" xfId="25120" xr:uid="{00000000-0005-0000-0000-00000D620000}"/>
    <cellStyle name="Input 6 6 5 2 2" xfId="25121" xr:uid="{00000000-0005-0000-0000-00000E620000}"/>
    <cellStyle name="Input 6 6 5 3" xfId="25122" xr:uid="{00000000-0005-0000-0000-00000F620000}"/>
    <cellStyle name="Input 6 6 6" xfId="25123" xr:uid="{00000000-0005-0000-0000-000010620000}"/>
    <cellStyle name="Input 6 6 6 2" xfId="25124" xr:uid="{00000000-0005-0000-0000-000011620000}"/>
    <cellStyle name="Input 6 6 6 2 2" xfId="25125" xr:uid="{00000000-0005-0000-0000-000012620000}"/>
    <cellStyle name="Input 6 6 6 3" xfId="25126" xr:uid="{00000000-0005-0000-0000-000013620000}"/>
    <cellStyle name="Input 6 6 7" xfId="25127" xr:uid="{00000000-0005-0000-0000-000014620000}"/>
    <cellStyle name="Input 6 6 7 2" xfId="25128" xr:uid="{00000000-0005-0000-0000-000015620000}"/>
    <cellStyle name="Input 6 6 7 2 2" xfId="25129" xr:uid="{00000000-0005-0000-0000-000016620000}"/>
    <cellStyle name="Input 6 6 7 3" xfId="25130" xr:uid="{00000000-0005-0000-0000-000017620000}"/>
    <cellStyle name="Input 6 6 8" xfId="25131" xr:uid="{00000000-0005-0000-0000-000018620000}"/>
    <cellStyle name="Input 6 6 8 2" xfId="25132" xr:uid="{00000000-0005-0000-0000-000019620000}"/>
    <cellStyle name="Input 6 6 8 2 2" xfId="25133" xr:uid="{00000000-0005-0000-0000-00001A620000}"/>
    <cellStyle name="Input 6 6 8 3" xfId="25134" xr:uid="{00000000-0005-0000-0000-00001B620000}"/>
    <cellStyle name="Input 6 6 9" xfId="25135" xr:uid="{00000000-0005-0000-0000-00001C620000}"/>
    <cellStyle name="Input 6 6 9 2" xfId="25136" xr:uid="{00000000-0005-0000-0000-00001D620000}"/>
    <cellStyle name="Input 6 6 9 2 2" xfId="25137" xr:uid="{00000000-0005-0000-0000-00001E620000}"/>
    <cellStyle name="Input 6 6 9 3" xfId="25138" xr:uid="{00000000-0005-0000-0000-00001F620000}"/>
    <cellStyle name="Input 6 7" xfId="25139" xr:uid="{00000000-0005-0000-0000-000020620000}"/>
    <cellStyle name="Input 6 7 2" xfId="25140" xr:uid="{00000000-0005-0000-0000-000021620000}"/>
    <cellStyle name="Input 6 7 2 2" xfId="25141" xr:uid="{00000000-0005-0000-0000-000022620000}"/>
    <cellStyle name="Input 6 7 2 3" xfId="25142" xr:uid="{00000000-0005-0000-0000-000023620000}"/>
    <cellStyle name="Input 6 7 3" xfId="25143" xr:uid="{00000000-0005-0000-0000-000024620000}"/>
    <cellStyle name="Input 6 7 3 2" xfId="25144" xr:uid="{00000000-0005-0000-0000-000025620000}"/>
    <cellStyle name="Input 6 7 4" xfId="25145" xr:uid="{00000000-0005-0000-0000-000026620000}"/>
    <cellStyle name="Input 6 8" xfId="25146" xr:uid="{00000000-0005-0000-0000-000027620000}"/>
    <cellStyle name="Input 6 8 2" xfId="25147" xr:uid="{00000000-0005-0000-0000-000028620000}"/>
    <cellStyle name="Input 6 8 2 2" xfId="25148" xr:uid="{00000000-0005-0000-0000-000029620000}"/>
    <cellStyle name="Input 6 8 2 3" xfId="25149" xr:uid="{00000000-0005-0000-0000-00002A620000}"/>
    <cellStyle name="Input 6 8 3" xfId="25150" xr:uid="{00000000-0005-0000-0000-00002B620000}"/>
    <cellStyle name="Input 6 8 4" xfId="25151" xr:uid="{00000000-0005-0000-0000-00002C620000}"/>
    <cellStyle name="Input 6 9" xfId="25152" xr:uid="{00000000-0005-0000-0000-00002D620000}"/>
    <cellStyle name="Input 6 9 2" xfId="25153" xr:uid="{00000000-0005-0000-0000-00002E620000}"/>
    <cellStyle name="Input 6 9 2 2" xfId="25154" xr:uid="{00000000-0005-0000-0000-00002F620000}"/>
    <cellStyle name="Input 6 9 3" xfId="25155" xr:uid="{00000000-0005-0000-0000-000030620000}"/>
    <cellStyle name="Input 6 9 4" xfId="25156" xr:uid="{00000000-0005-0000-0000-000031620000}"/>
    <cellStyle name="Input 7" xfId="25157" xr:uid="{00000000-0005-0000-0000-000032620000}"/>
    <cellStyle name="Input 8" xfId="25158" xr:uid="{00000000-0005-0000-0000-000033620000}"/>
    <cellStyle name="Input 9" xfId="25159" xr:uid="{00000000-0005-0000-0000-000034620000}"/>
    <cellStyle name="Input Cell" xfId="25160" xr:uid="{00000000-0005-0000-0000-000035620000}"/>
    <cellStyle name="Input Currency" xfId="25161" xr:uid="{00000000-0005-0000-0000-000036620000}"/>
    <cellStyle name="Input Currency 2" xfId="25162" xr:uid="{00000000-0005-0000-0000-000037620000}"/>
    <cellStyle name="Input Multiple" xfId="25163" xr:uid="{00000000-0005-0000-0000-000038620000}"/>
    <cellStyle name="Input Percent" xfId="25164" xr:uid="{00000000-0005-0000-0000-000039620000}"/>
    <cellStyle name="KPMG Heading 1" xfId="25165" xr:uid="{00000000-0005-0000-0000-00003A620000}"/>
    <cellStyle name="KPMG Heading 2" xfId="25166" xr:uid="{00000000-0005-0000-0000-00003B620000}"/>
    <cellStyle name="KPMG Heading 3" xfId="25167" xr:uid="{00000000-0005-0000-0000-00003C620000}"/>
    <cellStyle name="KPMG Heading 4" xfId="25168" xr:uid="{00000000-0005-0000-0000-00003D620000}"/>
    <cellStyle name="KPMG Normal" xfId="25169" xr:uid="{00000000-0005-0000-0000-00003E620000}"/>
    <cellStyle name="KPMG Normal Text" xfId="25170" xr:uid="{00000000-0005-0000-0000-00003F620000}"/>
    <cellStyle name="LabelIntersect" xfId="25171" xr:uid="{00000000-0005-0000-0000-000040620000}"/>
    <cellStyle name="LabelIntersect 2" xfId="25172" xr:uid="{00000000-0005-0000-0000-000041620000}"/>
    <cellStyle name="LabelIntersect 3" xfId="25173" xr:uid="{00000000-0005-0000-0000-000042620000}"/>
    <cellStyle name="LabelLeft" xfId="25174" xr:uid="{00000000-0005-0000-0000-000043620000}"/>
    <cellStyle name="LabelTop" xfId="25175" xr:uid="{00000000-0005-0000-0000-000044620000}"/>
    <cellStyle name="LabelTop 2" xfId="25176" xr:uid="{00000000-0005-0000-0000-000045620000}"/>
    <cellStyle name="LabelTop 3" xfId="25177" xr:uid="{00000000-0005-0000-0000-000046620000}"/>
    <cellStyle name="Large" xfId="25178" xr:uid="{00000000-0005-0000-0000-000047620000}"/>
    <cellStyle name="Large 2" xfId="25179" xr:uid="{00000000-0005-0000-0000-000048620000}"/>
    <cellStyle name="Later" xfId="25180" xr:uid="{00000000-0005-0000-0000-000049620000}"/>
    <cellStyle name="LEAName" xfId="25181" xr:uid="{00000000-0005-0000-0000-00004A620000}"/>
    <cellStyle name="LEAName 2" xfId="25182" xr:uid="{00000000-0005-0000-0000-00004B620000}"/>
    <cellStyle name="LEANumber" xfId="25183" xr:uid="{00000000-0005-0000-0000-00004C620000}"/>
    <cellStyle name="LEANumber 2" xfId="25184" xr:uid="{00000000-0005-0000-0000-00004D620000}"/>
    <cellStyle name="Level" xfId="25185" xr:uid="{00000000-0005-0000-0000-00004E620000}"/>
    <cellStyle name="Linked Cell 2" xfId="25186" xr:uid="{00000000-0005-0000-0000-00004F620000}"/>
    <cellStyle name="Linked Cell 3" xfId="25187" xr:uid="{00000000-0005-0000-0000-000050620000}"/>
    <cellStyle name="Linked Cell 4" xfId="25188" xr:uid="{00000000-0005-0000-0000-000051620000}"/>
    <cellStyle name="Linked Cell 5" xfId="25189" xr:uid="{00000000-0005-0000-0000-000052620000}"/>
    <cellStyle name="Linked Cell 6" xfId="25190" xr:uid="{00000000-0005-0000-0000-000053620000}"/>
    <cellStyle name="Linked Cell 7" xfId="25191" xr:uid="{00000000-0005-0000-0000-000054620000}"/>
    <cellStyle name="log projection" xfId="25192" xr:uid="{00000000-0005-0000-0000-000055620000}"/>
    <cellStyle name="Manual" xfId="25193" xr:uid="{00000000-0005-0000-0000-000056620000}"/>
    <cellStyle name="Mid_Centred" xfId="25194" xr:uid="{00000000-0005-0000-0000-000057620000}"/>
    <cellStyle name="Mik" xfId="25195" xr:uid="{00000000-0005-0000-0000-000058620000}"/>
    <cellStyle name="Mik 2" xfId="25196" xr:uid="{00000000-0005-0000-0000-000059620000}"/>
    <cellStyle name="Mik 2 2" xfId="25197" xr:uid="{00000000-0005-0000-0000-00005A620000}"/>
    <cellStyle name="Mik 3" xfId="25198" xr:uid="{00000000-0005-0000-0000-00005B620000}"/>
    <cellStyle name="Mik 4" xfId="25199" xr:uid="{00000000-0005-0000-0000-00005C620000}"/>
    <cellStyle name="Mik_Additional charts" xfId="25200" xr:uid="{00000000-0005-0000-0000-00005D620000}"/>
    <cellStyle name="Millares [0]_10 AVERIAS MASIVAS + ANT" xfId="25201" xr:uid="{00000000-0005-0000-0000-00005E620000}"/>
    <cellStyle name="Millares_10 AVERIAS MASIVAS + ANT" xfId="25202" xr:uid="{00000000-0005-0000-0000-00005F620000}"/>
    <cellStyle name="Moneda [0]_Clasif por Diferencial" xfId="25203" xr:uid="{00000000-0005-0000-0000-000060620000}"/>
    <cellStyle name="Moneda_Clasif por Diferencial" xfId="25204" xr:uid="{00000000-0005-0000-0000-000061620000}"/>
    <cellStyle name="MS_English" xfId="25205" xr:uid="{00000000-0005-0000-0000-000062620000}"/>
    <cellStyle name="Multiple" xfId="25206" xr:uid="{00000000-0005-0000-0000-000063620000}"/>
    <cellStyle name="MultipleBelow" xfId="25207" xr:uid="{00000000-0005-0000-0000-000064620000}"/>
    <cellStyle name="N" xfId="25208" xr:uid="{00000000-0005-0000-0000-000065620000}"/>
    <cellStyle name="N 2" xfId="25209" xr:uid="{00000000-0005-0000-0000-000066620000}"/>
    <cellStyle name="N 3" xfId="25210" xr:uid="{00000000-0005-0000-0000-000067620000}"/>
    <cellStyle name="N 4" xfId="25211" xr:uid="{00000000-0005-0000-0000-000068620000}"/>
    <cellStyle name="Named Range" xfId="25212" xr:uid="{00000000-0005-0000-0000-000069620000}"/>
    <cellStyle name="Named Range Cells" xfId="25213" xr:uid="{00000000-0005-0000-0000-00006A620000}"/>
    <cellStyle name="Named Range Tag" xfId="25214" xr:uid="{00000000-0005-0000-0000-00006B620000}"/>
    <cellStyle name="NB" xfId="25215" xr:uid="{00000000-0005-0000-0000-00006C620000}"/>
    <cellStyle name="Neutral 2" xfId="25216" xr:uid="{00000000-0005-0000-0000-00006D620000}"/>
    <cellStyle name="Neutral 2 2" xfId="25217" xr:uid="{00000000-0005-0000-0000-00006E620000}"/>
    <cellStyle name="Neutral 3" xfId="25218" xr:uid="{00000000-0005-0000-0000-00006F620000}"/>
    <cellStyle name="Neutral 4" xfId="25219" xr:uid="{00000000-0005-0000-0000-000070620000}"/>
    <cellStyle name="Neutral 5" xfId="25220" xr:uid="{00000000-0005-0000-0000-000071620000}"/>
    <cellStyle name="Neutral 6" xfId="25221" xr:uid="{00000000-0005-0000-0000-000072620000}"/>
    <cellStyle name="Neutral 7" xfId="25222" xr:uid="{00000000-0005-0000-0000-000073620000}"/>
    <cellStyle name="no dec" xfId="25223" xr:uid="{00000000-0005-0000-0000-000074620000}"/>
    <cellStyle name="Norma" xfId="25224" xr:uid="{00000000-0005-0000-0000-000075620000}"/>
    <cellStyle name="Normal" xfId="0" builtinId="0"/>
    <cellStyle name="Normal - Style1" xfId="25225" xr:uid="{00000000-0005-0000-0000-000077620000}"/>
    <cellStyle name="Normal - Style1 2" xfId="25226" xr:uid="{00000000-0005-0000-0000-000078620000}"/>
    <cellStyle name="Normal - Style2" xfId="25227" xr:uid="{00000000-0005-0000-0000-000079620000}"/>
    <cellStyle name="Normal - Style3" xfId="25228" xr:uid="{00000000-0005-0000-0000-00007A620000}"/>
    <cellStyle name="Normal - Style4" xfId="25229" xr:uid="{00000000-0005-0000-0000-00007B620000}"/>
    <cellStyle name="Normal - Style5" xfId="25230" xr:uid="{00000000-0005-0000-0000-00007C620000}"/>
    <cellStyle name="Normal 0" xfId="25231" xr:uid="{00000000-0005-0000-0000-00007D620000}"/>
    <cellStyle name="Normal 10" xfId="25232" xr:uid="{00000000-0005-0000-0000-00007E620000}"/>
    <cellStyle name="Normal 10 2" xfId="25233" xr:uid="{00000000-0005-0000-0000-00007F620000}"/>
    <cellStyle name="Normal 10 2 2" xfId="25234" xr:uid="{00000000-0005-0000-0000-000080620000}"/>
    <cellStyle name="Normal 10 3" xfId="9" xr:uid="{00000000-0005-0000-0000-000081620000}"/>
    <cellStyle name="Normal 10 3 2" xfId="25235" xr:uid="{00000000-0005-0000-0000-000082620000}"/>
    <cellStyle name="Normal 10 4" xfId="11" xr:uid="{00000000-0005-0000-0000-000083620000}"/>
    <cellStyle name="Normal 100" xfId="50564" xr:uid="{4A833C67-5E92-45B8-994A-A9728B21DC30}"/>
    <cellStyle name="Normal 100 2" xfId="50656" xr:uid="{1A7E2E13-9E18-4C52-A423-BFF182E03674}"/>
    <cellStyle name="Normal 101" xfId="50597" xr:uid="{D0DCB943-5DC6-4995-8054-20CF7B853755}"/>
    <cellStyle name="Normal 101 2" xfId="50658" xr:uid="{A8E743EB-4CFF-4E48-83D8-05A21DE46628}"/>
    <cellStyle name="Normal 102" xfId="25236" xr:uid="{00000000-0005-0000-0000-000084620000}"/>
    <cellStyle name="Normal 102 2" xfId="25237" xr:uid="{00000000-0005-0000-0000-000085620000}"/>
    <cellStyle name="Normal 103" xfId="50557" xr:uid="{1F7625F9-3171-4537-93FE-A94C783721CA}"/>
    <cellStyle name="Normal 104" xfId="50598" xr:uid="{FC934673-83C5-494A-8971-4C7C5AF93098}"/>
    <cellStyle name="Normal 105" xfId="50607" xr:uid="{8588CE1D-10F4-415B-B371-1044EB610A46}"/>
    <cellStyle name="Normal 106" xfId="50609" xr:uid="{7E30460D-1C97-436A-BE42-D45ADAF281DD}"/>
    <cellStyle name="Normal 106 2" xfId="50653" xr:uid="{F33631FE-9F86-4CF9-BCEC-6CD3A7860159}"/>
    <cellStyle name="Normal 107" xfId="50610" xr:uid="{D69F6D3F-A163-4A5C-8E49-42C1FFB49A68}"/>
    <cellStyle name="Normal 108" xfId="50615" xr:uid="{09837B91-4231-466B-8294-A2670A98B89E}"/>
    <cellStyle name="Normal 109" xfId="50623" xr:uid="{F771EA4C-9AB5-411B-85A0-029AF7CFE394}"/>
    <cellStyle name="Normal 11" xfId="10" xr:uid="{00000000-0005-0000-0000-000086620000}"/>
    <cellStyle name="Normal 11 10" xfId="25238" xr:uid="{00000000-0005-0000-0000-000087620000}"/>
    <cellStyle name="Normal 11 10 2" xfId="25239" xr:uid="{00000000-0005-0000-0000-000088620000}"/>
    <cellStyle name="Normal 11 10 3" xfId="25240" xr:uid="{00000000-0005-0000-0000-000089620000}"/>
    <cellStyle name="Normal 11 11" xfId="25241" xr:uid="{00000000-0005-0000-0000-00008A620000}"/>
    <cellStyle name="Normal 11 12" xfId="50604" xr:uid="{681E3499-030D-4916-86B4-225755DE8CAE}"/>
    <cellStyle name="Normal 11 13" xfId="50606" xr:uid="{E260F367-4C02-4716-AAEF-8C2A5BFE9C7D}"/>
    <cellStyle name="Normal 11 13 2" xfId="50645" xr:uid="{D808B512-BD0F-4358-AFC3-81BDE648CFBE}"/>
    <cellStyle name="Normal 11 14" xfId="50608" xr:uid="{7DAE962D-6FCA-4D1A-BD2D-6D361DF3A7B9}"/>
    <cellStyle name="Normal 11 15" xfId="50635" xr:uid="{813D6DC1-EFC1-43EB-8384-CB3CA036052B}"/>
    <cellStyle name="Normal 11 16" xfId="50628" xr:uid="{1FBBD9C4-361E-4B01-AB14-E3FECC74AC79}"/>
    <cellStyle name="Normal 11 17" xfId="50638" xr:uid="{6358D07D-1BB3-4EDF-9D88-23578B719190}"/>
    <cellStyle name="Normal 11 18" xfId="50639" xr:uid="{DD584968-F94D-460C-BC63-634A306ABB59}"/>
    <cellStyle name="Normal 11 19" xfId="50643" xr:uid="{01E33B26-BBAF-4DDD-A58A-D69DBDC98398}"/>
    <cellStyle name="Normal 11 2" xfId="25242" xr:uid="{00000000-0005-0000-0000-00008B620000}"/>
    <cellStyle name="Normal 11 2 2" xfId="25243" xr:uid="{00000000-0005-0000-0000-00008C620000}"/>
    <cellStyle name="Normal 11 2 2 2" xfId="25244" xr:uid="{00000000-0005-0000-0000-00008D620000}"/>
    <cellStyle name="Normal 11 2 2 3" xfId="25245" xr:uid="{00000000-0005-0000-0000-00008E620000}"/>
    <cellStyle name="Normal 11 2 3" xfId="25246" xr:uid="{00000000-0005-0000-0000-00008F620000}"/>
    <cellStyle name="Normal 11 2 3 2" xfId="25247" xr:uid="{00000000-0005-0000-0000-000090620000}"/>
    <cellStyle name="Normal 11 2 3 3" xfId="25248" xr:uid="{00000000-0005-0000-0000-000091620000}"/>
    <cellStyle name="Normal 11 2 4" xfId="25249" xr:uid="{00000000-0005-0000-0000-000092620000}"/>
    <cellStyle name="Normal 11 2 4 2" xfId="25250" xr:uid="{00000000-0005-0000-0000-000093620000}"/>
    <cellStyle name="Normal 11 2 4 3" xfId="25251" xr:uid="{00000000-0005-0000-0000-000094620000}"/>
    <cellStyle name="Normal 11 2 5" xfId="25252" xr:uid="{00000000-0005-0000-0000-000095620000}"/>
    <cellStyle name="Normal 11 2 5 2" xfId="25253" xr:uid="{00000000-0005-0000-0000-000096620000}"/>
    <cellStyle name="Normal 11 2 5 3" xfId="25254" xr:uid="{00000000-0005-0000-0000-000097620000}"/>
    <cellStyle name="Normal 11 2 6" xfId="25255" xr:uid="{00000000-0005-0000-0000-000098620000}"/>
    <cellStyle name="Normal 11 2 7" xfId="25256" xr:uid="{00000000-0005-0000-0000-000099620000}"/>
    <cellStyle name="Normal 11 20" xfId="50651" xr:uid="{D8AE95FB-2EA2-4CEC-A99F-2046B59E3BAB}"/>
    <cellStyle name="Normal 11 3" xfId="25257" xr:uid="{00000000-0005-0000-0000-00009A620000}"/>
    <cellStyle name="Normal 11 3 2" xfId="25258" xr:uid="{00000000-0005-0000-0000-00009B620000}"/>
    <cellStyle name="Normal 11 3 2 2" xfId="25259" xr:uid="{00000000-0005-0000-0000-00009C620000}"/>
    <cellStyle name="Normal 11 3 2 3" xfId="25260" xr:uid="{00000000-0005-0000-0000-00009D620000}"/>
    <cellStyle name="Normal 11 3 3" xfId="25261" xr:uid="{00000000-0005-0000-0000-00009E620000}"/>
    <cellStyle name="Normal 11 3 3 2" xfId="25262" xr:uid="{00000000-0005-0000-0000-00009F620000}"/>
    <cellStyle name="Normal 11 3 3 3" xfId="25263" xr:uid="{00000000-0005-0000-0000-0000A0620000}"/>
    <cellStyle name="Normal 11 3 4" xfId="25264" xr:uid="{00000000-0005-0000-0000-0000A1620000}"/>
    <cellStyle name="Normal 11 3 4 2" xfId="25265" xr:uid="{00000000-0005-0000-0000-0000A2620000}"/>
    <cellStyle name="Normal 11 3 4 3" xfId="25266" xr:uid="{00000000-0005-0000-0000-0000A3620000}"/>
    <cellStyle name="Normal 11 3 5" xfId="25267" xr:uid="{00000000-0005-0000-0000-0000A4620000}"/>
    <cellStyle name="Normal 11 3 5 2" xfId="25268" xr:uid="{00000000-0005-0000-0000-0000A5620000}"/>
    <cellStyle name="Normal 11 3 5 3" xfId="25269" xr:uid="{00000000-0005-0000-0000-0000A6620000}"/>
    <cellStyle name="Normal 11 3 6" xfId="25270" xr:uid="{00000000-0005-0000-0000-0000A7620000}"/>
    <cellStyle name="Normal 11 3 7" xfId="25271" xr:uid="{00000000-0005-0000-0000-0000A8620000}"/>
    <cellStyle name="Normal 11 4" xfId="25272" xr:uid="{00000000-0005-0000-0000-0000A9620000}"/>
    <cellStyle name="Normal 11 4 2" xfId="25273" xr:uid="{00000000-0005-0000-0000-0000AA620000}"/>
    <cellStyle name="Normal 11 4 3" xfId="25274" xr:uid="{00000000-0005-0000-0000-0000AB620000}"/>
    <cellStyle name="Normal 11 5" xfId="25275" xr:uid="{00000000-0005-0000-0000-0000AC620000}"/>
    <cellStyle name="Normal 11 5 2" xfId="25276" xr:uid="{00000000-0005-0000-0000-0000AD620000}"/>
    <cellStyle name="Normal 11 5 3" xfId="25277" xr:uid="{00000000-0005-0000-0000-0000AE620000}"/>
    <cellStyle name="Normal 11 6" xfId="25278" xr:uid="{00000000-0005-0000-0000-0000AF620000}"/>
    <cellStyle name="Normal 11 6 2" xfId="25279" xr:uid="{00000000-0005-0000-0000-0000B0620000}"/>
    <cellStyle name="Normal 11 6 3" xfId="25280" xr:uid="{00000000-0005-0000-0000-0000B1620000}"/>
    <cellStyle name="Normal 11 7" xfId="25281" xr:uid="{00000000-0005-0000-0000-0000B2620000}"/>
    <cellStyle name="Normal 11 7 2" xfId="25282" xr:uid="{00000000-0005-0000-0000-0000B3620000}"/>
    <cellStyle name="Normal 11 7 3" xfId="25283" xr:uid="{00000000-0005-0000-0000-0000B4620000}"/>
    <cellStyle name="Normal 11 8" xfId="25284" xr:uid="{00000000-0005-0000-0000-0000B5620000}"/>
    <cellStyle name="Normal 11 9" xfId="25285" xr:uid="{00000000-0005-0000-0000-0000B6620000}"/>
    <cellStyle name="Normal 110" xfId="50624" xr:uid="{C1DAA6BF-2784-451F-9372-A60ACE0C05B3}"/>
    <cellStyle name="Normal 110 2" xfId="50629" xr:uid="{73A9AA38-3290-45F3-82A9-9613FEFD03E0}"/>
    <cellStyle name="Normal 111" xfId="50631" xr:uid="{746363CC-467E-4435-88F3-1E54B452592A}"/>
    <cellStyle name="Normal 112" xfId="50636" xr:uid="{8514C989-51FE-408E-A6CE-A7F1EB560365}"/>
    <cellStyle name="Normal 113" xfId="50630" xr:uid="{4974C50E-F03C-41F5-ADB7-F9EE2C4F4130}"/>
    <cellStyle name="Normal 114" xfId="50637" xr:uid="{B2FC016C-4CE8-469D-BFED-1E50E0144983}"/>
    <cellStyle name="Normal 115" xfId="50641" xr:uid="{65044D80-F043-4BAE-ACE3-092F772F5203}"/>
    <cellStyle name="Normal 116" xfId="50644" xr:uid="{BDAEAC29-EFD6-4C9C-B03D-B251D0D98B68}"/>
    <cellStyle name="Normal 117" xfId="50647" xr:uid="{3FBA45ED-92FC-428A-8E66-47CFD7F232BF}"/>
    <cellStyle name="Normal 118" xfId="50648" xr:uid="{F47295F1-C0DA-4BD3-87FF-FADBC5EC0FA3}"/>
    <cellStyle name="Normal 119" xfId="50649" xr:uid="{A0D9A8EE-2A18-4147-9502-F166935DFADA}"/>
    <cellStyle name="Normal 12" xfId="25286" xr:uid="{00000000-0005-0000-0000-0000B7620000}"/>
    <cellStyle name="Normal 12 2" xfId="25287" xr:uid="{00000000-0005-0000-0000-0000B8620000}"/>
    <cellStyle name="Normal 12 2 2" xfId="25288" xr:uid="{00000000-0005-0000-0000-0000B9620000}"/>
    <cellStyle name="Normal 12 2 2 2" xfId="25289" xr:uid="{00000000-0005-0000-0000-0000BA620000}"/>
    <cellStyle name="Normal 12 2 2 3" xfId="25290" xr:uid="{00000000-0005-0000-0000-0000BB620000}"/>
    <cellStyle name="Normal 12 2 3" xfId="25291" xr:uid="{00000000-0005-0000-0000-0000BC620000}"/>
    <cellStyle name="Normal 12 2 3 2" xfId="25292" xr:uid="{00000000-0005-0000-0000-0000BD620000}"/>
    <cellStyle name="Normal 12 2 3 3" xfId="25293" xr:uid="{00000000-0005-0000-0000-0000BE620000}"/>
    <cellStyle name="Normal 12 2 4" xfId="25294" xr:uid="{00000000-0005-0000-0000-0000BF620000}"/>
    <cellStyle name="Normal 12 2 4 2" xfId="25295" xr:uid="{00000000-0005-0000-0000-0000C0620000}"/>
    <cellStyle name="Normal 12 2 4 3" xfId="25296" xr:uid="{00000000-0005-0000-0000-0000C1620000}"/>
    <cellStyle name="Normal 12 2 5" xfId="25297" xr:uid="{00000000-0005-0000-0000-0000C2620000}"/>
    <cellStyle name="Normal 12 2 5 2" xfId="25298" xr:uid="{00000000-0005-0000-0000-0000C3620000}"/>
    <cellStyle name="Normal 12 2 5 3" xfId="25299" xr:uid="{00000000-0005-0000-0000-0000C4620000}"/>
    <cellStyle name="Normal 12 2 6" xfId="25300" xr:uid="{00000000-0005-0000-0000-0000C5620000}"/>
    <cellStyle name="Normal 12 2 7" xfId="25301" xr:uid="{00000000-0005-0000-0000-0000C6620000}"/>
    <cellStyle name="Normal 12 3" xfId="25302" xr:uid="{00000000-0005-0000-0000-0000C7620000}"/>
    <cellStyle name="Normal 12 3 2" xfId="25303" xr:uid="{00000000-0005-0000-0000-0000C8620000}"/>
    <cellStyle name="Normal 12 3 2 2" xfId="25304" xr:uid="{00000000-0005-0000-0000-0000C9620000}"/>
    <cellStyle name="Normal 12 3 2 3" xfId="25305" xr:uid="{00000000-0005-0000-0000-0000CA620000}"/>
    <cellStyle name="Normal 12 3 3" xfId="25306" xr:uid="{00000000-0005-0000-0000-0000CB620000}"/>
    <cellStyle name="Normal 12 3 3 2" xfId="25307" xr:uid="{00000000-0005-0000-0000-0000CC620000}"/>
    <cellStyle name="Normal 12 3 3 3" xfId="25308" xr:uid="{00000000-0005-0000-0000-0000CD620000}"/>
    <cellStyle name="Normal 12 3 4" xfId="25309" xr:uid="{00000000-0005-0000-0000-0000CE620000}"/>
    <cellStyle name="Normal 12 3 4 2" xfId="25310" xr:uid="{00000000-0005-0000-0000-0000CF620000}"/>
    <cellStyle name="Normal 12 3 4 3" xfId="25311" xr:uid="{00000000-0005-0000-0000-0000D0620000}"/>
    <cellStyle name="Normal 12 3 5" xfId="25312" xr:uid="{00000000-0005-0000-0000-0000D1620000}"/>
    <cellStyle name="Normal 12 3 5 2" xfId="25313" xr:uid="{00000000-0005-0000-0000-0000D2620000}"/>
    <cellStyle name="Normal 12 3 5 3" xfId="25314" xr:uid="{00000000-0005-0000-0000-0000D3620000}"/>
    <cellStyle name="Normal 12 3 6" xfId="25315" xr:uid="{00000000-0005-0000-0000-0000D4620000}"/>
    <cellStyle name="Normal 12 3 7" xfId="25316" xr:uid="{00000000-0005-0000-0000-0000D5620000}"/>
    <cellStyle name="Normal 12 4" xfId="25317" xr:uid="{00000000-0005-0000-0000-0000D6620000}"/>
    <cellStyle name="Normal 12 4 2" xfId="25318" xr:uid="{00000000-0005-0000-0000-0000D7620000}"/>
    <cellStyle name="Normal 12 4 3" xfId="25319" xr:uid="{00000000-0005-0000-0000-0000D8620000}"/>
    <cellStyle name="Normal 12 5" xfId="25320" xr:uid="{00000000-0005-0000-0000-0000D9620000}"/>
    <cellStyle name="Normal 12 5 2" xfId="25321" xr:uid="{00000000-0005-0000-0000-0000DA620000}"/>
    <cellStyle name="Normal 12 5 3" xfId="25322" xr:uid="{00000000-0005-0000-0000-0000DB620000}"/>
    <cellStyle name="Normal 12 6" xfId="25323" xr:uid="{00000000-0005-0000-0000-0000DC620000}"/>
    <cellStyle name="Normal 12 6 2" xfId="25324" xr:uid="{00000000-0005-0000-0000-0000DD620000}"/>
    <cellStyle name="Normal 12 6 3" xfId="25325" xr:uid="{00000000-0005-0000-0000-0000DE620000}"/>
    <cellStyle name="Normal 12 7" xfId="25326" xr:uid="{00000000-0005-0000-0000-0000DF620000}"/>
    <cellStyle name="Normal 12 7 2" xfId="25327" xr:uid="{00000000-0005-0000-0000-0000E0620000}"/>
    <cellStyle name="Normal 12 7 3" xfId="25328" xr:uid="{00000000-0005-0000-0000-0000E1620000}"/>
    <cellStyle name="Normal 12 8" xfId="25329" xr:uid="{00000000-0005-0000-0000-0000E2620000}"/>
    <cellStyle name="Normal 12 9" xfId="25330" xr:uid="{00000000-0005-0000-0000-0000E3620000}"/>
    <cellStyle name="Normal 120" xfId="50655" xr:uid="{23B9E491-1489-4EB3-8251-C0349552F50E}"/>
    <cellStyle name="Normal 121" xfId="50659" xr:uid="{E7B71D03-0353-4A64-B6DA-A56382CEA108}"/>
    <cellStyle name="Normal 122" xfId="50660" xr:uid="{994F68CE-B651-41D5-93A9-C4F9C4A2787A}"/>
    <cellStyle name="Normal 123" xfId="50661" xr:uid="{D23A5498-69F8-442A-AE0F-F296CB8B8D28}"/>
    <cellStyle name="Normal 13" xfId="25331" xr:uid="{00000000-0005-0000-0000-0000E4620000}"/>
    <cellStyle name="Normal 13 2" xfId="25332" xr:uid="{00000000-0005-0000-0000-0000E5620000}"/>
    <cellStyle name="Normal 14" xfId="25333" xr:uid="{00000000-0005-0000-0000-0000E6620000}"/>
    <cellStyle name="Normal 14 10" xfId="25334" xr:uid="{00000000-0005-0000-0000-0000E7620000}"/>
    <cellStyle name="Normal 14 2" xfId="25335" xr:uid="{00000000-0005-0000-0000-0000E8620000}"/>
    <cellStyle name="Normal 14 2 2" xfId="25336" xr:uid="{00000000-0005-0000-0000-0000E9620000}"/>
    <cellStyle name="Normal 14 2 2 2" xfId="25337" xr:uid="{00000000-0005-0000-0000-0000EA620000}"/>
    <cellStyle name="Normal 14 2 2 3" xfId="25338" xr:uid="{00000000-0005-0000-0000-0000EB620000}"/>
    <cellStyle name="Normal 14 2 3" xfId="25339" xr:uid="{00000000-0005-0000-0000-0000EC620000}"/>
    <cellStyle name="Normal 14 2 3 2" xfId="25340" xr:uid="{00000000-0005-0000-0000-0000ED620000}"/>
    <cellStyle name="Normal 14 2 3 3" xfId="25341" xr:uid="{00000000-0005-0000-0000-0000EE620000}"/>
    <cellStyle name="Normal 14 2 4" xfId="25342" xr:uid="{00000000-0005-0000-0000-0000EF620000}"/>
    <cellStyle name="Normal 14 2 4 2" xfId="25343" xr:uid="{00000000-0005-0000-0000-0000F0620000}"/>
    <cellStyle name="Normal 14 2 4 3" xfId="25344" xr:uid="{00000000-0005-0000-0000-0000F1620000}"/>
    <cellStyle name="Normal 14 2 5" xfId="25345" xr:uid="{00000000-0005-0000-0000-0000F2620000}"/>
    <cellStyle name="Normal 14 2 5 2" xfId="25346" xr:uid="{00000000-0005-0000-0000-0000F3620000}"/>
    <cellStyle name="Normal 14 2 5 3" xfId="25347" xr:uid="{00000000-0005-0000-0000-0000F4620000}"/>
    <cellStyle name="Normal 14 2 6" xfId="25348" xr:uid="{00000000-0005-0000-0000-0000F5620000}"/>
    <cellStyle name="Normal 14 2 7" xfId="25349" xr:uid="{00000000-0005-0000-0000-0000F6620000}"/>
    <cellStyle name="Normal 14 3" xfId="25350" xr:uid="{00000000-0005-0000-0000-0000F7620000}"/>
    <cellStyle name="Normal 14 3 2" xfId="25351" xr:uid="{00000000-0005-0000-0000-0000F8620000}"/>
    <cellStyle name="Normal 14 3 2 2" xfId="25352" xr:uid="{00000000-0005-0000-0000-0000F9620000}"/>
    <cellStyle name="Normal 14 3 2 3" xfId="25353" xr:uid="{00000000-0005-0000-0000-0000FA620000}"/>
    <cellStyle name="Normal 14 3 3" xfId="25354" xr:uid="{00000000-0005-0000-0000-0000FB620000}"/>
    <cellStyle name="Normal 14 3 3 2" xfId="25355" xr:uid="{00000000-0005-0000-0000-0000FC620000}"/>
    <cellStyle name="Normal 14 3 3 3" xfId="25356" xr:uid="{00000000-0005-0000-0000-0000FD620000}"/>
    <cellStyle name="Normal 14 3 4" xfId="25357" xr:uid="{00000000-0005-0000-0000-0000FE620000}"/>
    <cellStyle name="Normal 14 3 4 2" xfId="25358" xr:uid="{00000000-0005-0000-0000-0000FF620000}"/>
    <cellStyle name="Normal 14 3 4 3" xfId="25359" xr:uid="{00000000-0005-0000-0000-000000630000}"/>
    <cellStyle name="Normal 14 3 5" xfId="25360" xr:uid="{00000000-0005-0000-0000-000001630000}"/>
    <cellStyle name="Normal 14 3 5 2" xfId="25361" xr:uid="{00000000-0005-0000-0000-000002630000}"/>
    <cellStyle name="Normal 14 3 5 3" xfId="25362" xr:uid="{00000000-0005-0000-0000-000003630000}"/>
    <cellStyle name="Normal 14 3 6" xfId="25363" xr:uid="{00000000-0005-0000-0000-000004630000}"/>
    <cellStyle name="Normal 14 3 7" xfId="25364" xr:uid="{00000000-0005-0000-0000-000005630000}"/>
    <cellStyle name="Normal 14 4" xfId="25365" xr:uid="{00000000-0005-0000-0000-000006630000}"/>
    <cellStyle name="Normal 14 4 2" xfId="25366" xr:uid="{00000000-0005-0000-0000-000007630000}"/>
    <cellStyle name="Normal 14 4 3" xfId="25367" xr:uid="{00000000-0005-0000-0000-000008630000}"/>
    <cellStyle name="Normal 14 5" xfId="25368" xr:uid="{00000000-0005-0000-0000-000009630000}"/>
    <cellStyle name="Normal 14 5 2" xfId="25369" xr:uid="{00000000-0005-0000-0000-00000A630000}"/>
    <cellStyle name="Normal 14 5 3" xfId="25370" xr:uid="{00000000-0005-0000-0000-00000B630000}"/>
    <cellStyle name="Normal 14 6" xfId="25371" xr:uid="{00000000-0005-0000-0000-00000C630000}"/>
    <cellStyle name="Normal 14 6 2" xfId="25372" xr:uid="{00000000-0005-0000-0000-00000D630000}"/>
    <cellStyle name="Normal 14 6 3" xfId="25373" xr:uid="{00000000-0005-0000-0000-00000E630000}"/>
    <cellStyle name="Normal 14 7" xfId="25374" xr:uid="{00000000-0005-0000-0000-00000F630000}"/>
    <cellStyle name="Normal 14 7 2" xfId="25375" xr:uid="{00000000-0005-0000-0000-000010630000}"/>
    <cellStyle name="Normal 14 7 3" xfId="25376" xr:uid="{00000000-0005-0000-0000-000011630000}"/>
    <cellStyle name="Normal 14 8" xfId="25377" xr:uid="{00000000-0005-0000-0000-000012630000}"/>
    <cellStyle name="Normal 14 9" xfId="25378" xr:uid="{00000000-0005-0000-0000-000013630000}"/>
    <cellStyle name="Normal 15" xfId="25379" xr:uid="{00000000-0005-0000-0000-000014630000}"/>
    <cellStyle name="Normal 15 10" xfId="25380" xr:uid="{00000000-0005-0000-0000-000015630000}"/>
    <cellStyle name="Normal 15 2" xfId="25381" xr:uid="{00000000-0005-0000-0000-000016630000}"/>
    <cellStyle name="Normal 15 2 2" xfId="25382" xr:uid="{00000000-0005-0000-0000-000017630000}"/>
    <cellStyle name="Normal 15 2 2 2" xfId="25383" xr:uid="{00000000-0005-0000-0000-000018630000}"/>
    <cellStyle name="Normal 15 2 2 3" xfId="25384" xr:uid="{00000000-0005-0000-0000-000019630000}"/>
    <cellStyle name="Normal 15 2 3" xfId="25385" xr:uid="{00000000-0005-0000-0000-00001A630000}"/>
    <cellStyle name="Normal 15 2 3 2" xfId="25386" xr:uid="{00000000-0005-0000-0000-00001B630000}"/>
    <cellStyle name="Normal 15 2 3 3" xfId="25387" xr:uid="{00000000-0005-0000-0000-00001C630000}"/>
    <cellStyle name="Normal 15 2 4" xfId="25388" xr:uid="{00000000-0005-0000-0000-00001D630000}"/>
    <cellStyle name="Normal 15 2 4 2" xfId="25389" xr:uid="{00000000-0005-0000-0000-00001E630000}"/>
    <cellStyle name="Normal 15 2 4 3" xfId="25390" xr:uid="{00000000-0005-0000-0000-00001F630000}"/>
    <cellStyle name="Normal 15 2 5" xfId="25391" xr:uid="{00000000-0005-0000-0000-000020630000}"/>
    <cellStyle name="Normal 15 2 5 2" xfId="25392" xr:uid="{00000000-0005-0000-0000-000021630000}"/>
    <cellStyle name="Normal 15 2 5 3" xfId="25393" xr:uid="{00000000-0005-0000-0000-000022630000}"/>
    <cellStyle name="Normal 15 2 6" xfId="25394" xr:uid="{00000000-0005-0000-0000-000023630000}"/>
    <cellStyle name="Normal 15 2 7" xfId="25395" xr:uid="{00000000-0005-0000-0000-000024630000}"/>
    <cellStyle name="Normal 15 3" xfId="25396" xr:uid="{00000000-0005-0000-0000-000025630000}"/>
    <cellStyle name="Normal 15 3 2" xfId="25397" xr:uid="{00000000-0005-0000-0000-000026630000}"/>
    <cellStyle name="Normal 15 3 2 2" xfId="25398" xr:uid="{00000000-0005-0000-0000-000027630000}"/>
    <cellStyle name="Normal 15 3 2 3" xfId="25399" xr:uid="{00000000-0005-0000-0000-000028630000}"/>
    <cellStyle name="Normal 15 3 3" xfId="25400" xr:uid="{00000000-0005-0000-0000-000029630000}"/>
    <cellStyle name="Normal 15 3 3 2" xfId="25401" xr:uid="{00000000-0005-0000-0000-00002A630000}"/>
    <cellStyle name="Normal 15 3 3 3" xfId="25402" xr:uid="{00000000-0005-0000-0000-00002B630000}"/>
    <cellStyle name="Normal 15 3 4" xfId="25403" xr:uid="{00000000-0005-0000-0000-00002C630000}"/>
    <cellStyle name="Normal 15 3 4 2" xfId="25404" xr:uid="{00000000-0005-0000-0000-00002D630000}"/>
    <cellStyle name="Normal 15 3 4 3" xfId="25405" xr:uid="{00000000-0005-0000-0000-00002E630000}"/>
    <cellStyle name="Normal 15 3 5" xfId="25406" xr:uid="{00000000-0005-0000-0000-00002F630000}"/>
    <cellStyle name="Normal 15 3 5 2" xfId="25407" xr:uid="{00000000-0005-0000-0000-000030630000}"/>
    <cellStyle name="Normal 15 3 5 3" xfId="25408" xr:uid="{00000000-0005-0000-0000-000031630000}"/>
    <cellStyle name="Normal 15 3 6" xfId="25409" xr:uid="{00000000-0005-0000-0000-000032630000}"/>
    <cellStyle name="Normal 15 3 7" xfId="25410" xr:uid="{00000000-0005-0000-0000-000033630000}"/>
    <cellStyle name="Normal 15 4" xfId="25411" xr:uid="{00000000-0005-0000-0000-000034630000}"/>
    <cellStyle name="Normal 15 4 2" xfId="25412" xr:uid="{00000000-0005-0000-0000-000035630000}"/>
    <cellStyle name="Normal 15 4 3" xfId="25413" xr:uid="{00000000-0005-0000-0000-000036630000}"/>
    <cellStyle name="Normal 15 5" xfId="25414" xr:uid="{00000000-0005-0000-0000-000037630000}"/>
    <cellStyle name="Normal 15 5 2" xfId="25415" xr:uid="{00000000-0005-0000-0000-000038630000}"/>
    <cellStyle name="Normal 15 5 3" xfId="25416" xr:uid="{00000000-0005-0000-0000-000039630000}"/>
    <cellStyle name="Normal 15 6" xfId="25417" xr:uid="{00000000-0005-0000-0000-00003A630000}"/>
    <cellStyle name="Normal 15 6 2" xfId="25418" xr:uid="{00000000-0005-0000-0000-00003B630000}"/>
    <cellStyle name="Normal 15 6 3" xfId="25419" xr:uid="{00000000-0005-0000-0000-00003C630000}"/>
    <cellStyle name="Normal 15 7" xfId="25420" xr:uid="{00000000-0005-0000-0000-00003D630000}"/>
    <cellStyle name="Normal 15 7 2" xfId="25421" xr:uid="{00000000-0005-0000-0000-00003E630000}"/>
    <cellStyle name="Normal 15 7 3" xfId="25422" xr:uid="{00000000-0005-0000-0000-00003F630000}"/>
    <cellStyle name="Normal 15 8" xfId="25423" xr:uid="{00000000-0005-0000-0000-000040630000}"/>
    <cellStyle name="Normal 15 9" xfId="25424" xr:uid="{00000000-0005-0000-0000-000041630000}"/>
    <cellStyle name="Normal 16" xfId="25425" xr:uid="{00000000-0005-0000-0000-000042630000}"/>
    <cellStyle name="Normal 16 2" xfId="25426" xr:uid="{00000000-0005-0000-0000-000043630000}"/>
    <cellStyle name="Normal 16 2 2" xfId="25427" xr:uid="{00000000-0005-0000-0000-000044630000}"/>
    <cellStyle name="Normal 16 2 2 2" xfId="25428" xr:uid="{00000000-0005-0000-0000-000045630000}"/>
    <cellStyle name="Normal 16 2 2 3" xfId="25429" xr:uid="{00000000-0005-0000-0000-000046630000}"/>
    <cellStyle name="Normal 16 2 3" xfId="25430" xr:uid="{00000000-0005-0000-0000-000047630000}"/>
    <cellStyle name="Normal 16 2 3 2" xfId="25431" xr:uid="{00000000-0005-0000-0000-000048630000}"/>
    <cellStyle name="Normal 16 2 3 3" xfId="25432" xr:uid="{00000000-0005-0000-0000-000049630000}"/>
    <cellStyle name="Normal 16 2 4" xfId="25433" xr:uid="{00000000-0005-0000-0000-00004A630000}"/>
    <cellStyle name="Normal 16 2 4 2" xfId="25434" xr:uid="{00000000-0005-0000-0000-00004B630000}"/>
    <cellStyle name="Normal 16 2 4 3" xfId="25435" xr:uid="{00000000-0005-0000-0000-00004C630000}"/>
    <cellStyle name="Normal 16 2 5" xfId="25436" xr:uid="{00000000-0005-0000-0000-00004D630000}"/>
    <cellStyle name="Normal 16 2 5 2" xfId="25437" xr:uid="{00000000-0005-0000-0000-00004E630000}"/>
    <cellStyle name="Normal 16 2 5 3" xfId="25438" xr:uid="{00000000-0005-0000-0000-00004F630000}"/>
    <cellStyle name="Normal 16 2 6" xfId="25439" xr:uid="{00000000-0005-0000-0000-000050630000}"/>
    <cellStyle name="Normal 16 2 7" xfId="25440" xr:uid="{00000000-0005-0000-0000-000051630000}"/>
    <cellStyle name="Normal 16 3" xfId="25441" xr:uid="{00000000-0005-0000-0000-000052630000}"/>
    <cellStyle name="Normal 16 3 2" xfId="25442" xr:uid="{00000000-0005-0000-0000-000053630000}"/>
    <cellStyle name="Normal 16 3 2 2" xfId="25443" xr:uid="{00000000-0005-0000-0000-000054630000}"/>
    <cellStyle name="Normal 16 3 2 3" xfId="25444" xr:uid="{00000000-0005-0000-0000-000055630000}"/>
    <cellStyle name="Normal 16 3 3" xfId="25445" xr:uid="{00000000-0005-0000-0000-000056630000}"/>
    <cellStyle name="Normal 16 3 3 2" xfId="25446" xr:uid="{00000000-0005-0000-0000-000057630000}"/>
    <cellStyle name="Normal 16 3 3 3" xfId="25447" xr:uid="{00000000-0005-0000-0000-000058630000}"/>
    <cellStyle name="Normal 16 3 4" xfId="25448" xr:uid="{00000000-0005-0000-0000-000059630000}"/>
    <cellStyle name="Normal 16 3 4 2" xfId="25449" xr:uid="{00000000-0005-0000-0000-00005A630000}"/>
    <cellStyle name="Normal 16 3 4 3" xfId="25450" xr:uid="{00000000-0005-0000-0000-00005B630000}"/>
    <cellStyle name="Normal 16 3 5" xfId="25451" xr:uid="{00000000-0005-0000-0000-00005C630000}"/>
    <cellStyle name="Normal 16 3 5 2" xfId="25452" xr:uid="{00000000-0005-0000-0000-00005D630000}"/>
    <cellStyle name="Normal 16 3 5 3" xfId="25453" xr:uid="{00000000-0005-0000-0000-00005E630000}"/>
    <cellStyle name="Normal 16 3 6" xfId="25454" xr:uid="{00000000-0005-0000-0000-00005F630000}"/>
    <cellStyle name="Normal 16 3 7" xfId="25455" xr:uid="{00000000-0005-0000-0000-000060630000}"/>
    <cellStyle name="Normal 16 4" xfId="25456" xr:uid="{00000000-0005-0000-0000-000061630000}"/>
    <cellStyle name="Normal 16 4 2" xfId="25457" xr:uid="{00000000-0005-0000-0000-000062630000}"/>
    <cellStyle name="Normal 16 4 3" xfId="25458" xr:uid="{00000000-0005-0000-0000-000063630000}"/>
    <cellStyle name="Normal 16 5" xfId="25459" xr:uid="{00000000-0005-0000-0000-000064630000}"/>
    <cellStyle name="Normal 16 5 2" xfId="25460" xr:uid="{00000000-0005-0000-0000-000065630000}"/>
    <cellStyle name="Normal 16 5 3" xfId="25461" xr:uid="{00000000-0005-0000-0000-000066630000}"/>
    <cellStyle name="Normal 16 6" xfId="25462" xr:uid="{00000000-0005-0000-0000-000067630000}"/>
    <cellStyle name="Normal 16 6 2" xfId="25463" xr:uid="{00000000-0005-0000-0000-000068630000}"/>
    <cellStyle name="Normal 16 6 3" xfId="25464" xr:uid="{00000000-0005-0000-0000-000069630000}"/>
    <cellStyle name="Normal 16 7" xfId="25465" xr:uid="{00000000-0005-0000-0000-00006A630000}"/>
    <cellStyle name="Normal 16 7 2" xfId="25466" xr:uid="{00000000-0005-0000-0000-00006B630000}"/>
    <cellStyle name="Normal 16 7 3" xfId="25467" xr:uid="{00000000-0005-0000-0000-00006C630000}"/>
    <cellStyle name="Normal 16 8" xfId="25468" xr:uid="{00000000-0005-0000-0000-00006D630000}"/>
    <cellStyle name="Normal 16 9" xfId="25469" xr:uid="{00000000-0005-0000-0000-00006E630000}"/>
    <cellStyle name="Normal 17" xfId="25470" xr:uid="{00000000-0005-0000-0000-00006F630000}"/>
    <cellStyle name="Normal 17 2" xfId="25471" xr:uid="{00000000-0005-0000-0000-000070630000}"/>
    <cellStyle name="Normal 17 3" xfId="25472" xr:uid="{00000000-0005-0000-0000-000071630000}"/>
    <cellStyle name="Normal 17 3 2" xfId="25473" xr:uid="{00000000-0005-0000-0000-000072630000}"/>
    <cellStyle name="Normal 17 3 3" xfId="25474" xr:uid="{00000000-0005-0000-0000-000073630000}"/>
    <cellStyle name="Normal 17 4" xfId="25475" xr:uid="{00000000-0005-0000-0000-000074630000}"/>
    <cellStyle name="Normal 17 4 2" xfId="25476" xr:uid="{00000000-0005-0000-0000-000075630000}"/>
    <cellStyle name="Normal 17 4 3" xfId="25477" xr:uid="{00000000-0005-0000-0000-000076630000}"/>
    <cellStyle name="Normal 17 5" xfId="25478" xr:uid="{00000000-0005-0000-0000-000077630000}"/>
    <cellStyle name="Normal 17 5 2" xfId="25479" xr:uid="{00000000-0005-0000-0000-000078630000}"/>
    <cellStyle name="Normal 17 5 3" xfId="25480" xr:uid="{00000000-0005-0000-0000-000079630000}"/>
    <cellStyle name="Normal 17 6" xfId="25481" xr:uid="{00000000-0005-0000-0000-00007A630000}"/>
    <cellStyle name="Normal 17 6 2" xfId="25482" xr:uid="{00000000-0005-0000-0000-00007B630000}"/>
    <cellStyle name="Normal 17 6 3" xfId="25483" xr:uid="{00000000-0005-0000-0000-00007C630000}"/>
    <cellStyle name="Normal 17 7" xfId="25484" xr:uid="{00000000-0005-0000-0000-00007D630000}"/>
    <cellStyle name="Normal 17 8" xfId="25485" xr:uid="{00000000-0005-0000-0000-00007E630000}"/>
    <cellStyle name="Normal 17 9" xfId="25486" xr:uid="{00000000-0005-0000-0000-00007F630000}"/>
    <cellStyle name="Normal 18" xfId="25487" xr:uid="{00000000-0005-0000-0000-000080630000}"/>
    <cellStyle name="Normal 18 10 4" xfId="25488" xr:uid="{00000000-0005-0000-0000-000081630000}"/>
    <cellStyle name="Normal 18 2" xfId="25489" xr:uid="{00000000-0005-0000-0000-000082630000}"/>
    <cellStyle name="Normal 18 2 2" xfId="25490" xr:uid="{00000000-0005-0000-0000-000083630000}"/>
    <cellStyle name="Normal 18 3" xfId="25491" xr:uid="{00000000-0005-0000-0000-000084630000}"/>
    <cellStyle name="Normal 18 3 2" xfId="25492" xr:uid="{00000000-0005-0000-0000-000085630000}"/>
    <cellStyle name="Normal 18 3 3" xfId="25493" xr:uid="{00000000-0005-0000-0000-000086630000}"/>
    <cellStyle name="Normal 18 4" xfId="25494" xr:uid="{00000000-0005-0000-0000-000087630000}"/>
    <cellStyle name="Normal 18 4 2" xfId="25495" xr:uid="{00000000-0005-0000-0000-000088630000}"/>
    <cellStyle name="Normal 18 4 3" xfId="25496" xr:uid="{00000000-0005-0000-0000-000089630000}"/>
    <cellStyle name="Normal 18 5" xfId="25497" xr:uid="{00000000-0005-0000-0000-00008A630000}"/>
    <cellStyle name="Normal 18 5 2" xfId="25498" xr:uid="{00000000-0005-0000-0000-00008B630000}"/>
    <cellStyle name="Normal 18 5 3" xfId="25499" xr:uid="{00000000-0005-0000-0000-00008C630000}"/>
    <cellStyle name="Normal 18 6" xfId="25500" xr:uid="{00000000-0005-0000-0000-00008D630000}"/>
    <cellStyle name="Normal 18 6 2" xfId="25501" xr:uid="{00000000-0005-0000-0000-00008E630000}"/>
    <cellStyle name="Normal 18 6 3" xfId="25502" xr:uid="{00000000-0005-0000-0000-00008F630000}"/>
    <cellStyle name="Normal 18 7" xfId="25503" xr:uid="{00000000-0005-0000-0000-000090630000}"/>
    <cellStyle name="Normal 18 8" xfId="25504" xr:uid="{00000000-0005-0000-0000-000091630000}"/>
    <cellStyle name="Normal 18 9" xfId="25505" xr:uid="{00000000-0005-0000-0000-000092630000}"/>
    <cellStyle name="Normal 19" xfId="25506" xr:uid="{00000000-0005-0000-0000-000093630000}"/>
    <cellStyle name="Normal 19 2" xfId="25507" xr:uid="{00000000-0005-0000-0000-000094630000}"/>
    <cellStyle name="Normal 19 2 2" xfId="25508" xr:uid="{00000000-0005-0000-0000-000095630000}"/>
    <cellStyle name="Normal 19 2 3" xfId="25509" xr:uid="{00000000-0005-0000-0000-000096630000}"/>
    <cellStyle name="Normal 19 3" xfId="25510" xr:uid="{00000000-0005-0000-0000-000097630000}"/>
    <cellStyle name="Normal 19 3 2" xfId="25511" xr:uid="{00000000-0005-0000-0000-000098630000}"/>
    <cellStyle name="Normal 19 3 3" xfId="25512" xr:uid="{00000000-0005-0000-0000-000099630000}"/>
    <cellStyle name="Normal 19 4" xfId="25513" xr:uid="{00000000-0005-0000-0000-00009A630000}"/>
    <cellStyle name="Normal 19 4 2" xfId="25514" xr:uid="{00000000-0005-0000-0000-00009B630000}"/>
    <cellStyle name="Normal 19 4 3" xfId="25515" xr:uid="{00000000-0005-0000-0000-00009C630000}"/>
    <cellStyle name="Normal 19 5" xfId="25516" xr:uid="{00000000-0005-0000-0000-00009D630000}"/>
    <cellStyle name="Normal 19 5 2" xfId="25517" xr:uid="{00000000-0005-0000-0000-00009E630000}"/>
    <cellStyle name="Normal 19 5 3" xfId="25518" xr:uid="{00000000-0005-0000-0000-00009F630000}"/>
    <cellStyle name="Normal 19 6" xfId="25519" xr:uid="{00000000-0005-0000-0000-0000A0630000}"/>
    <cellStyle name="Normal 19 7" xfId="25520" xr:uid="{00000000-0005-0000-0000-0000A1630000}"/>
    <cellStyle name="Normal 19 8" xfId="25521" xr:uid="{00000000-0005-0000-0000-0000A2630000}"/>
    <cellStyle name="Normal 2" xfId="25522" xr:uid="{00000000-0005-0000-0000-0000A3630000}"/>
    <cellStyle name="Normal 2 12" xfId="25523" xr:uid="{00000000-0005-0000-0000-0000A4630000}"/>
    <cellStyle name="Normal 2 2" xfId="25524" xr:uid="{00000000-0005-0000-0000-0000A5630000}"/>
    <cellStyle name="Normal 2 2 2" xfId="2" xr:uid="{00000000-0005-0000-0000-0000A6630000}"/>
    <cellStyle name="Normal 2 2 2 2" xfId="25525" xr:uid="{00000000-0005-0000-0000-0000A7630000}"/>
    <cellStyle name="Normal 2 2 2 3" xfId="25526" xr:uid="{00000000-0005-0000-0000-0000A8630000}"/>
    <cellStyle name="Normal 2 2 3" xfId="25527" xr:uid="{00000000-0005-0000-0000-0000A9630000}"/>
    <cellStyle name="Normal 2 3" xfId="25528" xr:uid="{00000000-0005-0000-0000-0000AA630000}"/>
    <cellStyle name="Normal 2 3 2" xfId="25529" xr:uid="{00000000-0005-0000-0000-0000AB630000}"/>
    <cellStyle name="Normal 2 3 3" xfId="25530" xr:uid="{00000000-0005-0000-0000-0000AC630000}"/>
    <cellStyle name="Normal 2 4" xfId="25531" xr:uid="{00000000-0005-0000-0000-0000AD630000}"/>
    <cellStyle name="Normal 2 4 2" xfId="25532" xr:uid="{00000000-0005-0000-0000-0000AE630000}"/>
    <cellStyle name="Normal 2 5" xfId="25533" xr:uid="{00000000-0005-0000-0000-0000AF630000}"/>
    <cellStyle name="Normal 2 6" xfId="25534" xr:uid="{00000000-0005-0000-0000-0000B0630000}"/>
    <cellStyle name="Normal 2 7" xfId="25535" xr:uid="{00000000-0005-0000-0000-0000B1630000}"/>
    <cellStyle name="Normal 2_110621 OBRoutput FSR transUpdate and tobacco jun25" xfId="25536" xr:uid="{00000000-0005-0000-0000-0000B2630000}"/>
    <cellStyle name="Normal 20" xfId="25537" xr:uid="{00000000-0005-0000-0000-0000B3630000}"/>
    <cellStyle name="Normal 20 2" xfId="25538" xr:uid="{00000000-0005-0000-0000-0000B4630000}"/>
    <cellStyle name="Normal 20 2 2" xfId="25539" xr:uid="{00000000-0005-0000-0000-0000B5630000}"/>
    <cellStyle name="Normal 20 2 3" xfId="25540" xr:uid="{00000000-0005-0000-0000-0000B6630000}"/>
    <cellStyle name="Normal 20 3" xfId="25541" xr:uid="{00000000-0005-0000-0000-0000B7630000}"/>
    <cellStyle name="Normal 20 3 2" xfId="25542" xr:uid="{00000000-0005-0000-0000-0000B8630000}"/>
    <cellStyle name="Normal 20 3 3" xfId="25543" xr:uid="{00000000-0005-0000-0000-0000B9630000}"/>
    <cellStyle name="Normal 20 4" xfId="25544" xr:uid="{00000000-0005-0000-0000-0000BA630000}"/>
    <cellStyle name="Normal 20 4 2" xfId="25545" xr:uid="{00000000-0005-0000-0000-0000BB630000}"/>
    <cellStyle name="Normal 20 4 3" xfId="25546" xr:uid="{00000000-0005-0000-0000-0000BC630000}"/>
    <cellStyle name="Normal 20 5" xfId="25547" xr:uid="{00000000-0005-0000-0000-0000BD630000}"/>
    <cellStyle name="Normal 20 5 2" xfId="25548" xr:uid="{00000000-0005-0000-0000-0000BE630000}"/>
    <cellStyle name="Normal 20 5 3" xfId="25549" xr:uid="{00000000-0005-0000-0000-0000BF630000}"/>
    <cellStyle name="Normal 20 6" xfId="25550" xr:uid="{00000000-0005-0000-0000-0000C0630000}"/>
    <cellStyle name="Normal 20 7" xfId="25551" xr:uid="{00000000-0005-0000-0000-0000C1630000}"/>
    <cellStyle name="Normal 21" xfId="25552" xr:uid="{00000000-0005-0000-0000-0000C2630000}"/>
    <cellStyle name="Normal 21 2" xfId="25553" xr:uid="{00000000-0005-0000-0000-0000C3630000}"/>
    <cellStyle name="Normal 21 2 2" xfId="25554" xr:uid="{00000000-0005-0000-0000-0000C4630000}"/>
    <cellStyle name="Normal 21 2 3" xfId="25555" xr:uid="{00000000-0005-0000-0000-0000C5630000}"/>
    <cellStyle name="Normal 21 3" xfId="25556" xr:uid="{00000000-0005-0000-0000-0000C6630000}"/>
    <cellStyle name="Normal 21 3 2" xfId="25557" xr:uid="{00000000-0005-0000-0000-0000C7630000}"/>
    <cellStyle name="Normal 21 3 3" xfId="25558" xr:uid="{00000000-0005-0000-0000-0000C8630000}"/>
    <cellStyle name="Normal 21 4" xfId="25559" xr:uid="{00000000-0005-0000-0000-0000C9630000}"/>
    <cellStyle name="Normal 21 4 2" xfId="25560" xr:uid="{00000000-0005-0000-0000-0000CA630000}"/>
    <cellStyle name="Normal 21 4 3" xfId="25561" xr:uid="{00000000-0005-0000-0000-0000CB630000}"/>
    <cellStyle name="Normal 21 5" xfId="25562" xr:uid="{00000000-0005-0000-0000-0000CC630000}"/>
    <cellStyle name="Normal 21 5 2" xfId="25563" xr:uid="{00000000-0005-0000-0000-0000CD630000}"/>
    <cellStyle name="Normal 21 5 3" xfId="25564" xr:uid="{00000000-0005-0000-0000-0000CE630000}"/>
    <cellStyle name="Normal 21 6" xfId="25565" xr:uid="{00000000-0005-0000-0000-0000CF630000}"/>
    <cellStyle name="Normal 21 7" xfId="25566" xr:uid="{00000000-0005-0000-0000-0000D0630000}"/>
    <cellStyle name="Normal 21_Book1" xfId="25567" xr:uid="{00000000-0005-0000-0000-0000D1630000}"/>
    <cellStyle name="Normal 22" xfId="25568" xr:uid="{00000000-0005-0000-0000-0000D2630000}"/>
    <cellStyle name="Normal 22 2" xfId="25569" xr:uid="{00000000-0005-0000-0000-0000D3630000}"/>
    <cellStyle name="Normal 22 2 2" xfId="25570" xr:uid="{00000000-0005-0000-0000-0000D4630000}"/>
    <cellStyle name="Normal 22 2 3" xfId="25571" xr:uid="{00000000-0005-0000-0000-0000D5630000}"/>
    <cellStyle name="Normal 22 3" xfId="25572" xr:uid="{00000000-0005-0000-0000-0000D6630000}"/>
    <cellStyle name="Normal 22 3 2" xfId="25573" xr:uid="{00000000-0005-0000-0000-0000D7630000}"/>
    <cellStyle name="Normal 22 3 3" xfId="25574" xr:uid="{00000000-0005-0000-0000-0000D8630000}"/>
    <cellStyle name="Normal 22 4" xfId="25575" xr:uid="{00000000-0005-0000-0000-0000D9630000}"/>
    <cellStyle name="Normal 22 4 2" xfId="25576" xr:uid="{00000000-0005-0000-0000-0000DA630000}"/>
    <cellStyle name="Normal 22 4 3" xfId="25577" xr:uid="{00000000-0005-0000-0000-0000DB630000}"/>
    <cellStyle name="Normal 22 5" xfId="25578" xr:uid="{00000000-0005-0000-0000-0000DC630000}"/>
    <cellStyle name="Normal 22 5 2" xfId="25579" xr:uid="{00000000-0005-0000-0000-0000DD630000}"/>
    <cellStyle name="Normal 22 5 3" xfId="25580" xr:uid="{00000000-0005-0000-0000-0000DE630000}"/>
    <cellStyle name="Normal 22 6" xfId="25581" xr:uid="{00000000-0005-0000-0000-0000DF630000}"/>
    <cellStyle name="Normal 22 7" xfId="25582" xr:uid="{00000000-0005-0000-0000-0000E0630000}"/>
    <cellStyle name="Normal 22_Book1" xfId="25583" xr:uid="{00000000-0005-0000-0000-0000E1630000}"/>
    <cellStyle name="Normal 23" xfId="25584" xr:uid="{00000000-0005-0000-0000-0000E2630000}"/>
    <cellStyle name="Normal 23 2" xfId="25585" xr:uid="{00000000-0005-0000-0000-0000E3630000}"/>
    <cellStyle name="Normal 23 2 2" xfId="25586" xr:uid="{00000000-0005-0000-0000-0000E4630000}"/>
    <cellStyle name="Normal 23 2 3" xfId="25587" xr:uid="{00000000-0005-0000-0000-0000E5630000}"/>
    <cellStyle name="Normal 23 3" xfId="25588" xr:uid="{00000000-0005-0000-0000-0000E6630000}"/>
    <cellStyle name="Normal 23 3 2" xfId="25589" xr:uid="{00000000-0005-0000-0000-0000E7630000}"/>
    <cellStyle name="Normal 23 3 3" xfId="25590" xr:uid="{00000000-0005-0000-0000-0000E8630000}"/>
    <cellStyle name="Normal 23 4" xfId="25591" xr:uid="{00000000-0005-0000-0000-0000E9630000}"/>
    <cellStyle name="Normal 23 4 2" xfId="25592" xr:uid="{00000000-0005-0000-0000-0000EA630000}"/>
    <cellStyle name="Normal 23 4 3" xfId="25593" xr:uid="{00000000-0005-0000-0000-0000EB630000}"/>
    <cellStyle name="Normal 23 5" xfId="25594" xr:uid="{00000000-0005-0000-0000-0000EC630000}"/>
    <cellStyle name="Normal 23 6" xfId="25595" xr:uid="{00000000-0005-0000-0000-0000ED630000}"/>
    <cellStyle name="Normal 24" xfId="25596" xr:uid="{00000000-0005-0000-0000-0000EE630000}"/>
    <cellStyle name="Normal 24 2" xfId="25597" xr:uid="{00000000-0005-0000-0000-0000EF630000}"/>
    <cellStyle name="Normal 24 2 2" xfId="25598" xr:uid="{00000000-0005-0000-0000-0000F0630000}"/>
    <cellStyle name="Normal 24 2 2 2" xfId="6" xr:uid="{00000000-0005-0000-0000-0000F1630000}"/>
    <cellStyle name="Normal 24 2 3" xfId="25599" xr:uid="{00000000-0005-0000-0000-0000F2630000}"/>
    <cellStyle name="Normal 24 3" xfId="25600" xr:uid="{00000000-0005-0000-0000-0000F3630000}"/>
    <cellStyle name="Normal 24 3 2" xfId="25601" xr:uid="{00000000-0005-0000-0000-0000F4630000}"/>
    <cellStyle name="Normal 24 3 3" xfId="25602" xr:uid="{00000000-0005-0000-0000-0000F5630000}"/>
    <cellStyle name="Normal 24 3 4" xfId="8" xr:uid="{00000000-0005-0000-0000-0000F6630000}"/>
    <cellStyle name="Normal 24 3 5" xfId="25603" xr:uid="{00000000-0005-0000-0000-0000F7630000}"/>
    <cellStyle name="Normal 24 4" xfId="25604" xr:uid="{00000000-0005-0000-0000-0000F8630000}"/>
    <cellStyle name="Normal 24 4 2" xfId="25605" xr:uid="{00000000-0005-0000-0000-0000F9630000}"/>
    <cellStyle name="Normal 24 4 3" xfId="25606" xr:uid="{00000000-0005-0000-0000-0000FA630000}"/>
    <cellStyle name="Normal 24 5" xfId="25607" xr:uid="{00000000-0005-0000-0000-0000FB630000}"/>
    <cellStyle name="Normal 24 6" xfId="25608" xr:uid="{00000000-0005-0000-0000-0000FC630000}"/>
    <cellStyle name="Normal 25" xfId="25609" xr:uid="{00000000-0005-0000-0000-0000FD630000}"/>
    <cellStyle name="Normal 25 2" xfId="25610" xr:uid="{00000000-0005-0000-0000-0000FE630000}"/>
    <cellStyle name="Normal 25 2 2" xfId="25611" xr:uid="{00000000-0005-0000-0000-0000FF630000}"/>
    <cellStyle name="Normal 25 2 3" xfId="25612" xr:uid="{00000000-0005-0000-0000-000000640000}"/>
    <cellStyle name="Normal 25 3" xfId="25613" xr:uid="{00000000-0005-0000-0000-000001640000}"/>
    <cellStyle name="Normal 25 3 2" xfId="25614" xr:uid="{00000000-0005-0000-0000-000002640000}"/>
    <cellStyle name="Normal 25 3 3" xfId="25615" xr:uid="{00000000-0005-0000-0000-000003640000}"/>
    <cellStyle name="Normal 25 4" xfId="25616" xr:uid="{00000000-0005-0000-0000-000004640000}"/>
    <cellStyle name="Normal 25 5" xfId="25617" xr:uid="{00000000-0005-0000-0000-000005640000}"/>
    <cellStyle name="Normal 26" xfId="25618" xr:uid="{00000000-0005-0000-0000-000006640000}"/>
    <cellStyle name="Normal 26 2" xfId="25619" xr:uid="{00000000-0005-0000-0000-000007640000}"/>
    <cellStyle name="Normal 26 3" xfId="25620" xr:uid="{00000000-0005-0000-0000-000008640000}"/>
    <cellStyle name="Normal 27" xfId="25621" xr:uid="{00000000-0005-0000-0000-000009640000}"/>
    <cellStyle name="Normal 27 2" xfId="25622" xr:uid="{00000000-0005-0000-0000-00000A640000}"/>
    <cellStyle name="Normal 27 3" xfId="25623" xr:uid="{00000000-0005-0000-0000-00000B640000}"/>
    <cellStyle name="Normal 28" xfId="25624" xr:uid="{00000000-0005-0000-0000-00000C640000}"/>
    <cellStyle name="Normal 28 2" xfId="25625" xr:uid="{00000000-0005-0000-0000-00000D640000}"/>
    <cellStyle name="Normal 28 2 2" xfId="25626" xr:uid="{00000000-0005-0000-0000-00000E640000}"/>
    <cellStyle name="Normal 28 3" xfId="25627" xr:uid="{00000000-0005-0000-0000-00000F640000}"/>
    <cellStyle name="Normal 29" xfId="25628" xr:uid="{00000000-0005-0000-0000-000010640000}"/>
    <cellStyle name="Normal 29 2" xfId="25629" xr:uid="{00000000-0005-0000-0000-000011640000}"/>
    <cellStyle name="Normal 29 3" xfId="25630" xr:uid="{00000000-0005-0000-0000-000012640000}"/>
    <cellStyle name="Normal 295" xfId="25631" xr:uid="{00000000-0005-0000-0000-000013640000}"/>
    <cellStyle name="Normal 296" xfId="25632" xr:uid="{00000000-0005-0000-0000-000014640000}"/>
    <cellStyle name="Normal 3" xfId="25633" xr:uid="{00000000-0005-0000-0000-000015640000}"/>
    <cellStyle name="Normal 3 10" xfId="25634" xr:uid="{00000000-0005-0000-0000-000016640000}"/>
    <cellStyle name="Normal 3 11" xfId="25635" xr:uid="{00000000-0005-0000-0000-000017640000}"/>
    <cellStyle name="Normal 3 12" xfId="25636" xr:uid="{00000000-0005-0000-0000-000018640000}"/>
    <cellStyle name="Normal 3 13" xfId="25637" xr:uid="{00000000-0005-0000-0000-000019640000}"/>
    <cellStyle name="Normal 3 2" xfId="25638" xr:uid="{00000000-0005-0000-0000-00001A640000}"/>
    <cellStyle name="Normal 3 2 10" xfId="25639" xr:uid="{00000000-0005-0000-0000-00001B640000}"/>
    <cellStyle name="Normal 3 2 11" xfId="25640" xr:uid="{00000000-0005-0000-0000-00001C640000}"/>
    <cellStyle name="Normal 3 2 12" xfId="25641" xr:uid="{00000000-0005-0000-0000-00001D640000}"/>
    <cellStyle name="Normal 3 2 2" xfId="25642" xr:uid="{00000000-0005-0000-0000-00001E640000}"/>
    <cellStyle name="Normal 3 2 2 10" xfId="25643" xr:uid="{00000000-0005-0000-0000-00001F640000}"/>
    <cellStyle name="Normal 3 2 2 2" xfId="25644" xr:uid="{00000000-0005-0000-0000-000020640000}"/>
    <cellStyle name="Normal 3 2 2 2 2" xfId="25645" xr:uid="{00000000-0005-0000-0000-000021640000}"/>
    <cellStyle name="Normal 3 2 2 2 2 2" xfId="25646" xr:uid="{00000000-0005-0000-0000-000022640000}"/>
    <cellStyle name="Normal 3 2 2 2 2 3" xfId="25647" xr:uid="{00000000-0005-0000-0000-000023640000}"/>
    <cellStyle name="Normal 3 2 2 2 3" xfId="25648" xr:uid="{00000000-0005-0000-0000-000024640000}"/>
    <cellStyle name="Normal 3 2 2 2 3 2" xfId="25649" xr:uid="{00000000-0005-0000-0000-000025640000}"/>
    <cellStyle name="Normal 3 2 2 2 3 3" xfId="25650" xr:uid="{00000000-0005-0000-0000-000026640000}"/>
    <cellStyle name="Normal 3 2 2 2 4" xfId="25651" xr:uid="{00000000-0005-0000-0000-000027640000}"/>
    <cellStyle name="Normal 3 2 2 2 4 2" xfId="25652" xr:uid="{00000000-0005-0000-0000-000028640000}"/>
    <cellStyle name="Normal 3 2 2 2 4 3" xfId="25653" xr:uid="{00000000-0005-0000-0000-000029640000}"/>
    <cellStyle name="Normal 3 2 2 2 5" xfId="25654" xr:uid="{00000000-0005-0000-0000-00002A640000}"/>
    <cellStyle name="Normal 3 2 2 2 5 2" xfId="25655" xr:uid="{00000000-0005-0000-0000-00002B640000}"/>
    <cellStyle name="Normal 3 2 2 2 5 3" xfId="25656" xr:uid="{00000000-0005-0000-0000-00002C640000}"/>
    <cellStyle name="Normal 3 2 2 2 6" xfId="25657" xr:uid="{00000000-0005-0000-0000-00002D640000}"/>
    <cellStyle name="Normal 3 2 2 2 7" xfId="25658" xr:uid="{00000000-0005-0000-0000-00002E640000}"/>
    <cellStyle name="Normal 3 2 2 3" xfId="25659" xr:uid="{00000000-0005-0000-0000-00002F640000}"/>
    <cellStyle name="Normal 3 2 2 3 2" xfId="25660" xr:uid="{00000000-0005-0000-0000-000030640000}"/>
    <cellStyle name="Normal 3 2 2 3 2 2" xfId="25661" xr:uid="{00000000-0005-0000-0000-000031640000}"/>
    <cellStyle name="Normal 3 2 2 3 2 3" xfId="25662" xr:uid="{00000000-0005-0000-0000-000032640000}"/>
    <cellStyle name="Normal 3 2 2 3 3" xfId="25663" xr:uid="{00000000-0005-0000-0000-000033640000}"/>
    <cellStyle name="Normal 3 2 2 3 3 2" xfId="25664" xr:uid="{00000000-0005-0000-0000-000034640000}"/>
    <cellStyle name="Normal 3 2 2 3 3 3" xfId="25665" xr:uid="{00000000-0005-0000-0000-000035640000}"/>
    <cellStyle name="Normal 3 2 2 3 4" xfId="25666" xr:uid="{00000000-0005-0000-0000-000036640000}"/>
    <cellStyle name="Normal 3 2 2 3 4 2" xfId="25667" xr:uid="{00000000-0005-0000-0000-000037640000}"/>
    <cellStyle name="Normal 3 2 2 3 4 3" xfId="25668" xr:uid="{00000000-0005-0000-0000-000038640000}"/>
    <cellStyle name="Normal 3 2 2 3 5" xfId="25669" xr:uid="{00000000-0005-0000-0000-000039640000}"/>
    <cellStyle name="Normal 3 2 2 3 5 2" xfId="25670" xr:uid="{00000000-0005-0000-0000-00003A640000}"/>
    <cellStyle name="Normal 3 2 2 3 5 3" xfId="25671" xr:uid="{00000000-0005-0000-0000-00003B640000}"/>
    <cellStyle name="Normal 3 2 2 3 6" xfId="25672" xr:uid="{00000000-0005-0000-0000-00003C640000}"/>
    <cellStyle name="Normal 3 2 2 3 7" xfId="25673" xr:uid="{00000000-0005-0000-0000-00003D640000}"/>
    <cellStyle name="Normal 3 2 2 4" xfId="25674" xr:uid="{00000000-0005-0000-0000-00003E640000}"/>
    <cellStyle name="Normal 3 2 2 4 2" xfId="25675" xr:uid="{00000000-0005-0000-0000-00003F640000}"/>
    <cellStyle name="Normal 3 2 2 4 3" xfId="25676" xr:uid="{00000000-0005-0000-0000-000040640000}"/>
    <cellStyle name="Normal 3 2 2 5" xfId="25677" xr:uid="{00000000-0005-0000-0000-000041640000}"/>
    <cellStyle name="Normal 3 2 2 5 2" xfId="25678" xr:uid="{00000000-0005-0000-0000-000042640000}"/>
    <cellStyle name="Normal 3 2 2 5 3" xfId="25679" xr:uid="{00000000-0005-0000-0000-000043640000}"/>
    <cellStyle name="Normal 3 2 2 6" xfId="25680" xr:uid="{00000000-0005-0000-0000-000044640000}"/>
    <cellStyle name="Normal 3 2 2 6 2" xfId="25681" xr:uid="{00000000-0005-0000-0000-000045640000}"/>
    <cellStyle name="Normal 3 2 2 6 3" xfId="25682" xr:uid="{00000000-0005-0000-0000-000046640000}"/>
    <cellStyle name="Normal 3 2 2 7" xfId="25683" xr:uid="{00000000-0005-0000-0000-000047640000}"/>
    <cellStyle name="Normal 3 2 2 7 2" xfId="25684" xr:uid="{00000000-0005-0000-0000-000048640000}"/>
    <cellStyle name="Normal 3 2 2 7 3" xfId="25685" xr:uid="{00000000-0005-0000-0000-000049640000}"/>
    <cellStyle name="Normal 3 2 2 8" xfId="25686" xr:uid="{00000000-0005-0000-0000-00004A640000}"/>
    <cellStyle name="Normal 3 2 2 9" xfId="25687" xr:uid="{00000000-0005-0000-0000-00004B640000}"/>
    <cellStyle name="Normal 3 2 3" xfId="25688" xr:uid="{00000000-0005-0000-0000-00004C640000}"/>
    <cellStyle name="Normal 3 2 3 2" xfId="25689" xr:uid="{00000000-0005-0000-0000-00004D640000}"/>
    <cellStyle name="Normal 3 2 3 2 2" xfId="25690" xr:uid="{00000000-0005-0000-0000-00004E640000}"/>
    <cellStyle name="Normal 3 2 3 2 3" xfId="25691" xr:uid="{00000000-0005-0000-0000-00004F640000}"/>
    <cellStyle name="Normal 3 2 3 3" xfId="25692" xr:uid="{00000000-0005-0000-0000-000050640000}"/>
    <cellStyle name="Normal 3 2 3 3 2" xfId="25693" xr:uid="{00000000-0005-0000-0000-000051640000}"/>
    <cellStyle name="Normal 3 2 3 3 3" xfId="25694" xr:uid="{00000000-0005-0000-0000-000052640000}"/>
    <cellStyle name="Normal 3 2 3 4" xfId="25695" xr:uid="{00000000-0005-0000-0000-000053640000}"/>
    <cellStyle name="Normal 3 2 3 4 2" xfId="25696" xr:uid="{00000000-0005-0000-0000-000054640000}"/>
    <cellStyle name="Normal 3 2 3 4 3" xfId="25697" xr:uid="{00000000-0005-0000-0000-000055640000}"/>
    <cellStyle name="Normal 3 2 3 5" xfId="25698" xr:uid="{00000000-0005-0000-0000-000056640000}"/>
    <cellStyle name="Normal 3 2 3 5 2" xfId="25699" xr:uid="{00000000-0005-0000-0000-000057640000}"/>
    <cellStyle name="Normal 3 2 3 5 3" xfId="25700" xr:uid="{00000000-0005-0000-0000-000058640000}"/>
    <cellStyle name="Normal 3 2 3 6" xfId="25701" xr:uid="{00000000-0005-0000-0000-000059640000}"/>
    <cellStyle name="Normal 3 2 3 7" xfId="25702" xr:uid="{00000000-0005-0000-0000-00005A640000}"/>
    <cellStyle name="Normal 3 2 4" xfId="25703" xr:uid="{00000000-0005-0000-0000-00005B640000}"/>
    <cellStyle name="Normal 3 2 4 2" xfId="25704" xr:uid="{00000000-0005-0000-0000-00005C640000}"/>
    <cellStyle name="Normal 3 2 4 2 2" xfId="25705" xr:uid="{00000000-0005-0000-0000-00005D640000}"/>
    <cellStyle name="Normal 3 2 4 2 3" xfId="25706" xr:uid="{00000000-0005-0000-0000-00005E640000}"/>
    <cellStyle name="Normal 3 2 4 3" xfId="25707" xr:uid="{00000000-0005-0000-0000-00005F640000}"/>
    <cellStyle name="Normal 3 2 4 3 2" xfId="25708" xr:uid="{00000000-0005-0000-0000-000060640000}"/>
    <cellStyle name="Normal 3 2 4 3 3" xfId="25709" xr:uid="{00000000-0005-0000-0000-000061640000}"/>
    <cellStyle name="Normal 3 2 4 4" xfId="25710" xr:uid="{00000000-0005-0000-0000-000062640000}"/>
    <cellStyle name="Normal 3 2 4 4 2" xfId="25711" xr:uid="{00000000-0005-0000-0000-000063640000}"/>
    <cellStyle name="Normal 3 2 4 4 3" xfId="25712" xr:uid="{00000000-0005-0000-0000-000064640000}"/>
    <cellStyle name="Normal 3 2 4 5" xfId="25713" xr:uid="{00000000-0005-0000-0000-000065640000}"/>
    <cellStyle name="Normal 3 2 4 5 2" xfId="25714" xr:uid="{00000000-0005-0000-0000-000066640000}"/>
    <cellStyle name="Normal 3 2 4 5 3" xfId="25715" xr:uid="{00000000-0005-0000-0000-000067640000}"/>
    <cellStyle name="Normal 3 2 4 6" xfId="25716" xr:uid="{00000000-0005-0000-0000-000068640000}"/>
    <cellStyle name="Normal 3 2 4 7" xfId="25717" xr:uid="{00000000-0005-0000-0000-000069640000}"/>
    <cellStyle name="Normal 3 2 5" xfId="25718" xr:uid="{00000000-0005-0000-0000-00006A640000}"/>
    <cellStyle name="Normal 3 2 5 2" xfId="25719" xr:uid="{00000000-0005-0000-0000-00006B640000}"/>
    <cellStyle name="Normal 3 2 5 3" xfId="25720" xr:uid="{00000000-0005-0000-0000-00006C640000}"/>
    <cellStyle name="Normal 3 2 6" xfId="25721" xr:uid="{00000000-0005-0000-0000-00006D640000}"/>
    <cellStyle name="Normal 3 2 6 2" xfId="25722" xr:uid="{00000000-0005-0000-0000-00006E640000}"/>
    <cellStyle name="Normal 3 2 6 3" xfId="25723" xr:uid="{00000000-0005-0000-0000-00006F640000}"/>
    <cellStyle name="Normal 3 2 7" xfId="25724" xr:uid="{00000000-0005-0000-0000-000070640000}"/>
    <cellStyle name="Normal 3 2 7 2" xfId="25725" xr:uid="{00000000-0005-0000-0000-000071640000}"/>
    <cellStyle name="Normal 3 2 7 3" xfId="25726" xr:uid="{00000000-0005-0000-0000-000072640000}"/>
    <cellStyle name="Normal 3 2 8" xfId="25727" xr:uid="{00000000-0005-0000-0000-000073640000}"/>
    <cellStyle name="Normal 3 2 8 2" xfId="25728" xr:uid="{00000000-0005-0000-0000-000074640000}"/>
    <cellStyle name="Normal 3 2 8 3" xfId="25729" xr:uid="{00000000-0005-0000-0000-000075640000}"/>
    <cellStyle name="Normal 3 2 9" xfId="25730" xr:uid="{00000000-0005-0000-0000-000076640000}"/>
    <cellStyle name="Normal 3 3" xfId="25731" xr:uid="{00000000-0005-0000-0000-000077640000}"/>
    <cellStyle name="Normal 3 3 2" xfId="25732" xr:uid="{00000000-0005-0000-0000-000078640000}"/>
    <cellStyle name="Normal 3 3 2 2" xfId="25733" xr:uid="{00000000-0005-0000-0000-000079640000}"/>
    <cellStyle name="Normal 3 3 2 2 2" xfId="25734" xr:uid="{00000000-0005-0000-0000-00007A640000}"/>
    <cellStyle name="Normal 3 3 2 2 3" xfId="25735" xr:uid="{00000000-0005-0000-0000-00007B640000}"/>
    <cellStyle name="Normal 3 3 2 3" xfId="25736" xr:uid="{00000000-0005-0000-0000-00007C640000}"/>
    <cellStyle name="Normal 3 3 2 3 2" xfId="25737" xr:uid="{00000000-0005-0000-0000-00007D640000}"/>
    <cellStyle name="Normal 3 3 2 3 3" xfId="25738" xr:uid="{00000000-0005-0000-0000-00007E640000}"/>
    <cellStyle name="Normal 3 3 2 4" xfId="25739" xr:uid="{00000000-0005-0000-0000-00007F640000}"/>
    <cellStyle name="Normal 3 3 2 4 2" xfId="25740" xr:uid="{00000000-0005-0000-0000-000080640000}"/>
    <cellStyle name="Normal 3 3 2 4 3" xfId="25741" xr:uid="{00000000-0005-0000-0000-000081640000}"/>
    <cellStyle name="Normal 3 3 2 5" xfId="25742" xr:uid="{00000000-0005-0000-0000-000082640000}"/>
    <cellStyle name="Normal 3 3 2 5 2" xfId="25743" xr:uid="{00000000-0005-0000-0000-000083640000}"/>
    <cellStyle name="Normal 3 3 2 5 3" xfId="25744" xr:uid="{00000000-0005-0000-0000-000084640000}"/>
    <cellStyle name="Normal 3 3 2 6" xfId="25745" xr:uid="{00000000-0005-0000-0000-000085640000}"/>
    <cellStyle name="Normal 3 3 2 7" xfId="25746" xr:uid="{00000000-0005-0000-0000-000086640000}"/>
    <cellStyle name="Normal 3 3 3" xfId="25747" xr:uid="{00000000-0005-0000-0000-000087640000}"/>
    <cellStyle name="Normal 3 3 3 2" xfId="25748" xr:uid="{00000000-0005-0000-0000-000088640000}"/>
    <cellStyle name="Normal 3 3 3 2 2" xfId="25749" xr:uid="{00000000-0005-0000-0000-000089640000}"/>
    <cellStyle name="Normal 3 3 3 2 3" xfId="25750" xr:uid="{00000000-0005-0000-0000-00008A640000}"/>
    <cellStyle name="Normal 3 3 3 3" xfId="25751" xr:uid="{00000000-0005-0000-0000-00008B640000}"/>
    <cellStyle name="Normal 3 3 3 3 2" xfId="25752" xr:uid="{00000000-0005-0000-0000-00008C640000}"/>
    <cellStyle name="Normal 3 3 3 3 3" xfId="25753" xr:uid="{00000000-0005-0000-0000-00008D640000}"/>
    <cellStyle name="Normal 3 3 3 4" xfId="25754" xr:uid="{00000000-0005-0000-0000-00008E640000}"/>
    <cellStyle name="Normal 3 3 3 4 2" xfId="25755" xr:uid="{00000000-0005-0000-0000-00008F640000}"/>
    <cellStyle name="Normal 3 3 3 4 3" xfId="25756" xr:uid="{00000000-0005-0000-0000-000090640000}"/>
    <cellStyle name="Normal 3 3 3 5" xfId="25757" xr:uid="{00000000-0005-0000-0000-000091640000}"/>
    <cellStyle name="Normal 3 3 3 5 2" xfId="25758" xr:uid="{00000000-0005-0000-0000-000092640000}"/>
    <cellStyle name="Normal 3 3 3 5 3" xfId="25759" xr:uid="{00000000-0005-0000-0000-000093640000}"/>
    <cellStyle name="Normal 3 3 3 6" xfId="25760" xr:uid="{00000000-0005-0000-0000-000094640000}"/>
    <cellStyle name="Normal 3 3 3 7" xfId="25761" xr:uid="{00000000-0005-0000-0000-000095640000}"/>
    <cellStyle name="Normal 3 3 4" xfId="25762" xr:uid="{00000000-0005-0000-0000-000096640000}"/>
    <cellStyle name="Normal 3 3 4 2" xfId="25763" xr:uid="{00000000-0005-0000-0000-000097640000}"/>
    <cellStyle name="Normal 3 3 4 3" xfId="25764" xr:uid="{00000000-0005-0000-0000-000098640000}"/>
    <cellStyle name="Normal 3 3 5" xfId="25765" xr:uid="{00000000-0005-0000-0000-000099640000}"/>
    <cellStyle name="Normal 3 3 5 2" xfId="25766" xr:uid="{00000000-0005-0000-0000-00009A640000}"/>
    <cellStyle name="Normal 3 3 5 3" xfId="25767" xr:uid="{00000000-0005-0000-0000-00009B640000}"/>
    <cellStyle name="Normal 3 3 6" xfId="25768" xr:uid="{00000000-0005-0000-0000-00009C640000}"/>
    <cellStyle name="Normal 3 3 6 2" xfId="25769" xr:uid="{00000000-0005-0000-0000-00009D640000}"/>
    <cellStyle name="Normal 3 3 6 3" xfId="25770" xr:uid="{00000000-0005-0000-0000-00009E640000}"/>
    <cellStyle name="Normal 3 3 7" xfId="25771" xr:uid="{00000000-0005-0000-0000-00009F640000}"/>
    <cellStyle name="Normal 3 3 7 2" xfId="25772" xr:uid="{00000000-0005-0000-0000-0000A0640000}"/>
    <cellStyle name="Normal 3 3 7 3" xfId="25773" xr:uid="{00000000-0005-0000-0000-0000A1640000}"/>
    <cellStyle name="Normal 3 3 8" xfId="25774" xr:uid="{00000000-0005-0000-0000-0000A2640000}"/>
    <cellStyle name="Normal 3 3 9" xfId="25775" xr:uid="{00000000-0005-0000-0000-0000A3640000}"/>
    <cellStyle name="Normal 3 4" xfId="25776" xr:uid="{00000000-0005-0000-0000-0000A4640000}"/>
    <cellStyle name="Normal 3 4 2" xfId="25777" xr:uid="{00000000-0005-0000-0000-0000A5640000}"/>
    <cellStyle name="Normal 3 4 2 2" xfId="25778" xr:uid="{00000000-0005-0000-0000-0000A6640000}"/>
    <cellStyle name="Normal 3 4 2 3" xfId="25779" xr:uid="{00000000-0005-0000-0000-0000A7640000}"/>
    <cellStyle name="Normal 3 4 3" xfId="25780" xr:uid="{00000000-0005-0000-0000-0000A8640000}"/>
    <cellStyle name="Normal 3 4 3 2" xfId="25781" xr:uid="{00000000-0005-0000-0000-0000A9640000}"/>
    <cellStyle name="Normal 3 4 3 3" xfId="25782" xr:uid="{00000000-0005-0000-0000-0000AA640000}"/>
    <cellStyle name="Normal 3 4 4" xfId="25783" xr:uid="{00000000-0005-0000-0000-0000AB640000}"/>
    <cellStyle name="Normal 3 4 4 2" xfId="25784" xr:uid="{00000000-0005-0000-0000-0000AC640000}"/>
    <cellStyle name="Normal 3 4 4 3" xfId="25785" xr:uid="{00000000-0005-0000-0000-0000AD640000}"/>
    <cellStyle name="Normal 3 4 5" xfId="25786" xr:uid="{00000000-0005-0000-0000-0000AE640000}"/>
    <cellStyle name="Normal 3 4 5 2" xfId="25787" xr:uid="{00000000-0005-0000-0000-0000AF640000}"/>
    <cellStyle name="Normal 3 4 5 3" xfId="25788" xr:uid="{00000000-0005-0000-0000-0000B0640000}"/>
    <cellStyle name="Normal 3 4 6" xfId="25789" xr:uid="{00000000-0005-0000-0000-0000B1640000}"/>
    <cellStyle name="Normal 3 4 7" xfId="25790" xr:uid="{00000000-0005-0000-0000-0000B2640000}"/>
    <cellStyle name="Normal 3 5" xfId="25791" xr:uid="{00000000-0005-0000-0000-0000B3640000}"/>
    <cellStyle name="Normal 3 5 2" xfId="25792" xr:uid="{00000000-0005-0000-0000-0000B4640000}"/>
    <cellStyle name="Normal 3 5 2 2" xfId="25793" xr:uid="{00000000-0005-0000-0000-0000B5640000}"/>
    <cellStyle name="Normal 3 5 2 3" xfId="25794" xr:uid="{00000000-0005-0000-0000-0000B6640000}"/>
    <cellStyle name="Normal 3 5 3" xfId="25795" xr:uid="{00000000-0005-0000-0000-0000B7640000}"/>
    <cellStyle name="Normal 3 5 3 2" xfId="25796" xr:uid="{00000000-0005-0000-0000-0000B8640000}"/>
    <cellStyle name="Normal 3 5 3 3" xfId="25797" xr:uid="{00000000-0005-0000-0000-0000B9640000}"/>
    <cellStyle name="Normal 3 5 4" xfId="25798" xr:uid="{00000000-0005-0000-0000-0000BA640000}"/>
    <cellStyle name="Normal 3 5 4 2" xfId="25799" xr:uid="{00000000-0005-0000-0000-0000BB640000}"/>
    <cellStyle name="Normal 3 5 4 3" xfId="25800" xr:uid="{00000000-0005-0000-0000-0000BC640000}"/>
    <cellStyle name="Normal 3 5 5" xfId="25801" xr:uid="{00000000-0005-0000-0000-0000BD640000}"/>
    <cellStyle name="Normal 3 5 5 2" xfId="25802" xr:uid="{00000000-0005-0000-0000-0000BE640000}"/>
    <cellStyle name="Normal 3 5 5 3" xfId="25803" xr:uid="{00000000-0005-0000-0000-0000BF640000}"/>
    <cellStyle name="Normal 3 5 6" xfId="25804" xr:uid="{00000000-0005-0000-0000-0000C0640000}"/>
    <cellStyle name="Normal 3 5 7" xfId="25805" xr:uid="{00000000-0005-0000-0000-0000C1640000}"/>
    <cellStyle name="Normal 3 6" xfId="25806" xr:uid="{00000000-0005-0000-0000-0000C2640000}"/>
    <cellStyle name="Normal 3 6 2" xfId="25807" xr:uid="{00000000-0005-0000-0000-0000C3640000}"/>
    <cellStyle name="Normal 3 6 3" xfId="25808" xr:uid="{00000000-0005-0000-0000-0000C4640000}"/>
    <cellStyle name="Normal 3 7" xfId="25809" xr:uid="{00000000-0005-0000-0000-0000C5640000}"/>
    <cellStyle name="Normal 3 7 2" xfId="25810" xr:uid="{00000000-0005-0000-0000-0000C6640000}"/>
    <cellStyle name="Normal 3 7 3" xfId="25811" xr:uid="{00000000-0005-0000-0000-0000C7640000}"/>
    <cellStyle name="Normal 3 8" xfId="25812" xr:uid="{00000000-0005-0000-0000-0000C8640000}"/>
    <cellStyle name="Normal 3 8 2" xfId="25813" xr:uid="{00000000-0005-0000-0000-0000C9640000}"/>
    <cellStyle name="Normal 3 8 3" xfId="25814" xr:uid="{00000000-0005-0000-0000-0000CA640000}"/>
    <cellStyle name="Normal 3 9" xfId="25815" xr:uid="{00000000-0005-0000-0000-0000CB640000}"/>
    <cellStyle name="Normal 3 9 2" xfId="25816" xr:uid="{00000000-0005-0000-0000-0000CC640000}"/>
    <cellStyle name="Normal 3 9 3" xfId="25817" xr:uid="{00000000-0005-0000-0000-0000CD640000}"/>
    <cellStyle name="Normal 3_asset sales" xfId="25818" xr:uid="{00000000-0005-0000-0000-0000CE640000}"/>
    <cellStyle name="Normal 30" xfId="25819" xr:uid="{00000000-0005-0000-0000-0000CF640000}"/>
    <cellStyle name="Normal 30 2" xfId="25820" xr:uid="{00000000-0005-0000-0000-0000D0640000}"/>
    <cellStyle name="Normal 30 3" xfId="25821" xr:uid="{00000000-0005-0000-0000-0000D1640000}"/>
    <cellStyle name="Normal 31" xfId="25822" xr:uid="{00000000-0005-0000-0000-0000D2640000}"/>
    <cellStyle name="Normal 31 2" xfId="25823" xr:uid="{00000000-0005-0000-0000-0000D3640000}"/>
    <cellStyle name="Normal 31 3" xfId="25824" xr:uid="{00000000-0005-0000-0000-0000D4640000}"/>
    <cellStyle name="Normal 32" xfId="25825" xr:uid="{00000000-0005-0000-0000-0000D5640000}"/>
    <cellStyle name="Normal 32 2" xfId="25826" xr:uid="{00000000-0005-0000-0000-0000D6640000}"/>
    <cellStyle name="Normal 33" xfId="25827" xr:uid="{00000000-0005-0000-0000-0000D7640000}"/>
    <cellStyle name="Normal 33 2" xfId="25828" xr:uid="{00000000-0005-0000-0000-0000D8640000}"/>
    <cellStyle name="Normal 34" xfId="25829" xr:uid="{00000000-0005-0000-0000-0000D9640000}"/>
    <cellStyle name="Normal 34 2" xfId="25830" xr:uid="{00000000-0005-0000-0000-0000DA640000}"/>
    <cellStyle name="Normal 35" xfId="25831" xr:uid="{00000000-0005-0000-0000-0000DB640000}"/>
    <cellStyle name="Normal 35 2" xfId="25832" xr:uid="{00000000-0005-0000-0000-0000DC640000}"/>
    <cellStyle name="Normal 36" xfId="25833" xr:uid="{00000000-0005-0000-0000-0000DD640000}"/>
    <cellStyle name="Normal 36 2" xfId="25834" xr:uid="{00000000-0005-0000-0000-0000DE640000}"/>
    <cellStyle name="Normal 37" xfId="25835" xr:uid="{00000000-0005-0000-0000-0000DF640000}"/>
    <cellStyle name="Normal 37 2" xfId="25836" xr:uid="{00000000-0005-0000-0000-0000E0640000}"/>
    <cellStyle name="Normal 38" xfId="25837" xr:uid="{00000000-0005-0000-0000-0000E1640000}"/>
    <cellStyle name="Normal 38 2" xfId="25838" xr:uid="{00000000-0005-0000-0000-0000E2640000}"/>
    <cellStyle name="Normal 39" xfId="25839" xr:uid="{00000000-0005-0000-0000-0000E3640000}"/>
    <cellStyle name="Normal 39 2" xfId="25840" xr:uid="{00000000-0005-0000-0000-0000E4640000}"/>
    <cellStyle name="Normal 4" xfId="16" xr:uid="{00000000-0005-0000-0000-0000E5640000}"/>
    <cellStyle name="Normal 4 10" xfId="50529" xr:uid="{58499E74-1C2E-42EB-9FE9-8FA01A05FF74}"/>
    <cellStyle name="Normal 4 11" xfId="50621" xr:uid="{AC8F642F-1335-4743-9E32-F4C0CE0C12FC}"/>
    <cellStyle name="Normal 4 2" xfId="25841" xr:uid="{00000000-0005-0000-0000-0000E6640000}"/>
    <cellStyle name="Normal 4 2 2" xfId="25842" xr:uid="{00000000-0005-0000-0000-0000E7640000}"/>
    <cellStyle name="Normal 4 2 3" xfId="50425" xr:uid="{4D3FF344-DE96-4421-92ED-9BF31FEA3343}"/>
    <cellStyle name="Normal 4 3" xfId="25843" xr:uid="{00000000-0005-0000-0000-0000E8640000}"/>
    <cellStyle name="Normal 4 3 2" xfId="25844" xr:uid="{00000000-0005-0000-0000-0000E9640000}"/>
    <cellStyle name="Normal 4 4" xfId="25845" xr:uid="{00000000-0005-0000-0000-0000EA640000}"/>
    <cellStyle name="Normal 4 4 2" xfId="25846" xr:uid="{00000000-0005-0000-0000-0000EB640000}"/>
    <cellStyle name="Normal 4 5" xfId="25847" xr:uid="{00000000-0005-0000-0000-0000EC640000}"/>
    <cellStyle name="Normal 4 5 2" xfId="25848" xr:uid="{00000000-0005-0000-0000-0000ED640000}"/>
    <cellStyle name="Normal 4 6" xfId="25849" xr:uid="{00000000-0005-0000-0000-0000EE640000}"/>
    <cellStyle name="Normal 4 6 2" xfId="25850" xr:uid="{00000000-0005-0000-0000-0000EF640000}"/>
    <cellStyle name="Normal 4 7" xfId="25851" xr:uid="{00000000-0005-0000-0000-0000F0640000}"/>
    <cellStyle name="Normal 4 8" xfId="25852" xr:uid="{00000000-0005-0000-0000-0000F1640000}"/>
    <cellStyle name="Normal 4 8 2" xfId="25853" xr:uid="{00000000-0005-0000-0000-0000F2640000}"/>
    <cellStyle name="Normal 4 8 3" xfId="25854" xr:uid="{00000000-0005-0000-0000-0000F3640000}"/>
    <cellStyle name="Normal 4 8 4" xfId="25855" xr:uid="{00000000-0005-0000-0000-0000F4640000}"/>
    <cellStyle name="Normal 4 9" xfId="25856" xr:uid="{00000000-0005-0000-0000-0000F5640000}"/>
    <cellStyle name="Normal 4_5A4 10-11 Templates Final" xfId="25857" xr:uid="{00000000-0005-0000-0000-0000F6640000}"/>
    <cellStyle name="Normal 40" xfId="25858" xr:uid="{00000000-0005-0000-0000-0000F7640000}"/>
    <cellStyle name="Normal 40 2" xfId="25859" xr:uid="{00000000-0005-0000-0000-0000F8640000}"/>
    <cellStyle name="Normal 41" xfId="25860" xr:uid="{00000000-0005-0000-0000-0000F9640000}"/>
    <cellStyle name="Normal 41 2" xfId="25861" xr:uid="{00000000-0005-0000-0000-0000FA640000}"/>
    <cellStyle name="Normal 42" xfId="25862" xr:uid="{00000000-0005-0000-0000-0000FB640000}"/>
    <cellStyle name="Normal 42 2" xfId="25863" xr:uid="{00000000-0005-0000-0000-0000FC640000}"/>
    <cellStyle name="Normal 43" xfId="25864" xr:uid="{00000000-0005-0000-0000-0000FD640000}"/>
    <cellStyle name="Normal 43 2" xfId="25865" xr:uid="{00000000-0005-0000-0000-0000FE640000}"/>
    <cellStyle name="Normal 44" xfId="25866" xr:uid="{00000000-0005-0000-0000-0000FF640000}"/>
    <cellStyle name="Normal 44 2" xfId="25867" xr:uid="{00000000-0005-0000-0000-000000650000}"/>
    <cellStyle name="Normal 45" xfId="25868" xr:uid="{00000000-0005-0000-0000-000001650000}"/>
    <cellStyle name="Normal 45 2" xfId="25869" xr:uid="{00000000-0005-0000-0000-000002650000}"/>
    <cellStyle name="Normal 46" xfId="25870" xr:uid="{00000000-0005-0000-0000-000003650000}"/>
    <cellStyle name="Normal 46 2" xfId="25871" xr:uid="{00000000-0005-0000-0000-000004650000}"/>
    <cellStyle name="Normal 47" xfId="25872" xr:uid="{00000000-0005-0000-0000-000005650000}"/>
    <cellStyle name="Normal 47 2" xfId="25873" xr:uid="{00000000-0005-0000-0000-000006650000}"/>
    <cellStyle name="Normal 48" xfId="25874" xr:uid="{00000000-0005-0000-0000-000007650000}"/>
    <cellStyle name="Normal 48 2" xfId="25875" xr:uid="{00000000-0005-0000-0000-000008650000}"/>
    <cellStyle name="Normal 49" xfId="25876" xr:uid="{00000000-0005-0000-0000-000009650000}"/>
    <cellStyle name="Normal 49 2" xfId="25877" xr:uid="{00000000-0005-0000-0000-00000A650000}"/>
    <cellStyle name="Normal 5" xfId="20" xr:uid="{00000000-0005-0000-0000-00000B650000}"/>
    <cellStyle name="Normal 5 10" xfId="25878" xr:uid="{00000000-0005-0000-0000-00000C650000}"/>
    <cellStyle name="Normal 5 11" xfId="25879" xr:uid="{00000000-0005-0000-0000-00000D650000}"/>
    <cellStyle name="Normal 5 12" xfId="50407" xr:uid="{9455B744-0BE4-4FFD-82F1-4B0231BB7A23}"/>
    <cellStyle name="Normal 5 13" xfId="50448" xr:uid="{330C5B48-2CF1-415C-BFB7-627CA21659C9}"/>
    <cellStyle name="Normal 5 13 2" xfId="50657" xr:uid="{579E4E14-57B3-4211-81FF-6E5CA358C7A3}"/>
    <cellStyle name="Normal 5 14" xfId="50484" xr:uid="{15B5CD43-CA99-4257-978C-B63BBCA7D7FF}"/>
    <cellStyle name="Normal 5 15" xfId="50527" xr:uid="{82F910FF-2908-4F56-8595-6F1379A9BD04}"/>
    <cellStyle name="Normal 5 16" xfId="50574" xr:uid="{096952E0-5C20-4F5D-A53C-5D94842D2DA4}"/>
    <cellStyle name="Normal 5 17" xfId="50620" xr:uid="{1B365642-D55D-4337-9BF8-7B9E26B2DB87}"/>
    <cellStyle name="Normal 5 2" xfId="5" xr:uid="{00000000-0005-0000-0000-00000E650000}"/>
    <cellStyle name="Normal 5 2 10" xfId="25880" xr:uid="{00000000-0005-0000-0000-00000F650000}"/>
    <cellStyle name="Normal 5 2 11" xfId="25881" xr:uid="{00000000-0005-0000-0000-000010650000}"/>
    <cellStyle name="Normal 5 2 12" xfId="25882" xr:uid="{00000000-0005-0000-0000-000011650000}"/>
    <cellStyle name="Normal 5 2 13" xfId="50422" xr:uid="{8803C99B-1B50-49C9-93FF-46D5EE7B0640}"/>
    <cellStyle name="Normal 5 2 14" xfId="50459" xr:uid="{200EDA0D-AEBA-429D-88CC-ACEB9DB855CC}"/>
    <cellStyle name="Normal 5 2 15" xfId="50494" xr:uid="{0683738D-6954-4E9A-8AB5-1F5341E4B3B6}"/>
    <cellStyle name="Normal 5 2 16" xfId="50586" xr:uid="{9B4024EC-2910-400A-B1F7-666436C006C2}"/>
    <cellStyle name="Normal 5 2 17" xfId="50605" xr:uid="{36F6A1E0-0D2D-49BE-B4B2-1416A78D838B}"/>
    <cellStyle name="Normal 5 2 18" xfId="50642" xr:uid="{87049C80-58E2-45C8-BECF-D7512A1D3629}"/>
    <cellStyle name="Normal 5 2 19" xfId="50650" xr:uid="{ACA387EB-3088-4F93-A605-FCA158F5411E}"/>
    <cellStyle name="Normal 5 2 2" xfId="25883" xr:uid="{00000000-0005-0000-0000-000012650000}"/>
    <cellStyle name="Normal 5 2 2 10" xfId="25884" xr:uid="{00000000-0005-0000-0000-000013650000}"/>
    <cellStyle name="Normal 5 2 2 2" xfId="25885" xr:uid="{00000000-0005-0000-0000-000014650000}"/>
    <cellStyle name="Normal 5 2 2 2 2" xfId="25886" xr:uid="{00000000-0005-0000-0000-000015650000}"/>
    <cellStyle name="Normal 5 2 2 2 2 2" xfId="25887" xr:uid="{00000000-0005-0000-0000-000016650000}"/>
    <cellStyle name="Normal 5 2 2 2 2 3" xfId="25888" xr:uid="{00000000-0005-0000-0000-000017650000}"/>
    <cellStyle name="Normal 5 2 2 2 3" xfId="25889" xr:uid="{00000000-0005-0000-0000-000018650000}"/>
    <cellStyle name="Normal 5 2 2 2 3 2" xfId="25890" xr:uid="{00000000-0005-0000-0000-000019650000}"/>
    <cellStyle name="Normal 5 2 2 2 3 3" xfId="25891" xr:uid="{00000000-0005-0000-0000-00001A650000}"/>
    <cellStyle name="Normal 5 2 2 2 4" xfId="25892" xr:uid="{00000000-0005-0000-0000-00001B650000}"/>
    <cellStyle name="Normal 5 2 2 2 4 2" xfId="25893" xr:uid="{00000000-0005-0000-0000-00001C650000}"/>
    <cellStyle name="Normal 5 2 2 2 4 3" xfId="25894" xr:uid="{00000000-0005-0000-0000-00001D650000}"/>
    <cellStyle name="Normal 5 2 2 2 5" xfId="25895" xr:uid="{00000000-0005-0000-0000-00001E650000}"/>
    <cellStyle name="Normal 5 2 2 2 5 2" xfId="25896" xr:uid="{00000000-0005-0000-0000-00001F650000}"/>
    <cellStyle name="Normal 5 2 2 2 5 3" xfId="25897" xr:uid="{00000000-0005-0000-0000-000020650000}"/>
    <cellStyle name="Normal 5 2 2 2 6" xfId="25898" xr:uid="{00000000-0005-0000-0000-000021650000}"/>
    <cellStyle name="Normal 5 2 2 2 7" xfId="25899" xr:uid="{00000000-0005-0000-0000-000022650000}"/>
    <cellStyle name="Normal 5 2 2 3" xfId="25900" xr:uid="{00000000-0005-0000-0000-000023650000}"/>
    <cellStyle name="Normal 5 2 2 3 2" xfId="25901" xr:uid="{00000000-0005-0000-0000-000024650000}"/>
    <cellStyle name="Normal 5 2 2 3 2 2" xfId="25902" xr:uid="{00000000-0005-0000-0000-000025650000}"/>
    <cellStyle name="Normal 5 2 2 3 2 3" xfId="25903" xr:uid="{00000000-0005-0000-0000-000026650000}"/>
    <cellStyle name="Normal 5 2 2 3 3" xfId="25904" xr:uid="{00000000-0005-0000-0000-000027650000}"/>
    <cellStyle name="Normal 5 2 2 3 3 2" xfId="25905" xr:uid="{00000000-0005-0000-0000-000028650000}"/>
    <cellStyle name="Normal 5 2 2 3 3 3" xfId="25906" xr:uid="{00000000-0005-0000-0000-000029650000}"/>
    <cellStyle name="Normal 5 2 2 3 4" xfId="25907" xr:uid="{00000000-0005-0000-0000-00002A650000}"/>
    <cellStyle name="Normal 5 2 2 3 4 2" xfId="25908" xr:uid="{00000000-0005-0000-0000-00002B650000}"/>
    <cellStyle name="Normal 5 2 2 3 4 3" xfId="25909" xr:uid="{00000000-0005-0000-0000-00002C650000}"/>
    <cellStyle name="Normal 5 2 2 3 5" xfId="25910" xr:uid="{00000000-0005-0000-0000-00002D650000}"/>
    <cellStyle name="Normal 5 2 2 3 5 2" xfId="25911" xr:uid="{00000000-0005-0000-0000-00002E650000}"/>
    <cellStyle name="Normal 5 2 2 3 5 3" xfId="25912" xr:uid="{00000000-0005-0000-0000-00002F650000}"/>
    <cellStyle name="Normal 5 2 2 3 6" xfId="25913" xr:uid="{00000000-0005-0000-0000-000030650000}"/>
    <cellStyle name="Normal 5 2 2 3 7" xfId="25914" xr:uid="{00000000-0005-0000-0000-000031650000}"/>
    <cellStyle name="Normal 5 2 2 4" xfId="25915" xr:uid="{00000000-0005-0000-0000-000032650000}"/>
    <cellStyle name="Normal 5 2 2 4 2" xfId="25916" xr:uid="{00000000-0005-0000-0000-000033650000}"/>
    <cellStyle name="Normal 5 2 2 4 3" xfId="25917" xr:uid="{00000000-0005-0000-0000-000034650000}"/>
    <cellStyle name="Normal 5 2 2 5" xfId="25918" xr:uid="{00000000-0005-0000-0000-000035650000}"/>
    <cellStyle name="Normal 5 2 2 5 2" xfId="25919" xr:uid="{00000000-0005-0000-0000-000036650000}"/>
    <cellStyle name="Normal 5 2 2 5 3" xfId="25920" xr:uid="{00000000-0005-0000-0000-000037650000}"/>
    <cellStyle name="Normal 5 2 2 6" xfId="25921" xr:uid="{00000000-0005-0000-0000-000038650000}"/>
    <cellStyle name="Normal 5 2 2 6 2" xfId="25922" xr:uid="{00000000-0005-0000-0000-000039650000}"/>
    <cellStyle name="Normal 5 2 2 6 3" xfId="25923" xr:uid="{00000000-0005-0000-0000-00003A650000}"/>
    <cellStyle name="Normal 5 2 2 7" xfId="25924" xr:uid="{00000000-0005-0000-0000-00003B650000}"/>
    <cellStyle name="Normal 5 2 2 7 2" xfId="25925" xr:uid="{00000000-0005-0000-0000-00003C650000}"/>
    <cellStyle name="Normal 5 2 2 7 3" xfId="25926" xr:uid="{00000000-0005-0000-0000-00003D650000}"/>
    <cellStyle name="Normal 5 2 2 8" xfId="25927" xr:uid="{00000000-0005-0000-0000-00003E650000}"/>
    <cellStyle name="Normal 5 2 2 9" xfId="25928" xr:uid="{00000000-0005-0000-0000-00003F650000}"/>
    <cellStyle name="Normal 5 2 3" xfId="25929" xr:uid="{00000000-0005-0000-0000-000040650000}"/>
    <cellStyle name="Normal 5 2 3 2" xfId="25930" xr:uid="{00000000-0005-0000-0000-000041650000}"/>
    <cellStyle name="Normal 5 2 3 2 2" xfId="25931" xr:uid="{00000000-0005-0000-0000-000042650000}"/>
    <cellStyle name="Normal 5 2 3 2 3" xfId="25932" xr:uid="{00000000-0005-0000-0000-000043650000}"/>
    <cellStyle name="Normal 5 2 3 3" xfId="25933" xr:uid="{00000000-0005-0000-0000-000044650000}"/>
    <cellStyle name="Normal 5 2 3 3 2" xfId="25934" xr:uid="{00000000-0005-0000-0000-000045650000}"/>
    <cellStyle name="Normal 5 2 3 3 3" xfId="25935" xr:uid="{00000000-0005-0000-0000-000046650000}"/>
    <cellStyle name="Normal 5 2 3 4" xfId="25936" xr:uid="{00000000-0005-0000-0000-000047650000}"/>
    <cellStyle name="Normal 5 2 3 4 2" xfId="25937" xr:uid="{00000000-0005-0000-0000-000048650000}"/>
    <cellStyle name="Normal 5 2 3 4 3" xfId="25938" xr:uid="{00000000-0005-0000-0000-000049650000}"/>
    <cellStyle name="Normal 5 2 3 5" xfId="25939" xr:uid="{00000000-0005-0000-0000-00004A650000}"/>
    <cellStyle name="Normal 5 2 3 5 2" xfId="25940" xr:uid="{00000000-0005-0000-0000-00004B650000}"/>
    <cellStyle name="Normal 5 2 3 5 3" xfId="25941" xr:uid="{00000000-0005-0000-0000-00004C650000}"/>
    <cellStyle name="Normal 5 2 3 6" xfId="25942" xr:uid="{00000000-0005-0000-0000-00004D650000}"/>
    <cellStyle name="Normal 5 2 3 7" xfId="25943" xr:uid="{00000000-0005-0000-0000-00004E650000}"/>
    <cellStyle name="Normal 5 2 4" xfId="25944" xr:uid="{00000000-0005-0000-0000-00004F650000}"/>
    <cellStyle name="Normal 5 2 4 2" xfId="25945" xr:uid="{00000000-0005-0000-0000-000050650000}"/>
    <cellStyle name="Normal 5 2 4 2 2" xfId="25946" xr:uid="{00000000-0005-0000-0000-000051650000}"/>
    <cellStyle name="Normal 5 2 4 2 3" xfId="25947" xr:uid="{00000000-0005-0000-0000-000052650000}"/>
    <cellStyle name="Normal 5 2 4 3" xfId="25948" xr:uid="{00000000-0005-0000-0000-000053650000}"/>
    <cellStyle name="Normal 5 2 4 3 2" xfId="25949" xr:uid="{00000000-0005-0000-0000-000054650000}"/>
    <cellStyle name="Normal 5 2 4 3 3" xfId="25950" xr:uid="{00000000-0005-0000-0000-000055650000}"/>
    <cellStyle name="Normal 5 2 4 4" xfId="25951" xr:uid="{00000000-0005-0000-0000-000056650000}"/>
    <cellStyle name="Normal 5 2 4 4 2" xfId="25952" xr:uid="{00000000-0005-0000-0000-000057650000}"/>
    <cellStyle name="Normal 5 2 4 4 3" xfId="25953" xr:uid="{00000000-0005-0000-0000-000058650000}"/>
    <cellStyle name="Normal 5 2 4 5" xfId="25954" xr:uid="{00000000-0005-0000-0000-000059650000}"/>
    <cellStyle name="Normal 5 2 4 5 2" xfId="25955" xr:uid="{00000000-0005-0000-0000-00005A650000}"/>
    <cellStyle name="Normal 5 2 4 5 3" xfId="25956" xr:uid="{00000000-0005-0000-0000-00005B650000}"/>
    <cellStyle name="Normal 5 2 4 6" xfId="25957" xr:uid="{00000000-0005-0000-0000-00005C650000}"/>
    <cellStyle name="Normal 5 2 4 7" xfId="25958" xr:uid="{00000000-0005-0000-0000-00005D650000}"/>
    <cellStyle name="Normal 5 2 5" xfId="25959" xr:uid="{00000000-0005-0000-0000-00005E650000}"/>
    <cellStyle name="Normal 5 2 5 2" xfId="25960" xr:uid="{00000000-0005-0000-0000-00005F650000}"/>
    <cellStyle name="Normal 5 2 5 3" xfId="25961" xr:uid="{00000000-0005-0000-0000-000060650000}"/>
    <cellStyle name="Normal 5 2 6" xfId="25962" xr:uid="{00000000-0005-0000-0000-000061650000}"/>
    <cellStyle name="Normal 5 2 6 2" xfId="25963" xr:uid="{00000000-0005-0000-0000-000062650000}"/>
    <cellStyle name="Normal 5 2 6 3" xfId="25964" xr:uid="{00000000-0005-0000-0000-000063650000}"/>
    <cellStyle name="Normal 5 2 7" xfId="25965" xr:uid="{00000000-0005-0000-0000-000064650000}"/>
    <cellStyle name="Normal 5 2 7 2" xfId="25966" xr:uid="{00000000-0005-0000-0000-000065650000}"/>
    <cellStyle name="Normal 5 2 7 3" xfId="25967" xr:uid="{00000000-0005-0000-0000-000066650000}"/>
    <cellStyle name="Normal 5 2 8" xfId="25968" xr:uid="{00000000-0005-0000-0000-000067650000}"/>
    <cellStyle name="Normal 5 2 8 2" xfId="25969" xr:uid="{00000000-0005-0000-0000-000068650000}"/>
    <cellStyle name="Normal 5 2 8 3" xfId="25970" xr:uid="{00000000-0005-0000-0000-000069650000}"/>
    <cellStyle name="Normal 5 2 9" xfId="25971" xr:uid="{00000000-0005-0000-0000-00006A650000}"/>
    <cellStyle name="Normal 5 3" xfId="25972" xr:uid="{00000000-0005-0000-0000-00006B650000}"/>
    <cellStyle name="Normal 5 3 2" xfId="25973" xr:uid="{00000000-0005-0000-0000-00006C650000}"/>
    <cellStyle name="Normal 5 3 2 2" xfId="25974" xr:uid="{00000000-0005-0000-0000-00006D650000}"/>
    <cellStyle name="Normal 5 3 2 2 2" xfId="25975" xr:uid="{00000000-0005-0000-0000-00006E650000}"/>
    <cellStyle name="Normal 5 3 2 2 3" xfId="25976" xr:uid="{00000000-0005-0000-0000-00006F650000}"/>
    <cellStyle name="Normal 5 3 2 3" xfId="25977" xr:uid="{00000000-0005-0000-0000-000070650000}"/>
    <cellStyle name="Normal 5 3 2 3 2" xfId="25978" xr:uid="{00000000-0005-0000-0000-000071650000}"/>
    <cellStyle name="Normal 5 3 2 3 3" xfId="25979" xr:uid="{00000000-0005-0000-0000-000072650000}"/>
    <cellStyle name="Normal 5 3 2 4" xfId="25980" xr:uid="{00000000-0005-0000-0000-000073650000}"/>
    <cellStyle name="Normal 5 3 2 4 2" xfId="25981" xr:uid="{00000000-0005-0000-0000-000074650000}"/>
    <cellStyle name="Normal 5 3 2 4 3" xfId="25982" xr:uid="{00000000-0005-0000-0000-000075650000}"/>
    <cellStyle name="Normal 5 3 2 5" xfId="25983" xr:uid="{00000000-0005-0000-0000-000076650000}"/>
    <cellStyle name="Normal 5 3 2 5 2" xfId="25984" xr:uid="{00000000-0005-0000-0000-000077650000}"/>
    <cellStyle name="Normal 5 3 2 5 3" xfId="25985" xr:uid="{00000000-0005-0000-0000-000078650000}"/>
    <cellStyle name="Normal 5 3 2 6" xfId="25986" xr:uid="{00000000-0005-0000-0000-000079650000}"/>
    <cellStyle name="Normal 5 3 2 7" xfId="25987" xr:uid="{00000000-0005-0000-0000-00007A650000}"/>
    <cellStyle name="Normal 5 3 3" xfId="25988" xr:uid="{00000000-0005-0000-0000-00007B650000}"/>
    <cellStyle name="Normal 5 3 3 2" xfId="25989" xr:uid="{00000000-0005-0000-0000-00007C650000}"/>
    <cellStyle name="Normal 5 3 3 2 2" xfId="25990" xr:uid="{00000000-0005-0000-0000-00007D650000}"/>
    <cellStyle name="Normal 5 3 3 2 3" xfId="25991" xr:uid="{00000000-0005-0000-0000-00007E650000}"/>
    <cellStyle name="Normal 5 3 3 3" xfId="25992" xr:uid="{00000000-0005-0000-0000-00007F650000}"/>
    <cellStyle name="Normal 5 3 3 3 2" xfId="25993" xr:uid="{00000000-0005-0000-0000-000080650000}"/>
    <cellStyle name="Normal 5 3 3 3 3" xfId="25994" xr:uid="{00000000-0005-0000-0000-000081650000}"/>
    <cellStyle name="Normal 5 3 3 4" xfId="25995" xr:uid="{00000000-0005-0000-0000-000082650000}"/>
    <cellStyle name="Normal 5 3 3 4 2" xfId="25996" xr:uid="{00000000-0005-0000-0000-000083650000}"/>
    <cellStyle name="Normal 5 3 3 4 3" xfId="25997" xr:uid="{00000000-0005-0000-0000-000084650000}"/>
    <cellStyle name="Normal 5 3 3 5" xfId="25998" xr:uid="{00000000-0005-0000-0000-000085650000}"/>
    <cellStyle name="Normal 5 3 3 5 2" xfId="25999" xr:uid="{00000000-0005-0000-0000-000086650000}"/>
    <cellStyle name="Normal 5 3 3 5 3" xfId="26000" xr:uid="{00000000-0005-0000-0000-000087650000}"/>
    <cellStyle name="Normal 5 3 3 6" xfId="26001" xr:uid="{00000000-0005-0000-0000-000088650000}"/>
    <cellStyle name="Normal 5 3 3 7" xfId="26002" xr:uid="{00000000-0005-0000-0000-000089650000}"/>
    <cellStyle name="Normal 5 3 4" xfId="26003" xr:uid="{00000000-0005-0000-0000-00008A650000}"/>
    <cellStyle name="Normal 5 3 4 2" xfId="26004" xr:uid="{00000000-0005-0000-0000-00008B650000}"/>
    <cellStyle name="Normal 5 3 4 3" xfId="26005" xr:uid="{00000000-0005-0000-0000-00008C650000}"/>
    <cellStyle name="Normal 5 3 5" xfId="26006" xr:uid="{00000000-0005-0000-0000-00008D650000}"/>
    <cellStyle name="Normal 5 3 5 2" xfId="26007" xr:uid="{00000000-0005-0000-0000-00008E650000}"/>
    <cellStyle name="Normal 5 3 5 3" xfId="26008" xr:uid="{00000000-0005-0000-0000-00008F650000}"/>
    <cellStyle name="Normal 5 3 6" xfId="26009" xr:uid="{00000000-0005-0000-0000-000090650000}"/>
    <cellStyle name="Normal 5 3 6 2" xfId="26010" xr:uid="{00000000-0005-0000-0000-000091650000}"/>
    <cellStyle name="Normal 5 3 6 3" xfId="26011" xr:uid="{00000000-0005-0000-0000-000092650000}"/>
    <cellStyle name="Normal 5 3 7" xfId="26012" xr:uid="{00000000-0005-0000-0000-000093650000}"/>
    <cellStyle name="Normal 5 3 7 2" xfId="26013" xr:uid="{00000000-0005-0000-0000-000094650000}"/>
    <cellStyle name="Normal 5 3 7 3" xfId="26014" xr:uid="{00000000-0005-0000-0000-000095650000}"/>
    <cellStyle name="Normal 5 3 8" xfId="26015" xr:uid="{00000000-0005-0000-0000-000096650000}"/>
    <cellStyle name="Normal 5 3 9" xfId="26016" xr:uid="{00000000-0005-0000-0000-000097650000}"/>
    <cellStyle name="Normal 5 4" xfId="26017" xr:uid="{00000000-0005-0000-0000-000098650000}"/>
    <cellStyle name="Normal 5 4 2" xfId="26018" xr:uid="{00000000-0005-0000-0000-000099650000}"/>
    <cellStyle name="Normal 5 4 2 2" xfId="26019" xr:uid="{00000000-0005-0000-0000-00009A650000}"/>
    <cellStyle name="Normal 5 4 2 3" xfId="26020" xr:uid="{00000000-0005-0000-0000-00009B650000}"/>
    <cellStyle name="Normal 5 4 3" xfId="26021" xr:uid="{00000000-0005-0000-0000-00009C650000}"/>
    <cellStyle name="Normal 5 4 3 2" xfId="26022" xr:uid="{00000000-0005-0000-0000-00009D650000}"/>
    <cellStyle name="Normal 5 4 3 3" xfId="26023" xr:uid="{00000000-0005-0000-0000-00009E650000}"/>
    <cellStyle name="Normal 5 4 4" xfId="26024" xr:uid="{00000000-0005-0000-0000-00009F650000}"/>
    <cellStyle name="Normal 5 4 4 2" xfId="26025" xr:uid="{00000000-0005-0000-0000-0000A0650000}"/>
    <cellStyle name="Normal 5 4 4 3" xfId="26026" xr:uid="{00000000-0005-0000-0000-0000A1650000}"/>
    <cellStyle name="Normal 5 4 5" xfId="26027" xr:uid="{00000000-0005-0000-0000-0000A2650000}"/>
    <cellStyle name="Normal 5 4 5 2" xfId="26028" xr:uid="{00000000-0005-0000-0000-0000A3650000}"/>
    <cellStyle name="Normal 5 4 5 3" xfId="26029" xr:uid="{00000000-0005-0000-0000-0000A4650000}"/>
    <cellStyle name="Normal 5 4 6" xfId="26030" xr:uid="{00000000-0005-0000-0000-0000A5650000}"/>
    <cellStyle name="Normal 5 4 7" xfId="26031" xr:uid="{00000000-0005-0000-0000-0000A6650000}"/>
    <cellStyle name="Normal 5 5" xfId="26032" xr:uid="{00000000-0005-0000-0000-0000A7650000}"/>
    <cellStyle name="Normal 5 5 2" xfId="26033" xr:uid="{00000000-0005-0000-0000-0000A8650000}"/>
    <cellStyle name="Normal 5 5 2 2" xfId="26034" xr:uid="{00000000-0005-0000-0000-0000A9650000}"/>
    <cellStyle name="Normal 5 5 2 3" xfId="26035" xr:uid="{00000000-0005-0000-0000-0000AA650000}"/>
    <cellStyle name="Normal 5 5 3" xfId="26036" xr:uid="{00000000-0005-0000-0000-0000AB650000}"/>
    <cellStyle name="Normal 5 5 3 2" xfId="26037" xr:uid="{00000000-0005-0000-0000-0000AC650000}"/>
    <cellStyle name="Normal 5 5 3 3" xfId="26038" xr:uid="{00000000-0005-0000-0000-0000AD650000}"/>
    <cellStyle name="Normal 5 5 4" xfId="26039" xr:uid="{00000000-0005-0000-0000-0000AE650000}"/>
    <cellStyle name="Normal 5 5 4 2" xfId="26040" xr:uid="{00000000-0005-0000-0000-0000AF650000}"/>
    <cellStyle name="Normal 5 5 4 3" xfId="26041" xr:uid="{00000000-0005-0000-0000-0000B0650000}"/>
    <cellStyle name="Normal 5 5 5" xfId="26042" xr:uid="{00000000-0005-0000-0000-0000B1650000}"/>
    <cellStyle name="Normal 5 5 5 2" xfId="26043" xr:uid="{00000000-0005-0000-0000-0000B2650000}"/>
    <cellStyle name="Normal 5 5 5 3" xfId="26044" xr:uid="{00000000-0005-0000-0000-0000B3650000}"/>
    <cellStyle name="Normal 5 5 6" xfId="26045" xr:uid="{00000000-0005-0000-0000-0000B4650000}"/>
    <cellStyle name="Normal 5 5 7" xfId="26046" xr:uid="{00000000-0005-0000-0000-0000B5650000}"/>
    <cellStyle name="Normal 5 6" xfId="26047" xr:uid="{00000000-0005-0000-0000-0000B6650000}"/>
    <cellStyle name="Normal 5 6 2" xfId="26048" xr:uid="{00000000-0005-0000-0000-0000B7650000}"/>
    <cellStyle name="Normal 5 6 3" xfId="26049" xr:uid="{00000000-0005-0000-0000-0000B8650000}"/>
    <cellStyle name="Normal 5 7" xfId="26050" xr:uid="{00000000-0005-0000-0000-0000B9650000}"/>
    <cellStyle name="Normal 5 7 2" xfId="26051" xr:uid="{00000000-0005-0000-0000-0000BA650000}"/>
    <cellStyle name="Normal 5 7 3" xfId="26052" xr:uid="{00000000-0005-0000-0000-0000BB650000}"/>
    <cellStyle name="Normal 5 8" xfId="26053" xr:uid="{00000000-0005-0000-0000-0000BC650000}"/>
    <cellStyle name="Normal 5 8 2" xfId="26054" xr:uid="{00000000-0005-0000-0000-0000BD650000}"/>
    <cellStyle name="Normal 5 8 3" xfId="26055" xr:uid="{00000000-0005-0000-0000-0000BE650000}"/>
    <cellStyle name="Normal 5 8 4" xfId="26056" xr:uid="{00000000-0005-0000-0000-0000BF650000}"/>
    <cellStyle name="Normal 5 9" xfId="26057" xr:uid="{00000000-0005-0000-0000-0000C0650000}"/>
    <cellStyle name="Normal 5 9 2" xfId="26058" xr:uid="{00000000-0005-0000-0000-0000C1650000}"/>
    <cellStyle name="Normal 5 9 3" xfId="26059" xr:uid="{00000000-0005-0000-0000-0000C2650000}"/>
    <cellStyle name="Normal 5_5A4 10-11 Templates Final" xfId="26060" xr:uid="{00000000-0005-0000-0000-0000C3650000}"/>
    <cellStyle name="Normal 50" xfId="26061" xr:uid="{00000000-0005-0000-0000-0000C4650000}"/>
    <cellStyle name="Normal 51" xfId="26062" xr:uid="{00000000-0005-0000-0000-0000C5650000}"/>
    <cellStyle name="Normal 52" xfId="26063" xr:uid="{00000000-0005-0000-0000-0000C6650000}"/>
    <cellStyle name="Normal 52 2" xfId="26064" xr:uid="{00000000-0005-0000-0000-0000C7650000}"/>
    <cellStyle name="Normal 53" xfId="26065" xr:uid="{00000000-0005-0000-0000-0000C8650000}"/>
    <cellStyle name="Normal 54" xfId="26066" xr:uid="{00000000-0005-0000-0000-0000C9650000}"/>
    <cellStyle name="Normal 55" xfId="26067" xr:uid="{00000000-0005-0000-0000-0000CA650000}"/>
    <cellStyle name="Normal 56" xfId="26068" xr:uid="{00000000-0005-0000-0000-0000CB650000}"/>
    <cellStyle name="Normal 56 10" xfId="50544" xr:uid="{0237DCE8-E208-4B67-85F1-AAFEFAE2E4E7}"/>
    <cellStyle name="Normal 56 2" xfId="26069" xr:uid="{00000000-0005-0000-0000-0000CC650000}"/>
    <cellStyle name="Normal 56 2 2" xfId="26070" xr:uid="{00000000-0005-0000-0000-0000CD650000}"/>
    <cellStyle name="Normal 56 2 3" xfId="26071" xr:uid="{00000000-0005-0000-0000-0000CE650000}"/>
    <cellStyle name="Normal 56 2 4" xfId="26072" xr:uid="{00000000-0005-0000-0000-0000CF650000}"/>
    <cellStyle name="Normal 56 2 5" xfId="15" xr:uid="{00000000-0005-0000-0000-0000D0650000}"/>
    <cellStyle name="Normal 56 3" xfId="17" xr:uid="{00000000-0005-0000-0000-0000D1650000}"/>
    <cellStyle name="Normal 56 4" xfId="19" xr:uid="{00000000-0005-0000-0000-0000D2650000}"/>
    <cellStyle name="Normal 56 5" xfId="18" xr:uid="{00000000-0005-0000-0000-0000D3650000}"/>
    <cellStyle name="Normal 56 6" xfId="26073" xr:uid="{00000000-0005-0000-0000-0000D4650000}"/>
    <cellStyle name="Normal 56 7" xfId="21" xr:uid="{00000000-0005-0000-0000-0000D5650000}"/>
    <cellStyle name="Normal 57" xfId="26074" xr:uid="{00000000-0005-0000-0000-0000D6650000}"/>
    <cellStyle name="Normal 58" xfId="26075" xr:uid="{00000000-0005-0000-0000-0000D7650000}"/>
    <cellStyle name="Normal 58 2" xfId="26076" xr:uid="{00000000-0005-0000-0000-0000D8650000}"/>
    <cellStyle name="Normal 58 3" xfId="26077" xr:uid="{00000000-0005-0000-0000-0000D9650000}"/>
    <cellStyle name="Normal 58 4" xfId="26078" xr:uid="{00000000-0005-0000-0000-0000DA650000}"/>
    <cellStyle name="Normal 59" xfId="26079" xr:uid="{00000000-0005-0000-0000-0000DB650000}"/>
    <cellStyle name="Normal 6" xfId="26080" xr:uid="{00000000-0005-0000-0000-0000DC650000}"/>
    <cellStyle name="Normal 6 10" xfId="26081" xr:uid="{00000000-0005-0000-0000-0000DD650000}"/>
    <cellStyle name="Normal 6 11" xfId="26082" xr:uid="{00000000-0005-0000-0000-0000DE650000}"/>
    <cellStyle name="Normal 6 2" xfId="26083" xr:uid="{00000000-0005-0000-0000-0000DF650000}"/>
    <cellStyle name="Normal 6 2 10" xfId="26084" xr:uid="{00000000-0005-0000-0000-0000E0650000}"/>
    <cellStyle name="Normal 6 2 11" xfId="26085" xr:uid="{00000000-0005-0000-0000-0000E1650000}"/>
    <cellStyle name="Normal 6 2 2" xfId="4" xr:uid="{00000000-0005-0000-0000-0000E2650000}"/>
    <cellStyle name="Normal 6 2 2 2" xfId="26086" xr:uid="{00000000-0005-0000-0000-0000E3650000}"/>
    <cellStyle name="Normal 6 2 2 2 2" xfId="26087" xr:uid="{00000000-0005-0000-0000-0000E4650000}"/>
    <cellStyle name="Normal 6 2 2 2 2 2" xfId="26088" xr:uid="{00000000-0005-0000-0000-0000E5650000}"/>
    <cellStyle name="Normal 6 2 2 2 2 3" xfId="26089" xr:uid="{00000000-0005-0000-0000-0000E6650000}"/>
    <cellStyle name="Normal 6 2 2 2 3" xfId="26090" xr:uid="{00000000-0005-0000-0000-0000E7650000}"/>
    <cellStyle name="Normal 6 2 2 2 3 2" xfId="26091" xr:uid="{00000000-0005-0000-0000-0000E8650000}"/>
    <cellStyle name="Normal 6 2 2 2 3 3" xfId="26092" xr:uid="{00000000-0005-0000-0000-0000E9650000}"/>
    <cellStyle name="Normal 6 2 2 2 4" xfId="26093" xr:uid="{00000000-0005-0000-0000-0000EA650000}"/>
    <cellStyle name="Normal 6 2 2 2 4 2" xfId="26094" xr:uid="{00000000-0005-0000-0000-0000EB650000}"/>
    <cellStyle name="Normal 6 2 2 2 4 3" xfId="26095" xr:uid="{00000000-0005-0000-0000-0000EC650000}"/>
    <cellStyle name="Normal 6 2 2 2 5" xfId="26096" xr:uid="{00000000-0005-0000-0000-0000ED650000}"/>
    <cellStyle name="Normal 6 2 2 2 5 2" xfId="26097" xr:uid="{00000000-0005-0000-0000-0000EE650000}"/>
    <cellStyle name="Normal 6 2 2 2 5 3" xfId="26098" xr:uid="{00000000-0005-0000-0000-0000EF650000}"/>
    <cellStyle name="Normal 6 2 2 2 6" xfId="26099" xr:uid="{00000000-0005-0000-0000-0000F0650000}"/>
    <cellStyle name="Normal 6 2 2 2 7" xfId="26100" xr:uid="{00000000-0005-0000-0000-0000F1650000}"/>
    <cellStyle name="Normal 6 2 2 3" xfId="26101" xr:uid="{00000000-0005-0000-0000-0000F2650000}"/>
    <cellStyle name="Normal 6 2 2 3 2" xfId="26102" xr:uid="{00000000-0005-0000-0000-0000F3650000}"/>
    <cellStyle name="Normal 6 2 2 3 2 2" xfId="26103" xr:uid="{00000000-0005-0000-0000-0000F4650000}"/>
    <cellStyle name="Normal 6 2 2 3 2 3" xfId="26104" xr:uid="{00000000-0005-0000-0000-0000F5650000}"/>
    <cellStyle name="Normal 6 2 2 3 3" xfId="26105" xr:uid="{00000000-0005-0000-0000-0000F6650000}"/>
    <cellStyle name="Normal 6 2 2 3 3 2" xfId="26106" xr:uid="{00000000-0005-0000-0000-0000F7650000}"/>
    <cellStyle name="Normal 6 2 2 3 3 3" xfId="26107" xr:uid="{00000000-0005-0000-0000-0000F8650000}"/>
    <cellStyle name="Normal 6 2 2 3 4" xfId="26108" xr:uid="{00000000-0005-0000-0000-0000F9650000}"/>
    <cellStyle name="Normal 6 2 2 3 4 2" xfId="26109" xr:uid="{00000000-0005-0000-0000-0000FA650000}"/>
    <cellStyle name="Normal 6 2 2 3 4 3" xfId="26110" xr:uid="{00000000-0005-0000-0000-0000FB650000}"/>
    <cellStyle name="Normal 6 2 2 3 5" xfId="26111" xr:uid="{00000000-0005-0000-0000-0000FC650000}"/>
    <cellStyle name="Normal 6 2 2 3 5 2" xfId="26112" xr:uid="{00000000-0005-0000-0000-0000FD650000}"/>
    <cellStyle name="Normal 6 2 2 3 5 3" xfId="26113" xr:uid="{00000000-0005-0000-0000-0000FE650000}"/>
    <cellStyle name="Normal 6 2 2 3 6" xfId="26114" xr:uid="{00000000-0005-0000-0000-0000FF650000}"/>
    <cellStyle name="Normal 6 2 2 3 7" xfId="26115" xr:uid="{00000000-0005-0000-0000-000000660000}"/>
    <cellStyle name="Normal 6 2 2 4" xfId="26116" xr:uid="{00000000-0005-0000-0000-000001660000}"/>
    <cellStyle name="Normal 6 2 2 4 2" xfId="26117" xr:uid="{00000000-0005-0000-0000-000002660000}"/>
    <cellStyle name="Normal 6 2 2 4 3" xfId="26118" xr:uid="{00000000-0005-0000-0000-000003660000}"/>
    <cellStyle name="Normal 6 2 2 5" xfId="26119" xr:uid="{00000000-0005-0000-0000-000004660000}"/>
    <cellStyle name="Normal 6 2 2 5 2" xfId="26120" xr:uid="{00000000-0005-0000-0000-000005660000}"/>
    <cellStyle name="Normal 6 2 2 5 3" xfId="26121" xr:uid="{00000000-0005-0000-0000-000006660000}"/>
    <cellStyle name="Normal 6 2 2 6" xfId="26122" xr:uid="{00000000-0005-0000-0000-000007660000}"/>
    <cellStyle name="Normal 6 2 2 6 2" xfId="26123" xr:uid="{00000000-0005-0000-0000-000008660000}"/>
    <cellStyle name="Normal 6 2 2 6 3" xfId="26124" xr:uid="{00000000-0005-0000-0000-000009660000}"/>
    <cellStyle name="Normal 6 2 2 7" xfId="26125" xr:uid="{00000000-0005-0000-0000-00000A660000}"/>
    <cellStyle name="Normal 6 2 2 7 2" xfId="26126" xr:uid="{00000000-0005-0000-0000-00000B660000}"/>
    <cellStyle name="Normal 6 2 2 7 3" xfId="26127" xr:uid="{00000000-0005-0000-0000-00000C660000}"/>
    <cellStyle name="Normal 6 2 2 8" xfId="26128" xr:uid="{00000000-0005-0000-0000-00000D660000}"/>
    <cellStyle name="Normal 6 2 2 9" xfId="26129" xr:uid="{00000000-0005-0000-0000-00000E660000}"/>
    <cellStyle name="Normal 6 2 3" xfId="26130" xr:uid="{00000000-0005-0000-0000-00000F660000}"/>
    <cellStyle name="Normal 6 2 3 2" xfId="26131" xr:uid="{00000000-0005-0000-0000-000010660000}"/>
    <cellStyle name="Normal 6 2 3 2 2" xfId="26132" xr:uid="{00000000-0005-0000-0000-000011660000}"/>
    <cellStyle name="Normal 6 2 3 2 3" xfId="26133" xr:uid="{00000000-0005-0000-0000-000012660000}"/>
    <cellStyle name="Normal 6 2 3 3" xfId="26134" xr:uid="{00000000-0005-0000-0000-000013660000}"/>
    <cellStyle name="Normal 6 2 3 3 2" xfId="26135" xr:uid="{00000000-0005-0000-0000-000014660000}"/>
    <cellStyle name="Normal 6 2 3 3 3" xfId="26136" xr:uid="{00000000-0005-0000-0000-000015660000}"/>
    <cellStyle name="Normal 6 2 3 4" xfId="26137" xr:uid="{00000000-0005-0000-0000-000016660000}"/>
    <cellStyle name="Normal 6 2 3 4 2" xfId="26138" xr:uid="{00000000-0005-0000-0000-000017660000}"/>
    <cellStyle name="Normal 6 2 3 4 3" xfId="26139" xr:uid="{00000000-0005-0000-0000-000018660000}"/>
    <cellStyle name="Normal 6 2 3 5" xfId="26140" xr:uid="{00000000-0005-0000-0000-000019660000}"/>
    <cellStyle name="Normal 6 2 3 5 2" xfId="26141" xr:uid="{00000000-0005-0000-0000-00001A660000}"/>
    <cellStyle name="Normal 6 2 3 5 3" xfId="26142" xr:uid="{00000000-0005-0000-0000-00001B660000}"/>
    <cellStyle name="Normal 6 2 3 6" xfId="26143" xr:uid="{00000000-0005-0000-0000-00001C660000}"/>
    <cellStyle name="Normal 6 2 3 7" xfId="26144" xr:uid="{00000000-0005-0000-0000-00001D660000}"/>
    <cellStyle name="Normal 6 2 4" xfId="26145" xr:uid="{00000000-0005-0000-0000-00001E660000}"/>
    <cellStyle name="Normal 6 2 4 2" xfId="26146" xr:uid="{00000000-0005-0000-0000-00001F660000}"/>
    <cellStyle name="Normal 6 2 4 2 2" xfId="26147" xr:uid="{00000000-0005-0000-0000-000020660000}"/>
    <cellStyle name="Normal 6 2 4 2 3" xfId="26148" xr:uid="{00000000-0005-0000-0000-000021660000}"/>
    <cellStyle name="Normal 6 2 4 3" xfId="26149" xr:uid="{00000000-0005-0000-0000-000022660000}"/>
    <cellStyle name="Normal 6 2 4 3 2" xfId="26150" xr:uid="{00000000-0005-0000-0000-000023660000}"/>
    <cellStyle name="Normal 6 2 4 3 3" xfId="26151" xr:uid="{00000000-0005-0000-0000-000024660000}"/>
    <cellStyle name="Normal 6 2 4 4" xfId="26152" xr:uid="{00000000-0005-0000-0000-000025660000}"/>
    <cellStyle name="Normal 6 2 4 4 2" xfId="26153" xr:uid="{00000000-0005-0000-0000-000026660000}"/>
    <cellStyle name="Normal 6 2 4 4 3" xfId="26154" xr:uid="{00000000-0005-0000-0000-000027660000}"/>
    <cellStyle name="Normal 6 2 4 5" xfId="26155" xr:uid="{00000000-0005-0000-0000-000028660000}"/>
    <cellStyle name="Normal 6 2 4 5 2" xfId="26156" xr:uid="{00000000-0005-0000-0000-000029660000}"/>
    <cellStyle name="Normal 6 2 4 5 3" xfId="26157" xr:uid="{00000000-0005-0000-0000-00002A660000}"/>
    <cellStyle name="Normal 6 2 4 6" xfId="26158" xr:uid="{00000000-0005-0000-0000-00002B660000}"/>
    <cellStyle name="Normal 6 2 4 7" xfId="26159" xr:uid="{00000000-0005-0000-0000-00002C660000}"/>
    <cellStyle name="Normal 6 2 5" xfId="26160" xr:uid="{00000000-0005-0000-0000-00002D660000}"/>
    <cellStyle name="Normal 6 2 5 2" xfId="26161" xr:uid="{00000000-0005-0000-0000-00002E660000}"/>
    <cellStyle name="Normal 6 2 5 3" xfId="26162" xr:uid="{00000000-0005-0000-0000-00002F660000}"/>
    <cellStyle name="Normal 6 2 6" xfId="26163" xr:uid="{00000000-0005-0000-0000-000030660000}"/>
    <cellStyle name="Normal 6 2 6 2" xfId="26164" xr:uid="{00000000-0005-0000-0000-000031660000}"/>
    <cellStyle name="Normal 6 2 6 3" xfId="26165" xr:uid="{00000000-0005-0000-0000-000032660000}"/>
    <cellStyle name="Normal 6 2 7" xfId="26166" xr:uid="{00000000-0005-0000-0000-000033660000}"/>
    <cellStyle name="Normal 6 2 7 2" xfId="26167" xr:uid="{00000000-0005-0000-0000-000034660000}"/>
    <cellStyle name="Normal 6 2 7 3" xfId="26168" xr:uid="{00000000-0005-0000-0000-000035660000}"/>
    <cellStyle name="Normal 6 2 8" xfId="26169" xr:uid="{00000000-0005-0000-0000-000036660000}"/>
    <cellStyle name="Normal 6 2 8 2" xfId="26170" xr:uid="{00000000-0005-0000-0000-000037660000}"/>
    <cellStyle name="Normal 6 2 8 3" xfId="26171" xr:uid="{00000000-0005-0000-0000-000038660000}"/>
    <cellStyle name="Normal 6 2 9" xfId="26172" xr:uid="{00000000-0005-0000-0000-000039660000}"/>
    <cellStyle name="Normal 6 3" xfId="26173" xr:uid="{00000000-0005-0000-0000-00003A660000}"/>
    <cellStyle name="Normal 6 3 2" xfId="26174" xr:uid="{00000000-0005-0000-0000-00003B660000}"/>
    <cellStyle name="Normal 6 3 2 2" xfId="26175" xr:uid="{00000000-0005-0000-0000-00003C660000}"/>
    <cellStyle name="Normal 6 3 2 2 2" xfId="26176" xr:uid="{00000000-0005-0000-0000-00003D660000}"/>
    <cellStyle name="Normal 6 3 2 2 3" xfId="26177" xr:uid="{00000000-0005-0000-0000-00003E660000}"/>
    <cellStyle name="Normal 6 3 2 3" xfId="26178" xr:uid="{00000000-0005-0000-0000-00003F660000}"/>
    <cellStyle name="Normal 6 3 2 3 2" xfId="26179" xr:uid="{00000000-0005-0000-0000-000040660000}"/>
    <cellStyle name="Normal 6 3 2 3 3" xfId="26180" xr:uid="{00000000-0005-0000-0000-000041660000}"/>
    <cellStyle name="Normal 6 3 2 4" xfId="26181" xr:uid="{00000000-0005-0000-0000-000042660000}"/>
    <cellStyle name="Normal 6 3 2 4 2" xfId="26182" xr:uid="{00000000-0005-0000-0000-000043660000}"/>
    <cellStyle name="Normal 6 3 2 4 3" xfId="26183" xr:uid="{00000000-0005-0000-0000-000044660000}"/>
    <cellStyle name="Normal 6 3 2 5" xfId="26184" xr:uid="{00000000-0005-0000-0000-000045660000}"/>
    <cellStyle name="Normal 6 3 2 5 2" xfId="26185" xr:uid="{00000000-0005-0000-0000-000046660000}"/>
    <cellStyle name="Normal 6 3 2 5 3" xfId="26186" xr:uid="{00000000-0005-0000-0000-000047660000}"/>
    <cellStyle name="Normal 6 3 2 6" xfId="26187" xr:uid="{00000000-0005-0000-0000-000048660000}"/>
    <cellStyle name="Normal 6 3 2 7" xfId="26188" xr:uid="{00000000-0005-0000-0000-000049660000}"/>
    <cellStyle name="Normal 6 3 3" xfId="26189" xr:uid="{00000000-0005-0000-0000-00004A660000}"/>
    <cellStyle name="Normal 6 3 3 2" xfId="26190" xr:uid="{00000000-0005-0000-0000-00004B660000}"/>
    <cellStyle name="Normal 6 3 3 2 2" xfId="26191" xr:uid="{00000000-0005-0000-0000-00004C660000}"/>
    <cellStyle name="Normal 6 3 3 2 3" xfId="26192" xr:uid="{00000000-0005-0000-0000-00004D660000}"/>
    <cellStyle name="Normal 6 3 3 3" xfId="26193" xr:uid="{00000000-0005-0000-0000-00004E660000}"/>
    <cellStyle name="Normal 6 3 3 3 2" xfId="26194" xr:uid="{00000000-0005-0000-0000-00004F660000}"/>
    <cellStyle name="Normal 6 3 3 3 3" xfId="26195" xr:uid="{00000000-0005-0000-0000-000050660000}"/>
    <cellStyle name="Normal 6 3 3 4" xfId="26196" xr:uid="{00000000-0005-0000-0000-000051660000}"/>
    <cellStyle name="Normal 6 3 3 4 2" xfId="26197" xr:uid="{00000000-0005-0000-0000-000052660000}"/>
    <cellStyle name="Normal 6 3 3 4 3" xfId="26198" xr:uid="{00000000-0005-0000-0000-000053660000}"/>
    <cellStyle name="Normal 6 3 3 5" xfId="26199" xr:uid="{00000000-0005-0000-0000-000054660000}"/>
    <cellStyle name="Normal 6 3 3 5 2" xfId="26200" xr:uid="{00000000-0005-0000-0000-000055660000}"/>
    <cellStyle name="Normal 6 3 3 5 3" xfId="26201" xr:uid="{00000000-0005-0000-0000-000056660000}"/>
    <cellStyle name="Normal 6 3 3 6" xfId="26202" xr:uid="{00000000-0005-0000-0000-000057660000}"/>
    <cellStyle name="Normal 6 3 3 7" xfId="26203" xr:uid="{00000000-0005-0000-0000-000058660000}"/>
    <cellStyle name="Normal 6 3 4" xfId="26204" xr:uid="{00000000-0005-0000-0000-000059660000}"/>
    <cellStyle name="Normal 6 3 4 2" xfId="26205" xr:uid="{00000000-0005-0000-0000-00005A660000}"/>
    <cellStyle name="Normal 6 3 4 3" xfId="26206" xr:uid="{00000000-0005-0000-0000-00005B660000}"/>
    <cellStyle name="Normal 6 3 5" xfId="26207" xr:uid="{00000000-0005-0000-0000-00005C660000}"/>
    <cellStyle name="Normal 6 3 5 2" xfId="26208" xr:uid="{00000000-0005-0000-0000-00005D660000}"/>
    <cellStyle name="Normal 6 3 5 3" xfId="26209" xr:uid="{00000000-0005-0000-0000-00005E660000}"/>
    <cellStyle name="Normal 6 3 6" xfId="26210" xr:uid="{00000000-0005-0000-0000-00005F660000}"/>
    <cellStyle name="Normal 6 3 6 2" xfId="26211" xr:uid="{00000000-0005-0000-0000-000060660000}"/>
    <cellStyle name="Normal 6 3 6 3" xfId="26212" xr:uid="{00000000-0005-0000-0000-000061660000}"/>
    <cellStyle name="Normal 6 3 7" xfId="26213" xr:uid="{00000000-0005-0000-0000-000062660000}"/>
    <cellStyle name="Normal 6 3 7 2" xfId="26214" xr:uid="{00000000-0005-0000-0000-000063660000}"/>
    <cellStyle name="Normal 6 3 7 3" xfId="26215" xr:uid="{00000000-0005-0000-0000-000064660000}"/>
    <cellStyle name="Normal 6 3 8" xfId="26216" xr:uid="{00000000-0005-0000-0000-000065660000}"/>
    <cellStyle name="Normal 6 3 9" xfId="26217" xr:uid="{00000000-0005-0000-0000-000066660000}"/>
    <cellStyle name="Normal 6 4" xfId="26218" xr:uid="{00000000-0005-0000-0000-000067660000}"/>
    <cellStyle name="Normal 6 4 2" xfId="26219" xr:uid="{00000000-0005-0000-0000-000068660000}"/>
    <cellStyle name="Normal 6 4 2 2" xfId="26220" xr:uid="{00000000-0005-0000-0000-000069660000}"/>
    <cellStyle name="Normal 6 4 2 3" xfId="26221" xr:uid="{00000000-0005-0000-0000-00006A660000}"/>
    <cellStyle name="Normal 6 4 3" xfId="26222" xr:uid="{00000000-0005-0000-0000-00006B660000}"/>
    <cellStyle name="Normal 6 4 3 2" xfId="26223" xr:uid="{00000000-0005-0000-0000-00006C660000}"/>
    <cellStyle name="Normal 6 4 3 3" xfId="26224" xr:uid="{00000000-0005-0000-0000-00006D660000}"/>
    <cellStyle name="Normal 6 4 4" xfId="26225" xr:uid="{00000000-0005-0000-0000-00006E660000}"/>
    <cellStyle name="Normal 6 4 4 2" xfId="26226" xr:uid="{00000000-0005-0000-0000-00006F660000}"/>
    <cellStyle name="Normal 6 4 4 3" xfId="26227" xr:uid="{00000000-0005-0000-0000-000070660000}"/>
    <cellStyle name="Normal 6 4 5" xfId="26228" xr:uid="{00000000-0005-0000-0000-000071660000}"/>
    <cellStyle name="Normal 6 4 5 2" xfId="26229" xr:uid="{00000000-0005-0000-0000-000072660000}"/>
    <cellStyle name="Normal 6 4 5 3" xfId="26230" xr:uid="{00000000-0005-0000-0000-000073660000}"/>
    <cellStyle name="Normal 6 4 6" xfId="26231" xr:uid="{00000000-0005-0000-0000-000074660000}"/>
    <cellStyle name="Normal 6 4 7" xfId="26232" xr:uid="{00000000-0005-0000-0000-000075660000}"/>
    <cellStyle name="Normal 6 5" xfId="26233" xr:uid="{00000000-0005-0000-0000-000076660000}"/>
    <cellStyle name="Normal 6 5 2" xfId="26234" xr:uid="{00000000-0005-0000-0000-000077660000}"/>
    <cellStyle name="Normal 6 5 2 2" xfId="26235" xr:uid="{00000000-0005-0000-0000-000078660000}"/>
    <cellStyle name="Normal 6 5 2 3" xfId="26236" xr:uid="{00000000-0005-0000-0000-000079660000}"/>
    <cellStyle name="Normal 6 5 3" xfId="26237" xr:uid="{00000000-0005-0000-0000-00007A660000}"/>
    <cellStyle name="Normal 6 5 3 2" xfId="26238" xr:uid="{00000000-0005-0000-0000-00007B660000}"/>
    <cellStyle name="Normal 6 5 3 3" xfId="26239" xr:uid="{00000000-0005-0000-0000-00007C660000}"/>
    <cellStyle name="Normal 6 5 4" xfId="26240" xr:uid="{00000000-0005-0000-0000-00007D660000}"/>
    <cellStyle name="Normal 6 5 4 2" xfId="26241" xr:uid="{00000000-0005-0000-0000-00007E660000}"/>
    <cellStyle name="Normal 6 5 4 3" xfId="26242" xr:uid="{00000000-0005-0000-0000-00007F660000}"/>
    <cellStyle name="Normal 6 5 5" xfId="26243" xr:uid="{00000000-0005-0000-0000-000080660000}"/>
    <cellStyle name="Normal 6 5 5 2" xfId="26244" xr:uid="{00000000-0005-0000-0000-000081660000}"/>
    <cellStyle name="Normal 6 5 5 3" xfId="26245" xr:uid="{00000000-0005-0000-0000-000082660000}"/>
    <cellStyle name="Normal 6 5 6" xfId="26246" xr:uid="{00000000-0005-0000-0000-000083660000}"/>
    <cellStyle name="Normal 6 5 7" xfId="26247" xr:uid="{00000000-0005-0000-0000-000084660000}"/>
    <cellStyle name="Normal 6 6" xfId="26248" xr:uid="{00000000-0005-0000-0000-000085660000}"/>
    <cellStyle name="Normal 6 6 2" xfId="26249" xr:uid="{00000000-0005-0000-0000-000086660000}"/>
    <cellStyle name="Normal 6 6 3" xfId="26250" xr:uid="{00000000-0005-0000-0000-000087660000}"/>
    <cellStyle name="Normal 6 7" xfId="26251" xr:uid="{00000000-0005-0000-0000-000088660000}"/>
    <cellStyle name="Normal 6 7 2" xfId="26252" xr:uid="{00000000-0005-0000-0000-000089660000}"/>
    <cellStyle name="Normal 6 7 3" xfId="26253" xr:uid="{00000000-0005-0000-0000-00008A660000}"/>
    <cellStyle name="Normal 6 8" xfId="26254" xr:uid="{00000000-0005-0000-0000-00008B660000}"/>
    <cellStyle name="Normal 6 8 2" xfId="26255" xr:uid="{00000000-0005-0000-0000-00008C660000}"/>
    <cellStyle name="Normal 6 8 3" xfId="26256" xr:uid="{00000000-0005-0000-0000-00008D660000}"/>
    <cellStyle name="Normal 6 9" xfId="26257" xr:uid="{00000000-0005-0000-0000-00008E660000}"/>
    <cellStyle name="Normal 6 9 2" xfId="26258" xr:uid="{00000000-0005-0000-0000-00008F660000}"/>
    <cellStyle name="Normal 6 9 3" xfId="26259" xr:uid="{00000000-0005-0000-0000-000090660000}"/>
    <cellStyle name="Normal 60" xfId="26260" xr:uid="{00000000-0005-0000-0000-000091660000}"/>
    <cellStyle name="Normal 60 2" xfId="26261" xr:uid="{00000000-0005-0000-0000-000092660000}"/>
    <cellStyle name="Normal 60 2 2" xfId="26262" xr:uid="{00000000-0005-0000-0000-000093660000}"/>
    <cellStyle name="Normal 60 2 3" xfId="26263" xr:uid="{00000000-0005-0000-0000-000094660000}"/>
    <cellStyle name="Normal 60 2 4" xfId="1" xr:uid="{00000000-0005-0000-0000-000095660000}"/>
    <cellStyle name="Normal 61" xfId="26264" xr:uid="{00000000-0005-0000-0000-000096660000}"/>
    <cellStyle name="Normal 62" xfId="26265" xr:uid="{00000000-0005-0000-0000-000097660000}"/>
    <cellStyle name="Normal 63" xfId="26266" xr:uid="{00000000-0005-0000-0000-000098660000}"/>
    <cellStyle name="Normal 64" xfId="26267" xr:uid="{00000000-0005-0000-0000-000099660000}"/>
    <cellStyle name="Normal 65" xfId="26268" xr:uid="{00000000-0005-0000-0000-00009A660000}"/>
    <cellStyle name="Normal 66" xfId="26269" xr:uid="{00000000-0005-0000-0000-00009B660000}"/>
    <cellStyle name="Normal 66 2" xfId="50542" xr:uid="{4F6130D0-4B57-4DAF-A04E-31ADB604BCA0}"/>
    <cellStyle name="Normal 67" xfId="26270" xr:uid="{00000000-0005-0000-0000-00009C660000}"/>
    <cellStyle name="Normal 67 2" xfId="26271" xr:uid="{00000000-0005-0000-0000-00009D660000}"/>
    <cellStyle name="Normal 68" xfId="26272" xr:uid="{00000000-0005-0000-0000-00009E660000}"/>
    <cellStyle name="Normal 68 2" xfId="7" xr:uid="{00000000-0005-0000-0000-00009F660000}"/>
    <cellStyle name="Normal 69" xfId="26273" xr:uid="{00000000-0005-0000-0000-0000A0660000}"/>
    <cellStyle name="Normal 7" xfId="26274" xr:uid="{00000000-0005-0000-0000-0000A1660000}"/>
    <cellStyle name="Normal 7 10" xfId="26275" xr:uid="{00000000-0005-0000-0000-0000A2660000}"/>
    <cellStyle name="Normal 7 11" xfId="26276" xr:uid="{00000000-0005-0000-0000-0000A3660000}"/>
    <cellStyle name="Normal 7 2" xfId="26277" xr:uid="{00000000-0005-0000-0000-0000A4660000}"/>
    <cellStyle name="Normal 7 2 10" xfId="26278" xr:uid="{00000000-0005-0000-0000-0000A5660000}"/>
    <cellStyle name="Normal 7 2 11" xfId="26279" xr:uid="{00000000-0005-0000-0000-0000A6660000}"/>
    <cellStyle name="Normal 7 2 2" xfId="26280" xr:uid="{00000000-0005-0000-0000-0000A7660000}"/>
    <cellStyle name="Normal 7 2 2 2" xfId="26281" xr:uid="{00000000-0005-0000-0000-0000A8660000}"/>
    <cellStyle name="Normal 7 2 2 2 2" xfId="26282" xr:uid="{00000000-0005-0000-0000-0000A9660000}"/>
    <cellStyle name="Normal 7 2 2 2 2 2" xfId="26283" xr:uid="{00000000-0005-0000-0000-0000AA660000}"/>
    <cellStyle name="Normal 7 2 2 2 2 3" xfId="26284" xr:uid="{00000000-0005-0000-0000-0000AB660000}"/>
    <cellStyle name="Normal 7 2 2 2 3" xfId="26285" xr:uid="{00000000-0005-0000-0000-0000AC660000}"/>
    <cellStyle name="Normal 7 2 2 2 3 2" xfId="26286" xr:uid="{00000000-0005-0000-0000-0000AD660000}"/>
    <cellStyle name="Normal 7 2 2 2 3 3" xfId="26287" xr:uid="{00000000-0005-0000-0000-0000AE660000}"/>
    <cellStyle name="Normal 7 2 2 2 4" xfId="26288" xr:uid="{00000000-0005-0000-0000-0000AF660000}"/>
    <cellStyle name="Normal 7 2 2 2 4 2" xfId="26289" xr:uid="{00000000-0005-0000-0000-0000B0660000}"/>
    <cellStyle name="Normal 7 2 2 2 4 3" xfId="26290" xr:uid="{00000000-0005-0000-0000-0000B1660000}"/>
    <cellStyle name="Normal 7 2 2 2 5" xfId="26291" xr:uid="{00000000-0005-0000-0000-0000B2660000}"/>
    <cellStyle name="Normal 7 2 2 2 5 2" xfId="26292" xr:uid="{00000000-0005-0000-0000-0000B3660000}"/>
    <cellStyle name="Normal 7 2 2 2 5 3" xfId="26293" xr:uid="{00000000-0005-0000-0000-0000B4660000}"/>
    <cellStyle name="Normal 7 2 2 2 6" xfId="26294" xr:uid="{00000000-0005-0000-0000-0000B5660000}"/>
    <cellStyle name="Normal 7 2 2 2 7" xfId="26295" xr:uid="{00000000-0005-0000-0000-0000B6660000}"/>
    <cellStyle name="Normal 7 2 2 3" xfId="26296" xr:uid="{00000000-0005-0000-0000-0000B7660000}"/>
    <cellStyle name="Normal 7 2 2 3 2" xfId="26297" xr:uid="{00000000-0005-0000-0000-0000B8660000}"/>
    <cellStyle name="Normal 7 2 2 3 2 2" xfId="26298" xr:uid="{00000000-0005-0000-0000-0000B9660000}"/>
    <cellStyle name="Normal 7 2 2 3 2 3" xfId="26299" xr:uid="{00000000-0005-0000-0000-0000BA660000}"/>
    <cellStyle name="Normal 7 2 2 3 3" xfId="26300" xr:uid="{00000000-0005-0000-0000-0000BB660000}"/>
    <cellStyle name="Normal 7 2 2 3 3 2" xfId="26301" xr:uid="{00000000-0005-0000-0000-0000BC660000}"/>
    <cellStyle name="Normal 7 2 2 3 3 3" xfId="26302" xr:uid="{00000000-0005-0000-0000-0000BD660000}"/>
    <cellStyle name="Normal 7 2 2 3 4" xfId="26303" xr:uid="{00000000-0005-0000-0000-0000BE660000}"/>
    <cellStyle name="Normal 7 2 2 3 4 2" xfId="26304" xr:uid="{00000000-0005-0000-0000-0000BF660000}"/>
    <cellStyle name="Normal 7 2 2 3 4 3" xfId="26305" xr:uid="{00000000-0005-0000-0000-0000C0660000}"/>
    <cellStyle name="Normal 7 2 2 3 5" xfId="26306" xr:uid="{00000000-0005-0000-0000-0000C1660000}"/>
    <cellStyle name="Normal 7 2 2 3 5 2" xfId="26307" xr:uid="{00000000-0005-0000-0000-0000C2660000}"/>
    <cellStyle name="Normal 7 2 2 3 5 3" xfId="26308" xr:uid="{00000000-0005-0000-0000-0000C3660000}"/>
    <cellStyle name="Normal 7 2 2 3 6" xfId="26309" xr:uid="{00000000-0005-0000-0000-0000C4660000}"/>
    <cellStyle name="Normal 7 2 2 3 7" xfId="26310" xr:uid="{00000000-0005-0000-0000-0000C5660000}"/>
    <cellStyle name="Normal 7 2 2 4" xfId="26311" xr:uid="{00000000-0005-0000-0000-0000C6660000}"/>
    <cellStyle name="Normal 7 2 2 4 2" xfId="26312" xr:uid="{00000000-0005-0000-0000-0000C7660000}"/>
    <cellStyle name="Normal 7 2 2 4 3" xfId="26313" xr:uid="{00000000-0005-0000-0000-0000C8660000}"/>
    <cellStyle name="Normal 7 2 2 5" xfId="26314" xr:uid="{00000000-0005-0000-0000-0000C9660000}"/>
    <cellStyle name="Normal 7 2 2 5 2" xfId="26315" xr:uid="{00000000-0005-0000-0000-0000CA660000}"/>
    <cellStyle name="Normal 7 2 2 5 3" xfId="26316" xr:uid="{00000000-0005-0000-0000-0000CB660000}"/>
    <cellStyle name="Normal 7 2 2 6" xfId="26317" xr:uid="{00000000-0005-0000-0000-0000CC660000}"/>
    <cellStyle name="Normal 7 2 2 6 2" xfId="26318" xr:uid="{00000000-0005-0000-0000-0000CD660000}"/>
    <cellStyle name="Normal 7 2 2 6 3" xfId="26319" xr:uid="{00000000-0005-0000-0000-0000CE660000}"/>
    <cellStyle name="Normal 7 2 2 7" xfId="26320" xr:uid="{00000000-0005-0000-0000-0000CF660000}"/>
    <cellStyle name="Normal 7 2 2 7 2" xfId="26321" xr:uid="{00000000-0005-0000-0000-0000D0660000}"/>
    <cellStyle name="Normal 7 2 2 7 3" xfId="26322" xr:uid="{00000000-0005-0000-0000-0000D1660000}"/>
    <cellStyle name="Normal 7 2 2 8" xfId="26323" xr:uid="{00000000-0005-0000-0000-0000D2660000}"/>
    <cellStyle name="Normal 7 2 2 9" xfId="26324" xr:uid="{00000000-0005-0000-0000-0000D3660000}"/>
    <cellStyle name="Normal 7 2 3" xfId="26325" xr:uid="{00000000-0005-0000-0000-0000D4660000}"/>
    <cellStyle name="Normal 7 2 3 2" xfId="26326" xr:uid="{00000000-0005-0000-0000-0000D5660000}"/>
    <cellStyle name="Normal 7 2 3 2 2" xfId="26327" xr:uid="{00000000-0005-0000-0000-0000D6660000}"/>
    <cellStyle name="Normal 7 2 3 2 3" xfId="26328" xr:uid="{00000000-0005-0000-0000-0000D7660000}"/>
    <cellStyle name="Normal 7 2 3 3" xfId="26329" xr:uid="{00000000-0005-0000-0000-0000D8660000}"/>
    <cellStyle name="Normal 7 2 3 3 2" xfId="26330" xr:uid="{00000000-0005-0000-0000-0000D9660000}"/>
    <cellStyle name="Normal 7 2 3 3 3" xfId="26331" xr:uid="{00000000-0005-0000-0000-0000DA660000}"/>
    <cellStyle name="Normal 7 2 3 4" xfId="26332" xr:uid="{00000000-0005-0000-0000-0000DB660000}"/>
    <cellStyle name="Normal 7 2 3 4 2" xfId="26333" xr:uid="{00000000-0005-0000-0000-0000DC660000}"/>
    <cellStyle name="Normal 7 2 3 4 3" xfId="26334" xr:uid="{00000000-0005-0000-0000-0000DD660000}"/>
    <cellStyle name="Normal 7 2 3 5" xfId="26335" xr:uid="{00000000-0005-0000-0000-0000DE660000}"/>
    <cellStyle name="Normal 7 2 3 5 2" xfId="26336" xr:uid="{00000000-0005-0000-0000-0000DF660000}"/>
    <cellStyle name="Normal 7 2 3 5 3" xfId="26337" xr:uid="{00000000-0005-0000-0000-0000E0660000}"/>
    <cellStyle name="Normal 7 2 3 6" xfId="26338" xr:uid="{00000000-0005-0000-0000-0000E1660000}"/>
    <cellStyle name="Normal 7 2 3 7" xfId="26339" xr:uid="{00000000-0005-0000-0000-0000E2660000}"/>
    <cellStyle name="Normal 7 2 4" xfId="26340" xr:uid="{00000000-0005-0000-0000-0000E3660000}"/>
    <cellStyle name="Normal 7 2 4 2" xfId="26341" xr:uid="{00000000-0005-0000-0000-0000E4660000}"/>
    <cellStyle name="Normal 7 2 4 2 2" xfId="26342" xr:uid="{00000000-0005-0000-0000-0000E5660000}"/>
    <cellStyle name="Normal 7 2 4 2 3" xfId="26343" xr:uid="{00000000-0005-0000-0000-0000E6660000}"/>
    <cellStyle name="Normal 7 2 4 3" xfId="26344" xr:uid="{00000000-0005-0000-0000-0000E7660000}"/>
    <cellStyle name="Normal 7 2 4 3 2" xfId="26345" xr:uid="{00000000-0005-0000-0000-0000E8660000}"/>
    <cellStyle name="Normal 7 2 4 3 3" xfId="26346" xr:uid="{00000000-0005-0000-0000-0000E9660000}"/>
    <cellStyle name="Normal 7 2 4 4" xfId="26347" xr:uid="{00000000-0005-0000-0000-0000EA660000}"/>
    <cellStyle name="Normal 7 2 4 4 2" xfId="26348" xr:uid="{00000000-0005-0000-0000-0000EB660000}"/>
    <cellStyle name="Normal 7 2 4 4 3" xfId="26349" xr:uid="{00000000-0005-0000-0000-0000EC660000}"/>
    <cellStyle name="Normal 7 2 4 5" xfId="26350" xr:uid="{00000000-0005-0000-0000-0000ED660000}"/>
    <cellStyle name="Normal 7 2 4 5 2" xfId="26351" xr:uid="{00000000-0005-0000-0000-0000EE660000}"/>
    <cellStyle name="Normal 7 2 4 5 3" xfId="26352" xr:uid="{00000000-0005-0000-0000-0000EF660000}"/>
    <cellStyle name="Normal 7 2 4 6" xfId="26353" xr:uid="{00000000-0005-0000-0000-0000F0660000}"/>
    <cellStyle name="Normal 7 2 4 7" xfId="26354" xr:uid="{00000000-0005-0000-0000-0000F1660000}"/>
    <cellStyle name="Normal 7 2 5" xfId="26355" xr:uid="{00000000-0005-0000-0000-0000F2660000}"/>
    <cellStyle name="Normal 7 2 5 2" xfId="26356" xr:uid="{00000000-0005-0000-0000-0000F3660000}"/>
    <cellStyle name="Normal 7 2 5 3" xfId="26357" xr:uid="{00000000-0005-0000-0000-0000F4660000}"/>
    <cellStyle name="Normal 7 2 6" xfId="26358" xr:uid="{00000000-0005-0000-0000-0000F5660000}"/>
    <cellStyle name="Normal 7 2 6 2" xfId="26359" xr:uid="{00000000-0005-0000-0000-0000F6660000}"/>
    <cellStyle name="Normal 7 2 6 3" xfId="26360" xr:uid="{00000000-0005-0000-0000-0000F7660000}"/>
    <cellStyle name="Normal 7 2 7" xfId="26361" xr:uid="{00000000-0005-0000-0000-0000F8660000}"/>
    <cellStyle name="Normal 7 2 7 2" xfId="26362" xr:uid="{00000000-0005-0000-0000-0000F9660000}"/>
    <cellStyle name="Normal 7 2 7 3" xfId="26363" xr:uid="{00000000-0005-0000-0000-0000FA660000}"/>
    <cellStyle name="Normal 7 2 8" xfId="26364" xr:uid="{00000000-0005-0000-0000-0000FB660000}"/>
    <cellStyle name="Normal 7 2 8 2" xfId="26365" xr:uid="{00000000-0005-0000-0000-0000FC660000}"/>
    <cellStyle name="Normal 7 2 8 3" xfId="26366" xr:uid="{00000000-0005-0000-0000-0000FD660000}"/>
    <cellStyle name="Normal 7 2 9" xfId="26367" xr:uid="{00000000-0005-0000-0000-0000FE660000}"/>
    <cellStyle name="Normal 7 3" xfId="26368" xr:uid="{00000000-0005-0000-0000-0000FF660000}"/>
    <cellStyle name="Normal 7 3 2" xfId="26369" xr:uid="{00000000-0005-0000-0000-000000670000}"/>
    <cellStyle name="Normal 7 3 2 2" xfId="26370" xr:uid="{00000000-0005-0000-0000-000001670000}"/>
    <cellStyle name="Normal 7 3 2 2 2" xfId="26371" xr:uid="{00000000-0005-0000-0000-000002670000}"/>
    <cellStyle name="Normal 7 3 2 2 3" xfId="26372" xr:uid="{00000000-0005-0000-0000-000003670000}"/>
    <cellStyle name="Normal 7 3 2 3" xfId="26373" xr:uid="{00000000-0005-0000-0000-000004670000}"/>
    <cellStyle name="Normal 7 3 2 3 2" xfId="26374" xr:uid="{00000000-0005-0000-0000-000005670000}"/>
    <cellStyle name="Normal 7 3 2 3 3" xfId="26375" xr:uid="{00000000-0005-0000-0000-000006670000}"/>
    <cellStyle name="Normal 7 3 2 4" xfId="26376" xr:uid="{00000000-0005-0000-0000-000007670000}"/>
    <cellStyle name="Normal 7 3 2 4 2" xfId="26377" xr:uid="{00000000-0005-0000-0000-000008670000}"/>
    <cellStyle name="Normal 7 3 2 4 3" xfId="26378" xr:uid="{00000000-0005-0000-0000-000009670000}"/>
    <cellStyle name="Normal 7 3 2 5" xfId="26379" xr:uid="{00000000-0005-0000-0000-00000A670000}"/>
    <cellStyle name="Normal 7 3 2 5 2" xfId="26380" xr:uid="{00000000-0005-0000-0000-00000B670000}"/>
    <cellStyle name="Normal 7 3 2 5 3" xfId="26381" xr:uid="{00000000-0005-0000-0000-00000C670000}"/>
    <cellStyle name="Normal 7 3 2 6" xfId="26382" xr:uid="{00000000-0005-0000-0000-00000D670000}"/>
    <cellStyle name="Normal 7 3 2 7" xfId="26383" xr:uid="{00000000-0005-0000-0000-00000E670000}"/>
    <cellStyle name="Normal 7 3 3" xfId="26384" xr:uid="{00000000-0005-0000-0000-00000F670000}"/>
    <cellStyle name="Normal 7 3 3 2" xfId="26385" xr:uid="{00000000-0005-0000-0000-000010670000}"/>
    <cellStyle name="Normal 7 3 3 2 2" xfId="26386" xr:uid="{00000000-0005-0000-0000-000011670000}"/>
    <cellStyle name="Normal 7 3 3 2 3" xfId="26387" xr:uid="{00000000-0005-0000-0000-000012670000}"/>
    <cellStyle name="Normal 7 3 3 3" xfId="26388" xr:uid="{00000000-0005-0000-0000-000013670000}"/>
    <cellStyle name="Normal 7 3 3 3 2" xfId="26389" xr:uid="{00000000-0005-0000-0000-000014670000}"/>
    <cellStyle name="Normal 7 3 3 3 3" xfId="26390" xr:uid="{00000000-0005-0000-0000-000015670000}"/>
    <cellStyle name="Normal 7 3 3 4" xfId="26391" xr:uid="{00000000-0005-0000-0000-000016670000}"/>
    <cellStyle name="Normal 7 3 3 4 2" xfId="26392" xr:uid="{00000000-0005-0000-0000-000017670000}"/>
    <cellStyle name="Normal 7 3 3 4 3" xfId="26393" xr:uid="{00000000-0005-0000-0000-000018670000}"/>
    <cellStyle name="Normal 7 3 3 5" xfId="26394" xr:uid="{00000000-0005-0000-0000-000019670000}"/>
    <cellStyle name="Normal 7 3 3 5 2" xfId="26395" xr:uid="{00000000-0005-0000-0000-00001A670000}"/>
    <cellStyle name="Normal 7 3 3 5 3" xfId="26396" xr:uid="{00000000-0005-0000-0000-00001B670000}"/>
    <cellStyle name="Normal 7 3 3 6" xfId="26397" xr:uid="{00000000-0005-0000-0000-00001C670000}"/>
    <cellStyle name="Normal 7 3 3 7" xfId="26398" xr:uid="{00000000-0005-0000-0000-00001D670000}"/>
    <cellStyle name="Normal 7 3 4" xfId="26399" xr:uid="{00000000-0005-0000-0000-00001E670000}"/>
    <cellStyle name="Normal 7 3 4 2" xfId="26400" xr:uid="{00000000-0005-0000-0000-00001F670000}"/>
    <cellStyle name="Normal 7 3 4 3" xfId="26401" xr:uid="{00000000-0005-0000-0000-000020670000}"/>
    <cellStyle name="Normal 7 3 5" xfId="26402" xr:uid="{00000000-0005-0000-0000-000021670000}"/>
    <cellStyle name="Normal 7 3 5 2" xfId="26403" xr:uid="{00000000-0005-0000-0000-000022670000}"/>
    <cellStyle name="Normal 7 3 5 3" xfId="26404" xr:uid="{00000000-0005-0000-0000-000023670000}"/>
    <cellStyle name="Normal 7 3 6" xfId="26405" xr:uid="{00000000-0005-0000-0000-000024670000}"/>
    <cellStyle name="Normal 7 3 6 2" xfId="26406" xr:uid="{00000000-0005-0000-0000-000025670000}"/>
    <cellStyle name="Normal 7 3 6 3" xfId="26407" xr:uid="{00000000-0005-0000-0000-000026670000}"/>
    <cellStyle name="Normal 7 3 7" xfId="26408" xr:uid="{00000000-0005-0000-0000-000027670000}"/>
    <cellStyle name="Normal 7 3 7 2" xfId="26409" xr:uid="{00000000-0005-0000-0000-000028670000}"/>
    <cellStyle name="Normal 7 3 7 3" xfId="26410" xr:uid="{00000000-0005-0000-0000-000029670000}"/>
    <cellStyle name="Normal 7 3 8" xfId="26411" xr:uid="{00000000-0005-0000-0000-00002A670000}"/>
    <cellStyle name="Normal 7 3 9" xfId="26412" xr:uid="{00000000-0005-0000-0000-00002B670000}"/>
    <cellStyle name="Normal 7 4" xfId="26413" xr:uid="{00000000-0005-0000-0000-00002C670000}"/>
    <cellStyle name="Normal 7 4 2" xfId="26414" xr:uid="{00000000-0005-0000-0000-00002D670000}"/>
    <cellStyle name="Normal 7 4 2 2" xfId="26415" xr:uid="{00000000-0005-0000-0000-00002E670000}"/>
    <cellStyle name="Normal 7 4 2 3" xfId="26416" xr:uid="{00000000-0005-0000-0000-00002F670000}"/>
    <cellStyle name="Normal 7 4 3" xfId="26417" xr:uid="{00000000-0005-0000-0000-000030670000}"/>
    <cellStyle name="Normal 7 4 3 2" xfId="26418" xr:uid="{00000000-0005-0000-0000-000031670000}"/>
    <cellStyle name="Normal 7 4 3 3" xfId="26419" xr:uid="{00000000-0005-0000-0000-000032670000}"/>
    <cellStyle name="Normal 7 4 4" xfId="26420" xr:uid="{00000000-0005-0000-0000-000033670000}"/>
    <cellStyle name="Normal 7 4 4 2" xfId="26421" xr:uid="{00000000-0005-0000-0000-000034670000}"/>
    <cellStyle name="Normal 7 4 4 3" xfId="26422" xr:uid="{00000000-0005-0000-0000-000035670000}"/>
    <cellStyle name="Normal 7 4 5" xfId="26423" xr:uid="{00000000-0005-0000-0000-000036670000}"/>
    <cellStyle name="Normal 7 4 5 2" xfId="26424" xr:uid="{00000000-0005-0000-0000-000037670000}"/>
    <cellStyle name="Normal 7 4 5 3" xfId="26425" xr:uid="{00000000-0005-0000-0000-000038670000}"/>
    <cellStyle name="Normal 7 4 6" xfId="26426" xr:uid="{00000000-0005-0000-0000-000039670000}"/>
    <cellStyle name="Normal 7 4 7" xfId="26427" xr:uid="{00000000-0005-0000-0000-00003A670000}"/>
    <cellStyle name="Normal 7 5" xfId="26428" xr:uid="{00000000-0005-0000-0000-00003B670000}"/>
    <cellStyle name="Normal 7 5 2" xfId="26429" xr:uid="{00000000-0005-0000-0000-00003C670000}"/>
    <cellStyle name="Normal 7 5 2 2" xfId="26430" xr:uid="{00000000-0005-0000-0000-00003D670000}"/>
    <cellStyle name="Normal 7 5 2 3" xfId="26431" xr:uid="{00000000-0005-0000-0000-00003E670000}"/>
    <cellStyle name="Normal 7 5 3" xfId="26432" xr:uid="{00000000-0005-0000-0000-00003F670000}"/>
    <cellStyle name="Normal 7 5 3 2" xfId="26433" xr:uid="{00000000-0005-0000-0000-000040670000}"/>
    <cellStyle name="Normal 7 5 3 3" xfId="26434" xr:uid="{00000000-0005-0000-0000-000041670000}"/>
    <cellStyle name="Normal 7 5 4" xfId="26435" xr:uid="{00000000-0005-0000-0000-000042670000}"/>
    <cellStyle name="Normal 7 5 4 2" xfId="26436" xr:uid="{00000000-0005-0000-0000-000043670000}"/>
    <cellStyle name="Normal 7 5 4 3" xfId="26437" xr:uid="{00000000-0005-0000-0000-000044670000}"/>
    <cellStyle name="Normal 7 5 5" xfId="26438" xr:uid="{00000000-0005-0000-0000-000045670000}"/>
    <cellStyle name="Normal 7 5 5 2" xfId="26439" xr:uid="{00000000-0005-0000-0000-000046670000}"/>
    <cellStyle name="Normal 7 5 5 3" xfId="26440" xr:uid="{00000000-0005-0000-0000-000047670000}"/>
    <cellStyle name="Normal 7 5 6" xfId="26441" xr:uid="{00000000-0005-0000-0000-000048670000}"/>
    <cellStyle name="Normal 7 5 7" xfId="26442" xr:uid="{00000000-0005-0000-0000-000049670000}"/>
    <cellStyle name="Normal 7 6" xfId="26443" xr:uid="{00000000-0005-0000-0000-00004A670000}"/>
    <cellStyle name="Normal 7 6 2" xfId="26444" xr:uid="{00000000-0005-0000-0000-00004B670000}"/>
    <cellStyle name="Normal 7 6 2 2" xfId="26445" xr:uid="{00000000-0005-0000-0000-00004C670000}"/>
    <cellStyle name="Normal 7 6 2 3" xfId="26446" xr:uid="{00000000-0005-0000-0000-00004D670000}"/>
    <cellStyle name="Normal 7 6 3" xfId="26447" xr:uid="{00000000-0005-0000-0000-00004E670000}"/>
    <cellStyle name="Normal 7 6 4" xfId="26448" xr:uid="{00000000-0005-0000-0000-00004F670000}"/>
    <cellStyle name="Normal 7 7" xfId="26449" xr:uid="{00000000-0005-0000-0000-000050670000}"/>
    <cellStyle name="Normal 7 7 2" xfId="26450" xr:uid="{00000000-0005-0000-0000-000051670000}"/>
    <cellStyle name="Normal 7 7 3" xfId="26451" xr:uid="{00000000-0005-0000-0000-000052670000}"/>
    <cellStyle name="Normal 7 8" xfId="26452" xr:uid="{00000000-0005-0000-0000-000053670000}"/>
    <cellStyle name="Normal 7 8 2" xfId="26453" xr:uid="{00000000-0005-0000-0000-000054670000}"/>
    <cellStyle name="Normal 7 8 3" xfId="26454" xr:uid="{00000000-0005-0000-0000-000055670000}"/>
    <cellStyle name="Normal 7 9" xfId="26455" xr:uid="{00000000-0005-0000-0000-000056670000}"/>
    <cellStyle name="Normal 7 9 2" xfId="26456" xr:uid="{00000000-0005-0000-0000-000057670000}"/>
    <cellStyle name="Normal 7 9 3" xfId="26457" xr:uid="{00000000-0005-0000-0000-000058670000}"/>
    <cellStyle name="Normal 70" xfId="26458" xr:uid="{00000000-0005-0000-0000-000059670000}"/>
    <cellStyle name="Normal 70 2" xfId="26459" xr:uid="{00000000-0005-0000-0000-00005A670000}"/>
    <cellStyle name="Normal 71" xfId="26460" xr:uid="{00000000-0005-0000-0000-00005B670000}"/>
    <cellStyle name="Normal 72" xfId="26461" xr:uid="{00000000-0005-0000-0000-00005C670000}"/>
    <cellStyle name="Normal 73" xfId="26462" xr:uid="{00000000-0005-0000-0000-00005D670000}"/>
    <cellStyle name="Normal 73 2" xfId="50428" xr:uid="{F503D5BE-8330-4813-BFDA-76BC4E83C6BB}"/>
    <cellStyle name="Normal 74" xfId="26463" xr:uid="{00000000-0005-0000-0000-00005E670000}"/>
    <cellStyle name="Normal 75" xfId="26464" xr:uid="{00000000-0005-0000-0000-00005F670000}"/>
    <cellStyle name="Normal 76" xfId="50389" xr:uid="{5FB94901-4BD4-48B7-BE87-C332E565BC81}"/>
    <cellStyle name="Normal 77" xfId="50408" xr:uid="{05412057-DE32-41A8-8E12-074114813E49}"/>
    <cellStyle name="Normal 78" xfId="50414" xr:uid="{728E309C-EE88-4CFA-A1A4-D5D20FCD7FE4}"/>
    <cellStyle name="Normal 79" xfId="50406" xr:uid="{8430FC3B-CD95-401B-A6BC-468B71E4648B}"/>
    <cellStyle name="Normal 8" xfId="26465" xr:uid="{00000000-0005-0000-0000-000060670000}"/>
    <cellStyle name="Normal 8 2" xfId="26466" xr:uid="{00000000-0005-0000-0000-000061670000}"/>
    <cellStyle name="Normal 8 3" xfId="26467" xr:uid="{00000000-0005-0000-0000-000062670000}"/>
    <cellStyle name="Normal 8 3 2" xfId="3" xr:uid="{00000000-0005-0000-0000-000063670000}"/>
    <cellStyle name="Normal 8 4" xfId="50430" xr:uid="{63B0A51E-943A-4DCA-B521-00E2B8CAE1C3}"/>
    <cellStyle name="Normal 8 5" xfId="50633" xr:uid="{95296D55-18EC-458A-B7FB-D34840B42AFA}"/>
    <cellStyle name="Normal 80" xfId="50415" xr:uid="{48CBBB9A-2E29-43CE-8037-BA6DC2DE8CB0}"/>
    <cellStyle name="Normal 80 2" xfId="50543" xr:uid="{D167B89C-BA5F-4620-924F-D49024B6D098}"/>
    <cellStyle name="Normal 80 3" xfId="50625" xr:uid="{9CFE55B2-1BE8-4908-9F0A-3E4A82A33E65}"/>
    <cellStyle name="Normal 81" xfId="50416" xr:uid="{27CA0F7D-C445-4FAE-8ABA-0B0B88E26E70}"/>
    <cellStyle name="Normal 82" xfId="50417" xr:uid="{5766A634-5C21-4D48-B4C1-5600BAC8382A}"/>
    <cellStyle name="Normal 82 2" xfId="50431" xr:uid="{0524F965-B1BC-40F2-9B7A-0BAE16698739}"/>
    <cellStyle name="Normal 82 2 2" xfId="50614" xr:uid="{646C13DE-F559-4FC3-B0FE-A9A8CA3E4476}"/>
    <cellStyle name="Normal 82 3" xfId="50531" xr:uid="{3D31C627-815C-4710-9EB8-E4F5B015D06F}"/>
    <cellStyle name="Normal 82 4" xfId="50611" xr:uid="{73E1B581-8A35-45D5-B665-7970CEE190B3}"/>
    <cellStyle name="Normal 83" xfId="50418" xr:uid="{FA277D17-2000-4216-896C-CA77891C70E9}"/>
    <cellStyle name="Normal 84" xfId="50419" xr:uid="{BD0D4E56-2420-41B5-AB3A-6D45DED67AF5}"/>
    <cellStyle name="Normal 85" xfId="50421" xr:uid="{E87E61FF-4821-4BA3-9BDE-50BF07EB3DDC}"/>
    <cellStyle name="Normal 86" xfId="50423" xr:uid="{134FEA5F-ECFC-4EC9-9087-F1CDEDC48D14}"/>
    <cellStyle name="Normal 87" xfId="50432" xr:uid="{2FBA62CB-2AC0-4C69-9924-1AADD605E923}"/>
    <cellStyle name="Normal 88" xfId="50446" xr:uid="{32C4F840-03C5-40DF-BE8A-C499D682AEFE}"/>
    <cellStyle name="Normal 89" xfId="50466" xr:uid="{E0295117-BA5B-4953-93AD-F295FADA9DCC}"/>
    <cellStyle name="Normal 9" xfId="26468" xr:uid="{00000000-0005-0000-0000-000064670000}"/>
    <cellStyle name="Normal 9 2" xfId="26469" xr:uid="{00000000-0005-0000-0000-000065670000}"/>
    <cellStyle name="Normal 90" xfId="50477" xr:uid="{6182EE31-AA87-4334-9D0C-4E489F46D93C}"/>
    <cellStyle name="Normal 91" xfId="50497" xr:uid="{9A11FE46-E83A-40EF-B25E-4AF3BAD103F6}"/>
    <cellStyle name="Normal 92" xfId="50468" xr:uid="{E7BF1D9B-68D7-4391-8CD1-3646E1627025}"/>
    <cellStyle name="Normal 93" xfId="50513" xr:uid="{B7DB981F-48CC-4FBE-AA27-F1F169142D2E}"/>
    <cellStyle name="Normal 94" xfId="50528" xr:uid="{A3294100-3082-471B-BA9F-B7E25A561A4A}"/>
    <cellStyle name="Normal 95" xfId="50545" xr:uid="{123E7A95-0F9B-4224-827B-3E8845C187AB}"/>
    <cellStyle name="Normal 96" xfId="50570" xr:uid="{544991C9-00E6-4A69-A4FE-49D6C5FCE4AF}"/>
    <cellStyle name="Normal 97" xfId="50594" xr:uid="{EEEF9C4B-5A0F-4981-93E9-4A9667DB641C}"/>
    <cellStyle name="Normal 98" xfId="50573" xr:uid="{A1D8C95B-8021-407C-9EC7-B74D9EE9886B}"/>
    <cellStyle name="Normal 98 2" xfId="50613" xr:uid="{831040C8-B933-4103-BFCA-81E5BCD67978}"/>
    <cellStyle name="Normal 99" xfId="50552" xr:uid="{F4BA4563-AFCF-4D91-86E2-1AE16FCC4C0C}"/>
    <cellStyle name="Normal 99 2" xfId="50612" xr:uid="{CADD2267-AC16-4D27-99B3-F0CDB16BF7BF}"/>
    <cellStyle name="Normal 99 3" xfId="50640" xr:uid="{ECE98B79-36DC-43B9-B741-BE3FAAEAC7E3}"/>
    <cellStyle name="Note 10" xfId="26470" xr:uid="{00000000-0005-0000-0000-000068670000}"/>
    <cellStyle name="Note 10 2" xfId="26471" xr:uid="{00000000-0005-0000-0000-000069670000}"/>
    <cellStyle name="Note 10 3" xfId="26472" xr:uid="{00000000-0005-0000-0000-00006A670000}"/>
    <cellStyle name="Note 11" xfId="26473" xr:uid="{00000000-0005-0000-0000-00006B670000}"/>
    <cellStyle name="Note 11 2" xfId="26474" xr:uid="{00000000-0005-0000-0000-00006C670000}"/>
    <cellStyle name="Note 11 3" xfId="26475" xr:uid="{00000000-0005-0000-0000-00006D670000}"/>
    <cellStyle name="Note 12" xfId="26476" xr:uid="{00000000-0005-0000-0000-00006E670000}"/>
    <cellStyle name="Note 13" xfId="50390" xr:uid="{F85A016D-1F32-49A5-BA5F-F7DB10522227}"/>
    <cellStyle name="Note 14" xfId="50442" xr:uid="{F01FA66C-30E3-47FD-B1EA-9CE11C0BCFBF}"/>
    <cellStyle name="Note 15" xfId="50479" xr:uid="{56077B5E-F89D-45C8-BEAF-AB232897F7B5}"/>
    <cellStyle name="Note 16" xfId="50469" xr:uid="{D88E391F-CF1D-4330-B42E-99587C7FA5F2}"/>
    <cellStyle name="Note 17" xfId="50523" xr:uid="{B1C81932-5132-49EE-B5D8-417A95FF60DC}"/>
    <cellStyle name="Note 18" xfId="50565" xr:uid="{8D1294DE-B9A6-4DCF-A433-2D12F2958DD4}"/>
    <cellStyle name="Note 19" xfId="50554" xr:uid="{EAABA70D-07E6-45BD-BBD4-8D001067C9C1}"/>
    <cellStyle name="Note 2" xfId="26477" xr:uid="{00000000-0005-0000-0000-00006F670000}"/>
    <cellStyle name="Note 2 10" xfId="26478" xr:uid="{00000000-0005-0000-0000-000070670000}"/>
    <cellStyle name="Note 2 11" xfId="26479" xr:uid="{00000000-0005-0000-0000-000071670000}"/>
    <cellStyle name="Note 2 12" xfId="50454" xr:uid="{3AB3BA28-E534-4C38-9684-ECA28A4AC5EC}"/>
    <cellStyle name="Note 2 13" xfId="50502" xr:uid="{FC01FC1C-0FE2-4D82-A79F-9FCC76C17C22}"/>
    <cellStyle name="Note 2 14" xfId="50506" xr:uid="{FB5B8BF8-21FF-4C29-80A4-9F976B9F7E9F}"/>
    <cellStyle name="Note 2 15" xfId="50510" xr:uid="{8E7309B0-506E-4B91-9733-E63F1C88D41C}"/>
    <cellStyle name="Note 2 16" xfId="50581" xr:uid="{7EB1801B-5193-4C0E-9179-474EC5C8C73F}"/>
    <cellStyle name="Note 2 17" xfId="50593" xr:uid="{9A880F63-88FD-448E-8F77-DBE78FDF365F}"/>
    <cellStyle name="Note 2 18" xfId="50601" xr:uid="{BF573624-3E59-49F6-BD06-C39594B63492}"/>
    <cellStyle name="Note 2 2" xfId="26480" xr:uid="{00000000-0005-0000-0000-000072670000}"/>
    <cellStyle name="Note 2 2 10" xfId="26481" xr:uid="{00000000-0005-0000-0000-000073670000}"/>
    <cellStyle name="Note 2 2 10 2" xfId="26482" xr:uid="{00000000-0005-0000-0000-000074670000}"/>
    <cellStyle name="Note 2 2 10 2 2" xfId="26483" xr:uid="{00000000-0005-0000-0000-000075670000}"/>
    <cellStyle name="Note 2 2 10 3" xfId="26484" xr:uid="{00000000-0005-0000-0000-000076670000}"/>
    <cellStyle name="Note 2 2 11" xfId="26485" xr:uid="{00000000-0005-0000-0000-000077670000}"/>
    <cellStyle name="Note 2 2 11 2" xfId="26486" xr:uid="{00000000-0005-0000-0000-000078670000}"/>
    <cellStyle name="Note 2 2 11 2 2" xfId="26487" xr:uid="{00000000-0005-0000-0000-000079670000}"/>
    <cellStyle name="Note 2 2 11 3" xfId="26488" xr:uid="{00000000-0005-0000-0000-00007A670000}"/>
    <cellStyle name="Note 2 2 12" xfId="26489" xr:uid="{00000000-0005-0000-0000-00007B670000}"/>
    <cellStyle name="Note 2 2 12 2" xfId="26490" xr:uid="{00000000-0005-0000-0000-00007C670000}"/>
    <cellStyle name="Note 2 2 12 2 2" xfId="26491" xr:uid="{00000000-0005-0000-0000-00007D670000}"/>
    <cellStyle name="Note 2 2 12 3" xfId="26492" xr:uid="{00000000-0005-0000-0000-00007E670000}"/>
    <cellStyle name="Note 2 2 13" xfId="26493" xr:uid="{00000000-0005-0000-0000-00007F670000}"/>
    <cellStyle name="Note 2 2 13 2" xfId="26494" xr:uid="{00000000-0005-0000-0000-000080670000}"/>
    <cellStyle name="Note 2 2 13 2 2" xfId="26495" xr:uid="{00000000-0005-0000-0000-000081670000}"/>
    <cellStyle name="Note 2 2 13 3" xfId="26496" xr:uid="{00000000-0005-0000-0000-000082670000}"/>
    <cellStyle name="Note 2 2 14" xfId="26497" xr:uid="{00000000-0005-0000-0000-000083670000}"/>
    <cellStyle name="Note 2 2 14 2" xfId="26498" xr:uid="{00000000-0005-0000-0000-000084670000}"/>
    <cellStyle name="Note 2 2 14 2 2" xfId="26499" xr:uid="{00000000-0005-0000-0000-000085670000}"/>
    <cellStyle name="Note 2 2 14 3" xfId="26500" xr:uid="{00000000-0005-0000-0000-000086670000}"/>
    <cellStyle name="Note 2 2 15" xfId="26501" xr:uid="{00000000-0005-0000-0000-000087670000}"/>
    <cellStyle name="Note 2 2 15 2" xfId="26502" xr:uid="{00000000-0005-0000-0000-000088670000}"/>
    <cellStyle name="Note 2 2 15 2 2" xfId="26503" xr:uid="{00000000-0005-0000-0000-000089670000}"/>
    <cellStyle name="Note 2 2 15 3" xfId="26504" xr:uid="{00000000-0005-0000-0000-00008A670000}"/>
    <cellStyle name="Note 2 2 16" xfId="26505" xr:uid="{00000000-0005-0000-0000-00008B670000}"/>
    <cellStyle name="Note 2 2 16 2" xfId="26506" xr:uid="{00000000-0005-0000-0000-00008C670000}"/>
    <cellStyle name="Note 2 2 16 2 2" xfId="26507" xr:uid="{00000000-0005-0000-0000-00008D670000}"/>
    <cellStyle name="Note 2 2 16 3" xfId="26508" xr:uid="{00000000-0005-0000-0000-00008E670000}"/>
    <cellStyle name="Note 2 2 17" xfId="26509" xr:uid="{00000000-0005-0000-0000-00008F670000}"/>
    <cellStyle name="Note 2 2 17 2" xfId="26510" xr:uid="{00000000-0005-0000-0000-000090670000}"/>
    <cellStyle name="Note 2 2 17 2 2" xfId="26511" xr:uid="{00000000-0005-0000-0000-000091670000}"/>
    <cellStyle name="Note 2 2 17 3" xfId="26512" xr:uid="{00000000-0005-0000-0000-000092670000}"/>
    <cellStyle name="Note 2 2 18" xfId="26513" xr:uid="{00000000-0005-0000-0000-000093670000}"/>
    <cellStyle name="Note 2 2 18 2" xfId="26514" xr:uid="{00000000-0005-0000-0000-000094670000}"/>
    <cellStyle name="Note 2 2 18 2 2" xfId="26515" xr:uid="{00000000-0005-0000-0000-000095670000}"/>
    <cellStyle name="Note 2 2 18 3" xfId="26516" xr:uid="{00000000-0005-0000-0000-000096670000}"/>
    <cellStyle name="Note 2 2 19" xfId="26517" xr:uid="{00000000-0005-0000-0000-000097670000}"/>
    <cellStyle name="Note 2 2 19 2" xfId="26518" xr:uid="{00000000-0005-0000-0000-000098670000}"/>
    <cellStyle name="Note 2 2 19 2 2" xfId="26519" xr:uid="{00000000-0005-0000-0000-000099670000}"/>
    <cellStyle name="Note 2 2 19 3" xfId="26520" xr:uid="{00000000-0005-0000-0000-00009A670000}"/>
    <cellStyle name="Note 2 2 2" xfId="26521" xr:uid="{00000000-0005-0000-0000-00009B670000}"/>
    <cellStyle name="Note 2 2 2 10" xfId="26522" xr:uid="{00000000-0005-0000-0000-00009C670000}"/>
    <cellStyle name="Note 2 2 2 10 2" xfId="26523" xr:uid="{00000000-0005-0000-0000-00009D670000}"/>
    <cellStyle name="Note 2 2 2 10 2 2" xfId="26524" xr:uid="{00000000-0005-0000-0000-00009E670000}"/>
    <cellStyle name="Note 2 2 2 10 3" xfId="26525" xr:uid="{00000000-0005-0000-0000-00009F670000}"/>
    <cellStyle name="Note 2 2 2 11" xfId="26526" xr:uid="{00000000-0005-0000-0000-0000A0670000}"/>
    <cellStyle name="Note 2 2 2 11 2" xfId="26527" xr:uid="{00000000-0005-0000-0000-0000A1670000}"/>
    <cellStyle name="Note 2 2 2 11 2 2" xfId="26528" xr:uid="{00000000-0005-0000-0000-0000A2670000}"/>
    <cellStyle name="Note 2 2 2 11 3" xfId="26529" xr:uid="{00000000-0005-0000-0000-0000A3670000}"/>
    <cellStyle name="Note 2 2 2 12" xfId="26530" xr:uid="{00000000-0005-0000-0000-0000A4670000}"/>
    <cellStyle name="Note 2 2 2 12 2" xfId="26531" xr:uid="{00000000-0005-0000-0000-0000A5670000}"/>
    <cellStyle name="Note 2 2 2 12 2 2" xfId="26532" xr:uid="{00000000-0005-0000-0000-0000A6670000}"/>
    <cellStyle name="Note 2 2 2 12 3" xfId="26533" xr:uid="{00000000-0005-0000-0000-0000A7670000}"/>
    <cellStyle name="Note 2 2 2 13" xfId="26534" xr:uid="{00000000-0005-0000-0000-0000A8670000}"/>
    <cellStyle name="Note 2 2 2 13 2" xfId="26535" xr:uid="{00000000-0005-0000-0000-0000A9670000}"/>
    <cellStyle name="Note 2 2 2 13 2 2" xfId="26536" xr:uid="{00000000-0005-0000-0000-0000AA670000}"/>
    <cellStyle name="Note 2 2 2 13 3" xfId="26537" xr:uid="{00000000-0005-0000-0000-0000AB670000}"/>
    <cellStyle name="Note 2 2 2 14" xfId="26538" xr:uid="{00000000-0005-0000-0000-0000AC670000}"/>
    <cellStyle name="Note 2 2 2 14 2" xfId="26539" xr:uid="{00000000-0005-0000-0000-0000AD670000}"/>
    <cellStyle name="Note 2 2 2 14 2 2" xfId="26540" xr:uid="{00000000-0005-0000-0000-0000AE670000}"/>
    <cellStyle name="Note 2 2 2 14 3" xfId="26541" xr:uid="{00000000-0005-0000-0000-0000AF670000}"/>
    <cellStyle name="Note 2 2 2 15" xfId="26542" xr:uid="{00000000-0005-0000-0000-0000B0670000}"/>
    <cellStyle name="Note 2 2 2 15 2" xfId="26543" xr:uid="{00000000-0005-0000-0000-0000B1670000}"/>
    <cellStyle name="Note 2 2 2 15 2 2" xfId="26544" xr:uid="{00000000-0005-0000-0000-0000B2670000}"/>
    <cellStyle name="Note 2 2 2 15 3" xfId="26545" xr:uid="{00000000-0005-0000-0000-0000B3670000}"/>
    <cellStyle name="Note 2 2 2 16" xfId="26546" xr:uid="{00000000-0005-0000-0000-0000B4670000}"/>
    <cellStyle name="Note 2 2 2 16 2" xfId="26547" xr:uid="{00000000-0005-0000-0000-0000B5670000}"/>
    <cellStyle name="Note 2 2 2 16 2 2" xfId="26548" xr:uid="{00000000-0005-0000-0000-0000B6670000}"/>
    <cellStyle name="Note 2 2 2 16 3" xfId="26549" xr:uid="{00000000-0005-0000-0000-0000B7670000}"/>
    <cellStyle name="Note 2 2 2 17" xfId="26550" xr:uid="{00000000-0005-0000-0000-0000B8670000}"/>
    <cellStyle name="Note 2 2 2 17 2" xfId="26551" xr:uid="{00000000-0005-0000-0000-0000B9670000}"/>
    <cellStyle name="Note 2 2 2 17 2 2" xfId="26552" xr:uid="{00000000-0005-0000-0000-0000BA670000}"/>
    <cellStyle name="Note 2 2 2 17 3" xfId="26553" xr:uid="{00000000-0005-0000-0000-0000BB670000}"/>
    <cellStyle name="Note 2 2 2 18" xfId="26554" xr:uid="{00000000-0005-0000-0000-0000BC670000}"/>
    <cellStyle name="Note 2 2 2 18 2" xfId="26555" xr:uid="{00000000-0005-0000-0000-0000BD670000}"/>
    <cellStyle name="Note 2 2 2 18 2 2" xfId="26556" xr:uid="{00000000-0005-0000-0000-0000BE670000}"/>
    <cellStyle name="Note 2 2 2 18 3" xfId="26557" xr:uid="{00000000-0005-0000-0000-0000BF670000}"/>
    <cellStyle name="Note 2 2 2 19" xfId="26558" xr:uid="{00000000-0005-0000-0000-0000C0670000}"/>
    <cellStyle name="Note 2 2 2 19 2" xfId="26559" xr:uid="{00000000-0005-0000-0000-0000C1670000}"/>
    <cellStyle name="Note 2 2 2 19 2 2" xfId="26560" xr:uid="{00000000-0005-0000-0000-0000C2670000}"/>
    <cellStyle name="Note 2 2 2 19 3" xfId="26561" xr:uid="{00000000-0005-0000-0000-0000C3670000}"/>
    <cellStyle name="Note 2 2 2 2" xfId="26562" xr:uid="{00000000-0005-0000-0000-0000C4670000}"/>
    <cellStyle name="Note 2 2 2 2 10" xfId="26563" xr:uid="{00000000-0005-0000-0000-0000C5670000}"/>
    <cellStyle name="Note 2 2 2 2 10 2" xfId="26564" xr:uid="{00000000-0005-0000-0000-0000C6670000}"/>
    <cellStyle name="Note 2 2 2 2 10 2 2" xfId="26565" xr:uid="{00000000-0005-0000-0000-0000C7670000}"/>
    <cellStyle name="Note 2 2 2 2 10 3" xfId="26566" xr:uid="{00000000-0005-0000-0000-0000C8670000}"/>
    <cellStyle name="Note 2 2 2 2 11" xfId="26567" xr:uid="{00000000-0005-0000-0000-0000C9670000}"/>
    <cellStyle name="Note 2 2 2 2 11 2" xfId="26568" xr:uid="{00000000-0005-0000-0000-0000CA670000}"/>
    <cellStyle name="Note 2 2 2 2 11 2 2" xfId="26569" xr:uid="{00000000-0005-0000-0000-0000CB670000}"/>
    <cellStyle name="Note 2 2 2 2 11 3" xfId="26570" xr:uid="{00000000-0005-0000-0000-0000CC670000}"/>
    <cellStyle name="Note 2 2 2 2 12" xfId="26571" xr:uid="{00000000-0005-0000-0000-0000CD670000}"/>
    <cellStyle name="Note 2 2 2 2 12 2" xfId="26572" xr:uid="{00000000-0005-0000-0000-0000CE670000}"/>
    <cellStyle name="Note 2 2 2 2 12 2 2" xfId="26573" xr:uid="{00000000-0005-0000-0000-0000CF670000}"/>
    <cellStyle name="Note 2 2 2 2 12 3" xfId="26574" xr:uid="{00000000-0005-0000-0000-0000D0670000}"/>
    <cellStyle name="Note 2 2 2 2 13" xfId="26575" xr:uid="{00000000-0005-0000-0000-0000D1670000}"/>
    <cellStyle name="Note 2 2 2 2 13 2" xfId="26576" xr:uid="{00000000-0005-0000-0000-0000D2670000}"/>
    <cellStyle name="Note 2 2 2 2 13 2 2" xfId="26577" xr:uid="{00000000-0005-0000-0000-0000D3670000}"/>
    <cellStyle name="Note 2 2 2 2 13 3" xfId="26578" xr:uid="{00000000-0005-0000-0000-0000D4670000}"/>
    <cellStyle name="Note 2 2 2 2 14" xfId="26579" xr:uid="{00000000-0005-0000-0000-0000D5670000}"/>
    <cellStyle name="Note 2 2 2 2 14 2" xfId="26580" xr:uid="{00000000-0005-0000-0000-0000D6670000}"/>
    <cellStyle name="Note 2 2 2 2 14 2 2" xfId="26581" xr:uid="{00000000-0005-0000-0000-0000D7670000}"/>
    <cellStyle name="Note 2 2 2 2 14 3" xfId="26582" xr:uid="{00000000-0005-0000-0000-0000D8670000}"/>
    <cellStyle name="Note 2 2 2 2 15" xfId="26583" xr:uid="{00000000-0005-0000-0000-0000D9670000}"/>
    <cellStyle name="Note 2 2 2 2 15 2" xfId="26584" xr:uid="{00000000-0005-0000-0000-0000DA670000}"/>
    <cellStyle name="Note 2 2 2 2 15 2 2" xfId="26585" xr:uid="{00000000-0005-0000-0000-0000DB670000}"/>
    <cellStyle name="Note 2 2 2 2 15 3" xfId="26586" xr:uid="{00000000-0005-0000-0000-0000DC670000}"/>
    <cellStyle name="Note 2 2 2 2 16" xfId="26587" xr:uid="{00000000-0005-0000-0000-0000DD670000}"/>
    <cellStyle name="Note 2 2 2 2 16 2" xfId="26588" xr:uid="{00000000-0005-0000-0000-0000DE670000}"/>
    <cellStyle name="Note 2 2 2 2 16 2 2" xfId="26589" xr:uid="{00000000-0005-0000-0000-0000DF670000}"/>
    <cellStyle name="Note 2 2 2 2 16 3" xfId="26590" xr:uid="{00000000-0005-0000-0000-0000E0670000}"/>
    <cellStyle name="Note 2 2 2 2 17" xfId="26591" xr:uid="{00000000-0005-0000-0000-0000E1670000}"/>
    <cellStyle name="Note 2 2 2 2 17 2" xfId="26592" xr:uid="{00000000-0005-0000-0000-0000E2670000}"/>
    <cellStyle name="Note 2 2 2 2 17 2 2" xfId="26593" xr:uid="{00000000-0005-0000-0000-0000E3670000}"/>
    <cellStyle name="Note 2 2 2 2 17 3" xfId="26594" xr:uid="{00000000-0005-0000-0000-0000E4670000}"/>
    <cellStyle name="Note 2 2 2 2 18" xfId="26595" xr:uid="{00000000-0005-0000-0000-0000E5670000}"/>
    <cellStyle name="Note 2 2 2 2 18 2" xfId="26596" xr:uid="{00000000-0005-0000-0000-0000E6670000}"/>
    <cellStyle name="Note 2 2 2 2 19" xfId="26597" xr:uid="{00000000-0005-0000-0000-0000E7670000}"/>
    <cellStyle name="Note 2 2 2 2 2" xfId="26598" xr:uid="{00000000-0005-0000-0000-0000E8670000}"/>
    <cellStyle name="Note 2 2 2 2 2 10" xfId="26599" xr:uid="{00000000-0005-0000-0000-0000E9670000}"/>
    <cellStyle name="Note 2 2 2 2 2 10 2" xfId="26600" xr:uid="{00000000-0005-0000-0000-0000EA670000}"/>
    <cellStyle name="Note 2 2 2 2 2 10 2 2" xfId="26601" xr:uid="{00000000-0005-0000-0000-0000EB670000}"/>
    <cellStyle name="Note 2 2 2 2 2 10 3" xfId="26602" xr:uid="{00000000-0005-0000-0000-0000EC670000}"/>
    <cellStyle name="Note 2 2 2 2 2 11" xfId="26603" xr:uid="{00000000-0005-0000-0000-0000ED670000}"/>
    <cellStyle name="Note 2 2 2 2 2 11 2" xfId="26604" xr:uid="{00000000-0005-0000-0000-0000EE670000}"/>
    <cellStyle name="Note 2 2 2 2 2 11 2 2" xfId="26605" xr:uid="{00000000-0005-0000-0000-0000EF670000}"/>
    <cellStyle name="Note 2 2 2 2 2 11 3" xfId="26606" xr:uid="{00000000-0005-0000-0000-0000F0670000}"/>
    <cellStyle name="Note 2 2 2 2 2 12" xfId="26607" xr:uid="{00000000-0005-0000-0000-0000F1670000}"/>
    <cellStyle name="Note 2 2 2 2 2 12 2" xfId="26608" xr:uid="{00000000-0005-0000-0000-0000F2670000}"/>
    <cellStyle name="Note 2 2 2 2 2 12 2 2" xfId="26609" xr:uid="{00000000-0005-0000-0000-0000F3670000}"/>
    <cellStyle name="Note 2 2 2 2 2 12 3" xfId="26610" xr:uid="{00000000-0005-0000-0000-0000F4670000}"/>
    <cellStyle name="Note 2 2 2 2 2 13" xfId="26611" xr:uid="{00000000-0005-0000-0000-0000F5670000}"/>
    <cellStyle name="Note 2 2 2 2 2 13 2" xfId="26612" xr:uid="{00000000-0005-0000-0000-0000F6670000}"/>
    <cellStyle name="Note 2 2 2 2 2 13 2 2" xfId="26613" xr:uid="{00000000-0005-0000-0000-0000F7670000}"/>
    <cellStyle name="Note 2 2 2 2 2 13 3" xfId="26614" xr:uid="{00000000-0005-0000-0000-0000F8670000}"/>
    <cellStyle name="Note 2 2 2 2 2 14" xfId="26615" xr:uid="{00000000-0005-0000-0000-0000F9670000}"/>
    <cellStyle name="Note 2 2 2 2 2 14 2" xfId="26616" xr:uid="{00000000-0005-0000-0000-0000FA670000}"/>
    <cellStyle name="Note 2 2 2 2 2 14 2 2" xfId="26617" xr:uid="{00000000-0005-0000-0000-0000FB670000}"/>
    <cellStyle name="Note 2 2 2 2 2 14 3" xfId="26618" xr:uid="{00000000-0005-0000-0000-0000FC670000}"/>
    <cellStyle name="Note 2 2 2 2 2 15" xfId="26619" xr:uid="{00000000-0005-0000-0000-0000FD670000}"/>
    <cellStyle name="Note 2 2 2 2 2 15 2" xfId="26620" xr:uid="{00000000-0005-0000-0000-0000FE670000}"/>
    <cellStyle name="Note 2 2 2 2 2 15 2 2" xfId="26621" xr:uid="{00000000-0005-0000-0000-0000FF670000}"/>
    <cellStyle name="Note 2 2 2 2 2 15 3" xfId="26622" xr:uid="{00000000-0005-0000-0000-000000680000}"/>
    <cellStyle name="Note 2 2 2 2 2 16" xfId="26623" xr:uid="{00000000-0005-0000-0000-000001680000}"/>
    <cellStyle name="Note 2 2 2 2 2 16 2" xfId="26624" xr:uid="{00000000-0005-0000-0000-000002680000}"/>
    <cellStyle name="Note 2 2 2 2 2 16 2 2" xfId="26625" xr:uid="{00000000-0005-0000-0000-000003680000}"/>
    <cellStyle name="Note 2 2 2 2 2 16 3" xfId="26626" xr:uid="{00000000-0005-0000-0000-000004680000}"/>
    <cellStyle name="Note 2 2 2 2 2 17" xfId="26627" xr:uid="{00000000-0005-0000-0000-000005680000}"/>
    <cellStyle name="Note 2 2 2 2 2 17 2" xfId="26628" xr:uid="{00000000-0005-0000-0000-000006680000}"/>
    <cellStyle name="Note 2 2 2 2 2 17 2 2" xfId="26629" xr:uid="{00000000-0005-0000-0000-000007680000}"/>
    <cellStyle name="Note 2 2 2 2 2 17 3" xfId="26630" xr:uid="{00000000-0005-0000-0000-000008680000}"/>
    <cellStyle name="Note 2 2 2 2 2 18" xfId="26631" xr:uid="{00000000-0005-0000-0000-000009680000}"/>
    <cellStyle name="Note 2 2 2 2 2 18 2" xfId="26632" xr:uid="{00000000-0005-0000-0000-00000A680000}"/>
    <cellStyle name="Note 2 2 2 2 2 18 2 2" xfId="26633" xr:uid="{00000000-0005-0000-0000-00000B680000}"/>
    <cellStyle name="Note 2 2 2 2 2 18 3" xfId="26634" xr:uid="{00000000-0005-0000-0000-00000C680000}"/>
    <cellStyle name="Note 2 2 2 2 2 19" xfId="26635" xr:uid="{00000000-0005-0000-0000-00000D680000}"/>
    <cellStyle name="Note 2 2 2 2 2 19 2" xfId="26636" xr:uid="{00000000-0005-0000-0000-00000E680000}"/>
    <cellStyle name="Note 2 2 2 2 2 19 2 2" xfId="26637" xr:uid="{00000000-0005-0000-0000-00000F680000}"/>
    <cellStyle name="Note 2 2 2 2 2 19 3" xfId="26638" xr:uid="{00000000-0005-0000-0000-000010680000}"/>
    <cellStyle name="Note 2 2 2 2 2 2" xfId="26639" xr:uid="{00000000-0005-0000-0000-000011680000}"/>
    <cellStyle name="Note 2 2 2 2 2 2 2" xfId="26640" xr:uid="{00000000-0005-0000-0000-000012680000}"/>
    <cellStyle name="Note 2 2 2 2 2 2 2 2" xfId="26641" xr:uid="{00000000-0005-0000-0000-000013680000}"/>
    <cellStyle name="Note 2 2 2 2 2 2 2 3" xfId="26642" xr:uid="{00000000-0005-0000-0000-000014680000}"/>
    <cellStyle name="Note 2 2 2 2 2 2 3" xfId="26643" xr:uid="{00000000-0005-0000-0000-000015680000}"/>
    <cellStyle name="Note 2 2 2 2 2 2 3 2" xfId="26644" xr:uid="{00000000-0005-0000-0000-000016680000}"/>
    <cellStyle name="Note 2 2 2 2 2 2 4" xfId="26645" xr:uid="{00000000-0005-0000-0000-000017680000}"/>
    <cellStyle name="Note 2 2 2 2 2 20" xfId="26646" xr:uid="{00000000-0005-0000-0000-000018680000}"/>
    <cellStyle name="Note 2 2 2 2 2 20 2" xfId="26647" xr:uid="{00000000-0005-0000-0000-000019680000}"/>
    <cellStyle name="Note 2 2 2 2 2 20 2 2" xfId="26648" xr:uid="{00000000-0005-0000-0000-00001A680000}"/>
    <cellStyle name="Note 2 2 2 2 2 20 3" xfId="26649" xr:uid="{00000000-0005-0000-0000-00001B680000}"/>
    <cellStyle name="Note 2 2 2 2 2 21" xfId="26650" xr:uid="{00000000-0005-0000-0000-00001C680000}"/>
    <cellStyle name="Note 2 2 2 2 2 21 2" xfId="26651" xr:uid="{00000000-0005-0000-0000-00001D680000}"/>
    <cellStyle name="Note 2 2 2 2 2 22" xfId="26652" xr:uid="{00000000-0005-0000-0000-00001E680000}"/>
    <cellStyle name="Note 2 2 2 2 2 23" xfId="26653" xr:uid="{00000000-0005-0000-0000-00001F680000}"/>
    <cellStyle name="Note 2 2 2 2 2 3" xfId="26654" xr:uid="{00000000-0005-0000-0000-000020680000}"/>
    <cellStyle name="Note 2 2 2 2 2 3 2" xfId="26655" xr:uid="{00000000-0005-0000-0000-000021680000}"/>
    <cellStyle name="Note 2 2 2 2 2 3 2 2" xfId="26656" xr:uid="{00000000-0005-0000-0000-000022680000}"/>
    <cellStyle name="Note 2 2 2 2 2 3 3" xfId="26657" xr:uid="{00000000-0005-0000-0000-000023680000}"/>
    <cellStyle name="Note 2 2 2 2 2 3 4" xfId="26658" xr:uid="{00000000-0005-0000-0000-000024680000}"/>
    <cellStyle name="Note 2 2 2 2 2 4" xfId="26659" xr:uid="{00000000-0005-0000-0000-000025680000}"/>
    <cellStyle name="Note 2 2 2 2 2 4 2" xfId="26660" xr:uid="{00000000-0005-0000-0000-000026680000}"/>
    <cellStyle name="Note 2 2 2 2 2 4 2 2" xfId="26661" xr:uid="{00000000-0005-0000-0000-000027680000}"/>
    <cellStyle name="Note 2 2 2 2 2 4 3" xfId="26662" xr:uid="{00000000-0005-0000-0000-000028680000}"/>
    <cellStyle name="Note 2 2 2 2 2 4 4" xfId="26663" xr:uid="{00000000-0005-0000-0000-000029680000}"/>
    <cellStyle name="Note 2 2 2 2 2 5" xfId="26664" xr:uid="{00000000-0005-0000-0000-00002A680000}"/>
    <cellStyle name="Note 2 2 2 2 2 5 2" xfId="26665" xr:uid="{00000000-0005-0000-0000-00002B680000}"/>
    <cellStyle name="Note 2 2 2 2 2 5 2 2" xfId="26666" xr:uid="{00000000-0005-0000-0000-00002C680000}"/>
    <cellStyle name="Note 2 2 2 2 2 5 3" xfId="26667" xr:uid="{00000000-0005-0000-0000-00002D680000}"/>
    <cellStyle name="Note 2 2 2 2 2 6" xfId="26668" xr:uid="{00000000-0005-0000-0000-00002E680000}"/>
    <cellStyle name="Note 2 2 2 2 2 6 2" xfId="26669" xr:uid="{00000000-0005-0000-0000-00002F680000}"/>
    <cellStyle name="Note 2 2 2 2 2 6 2 2" xfId="26670" xr:uid="{00000000-0005-0000-0000-000030680000}"/>
    <cellStyle name="Note 2 2 2 2 2 6 3" xfId="26671" xr:uid="{00000000-0005-0000-0000-000031680000}"/>
    <cellStyle name="Note 2 2 2 2 2 7" xfId="26672" xr:uid="{00000000-0005-0000-0000-000032680000}"/>
    <cellStyle name="Note 2 2 2 2 2 7 2" xfId="26673" xr:uid="{00000000-0005-0000-0000-000033680000}"/>
    <cellStyle name="Note 2 2 2 2 2 7 2 2" xfId="26674" xr:uid="{00000000-0005-0000-0000-000034680000}"/>
    <cellStyle name="Note 2 2 2 2 2 7 3" xfId="26675" xr:uid="{00000000-0005-0000-0000-000035680000}"/>
    <cellStyle name="Note 2 2 2 2 2 8" xfId="26676" xr:uid="{00000000-0005-0000-0000-000036680000}"/>
    <cellStyle name="Note 2 2 2 2 2 8 2" xfId="26677" xr:uid="{00000000-0005-0000-0000-000037680000}"/>
    <cellStyle name="Note 2 2 2 2 2 8 2 2" xfId="26678" xr:uid="{00000000-0005-0000-0000-000038680000}"/>
    <cellStyle name="Note 2 2 2 2 2 8 3" xfId="26679" xr:uid="{00000000-0005-0000-0000-000039680000}"/>
    <cellStyle name="Note 2 2 2 2 2 9" xfId="26680" xr:uid="{00000000-0005-0000-0000-00003A680000}"/>
    <cellStyle name="Note 2 2 2 2 2 9 2" xfId="26681" xr:uid="{00000000-0005-0000-0000-00003B680000}"/>
    <cellStyle name="Note 2 2 2 2 2 9 2 2" xfId="26682" xr:uid="{00000000-0005-0000-0000-00003C680000}"/>
    <cellStyle name="Note 2 2 2 2 2 9 3" xfId="26683" xr:uid="{00000000-0005-0000-0000-00003D680000}"/>
    <cellStyle name="Note 2 2 2 2 20" xfId="26684" xr:uid="{00000000-0005-0000-0000-00003E680000}"/>
    <cellStyle name="Note 2 2 2 2 3" xfId="26685" xr:uid="{00000000-0005-0000-0000-00003F680000}"/>
    <cellStyle name="Note 2 2 2 2 3 2" xfId="26686" xr:uid="{00000000-0005-0000-0000-000040680000}"/>
    <cellStyle name="Note 2 2 2 2 3 2 2" xfId="26687" xr:uid="{00000000-0005-0000-0000-000041680000}"/>
    <cellStyle name="Note 2 2 2 2 3 2 3" xfId="26688" xr:uid="{00000000-0005-0000-0000-000042680000}"/>
    <cellStyle name="Note 2 2 2 2 3 3" xfId="26689" xr:uid="{00000000-0005-0000-0000-000043680000}"/>
    <cellStyle name="Note 2 2 2 2 3 3 2" xfId="26690" xr:uid="{00000000-0005-0000-0000-000044680000}"/>
    <cellStyle name="Note 2 2 2 2 3 4" xfId="26691" xr:uid="{00000000-0005-0000-0000-000045680000}"/>
    <cellStyle name="Note 2 2 2 2 4" xfId="26692" xr:uid="{00000000-0005-0000-0000-000046680000}"/>
    <cellStyle name="Note 2 2 2 2 4 2" xfId="26693" xr:uid="{00000000-0005-0000-0000-000047680000}"/>
    <cellStyle name="Note 2 2 2 2 4 2 2" xfId="26694" xr:uid="{00000000-0005-0000-0000-000048680000}"/>
    <cellStyle name="Note 2 2 2 2 4 3" xfId="26695" xr:uid="{00000000-0005-0000-0000-000049680000}"/>
    <cellStyle name="Note 2 2 2 2 4 4" xfId="26696" xr:uid="{00000000-0005-0000-0000-00004A680000}"/>
    <cellStyle name="Note 2 2 2 2 5" xfId="26697" xr:uid="{00000000-0005-0000-0000-00004B680000}"/>
    <cellStyle name="Note 2 2 2 2 5 2" xfId="26698" xr:uid="{00000000-0005-0000-0000-00004C680000}"/>
    <cellStyle name="Note 2 2 2 2 5 2 2" xfId="26699" xr:uid="{00000000-0005-0000-0000-00004D680000}"/>
    <cellStyle name="Note 2 2 2 2 5 3" xfId="26700" xr:uid="{00000000-0005-0000-0000-00004E680000}"/>
    <cellStyle name="Note 2 2 2 2 5 4" xfId="26701" xr:uid="{00000000-0005-0000-0000-00004F680000}"/>
    <cellStyle name="Note 2 2 2 2 6" xfId="26702" xr:uid="{00000000-0005-0000-0000-000050680000}"/>
    <cellStyle name="Note 2 2 2 2 6 2" xfId="26703" xr:uid="{00000000-0005-0000-0000-000051680000}"/>
    <cellStyle name="Note 2 2 2 2 6 2 2" xfId="26704" xr:uid="{00000000-0005-0000-0000-000052680000}"/>
    <cellStyle name="Note 2 2 2 2 6 3" xfId="26705" xr:uid="{00000000-0005-0000-0000-000053680000}"/>
    <cellStyle name="Note 2 2 2 2 7" xfId="26706" xr:uid="{00000000-0005-0000-0000-000054680000}"/>
    <cellStyle name="Note 2 2 2 2 7 2" xfId="26707" xr:uid="{00000000-0005-0000-0000-000055680000}"/>
    <cellStyle name="Note 2 2 2 2 7 2 2" xfId="26708" xr:uid="{00000000-0005-0000-0000-000056680000}"/>
    <cellStyle name="Note 2 2 2 2 7 3" xfId="26709" xr:uid="{00000000-0005-0000-0000-000057680000}"/>
    <cellStyle name="Note 2 2 2 2 8" xfId="26710" xr:uid="{00000000-0005-0000-0000-000058680000}"/>
    <cellStyle name="Note 2 2 2 2 8 2" xfId="26711" xr:uid="{00000000-0005-0000-0000-000059680000}"/>
    <cellStyle name="Note 2 2 2 2 8 2 2" xfId="26712" xr:uid="{00000000-0005-0000-0000-00005A680000}"/>
    <cellStyle name="Note 2 2 2 2 8 3" xfId="26713" xr:uid="{00000000-0005-0000-0000-00005B680000}"/>
    <cellStyle name="Note 2 2 2 2 9" xfId="26714" xr:uid="{00000000-0005-0000-0000-00005C680000}"/>
    <cellStyle name="Note 2 2 2 2 9 2" xfId="26715" xr:uid="{00000000-0005-0000-0000-00005D680000}"/>
    <cellStyle name="Note 2 2 2 2 9 2 2" xfId="26716" xr:uid="{00000000-0005-0000-0000-00005E680000}"/>
    <cellStyle name="Note 2 2 2 2 9 3" xfId="26717" xr:uid="{00000000-0005-0000-0000-00005F680000}"/>
    <cellStyle name="Note 2 2 2 20" xfId="26718" xr:uid="{00000000-0005-0000-0000-000060680000}"/>
    <cellStyle name="Note 2 2 2 20 2" xfId="26719" xr:uid="{00000000-0005-0000-0000-000061680000}"/>
    <cellStyle name="Note 2 2 2 20 2 2" xfId="26720" xr:uid="{00000000-0005-0000-0000-000062680000}"/>
    <cellStyle name="Note 2 2 2 20 3" xfId="26721" xr:uid="{00000000-0005-0000-0000-000063680000}"/>
    <cellStyle name="Note 2 2 2 21" xfId="26722" xr:uid="{00000000-0005-0000-0000-000064680000}"/>
    <cellStyle name="Note 2 2 2 21 2" xfId="26723" xr:uid="{00000000-0005-0000-0000-000065680000}"/>
    <cellStyle name="Note 2 2 2 22" xfId="26724" xr:uid="{00000000-0005-0000-0000-000066680000}"/>
    <cellStyle name="Note 2 2 2 23" xfId="26725" xr:uid="{00000000-0005-0000-0000-000067680000}"/>
    <cellStyle name="Note 2 2 2 3" xfId="26726" xr:uid="{00000000-0005-0000-0000-000068680000}"/>
    <cellStyle name="Note 2 2 2 3 10" xfId="26727" xr:uid="{00000000-0005-0000-0000-000069680000}"/>
    <cellStyle name="Note 2 2 2 3 10 2" xfId="26728" xr:uid="{00000000-0005-0000-0000-00006A680000}"/>
    <cellStyle name="Note 2 2 2 3 10 2 2" xfId="26729" xr:uid="{00000000-0005-0000-0000-00006B680000}"/>
    <cellStyle name="Note 2 2 2 3 10 3" xfId="26730" xr:uid="{00000000-0005-0000-0000-00006C680000}"/>
    <cellStyle name="Note 2 2 2 3 11" xfId="26731" xr:uid="{00000000-0005-0000-0000-00006D680000}"/>
    <cellStyle name="Note 2 2 2 3 11 2" xfId="26732" xr:uid="{00000000-0005-0000-0000-00006E680000}"/>
    <cellStyle name="Note 2 2 2 3 11 2 2" xfId="26733" xr:uid="{00000000-0005-0000-0000-00006F680000}"/>
    <cellStyle name="Note 2 2 2 3 11 3" xfId="26734" xr:uid="{00000000-0005-0000-0000-000070680000}"/>
    <cellStyle name="Note 2 2 2 3 12" xfId="26735" xr:uid="{00000000-0005-0000-0000-000071680000}"/>
    <cellStyle name="Note 2 2 2 3 12 2" xfId="26736" xr:uid="{00000000-0005-0000-0000-000072680000}"/>
    <cellStyle name="Note 2 2 2 3 12 2 2" xfId="26737" xr:uid="{00000000-0005-0000-0000-000073680000}"/>
    <cellStyle name="Note 2 2 2 3 12 3" xfId="26738" xr:uid="{00000000-0005-0000-0000-000074680000}"/>
    <cellStyle name="Note 2 2 2 3 13" xfId="26739" xr:uid="{00000000-0005-0000-0000-000075680000}"/>
    <cellStyle name="Note 2 2 2 3 13 2" xfId="26740" xr:uid="{00000000-0005-0000-0000-000076680000}"/>
    <cellStyle name="Note 2 2 2 3 13 2 2" xfId="26741" xr:uid="{00000000-0005-0000-0000-000077680000}"/>
    <cellStyle name="Note 2 2 2 3 13 3" xfId="26742" xr:uid="{00000000-0005-0000-0000-000078680000}"/>
    <cellStyle name="Note 2 2 2 3 14" xfId="26743" xr:uid="{00000000-0005-0000-0000-000079680000}"/>
    <cellStyle name="Note 2 2 2 3 14 2" xfId="26744" xr:uid="{00000000-0005-0000-0000-00007A680000}"/>
    <cellStyle name="Note 2 2 2 3 14 2 2" xfId="26745" xr:uid="{00000000-0005-0000-0000-00007B680000}"/>
    <cellStyle name="Note 2 2 2 3 14 3" xfId="26746" xr:uid="{00000000-0005-0000-0000-00007C680000}"/>
    <cellStyle name="Note 2 2 2 3 15" xfId="26747" xr:uid="{00000000-0005-0000-0000-00007D680000}"/>
    <cellStyle name="Note 2 2 2 3 15 2" xfId="26748" xr:uid="{00000000-0005-0000-0000-00007E680000}"/>
    <cellStyle name="Note 2 2 2 3 15 2 2" xfId="26749" xr:uid="{00000000-0005-0000-0000-00007F680000}"/>
    <cellStyle name="Note 2 2 2 3 15 3" xfId="26750" xr:uid="{00000000-0005-0000-0000-000080680000}"/>
    <cellStyle name="Note 2 2 2 3 16" xfId="26751" xr:uid="{00000000-0005-0000-0000-000081680000}"/>
    <cellStyle name="Note 2 2 2 3 16 2" xfId="26752" xr:uid="{00000000-0005-0000-0000-000082680000}"/>
    <cellStyle name="Note 2 2 2 3 16 2 2" xfId="26753" xr:uid="{00000000-0005-0000-0000-000083680000}"/>
    <cellStyle name="Note 2 2 2 3 16 3" xfId="26754" xr:uid="{00000000-0005-0000-0000-000084680000}"/>
    <cellStyle name="Note 2 2 2 3 17" xfId="26755" xr:uid="{00000000-0005-0000-0000-000085680000}"/>
    <cellStyle name="Note 2 2 2 3 17 2" xfId="26756" xr:uid="{00000000-0005-0000-0000-000086680000}"/>
    <cellStyle name="Note 2 2 2 3 17 2 2" xfId="26757" xr:uid="{00000000-0005-0000-0000-000087680000}"/>
    <cellStyle name="Note 2 2 2 3 17 3" xfId="26758" xr:uid="{00000000-0005-0000-0000-000088680000}"/>
    <cellStyle name="Note 2 2 2 3 18" xfId="26759" xr:uid="{00000000-0005-0000-0000-000089680000}"/>
    <cellStyle name="Note 2 2 2 3 18 2" xfId="26760" xr:uid="{00000000-0005-0000-0000-00008A680000}"/>
    <cellStyle name="Note 2 2 2 3 19" xfId="26761" xr:uid="{00000000-0005-0000-0000-00008B680000}"/>
    <cellStyle name="Note 2 2 2 3 2" xfId="26762" xr:uid="{00000000-0005-0000-0000-00008C680000}"/>
    <cellStyle name="Note 2 2 2 3 2 10" xfId="26763" xr:uid="{00000000-0005-0000-0000-00008D680000}"/>
    <cellStyle name="Note 2 2 2 3 2 10 2" xfId="26764" xr:uid="{00000000-0005-0000-0000-00008E680000}"/>
    <cellStyle name="Note 2 2 2 3 2 10 2 2" xfId="26765" xr:uid="{00000000-0005-0000-0000-00008F680000}"/>
    <cellStyle name="Note 2 2 2 3 2 10 3" xfId="26766" xr:uid="{00000000-0005-0000-0000-000090680000}"/>
    <cellStyle name="Note 2 2 2 3 2 11" xfId="26767" xr:uid="{00000000-0005-0000-0000-000091680000}"/>
    <cellStyle name="Note 2 2 2 3 2 11 2" xfId="26768" xr:uid="{00000000-0005-0000-0000-000092680000}"/>
    <cellStyle name="Note 2 2 2 3 2 11 2 2" xfId="26769" xr:uid="{00000000-0005-0000-0000-000093680000}"/>
    <cellStyle name="Note 2 2 2 3 2 11 3" xfId="26770" xr:uid="{00000000-0005-0000-0000-000094680000}"/>
    <cellStyle name="Note 2 2 2 3 2 12" xfId="26771" xr:uid="{00000000-0005-0000-0000-000095680000}"/>
    <cellStyle name="Note 2 2 2 3 2 12 2" xfId="26772" xr:uid="{00000000-0005-0000-0000-000096680000}"/>
    <cellStyle name="Note 2 2 2 3 2 12 2 2" xfId="26773" xr:uid="{00000000-0005-0000-0000-000097680000}"/>
    <cellStyle name="Note 2 2 2 3 2 12 3" xfId="26774" xr:uid="{00000000-0005-0000-0000-000098680000}"/>
    <cellStyle name="Note 2 2 2 3 2 13" xfId="26775" xr:uid="{00000000-0005-0000-0000-000099680000}"/>
    <cellStyle name="Note 2 2 2 3 2 13 2" xfId="26776" xr:uid="{00000000-0005-0000-0000-00009A680000}"/>
    <cellStyle name="Note 2 2 2 3 2 13 2 2" xfId="26777" xr:uid="{00000000-0005-0000-0000-00009B680000}"/>
    <cellStyle name="Note 2 2 2 3 2 13 3" xfId="26778" xr:uid="{00000000-0005-0000-0000-00009C680000}"/>
    <cellStyle name="Note 2 2 2 3 2 14" xfId="26779" xr:uid="{00000000-0005-0000-0000-00009D680000}"/>
    <cellStyle name="Note 2 2 2 3 2 14 2" xfId="26780" xr:uid="{00000000-0005-0000-0000-00009E680000}"/>
    <cellStyle name="Note 2 2 2 3 2 14 2 2" xfId="26781" xr:uid="{00000000-0005-0000-0000-00009F680000}"/>
    <cellStyle name="Note 2 2 2 3 2 14 3" xfId="26782" xr:uid="{00000000-0005-0000-0000-0000A0680000}"/>
    <cellStyle name="Note 2 2 2 3 2 15" xfId="26783" xr:uid="{00000000-0005-0000-0000-0000A1680000}"/>
    <cellStyle name="Note 2 2 2 3 2 15 2" xfId="26784" xr:uid="{00000000-0005-0000-0000-0000A2680000}"/>
    <cellStyle name="Note 2 2 2 3 2 15 2 2" xfId="26785" xr:uid="{00000000-0005-0000-0000-0000A3680000}"/>
    <cellStyle name="Note 2 2 2 3 2 15 3" xfId="26786" xr:uid="{00000000-0005-0000-0000-0000A4680000}"/>
    <cellStyle name="Note 2 2 2 3 2 16" xfId="26787" xr:uid="{00000000-0005-0000-0000-0000A5680000}"/>
    <cellStyle name="Note 2 2 2 3 2 16 2" xfId="26788" xr:uid="{00000000-0005-0000-0000-0000A6680000}"/>
    <cellStyle name="Note 2 2 2 3 2 16 2 2" xfId="26789" xr:uid="{00000000-0005-0000-0000-0000A7680000}"/>
    <cellStyle name="Note 2 2 2 3 2 16 3" xfId="26790" xr:uid="{00000000-0005-0000-0000-0000A8680000}"/>
    <cellStyle name="Note 2 2 2 3 2 17" xfId="26791" xr:uid="{00000000-0005-0000-0000-0000A9680000}"/>
    <cellStyle name="Note 2 2 2 3 2 17 2" xfId="26792" xr:uid="{00000000-0005-0000-0000-0000AA680000}"/>
    <cellStyle name="Note 2 2 2 3 2 17 2 2" xfId="26793" xr:uid="{00000000-0005-0000-0000-0000AB680000}"/>
    <cellStyle name="Note 2 2 2 3 2 17 3" xfId="26794" xr:uid="{00000000-0005-0000-0000-0000AC680000}"/>
    <cellStyle name="Note 2 2 2 3 2 18" xfId="26795" xr:uid="{00000000-0005-0000-0000-0000AD680000}"/>
    <cellStyle name="Note 2 2 2 3 2 18 2" xfId="26796" xr:uid="{00000000-0005-0000-0000-0000AE680000}"/>
    <cellStyle name="Note 2 2 2 3 2 18 2 2" xfId="26797" xr:uid="{00000000-0005-0000-0000-0000AF680000}"/>
    <cellStyle name="Note 2 2 2 3 2 18 3" xfId="26798" xr:uid="{00000000-0005-0000-0000-0000B0680000}"/>
    <cellStyle name="Note 2 2 2 3 2 19" xfId="26799" xr:uid="{00000000-0005-0000-0000-0000B1680000}"/>
    <cellStyle name="Note 2 2 2 3 2 19 2" xfId="26800" xr:uid="{00000000-0005-0000-0000-0000B2680000}"/>
    <cellStyle name="Note 2 2 2 3 2 19 2 2" xfId="26801" xr:uid="{00000000-0005-0000-0000-0000B3680000}"/>
    <cellStyle name="Note 2 2 2 3 2 19 3" xfId="26802" xr:uid="{00000000-0005-0000-0000-0000B4680000}"/>
    <cellStyle name="Note 2 2 2 3 2 2" xfId="26803" xr:uid="{00000000-0005-0000-0000-0000B5680000}"/>
    <cellStyle name="Note 2 2 2 3 2 2 2" xfId="26804" xr:uid="{00000000-0005-0000-0000-0000B6680000}"/>
    <cellStyle name="Note 2 2 2 3 2 2 2 2" xfId="26805" xr:uid="{00000000-0005-0000-0000-0000B7680000}"/>
    <cellStyle name="Note 2 2 2 3 2 2 3" xfId="26806" xr:uid="{00000000-0005-0000-0000-0000B8680000}"/>
    <cellStyle name="Note 2 2 2 3 2 2 4" xfId="26807" xr:uid="{00000000-0005-0000-0000-0000B9680000}"/>
    <cellStyle name="Note 2 2 2 3 2 20" xfId="26808" xr:uid="{00000000-0005-0000-0000-0000BA680000}"/>
    <cellStyle name="Note 2 2 2 3 2 20 2" xfId="26809" xr:uid="{00000000-0005-0000-0000-0000BB680000}"/>
    <cellStyle name="Note 2 2 2 3 2 20 2 2" xfId="26810" xr:uid="{00000000-0005-0000-0000-0000BC680000}"/>
    <cellStyle name="Note 2 2 2 3 2 20 3" xfId="26811" xr:uid="{00000000-0005-0000-0000-0000BD680000}"/>
    <cellStyle name="Note 2 2 2 3 2 21" xfId="26812" xr:uid="{00000000-0005-0000-0000-0000BE680000}"/>
    <cellStyle name="Note 2 2 2 3 2 21 2" xfId="26813" xr:uid="{00000000-0005-0000-0000-0000BF680000}"/>
    <cellStyle name="Note 2 2 2 3 2 22" xfId="26814" xr:uid="{00000000-0005-0000-0000-0000C0680000}"/>
    <cellStyle name="Note 2 2 2 3 2 23" xfId="26815" xr:uid="{00000000-0005-0000-0000-0000C1680000}"/>
    <cellStyle name="Note 2 2 2 3 2 3" xfId="26816" xr:uid="{00000000-0005-0000-0000-0000C2680000}"/>
    <cellStyle name="Note 2 2 2 3 2 3 2" xfId="26817" xr:uid="{00000000-0005-0000-0000-0000C3680000}"/>
    <cellStyle name="Note 2 2 2 3 2 3 2 2" xfId="26818" xr:uid="{00000000-0005-0000-0000-0000C4680000}"/>
    <cellStyle name="Note 2 2 2 3 2 3 3" xfId="26819" xr:uid="{00000000-0005-0000-0000-0000C5680000}"/>
    <cellStyle name="Note 2 2 2 3 2 3 4" xfId="26820" xr:uid="{00000000-0005-0000-0000-0000C6680000}"/>
    <cellStyle name="Note 2 2 2 3 2 4" xfId="26821" xr:uid="{00000000-0005-0000-0000-0000C7680000}"/>
    <cellStyle name="Note 2 2 2 3 2 4 2" xfId="26822" xr:uid="{00000000-0005-0000-0000-0000C8680000}"/>
    <cellStyle name="Note 2 2 2 3 2 4 2 2" xfId="26823" xr:uid="{00000000-0005-0000-0000-0000C9680000}"/>
    <cellStyle name="Note 2 2 2 3 2 4 3" xfId="26824" xr:uid="{00000000-0005-0000-0000-0000CA680000}"/>
    <cellStyle name="Note 2 2 2 3 2 5" xfId="26825" xr:uid="{00000000-0005-0000-0000-0000CB680000}"/>
    <cellStyle name="Note 2 2 2 3 2 5 2" xfId="26826" xr:uid="{00000000-0005-0000-0000-0000CC680000}"/>
    <cellStyle name="Note 2 2 2 3 2 5 2 2" xfId="26827" xr:uid="{00000000-0005-0000-0000-0000CD680000}"/>
    <cellStyle name="Note 2 2 2 3 2 5 3" xfId="26828" xr:uid="{00000000-0005-0000-0000-0000CE680000}"/>
    <cellStyle name="Note 2 2 2 3 2 6" xfId="26829" xr:uid="{00000000-0005-0000-0000-0000CF680000}"/>
    <cellStyle name="Note 2 2 2 3 2 6 2" xfId="26830" xr:uid="{00000000-0005-0000-0000-0000D0680000}"/>
    <cellStyle name="Note 2 2 2 3 2 6 2 2" xfId="26831" xr:uid="{00000000-0005-0000-0000-0000D1680000}"/>
    <cellStyle name="Note 2 2 2 3 2 6 3" xfId="26832" xr:uid="{00000000-0005-0000-0000-0000D2680000}"/>
    <cellStyle name="Note 2 2 2 3 2 7" xfId="26833" xr:uid="{00000000-0005-0000-0000-0000D3680000}"/>
    <cellStyle name="Note 2 2 2 3 2 7 2" xfId="26834" xr:uid="{00000000-0005-0000-0000-0000D4680000}"/>
    <cellStyle name="Note 2 2 2 3 2 7 2 2" xfId="26835" xr:uid="{00000000-0005-0000-0000-0000D5680000}"/>
    <cellStyle name="Note 2 2 2 3 2 7 3" xfId="26836" xr:uid="{00000000-0005-0000-0000-0000D6680000}"/>
    <cellStyle name="Note 2 2 2 3 2 8" xfId="26837" xr:uid="{00000000-0005-0000-0000-0000D7680000}"/>
    <cellStyle name="Note 2 2 2 3 2 8 2" xfId="26838" xr:uid="{00000000-0005-0000-0000-0000D8680000}"/>
    <cellStyle name="Note 2 2 2 3 2 8 2 2" xfId="26839" xr:uid="{00000000-0005-0000-0000-0000D9680000}"/>
    <cellStyle name="Note 2 2 2 3 2 8 3" xfId="26840" xr:uid="{00000000-0005-0000-0000-0000DA680000}"/>
    <cellStyle name="Note 2 2 2 3 2 9" xfId="26841" xr:uid="{00000000-0005-0000-0000-0000DB680000}"/>
    <cellStyle name="Note 2 2 2 3 2 9 2" xfId="26842" xr:uid="{00000000-0005-0000-0000-0000DC680000}"/>
    <cellStyle name="Note 2 2 2 3 2 9 2 2" xfId="26843" xr:uid="{00000000-0005-0000-0000-0000DD680000}"/>
    <cellStyle name="Note 2 2 2 3 2 9 3" xfId="26844" xr:uid="{00000000-0005-0000-0000-0000DE680000}"/>
    <cellStyle name="Note 2 2 2 3 20" xfId="26845" xr:uid="{00000000-0005-0000-0000-0000DF680000}"/>
    <cellStyle name="Note 2 2 2 3 3" xfId="26846" xr:uid="{00000000-0005-0000-0000-0000E0680000}"/>
    <cellStyle name="Note 2 2 2 3 3 2" xfId="26847" xr:uid="{00000000-0005-0000-0000-0000E1680000}"/>
    <cellStyle name="Note 2 2 2 3 3 2 2" xfId="26848" xr:uid="{00000000-0005-0000-0000-0000E2680000}"/>
    <cellStyle name="Note 2 2 2 3 3 3" xfId="26849" xr:uid="{00000000-0005-0000-0000-0000E3680000}"/>
    <cellStyle name="Note 2 2 2 3 3 4" xfId="26850" xr:uid="{00000000-0005-0000-0000-0000E4680000}"/>
    <cellStyle name="Note 2 2 2 3 4" xfId="26851" xr:uid="{00000000-0005-0000-0000-0000E5680000}"/>
    <cellStyle name="Note 2 2 2 3 4 2" xfId="26852" xr:uid="{00000000-0005-0000-0000-0000E6680000}"/>
    <cellStyle name="Note 2 2 2 3 4 2 2" xfId="26853" xr:uid="{00000000-0005-0000-0000-0000E7680000}"/>
    <cellStyle name="Note 2 2 2 3 4 3" xfId="26854" xr:uid="{00000000-0005-0000-0000-0000E8680000}"/>
    <cellStyle name="Note 2 2 2 3 4 4" xfId="26855" xr:uid="{00000000-0005-0000-0000-0000E9680000}"/>
    <cellStyle name="Note 2 2 2 3 5" xfId="26856" xr:uid="{00000000-0005-0000-0000-0000EA680000}"/>
    <cellStyle name="Note 2 2 2 3 5 2" xfId="26857" xr:uid="{00000000-0005-0000-0000-0000EB680000}"/>
    <cellStyle name="Note 2 2 2 3 5 2 2" xfId="26858" xr:uid="{00000000-0005-0000-0000-0000EC680000}"/>
    <cellStyle name="Note 2 2 2 3 5 3" xfId="26859" xr:uid="{00000000-0005-0000-0000-0000ED680000}"/>
    <cellStyle name="Note 2 2 2 3 6" xfId="26860" xr:uid="{00000000-0005-0000-0000-0000EE680000}"/>
    <cellStyle name="Note 2 2 2 3 6 2" xfId="26861" xr:uid="{00000000-0005-0000-0000-0000EF680000}"/>
    <cellStyle name="Note 2 2 2 3 6 2 2" xfId="26862" xr:uid="{00000000-0005-0000-0000-0000F0680000}"/>
    <cellStyle name="Note 2 2 2 3 6 3" xfId="26863" xr:uid="{00000000-0005-0000-0000-0000F1680000}"/>
    <cellStyle name="Note 2 2 2 3 7" xfId="26864" xr:uid="{00000000-0005-0000-0000-0000F2680000}"/>
    <cellStyle name="Note 2 2 2 3 7 2" xfId="26865" xr:uid="{00000000-0005-0000-0000-0000F3680000}"/>
    <cellStyle name="Note 2 2 2 3 7 2 2" xfId="26866" xr:uid="{00000000-0005-0000-0000-0000F4680000}"/>
    <cellStyle name="Note 2 2 2 3 7 3" xfId="26867" xr:uid="{00000000-0005-0000-0000-0000F5680000}"/>
    <cellStyle name="Note 2 2 2 3 8" xfId="26868" xr:uid="{00000000-0005-0000-0000-0000F6680000}"/>
    <cellStyle name="Note 2 2 2 3 8 2" xfId="26869" xr:uid="{00000000-0005-0000-0000-0000F7680000}"/>
    <cellStyle name="Note 2 2 2 3 8 2 2" xfId="26870" xr:uid="{00000000-0005-0000-0000-0000F8680000}"/>
    <cellStyle name="Note 2 2 2 3 8 3" xfId="26871" xr:uid="{00000000-0005-0000-0000-0000F9680000}"/>
    <cellStyle name="Note 2 2 2 3 9" xfId="26872" xr:uid="{00000000-0005-0000-0000-0000FA680000}"/>
    <cellStyle name="Note 2 2 2 3 9 2" xfId="26873" xr:uid="{00000000-0005-0000-0000-0000FB680000}"/>
    <cellStyle name="Note 2 2 2 3 9 2 2" xfId="26874" xr:uid="{00000000-0005-0000-0000-0000FC680000}"/>
    <cellStyle name="Note 2 2 2 3 9 3" xfId="26875" xr:uid="{00000000-0005-0000-0000-0000FD680000}"/>
    <cellStyle name="Note 2 2 2 4" xfId="26876" xr:uid="{00000000-0005-0000-0000-0000FE680000}"/>
    <cellStyle name="Note 2 2 2 4 10" xfId="26877" xr:uid="{00000000-0005-0000-0000-0000FF680000}"/>
    <cellStyle name="Note 2 2 2 4 10 2" xfId="26878" xr:uid="{00000000-0005-0000-0000-000000690000}"/>
    <cellStyle name="Note 2 2 2 4 10 2 2" xfId="26879" xr:uid="{00000000-0005-0000-0000-000001690000}"/>
    <cellStyle name="Note 2 2 2 4 10 3" xfId="26880" xr:uid="{00000000-0005-0000-0000-000002690000}"/>
    <cellStyle name="Note 2 2 2 4 11" xfId="26881" xr:uid="{00000000-0005-0000-0000-000003690000}"/>
    <cellStyle name="Note 2 2 2 4 11 2" xfId="26882" xr:uid="{00000000-0005-0000-0000-000004690000}"/>
    <cellStyle name="Note 2 2 2 4 11 2 2" xfId="26883" xr:uid="{00000000-0005-0000-0000-000005690000}"/>
    <cellStyle name="Note 2 2 2 4 11 3" xfId="26884" xr:uid="{00000000-0005-0000-0000-000006690000}"/>
    <cellStyle name="Note 2 2 2 4 12" xfId="26885" xr:uid="{00000000-0005-0000-0000-000007690000}"/>
    <cellStyle name="Note 2 2 2 4 12 2" xfId="26886" xr:uid="{00000000-0005-0000-0000-000008690000}"/>
    <cellStyle name="Note 2 2 2 4 12 2 2" xfId="26887" xr:uid="{00000000-0005-0000-0000-000009690000}"/>
    <cellStyle name="Note 2 2 2 4 12 3" xfId="26888" xr:uid="{00000000-0005-0000-0000-00000A690000}"/>
    <cellStyle name="Note 2 2 2 4 13" xfId="26889" xr:uid="{00000000-0005-0000-0000-00000B690000}"/>
    <cellStyle name="Note 2 2 2 4 13 2" xfId="26890" xr:uid="{00000000-0005-0000-0000-00000C690000}"/>
    <cellStyle name="Note 2 2 2 4 13 2 2" xfId="26891" xr:uid="{00000000-0005-0000-0000-00000D690000}"/>
    <cellStyle name="Note 2 2 2 4 13 3" xfId="26892" xr:uid="{00000000-0005-0000-0000-00000E690000}"/>
    <cellStyle name="Note 2 2 2 4 14" xfId="26893" xr:uid="{00000000-0005-0000-0000-00000F690000}"/>
    <cellStyle name="Note 2 2 2 4 14 2" xfId="26894" xr:uid="{00000000-0005-0000-0000-000010690000}"/>
    <cellStyle name="Note 2 2 2 4 14 2 2" xfId="26895" xr:uid="{00000000-0005-0000-0000-000011690000}"/>
    <cellStyle name="Note 2 2 2 4 14 3" xfId="26896" xr:uid="{00000000-0005-0000-0000-000012690000}"/>
    <cellStyle name="Note 2 2 2 4 15" xfId="26897" xr:uid="{00000000-0005-0000-0000-000013690000}"/>
    <cellStyle name="Note 2 2 2 4 15 2" xfId="26898" xr:uid="{00000000-0005-0000-0000-000014690000}"/>
    <cellStyle name="Note 2 2 2 4 15 2 2" xfId="26899" xr:uid="{00000000-0005-0000-0000-000015690000}"/>
    <cellStyle name="Note 2 2 2 4 15 3" xfId="26900" xr:uid="{00000000-0005-0000-0000-000016690000}"/>
    <cellStyle name="Note 2 2 2 4 16" xfId="26901" xr:uid="{00000000-0005-0000-0000-000017690000}"/>
    <cellStyle name="Note 2 2 2 4 16 2" xfId="26902" xr:uid="{00000000-0005-0000-0000-000018690000}"/>
    <cellStyle name="Note 2 2 2 4 16 2 2" xfId="26903" xr:uid="{00000000-0005-0000-0000-000019690000}"/>
    <cellStyle name="Note 2 2 2 4 16 3" xfId="26904" xr:uid="{00000000-0005-0000-0000-00001A690000}"/>
    <cellStyle name="Note 2 2 2 4 17" xfId="26905" xr:uid="{00000000-0005-0000-0000-00001B690000}"/>
    <cellStyle name="Note 2 2 2 4 17 2" xfId="26906" xr:uid="{00000000-0005-0000-0000-00001C690000}"/>
    <cellStyle name="Note 2 2 2 4 17 2 2" xfId="26907" xr:uid="{00000000-0005-0000-0000-00001D690000}"/>
    <cellStyle name="Note 2 2 2 4 17 3" xfId="26908" xr:uid="{00000000-0005-0000-0000-00001E690000}"/>
    <cellStyle name="Note 2 2 2 4 18" xfId="26909" xr:uid="{00000000-0005-0000-0000-00001F690000}"/>
    <cellStyle name="Note 2 2 2 4 18 2" xfId="26910" xr:uid="{00000000-0005-0000-0000-000020690000}"/>
    <cellStyle name="Note 2 2 2 4 18 2 2" xfId="26911" xr:uid="{00000000-0005-0000-0000-000021690000}"/>
    <cellStyle name="Note 2 2 2 4 18 3" xfId="26912" xr:uid="{00000000-0005-0000-0000-000022690000}"/>
    <cellStyle name="Note 2 2 2 4 19" xfId="26913" xr:uid="{00000000-0005-0000-0000-000023690000}"/>
    <cellStyle name="Note 2 2 2 4 19 2" xfId="26914" xr:uid="{00000000-0005-0000-0000-000024690000}"/>
    <cellStyle name="Note 2 2 2 4 19 2 2" xfId="26915" xr:uid="{00000000-0005-0000-0000-000025690000}"/>
    <cellStyle name="Note 2 2 2 4 19 3" xfId="26916" xr:uid="{00000000-0005-0000-0000-000026690000}"/>
    <cellStyle name="Note 2 2 2 4 2" xfId="26917" xr:uid="{00000000-0005-0000-0000-000027690000}"/>
    <cellStyle name="Note 2 2 2 4 2 10" xfId="26918" xr:uid="{00000000-0005-0000-0000-000028690000}"/>
    <cellStyle name="Note 2 2 2 4 2 10 2" xfId="26919" xr:uid="{00000000-0005-0000-0000-000029690000}"/>
    <cellStyle name="Note 2 2 2 4 2 10 2 2" xfId="26920" xr:uid="{00000000-0005-0000-0000-00002A690000}"/>
    <cellStyle name="Note 2 2 2 4 2 10 3" xfId="26921" xr:uid="{00000000-0005-0000-0000-00002B690000}"/>
    <cellStyle name="Note 2 2 2 4 2 11" xfId="26922" xr:uid="{00000000-0005-0000-0000-00002C690000}"/>
    <cellStyle name="Note 2 2 2 4 2 11 2" xfId="26923" xr:uid="{00000000-0005-0000-0000-00002D690000}"/>
    <cellStyle name="Note 2 2 2 4 2 11 2 2" xfId="26924" xr:uid="{00000000-0005-0000-0000-00002E690000}"/>
    <cellStyle name="Note 2 2 2 4 2 11 3" xfId="26925" xr:uid="{00000000-0005-0000-0000-00002F690000}"/>
    <cellStyle name="Note 2 2 2 4 2 12" xfId="26926" xr:uid="{00000000-0005-0000-0000-000030690000}"/>
    <cellStyle name="Note 2 2 2 4 2 12 2" xfId="26927" xr:uid="{00000000-0005-0000-0000-000031690000}"/>
    <cellStyle name="Note 2 2 2 4 2 12 2 2" xfId="26928" xr:uid="{00000000-0005-0000-0000-000032690000}"/>
    <cellStyle name="Note 2 2 2 4 2 12 3" xfId="26929" xr:uid="{00000000-0005-0000-0000-000033690000}"/>
    <cellStyle name="Note 2 2 2 4 2 13" xfId="26930" xr:uid="{00000000-0005-0000-0000-000034690000}"/>
    <cellStyle name="Note 2 2 2 4 2 13 2" xfId="26931" xr:uid="{00000000-0005-0000-0000-000035690000}"/>
    <cellStyle name="Note 2 2 2 4 2 13 2 2" xfId="26932" xr:uid="{00000000-0005-0000-0000-000036690000}"/>
    <cellStyle name="Note 2 2 2 4 2 13 3" xfId="26933" xr:uid="{00000000-0005-0000-0000-000037690000}"/>
    <cellStyle name="Note 2 2 2 4 2 14" xfId="26934" xr:uid="{00000000-0005-0000-0000-000038690000}"/>
    <cellStyle name="Note 2 2 2 4 2 14 2" xfId="26935" xr:uid="{00000000-0005-0000-0000-000039690000}"/>
    <cellStyle name="Note 2 2 2 4 2 14 2 2" xfId="26936" xr:uid="{00000000-0005-0000-0000-00003A690000}"/>
    <cellStyle name="Note 2 2 2 4 2 14 3" xfId="26937" xr:uid="{00000000-0005-0000-0000-00003B690000}"/>
    <cellStyle name="Note 2 2 2 4 2 15" xfId="26938" xr:uid="{00000000-0005-0000-0000-00003C690000}"/>
    <cellStyle name="Note 2 2 2 4 2 15 2" xfId="26939" xr:uid="{00000000-0005-0000-0000-00003D690000}"/>
    <cellStyle name="Note 2 2 2 4 2 15 2 2" xfId="26940" xr:uid="{00000000-0005-0000-0000-00003E690000}"/>
    <cellStyle name="Note 2 2 2 4 2 15 3" xfId="26941" xr:uid="{00000000-0005-0000-0000-00003F690000}"/>
    <cellStyle name="Note 2 2 2 4 2 16" xfId="26942" xr:uid="{00000000-0005-0000-0000-000040690000}"/>
    <cellStyle name="Note 2 2 2 4 2 16 2" xfId="26943" xr:uid="{00000000-0005-0000-0000-000041690000}"/>
    <cellStyle name="Note 2 2 2 4 2 16 2 2" xfId="26944" xr:uid="{00000000-0005-0000-0000-000042690000}"/>
    <cellStyle name="Note 2 2 2 4 2 16 3" xfId="26945" xr:uid="{00000000-0005-0000-0000-000043690000}"/>
    <cellStyle name="Note 2 2 2 4 2 17" xfId="26946" xr:uid="{00000000-0005-0000-0000-000044690000}"/>
    <cellStyle name="Note 2 2 2 4 2 17 2" xfId="26947" xr:uid="{00000000-0005-0000-0000-000045690000}"/>
    <cellStyle name="Note 2 2 2 4 2 17 2 2" xfId="26948" xr:uid="{00000000-0005-0000-0000-000046690000}"/>
    <cellStyle name="Note 2 2 2 4 2 17 3" xfId="26949" xr:uid="{00000000-0005-0000-0000-000047690000}"/>
    <cellStyle name="Note 2 2 2 4 2 18" xfId="26950" xr:uid="{00000000-0005-0000-0000-000048690000}"/>
    <cellStyle name="Note 2 2 2 4 2 18 2" xfId="26951" xr:uid="{00000000-0005-0000-0000-000049690000}"/>
    <cellStyle name="Note 2 2 2 4 2 18 2 2" xfId="26952" xr:uid="{00000000-0005-0000-0000-00004A690000}"/>
    <cellStyle name="Note 2 2 2 4 2 18 3" xfId="26953" xr:uid="{00000000-0005-0000-0000-00004B690000}"/>
    <cellStyle name="Note 2 2 2 4 2 19" xfId="26954" xr:uid="{00000000-0005-0000-0000-00004C690000}"/>
    <cellStyle name="Note 2 2 2 4 2 19 2" xfId="26955" xr:uid="{00000000-0005-0000-0000-00004D690000}"/>
    <cellStyle name="Note 2 2 2 4 2 19 2 2" xfId="26956" xr:uid="{00000000-0005-0000-0000-00004E690000}"/>
    <cellStyle name="Note 2 2 2 4 2 19 3" xfId="26957" xr:uid="{00000000-0005-0000-0000-00004F690000}"/>
    <cellStyle name="Note 2 2 2 4 2 2" xfId="26958" xr:uid="{00000000-0005-0000-0000-000050690000}"/>
    <cellStyle name="Note 2 2 2 4 2 2 2" xfId="26959" xr:uid="{00000000-0005-0000-0000-000051690000}"/>
    <cellStyle name="Note 2 2 2 4 2 2 2 2" xfId="26960" xr:uid="{00000000-0005-0000-0000-000052690000}"/>
    <cellStyle name="Note 2 2 2 4 2 2 3" xfId="26961" xr:uid="{00000000-0005-0000-0000-000053690000}"/>
    <cellStyle name="Note 2 2 2 4 2 2 4" xfId="26962" xr:uid="{00000000-0005-0000-0000-000054690000}"/>
    <cellStyle name="Note 2 2 2 4 2 20" xfId="26963" xr:uid="{00000000-0005-0000-0000-000055690000}"/>
    <cellStyle name="Note 2 2 2 4 2 20 2" xfId="26964" xr:uid="{00000000-0005-0000-0000-000056690000}"/>
    <cellStyle name="Note 2 2 2 4 2 20 2 2" xfId="26965" xr:uid="{00000000-0005-0000-0000-000057690000}"/>
    <cellStyle name="Note 2 2 2 4 2 20 3" xfId="26966" xr:uid="{00000000-0005-0000-0000-000058690000}"/>
    <cellStyle name="Note 2 2 2 4 2 21" xfId="26967" xr:uid="{00000000-0005-0000-0000-000059690000}"/>
    <cellStyle name="Note 2 2 2 4 2 21 2" xfId="26968" xr:uid="{00000000-0005-0000-0000-00005A690000}"/>
    <cellStyle name="Note 2 2 2 4 2 22" xfId="26969" xr:uid="{00000000-0005-0000-0000-00005B690000}"/>
    <cellStyle name="Note 2 2 2 4 2 23" xfId="26970" xr:uid="{00000000-0005-0000-0000-00005C690000}"/>
    <cellStyle name="Note 2 2 2 4 2 3" xfId="26971" xr:uid="{00000000-0005-0000-0000-00005D690000}"/>
    <cellStyle name="Note 2 2 2 4 2 3 2" xfId="26972" xr:uid="{00000000-0005-0000-0000-00005E690000}"/>
    <cellStyle name="Note 2 2 2 4 2 3 2 2" xfId="26973" xr:uid="{00000000-0005-0000-0000-00005F690000}"/>
    <cellStyle name="Note 2 2 2 4 2 3 3" xfId="26974" xr:uid="{00000000-0005-0000-0000-000060690000}"/>
    <cellStyle name="Note 2 2 2 4 2 4" xfId="26975" xr:uid="{00000000-0005-0000-0000-000061690000}"/>
    <cellStyle name="Note 2 2 2 4 2 4 2" xfId="26976" xr:uid="{00000000-0005-0000-0000-000062690000}"/>
    <cellStyle name="Note 2 2 2 4 2 4 2 2" xfId="26977" xr:uid="{00000000-0005-0000-0000-000063690000}"/>
    <cellStyle name="Note 2 2 2 4 2 4 3" xfId="26978" xr:uid="{00000000-0005-0000-0000-000064690000}"/>
    <cellStyle name="Note 2 2 2 4 2 5" xfId="26979" xr:uid="{00000000-0005-0000-0000-000065690000}"/>
    <cellStyle name="Note 2 2 2 4 2 5 2" xfId="26980" xr:uid="{00000000-0005-0000-0000-000066690000}"/>
    <cellStyle name="Note 2 2 2 4 2 5 2 2" xfId="26981" xr:uid="{00000000-0005-0000-0000-000067690000}"/>
    <cellStyle name="Note 2 2 2 4 2 5 3" xfId="26982" xr:uid="{00000000-0005-0000-0000-000068690000}"/>
    <cellStyle name="Note 2 2 2 4 2 6" xfId="26983" xr:uid="{00000000-0005-0000-0000-000069690000}"/>
    <cellStyle name="Note 2 2 2 4 2 6 2" xfId="26984" xr:uid="{00000000-0005-0000-0000-00006A690000}"/>
    <cellStyle name="Note 2 2 2 4 2 6 2 2" xfId="26985" xr:uid="{00000000-0005-0000-0000-00006B690000}"/>
    <cellStyle name="Note 2 2 2 4 2 6 3" xfId="26986" xr:uid="{00000000-0005-0000-0000-00006C690000}"/>
    <cellStyle name="Note 2 2 2 4 2 7" xfId="26987" xr:uid="{00000000-0005-0000-0000-00006D690000}"/>
    <cellStyle name="Note 2 2 2 4 2 7 2" xfId="26988" xr:uid="{00000000-0005-0000-0000-00006E690000}"/>
    <cellStyle name="Note 2 2 2 4 2 7 2 2" xfId="26989" xr:uid="{00000000-0005-0000-0000-00006F690000}"/>
    <cellStyle name="Note 2 2 2 4 2 7 3" xfId="26990" xr:uid="{00000000-0005-0000-0000-000070690000}"/>
    <cellStyle name="Note 2 2 2 4 2 8" xfId="26991" xr:uid="{00000000-0005-0000-0000-000071690000}"/>
    <cellStyle name="Note 2 2 2 4 2 8 2" xfId="26992" xr:uid="{00000000-0005-0000-0000-000072690000}"/>
    <cellStyle name="Note 2 2 2 4 2 8 2 2" xfId="26993" xr:uid="{00000000-0005-0000-0000-000073690000}"/>
    <cellStyle name="Note 2 2 2 4 2 8 3" xfId="26994" xr:uid="{00000000-0005-0000-0000-000074690000}"/>
    <cellStyle name="Note 2 2 2 4 2 9" xfId="26995" xr:uid="{00000000-0005-0000-0000-000075690000}"/>
    <cellStyle name="Note 2 2 2 4 2 9 2" xfId="26996" xr:uid="{00000000-0005-0000-0000-000076690000}"/>
    <cellStyle name="Note 2 2 2 4 2 9 2 2" xfId="26997" xr:uid="{00000000-0005-0000-0000-000077690000}"/>
    <cellStyle name="Note 2 2 2 4 2 9 3" xfId="26998" xr:uid="{00000000-0005-0000-0000-000078690000}"/>
    <cellStyle name="Note 2 2 2 4 20" xfId="26999" xr:uid="{00000000-0005-0000-0000-000079690000}"/>
    <cellStyle name="Note 2 2 2 4 20 2" xfId="27000" xr:uid="{00000000-0005-0000-0000-00007A690000}"/>
    <cellStyle name="Note 2 2 2 4 20 2 2" xfId="27001" xr:uid="{00000000-0005-0000-0000-00007B690000}"/>
    <cellStyle name="Note 2 2 2 4 20 3" xfId="27002" xr:uid="{00000000-0005-0000-0000-00007C690000}"/>
    <cellStyle name="Note 2 2 2 4 21" xfId="27003" xr:uid="{00000000-0005-0000-0000-00007D690000}"/>
    <cellStyle name="Note 2 2 2 4 21 2" xfId="27004" xr:uid="{00000000-0005-0000-0000-00007E690000}"/>
    <cellStyle name="Note 2 2 2 4 21 2 2" xfId="27005" xr:uid="{00000000-0005-0000-0000-00007F690000}"/>
    <cellStyle name="Note 2 2 2 4 21 3" xfId="27006" xr:uid="{00000000-0005-0000-0000-000080690000}"/>
    <cellStyle name="Note 2 2 2 4 22" xfId="27007" xr:uid="{00000000-0005-0000-0000-000081690000}"/>
    <cellStyle name="Note 2 2 2 4 22 2" xfId="27008" xr:uid="{00000000-0005-0000-0000-000082690000}"/>
    <cellStyle name="Note 2 2 2 4 23" xfId="27009" xr:uid="{00000000-0005-0000-0000-000083690000}"/>
    <cellStyle name="Note 2 2 2 4 24" xfId="27010" xr:uid="{00000000-0005-0000-0000-000084690000}"/>
    <cellStyle name="Note 2 2 2 4 3" xfId="27011" xr:uid="{00000000-0005-0000-0000-000085690000}"/>
    <cellStyle name="Note 2 2 2 4 3 2" xfId="27012" xr:uid="{00000000-0005-0000-0000-000086690000}"/>
    <cellStyle name="Note 2 2 2 4 3 2 2" xfId="27013" xr:uid="{00000000-0005-0000-0000-000087690000}"/>
    <cellStyle name="Note 2 2 2 4 3 3" xfId="27014" xr:uid="{00000000-0005-0000-0000-000088690000}"/>
    <cellStyle name="Note 2 2 2 4 3 4" xfId="27015" xr:uid="{00000000-0005-0000-0000-000089690000}"/>
    <cellStyle name="Note 2 2 2 4 4" xfId="27016" xr:uid="{00000000-0005-0000-0000-00008A690000}"/>
    <cellStyle name="Note 2 2 2 4 4 2" xfId="27017" xr:uid="{00000000-0005-0000-0000-00008B690000}"/>
    <cellStyle name="Note 2 2 2 4 4 2 2" xfId="27018" xr:uid="{00000000-0005-0000-0000-00008C690000}"/>
    <cellStyle name="Note 2 2 2 4 4 3" xfId="27019" xr:uid="{00000000-0005-0000-0000-00008D690000}"/>
    <cellStyle name="Note 2 2 2 4 4 4" xfId="27020" xr:uid="{00000000-0005-0000-0000-00008E690000}"/>
    <cellStyle name="Note 2 2 2 4 5" xfId="27021" xr:uid="{00000000-0005-0000-0000-00008F690000}"/>
    <cellStyle name="Note 2 2 2 4 5 2" xfId="27022" xr:uid="{00000000-0005-0000-0000-000090690000}"/>
    <cellStyle name="Note 2 2 2 4 5 2 2" xfId="27023" xr:uid="{00000000-0005-0000-0000-000091690000}"/>
    <cellStyle name="Note 2 2 2 4 5 3" xfId="27024" xr:uid="{00000000-0005-0000-0000-000092690000}"/>
    <cellStyle name="Note 2 2 2 4 6" xfId="27025" xr:uid="{00000000-0005-0000-0000-000093690000}"/>
    <cellStyle name="Note 2 2 2 4 6 2" xfId="27026" xr:uid="{00000000-0005-0000-0000-000094690000}"/>
    <cellStyle name="Note 2 2 2 4 6 2 2" xfId="27027" xr:uid="{00000000-0005-0000-0000-000095690000}"/>
    <cellStyle name="Note 2 2 2 4 6 3" xfId="27028" xr:uid="{00000000-0005-0000-0000-000096690000}"/>
    <cellStyle name="Note 2 2 2 4 7" xfId="27029" xr:uid="{00000000-0005-0000-0000-000097690000}"/>
    <cellStyle name="Note 2 2 2 4 7 2" xfId="27030" xr:uid="{00000000-0005-0000-0000-000098690000}"/>
    <cellStyle name="Note 2 2 2 4 7 2 2" xfId="27031" xr:uid="{00000000-0005-0000-0000-000099690000}"/>
    <cellStyle name="Note 2 2 2 4 7 3" xfId="27032" xr:uid="{00000000-0005-0000-0000-00009A690000}"/>
    <cellStyle name="Note 2 2 2 4 8" xfId="27033" xr:uid="{00000000-0005-0000-0000-00009B690000}"/>
    <cellStyle name="Note 2 2 2 4 8 2" xfId="27034" xr:uid="{00000000-0005-0000-0000-00009C690000}"/>
    <cellStyle name="Note 2 2 2 4 8 2 2" xfId="27035" xr:uid="{00000000-0005-0000-0000-00009D690000}"/>
    <cellStyle name="Note 2 2 2 4 8 3" xfId="27036" xr:uid="{00000000-0005-0000-0000-00009E690000}"/>
    <cellStyle name="Note 2 2 2 4 9" xfId="27037" xr:uid="{00000000-0005-0000-0000-00009F690000}"/>
    <cellStyle name="Note 2 2 2 4 9 2" xfId="27038" xr:uid="{00000000-0005-0000-0000-0000A0690000}"/>
    <cellStyle name="Note 2 2 2 4 9 2 2" xfId="27039" xr:uid="{00000000-0005-0000-0000-0000A1690000}"/>
    <cellStyle name="Note 2 2 2 4 9 3" xfId="27040" xr:uid="{00000000-0005-0000-0000-0000A2690000}"/>
    <cellStyle name="Note 2 2 2 5" xfId="27041" xr:uid="{00000000-0005-0000-0000-0000A3690000}"/>
    <cellStyle name="Note 2 2 2 5 10" xfId="27042" xr:uid="{00000000-0005-0000-0000-0000A4690000}"/>
    <cellStyle name="Note 2 2 2 5 10 2" xfId="27043" xr:uid="{00000000-0005-0000-0000-0000A5690000}"/>
    <cellStyle name="Note 2 2 2 5 10 2 2" xfId="27044" xr:uid="{00000000-0005-0000-0000-0000A6690000}"/>
    <cellStyle name="Note 2 2 2 5 10 3" xfId="27045" xr:uid="{00000000-0005-0000-0000-0000A7690000}"/>
    <cellStyle name="Note 2 2 2 5 11" xfId="27046" xr:uid="{00000000-0005-0000-0000-0000A8690000}"/>
    <cellStyle name="Note 2 2 2 5 11 2" xfId="27047" xr:uid="{00000000-0005-0000-0000-0000A9690000}"/>
    <cellStyle name="Note 2 2 2 5 11 2 2" xfId="27048" xr:uid="{00000000-0005-0000-0000-0000AA690000}"/>
    <cellStyle name="Note 2 2 2 5 11 3" xfId="27049" xr:uid="{00000000-0005-0000-0000-0000AB690000}"/>
    <cellStyle name="Note 2 2 2 5 12" xfId="27050" xr:uid="{00000000-0005-0000-0000-0000AC690000}"/>
    <cellStyle name="Note 2 2 2 5 12 2" xfId="27051" xr:uid="{00000000-0005-0000-0000-0000AD690000}"/>
    <cellStyle name="Note 2 2 2 5 12 2 2" xfId="27052" xr:uid="{00000000-0005-0000-0000-0000AE690000}"/>
    <cellStyle name="Note 2 2 2 5 12 3" xfId="27053" xr:uid="{00000000-0005-0000-0000-0000AF690000}"/>
    <cellStyle name="Note 2 2 2 5 13" xfId="27054" xr:uid="{00000000-0005-0000-0000-0000B0690000}"/>
    <cellStyle name="Note 2 2 2 5 13 2" xfId="27055" xr:uid="{00000000-0005-0000-0000-0000B1690000}"/>
    <cellStyle name="Note 2 2 2 5 13 2 2" xfId="27056" xr:uid="{00000000-0005-0000-0000-0000B2690000}"/>
    <cellStyle name="Note 2 2 2 5 13 3" xfId="27057" xr:uid="{00000000-0005-0000-0000-0000B3690000}"/>
    <cellStyle name="Note 2 2 2 5 14" xfId="27058" xr:uid="{00000000-0005-0000-0000-0000B4690000}"/>
    <cellStyle name="Note 2 2 2 5 14 2" xfId="27059" xr:uid="{00000000-0005-0000-0000-0000B5690000}"/>
    <cellStyle name="Note 2 2 2 5 14 2 2" xfId="27060" xr:uid="{00000000-0005-0000-0000-0000B6690000}"/>
    <cellStyle name="Note 2 2 2 5 14 3" xfId="27061" xr:uid="{00000000-0005-0000-0000-0000B7690000}"/>
    <cellStyle name="Note 2 2 2 5 15" xfId="27062" xr:uid="{00000000-0005-0000-0000-0000B8690000}"/>
    <cellStyle name="Note 2 2 2 5 15 2" xfId="27063" xr:uid="{00000000-0005-0000-0000-0000B9690000}"/>
    <cellStyle name="Note 2 2 2 5 15 2 2" xfId="27064" xr:uid="{00000000-0005-0000-0000-0000BA690000}"/>
    <cellStyle name="Note 2 2 2 5 15 3" xfId="27065" xr:uid="{00000000-0005-0000-0000-0000BB690000}"/>
    <cellStyle name="Note 2 2 2 5 16" xfId="27066" xr:uid="{00000000-0005-0000-0000-0000BC690000}"/>
    <cellStyle name="Note 2 2 2 5 16 2" xfId="27067" xr:uid="{00000000-0005-0000-0000-0000BD690000}"/>
    <cellStyle name="Note 2 2 2 5 16 2 2" xfId="27068" xr:uid="{00000000-0005-0000-0000-0000BE690000}"/>
    <cellStyle name="Note 2 2 2 5 16 3" xfId="27069" xr:uid="{00000000-0005-0000-0000-0000BF690000}"/>
    <cellStyle name="Note 2 2 2 5 17" xfId="27070" xr:uid="{00000000-0005-0000-0000-0000C0690000}"/>
    <cellStyle name="Note 2 2 2 5 17 2" xfId="27071" xr:uid="{00000000-0005-0000-0000-0000C1690000}"/>
    <cellStyle name="Note 2 2 2 5 17 2 2" xfId="27072" xr:uid="{00000000-0005-0000-0000-0000C2690000}"/>
    <cellStyle name="Note 2 2 2 5 17 3" xfId="27073" xr:uid="{00000000-0005-0000-0000-0000C3690000}"/>
    <cellStyle name="Note 2 2 2 5 18" xfId="27074" xr:uid="{00000000-0005-0000-0000-0000C4690000}"/>
    <cellStyle name="Note 2 2 2 5 18 2" xfId="27075" xr:uid="{00000000-0005-0000-0000-0000C5690000}"/>
    <cellStyle name="Note 2 2 2 5 18 2 2" xfId="27076" xr:uid="{00000000-0005-0000-0000-0000C6690000}"/>
    <cellStyle name="Note 2 2 2 5 18 3" xfId="27077" xr:uid="{00000000-0005-0000-0000-0000C7690000}"/>
    <cellStyle name="Note 2 2 2 5 19" xfId="27078" xr:uid="{00000000-0005-0000-0000-0000C8690000}"/>
    <cellStyle name="Note 2 2 2 5 19 2" xfId="27079" xr:uid="{00000000-0005-0000-0000-0000C9690000}"/>
    <cellStyle name="Note 2 2 2 5 19 2 2" xfId="27080" xr:uid="{00000000-0005-0000-0000-0000CA690000}"/>
    <cellStyle name="Note 2 2 2 5 19 3" xfId="27081" xr:uid="{00000000-0005-0000-0000-0000CB690000}"/>
    <cellStyle name="Note 2 2 2 5 2" xfId="27082" xr:uid="{00000000-0005-0000-0000-0000CC690000}"/>
    <cellStyle name="Note 2 2 2 5 2 2" xfId="27083" xr:uid="{00000000-0005-0000-0000-0000CD690000}"/>
    <cellStyle name="Note 2 2 2 5 2 2 2" xfId="27084" xr:uid="{00000000-0005-0000-0000-0000CE690000}"/>
    <cellStyle name="Note 2 2 2 5 2 3" xfId="27085" xr:uid="{00000000-0005-0000-0000-0000CF690000}"/>
    <cellStyle name="Note 2 2 2 5 2 4" xfId="27086" xr:uid="{00000000-0005-0000-0000-0000D0690000}"/>
    <cellStyle name="Note 2 2 2 5 20" xfId="27087" xr:uid="{00000000-0005-0000-0000-0000D1690000}"/>
    <cellStyle name="Note 2 2 2 5 20 2" xfId="27088" xr:uid="{00000000-0005-0000-0000-0000D2690000}"/>
    <cellStyle name="Note 2 2 2 5 20 2 2" xfId="27089" xr:uid="{00000000-0005-0000-0000-0000D3690000}"/>
    <cellStyle name="Note 2 2 2 5 20 3" xfId="27090" xr:uid="{00000000-0005-0000-0000-0000D4690000}"/>
    <cellStyle name="Note 2 2 2 5 21" xfId="27091" xr:uid="{00000000-0005-0000-0000-0000D5690000}"/>
    <cellStyle name="Note 2 2 2 5 21 2" xfId="27092" xr:uid="{00000000-0005-0000-0000-0000D6690000}"/>
    <cellStyle name="Note 2 2 2 5 22" xfId="27093" xr:uid="{00000000-0005-0000-0000-0000D7690000}"/>
    <cellStyle name="Note 2 2 2 5 23" xfId="27094" xr:uid="{00000000-0005-0000-0000-0000D8690000}"/>
    <cellStyle name="Note 2 2 2 5 3" xfId="27095" xr:uid="{00000000-0005-0000-0000-0000D9690000}"/>
    <cellStyle name="Note 2 2 2 5 3 2" xfId="27096" xr:uid="{00000000-0005-0000-0000-0000DA690000}"/>
    <cellStyle name="Note 2 2 2 5 3 2 2" xfId="27097" xr:uid="{00000000-0005-0000-0000-0000DB690000}"/>
    <cellStyle name="Note 2 2 2 5 3 3" xfId="27098" xr:uid="{00000000-0005-0000-0000-0000DC690000}"/>
    <cellStyle name="Note 2 2 2 5 4" xfId="27099" xr:uid="{00000000-0005-0000-0000-0000DD690000}"/>
    <cellStyle name="Note 2 2 2 5 4 2" xfId="27100" xr:uid="{00000000-0005-0000-0000-0000DE690000}"/>
    <cellStyle name="Note 2 2 2 5 4 2 2" xfId="27101" xr:uid="{00000000-0005-0000-0000-0000DF690000}"/>
    <cellStyle name="Note 2 2 2 5 4 3" xfId="27102" xr:uid="{00000000-0005-0000-0000-0000E0690000}"/>
    <cellStyle name="Note 2 2 2 5 5" xfId="27103" xr:uid="{00000000-0005-0000-0000-0000E1690000}"/>
    <cellStyle name="Note 2 2 2 5 5 2" xfId="27104" xr:uid="{00000000-0005-0000-0000-0000E2690000}"/>
    <cellStyle name="Note 2 2 2 5 5 2 2" xfId="27105" xr:uid="{00000000-0005-0000-0000-0000E3690000}"/>
    <cellStyle name="Note 2 2 2 5 5 3" xfId="27106" xr:uid="{00000000-0005-0000-0000-0000E4690000}"/>
    <cellStyle name="Note 2 2 2 5 6" xfId="27107" xr:uid="{00000000-0005-0000-0000-0000E5690000}"/>
    <cellStyle name="Note 2 2 2 5 6 2" xfId="27108" xr:uid="{00000000-0005-0000-0000-0000E6690000}"/>
    <cellStyle name="Note 2 2 2 5 6 2 2" xfId="27109" xr:uid="{00000000-0005-0000-0000-0000E7690000}"/>
    <cellStyle name="Note 2 2 2 5 6 3" xfId="27110" xr:uid="{00000000-0005-0000-0000-0000E8690000}"/>
    <cellStyle name="Note 2 2 2 5 7" xfId="27111" xr:uid="{00000000-0005-0000-0000-0000E9690000}"/>
    <cellStyle name="Note 2 2 2 5 7 2" xfId="27112" xr:uid="{00000000-0005-0000-0000-0000EA690000}"/>
    <cellStyle name="Note 2 2 2 5 7 2 2" xfId="27113" xr:uid="{00000000-0005-0000-0000-0000EB690000}"/>
    <cellStyle name="Note 2 2 2 5 7 3" xfId="27114" xr:uid="{00000000-0005-0000-0000-0000EC690000}"/>
    <cellStyle name="Note 2 2 2 5 8" xfId="27115" xr:uid="{00000000-0005-0000-0000-0000ED690000}"/>
    <cellStyle name="Note 2 2 2 5 8 2" xfId="27116" xr:uid="{00000000-0005-0000-0000-0000EE690000}"/>
    <cellStyle name="Note 2 2 2 5 8 2 2" xfId="27117" xr:uid="{00000000-0005-0000-0000-0000EF690000}"/>
    <cellStyle name="Note 2 2 2 5 8 3" xfId="27118" xr:uid="{00000000-0005-0000-0000-0000F0690000}"/>
    <cellStyle name="Note 2 2 2 5 9" xfId="27119" xr:uid="{00000000-0005-0000-0000-0000F1690000}"/>
    <cellStyle name="Note 2 2 2 5 9 2" xfId="27120" xr:uid="{00000000-0005-0000-0000-0000F2690000}"/>
    <cellStyle name="Note 2 2 2 5 9 2 2" xfId="27121" xr:uid="{00000000-0005-0000-0000-0000F3690000}"/>
    <cellStyle name="Note 2 2 2 5 9 3" xfId="27122" xr:uid="{00000000-0005-0000-0000-0000F4690000}"/>
    <cellStyle name="Note 2 2 2 6" xfId="27123" xr:uid="{00000000-0005-0000-0000-0000F5690000}"/>
    <cellStyle name="Note 2 2 2 6 2" xfId="27124" xr:uid="{00000000-0005-0000-0000-0000F6690000}"/>
    <cellStyle name="Note 2 2 2 6 2 2" xfId="27125" xr:uid="{00000000-0005-0000-0000-0000F7690000}"/>
    <cellStyle name="Note 2 2 2 6 3" xfId="27126" xr:uid="{00000000-0005-0000-0000-0000F8690000}"/>
    <cellStyle name="Note 2 2 2 6 4" xfId="27127" xr:uid="{00000000-0005-0000-0000-0000F9690000}"/>
    <cellStyle name="Note 2 2 2 7" xfId="27128" xr:uid="{00000000-0005-0000-0000-0000FA690000}"/>
    <cellStyle name="Note 2 2 2 7 2" xfId="27129" xr:uid="{00000000-0005-0000-0000-0000FB690000}"/>
    <cellStyle name="Note 2 2 2 7 2 2" xfId="27130" xr:uid="{00000000-0005-0000-0000-0000FC690000}"/>
    <cellStyle name="Note 2 2 2 7 3" xfId="27131" xr:uid="{00000000-0005-0000-0000-0000FD690000}"/>
    <cellStyle name="Note 2 2 2 8" xfId="27132" xr:uid="{00000000-0005-0000-0000-0000FE690000}"/>
    <cellStyle name="Note 2 2 2 8 2" xfId="27133" xr:uid="{00000000-0005-0000-0000-0000FF690000}"/>
    <cellStyle name="Note 2 2 2 8 2 2" xfId="27134" xr:uid="{00000000-0005-0000-0000-0000006A0000}"/>
    <cellStyle name="Note 2 2 2 8 3" xfId="27135" xr:uid="{00000000-0005-0000-0000-0000016A0000}"/>
    <cellStyle name="Note 2 2 2 9" xfId="27136" xr:uid="{00000000-0005-0000-0000-0000026A0000}"/>
    <cellStyle name="Note 2 2 2 9 2" xfId="27137" xr:uid="{00000000-0005-0000-0000-0000036A0000}"/>
    <cellStyle name="Note 2 2 2 9 2 2" xfId="27138" xr:uid="{00000000-0005-0000-0000-0000046A0000}"/>
    <cellStyle name="Note 2 2 2 9 3" xfId="27139" xr:uid="{00000000-0005-0000-0000-0000056A0000}"/>
    <cellStyle name="Note 2 2 20" xfId="27140" xr:uid="{00000000-0005-0000-0000-0000066A0000}"/>
    <cellStyle name="Note 2 2 20 2" xfId="27141" xr:uid="{00000000-0005-0000-0000-0000076A0000}"/>
    <cellStyle name="Note 2 2 20 2 2" xfId="27142" xr:uid="{00000000-0005-0000-0000-0000086A0000}"/>
    <cellStyle name="Note 2 2 20 3" xfId="27143" xr:uid="{00000000-0005-0000-0000-0000096A0000}"/>
    <cellStyle name="Note 2 2 21" xfId="27144" xr:uid="{00000000-0005-0000-0000-00000A6A0000}"/>
    <cellStyle name="Note 2 2 21 2" xfId="27145" xr:uid="{00000000-0005-0000-0000-00000B6A0000}"/>
    <cellStyle name="Note 2 2 21 2 2" xfId="27146" xr:uid="{00000000-0005-0000-0000-00000C6A0000}"/>
    <cellStyle name="Note 2 2 21 3" xfId="27147" xr:uid="{00000000-0005-0000-0000-00000D6A0000}"/>
    <cellStyle name="Note 2 2 22" xfId="27148" xr:uid="{00000000-0005-0000-0000-00000E6A0000}"/>
    <cellStyle name="Note 2 2 22 2" xfId="27149" xr:uid="{00000000-0005-0000-0000-00000F6A0000}"/>
    <cellStyle name="Note 2 2 23" xfId="27150" xr:uid="{00000000-0005-0000-0000-0000106A0000}"/>
    <cellStyle name="Note 2 2 24" xfId="27151" xr:uid="{00000000-0005-0000-0000-0000116A0000}"/>
    <cellStyle name="Note 2 2 25" xfId="27152" xr:uid="{00000000-0005-0000-0000-0000126A0000}"/>
    <cellStyle name="Note 2 2 26" xfId="27153" xr:uid="{00000000-0005-0000-0000-0000136A0000}"/>
    <cellStyle name="Note 2 2 27" xfId="27154" xr:uid="{00000000-0005-0000-0000-0000146A0000}"/>
    <cellStyle name="Note 2 2 3" xfId="27155" xr:uid="{00000000-0005-0000-0000-0000156A0000}"/>
    <cellStyle name="Note 2 2 3 10" xfId="27156" xr:uid="{00000000-0005-0000-0000-0000166A0000}"/>
    <cellStyle name="Note 2 2 3 10 2" xfId="27157" xr:uid="{00000000-0005-0000-0000-0000176A0000}"/>
    <cellStyle name="Note 2 2 3 10 2 2" xfId="27158" xr:uid="{00000000-0005-0000-0000-0000186A0000}"/>
    <cellStyle name="Note 2 2 3 10 3" xfId="27159" xr:uid="{00000000-0005-0000-0000-0000196A0000}"/>
    <cellStyle name="Note 2 2 3 11" xfId="27160" xr:uid="{00000000-0005-0000-0000-00001A6A0000}"/>
    <cellStyle name="Note 2 2 3 11 2" xfId="27161" xr:uid="{00000000-0005-0000-0000-00001B6A0000}"/>
    <cellStyle name="Note 2 2 3 11 2 2" xfId="27162" xr:uid="{00000000-0005-0000-0000-00001C6A0000}"/>
    <cellStyle name="Note 2 2 3 11 3" xfId="27163" xr:uid="{00000000-0005-0000-0000-00001D6A0000}"/>
    <cellStyle name="Note 2 2 3 12" xfId="27164" xr:uid="{00000000-0005-0000-0000-00001E6A0000}"/>
    <cellStyle name="Note 2 2 3 12 2" xfId="27165" xr:uid="{00000000-0005-0000-0000-00001F6A0000}"/>
    <cellStyle name="Note 2 2 3 12 2 2" xfId="27166" xr:uid="{00000000-0005-0000-0000-0000206A0000}"/>
    <cellStyle name="Note 2 2 3 12 3" xfId="27167" xr:uid="{00000000-0005-0000-0000-0000216A0000}"/>
    <cellStyle name="Note 2 2 3 13" xfId="27168" xr:uid="{00000000-0005-0000-0000-0000226A0000}"/>
    <cellStyle name="Note 2 2 3 13 2" xfId="27169" xr:uid="{00000000-0005-0000-0000-0000236A0000}"/>
    <cellStyle name="Note 2 2 3 13 2 2" xfId="27170" xr:uid="{00000000-0005-0000-0000-0000246A0000}"/>
    <cellStyle name="Note 2 2 3 13 3" xfId="27171" xr:uid="{00000000-0005-0000-0000-0000256A0000}"/>
    <cellStyle name="Note 2 2 3 14" xfId="27172" xr:uid="{00000000-0005-0000-0000-0000266A0000}"/>
    <cellStyle name="Note 2 2 3 14 2" xfId="27173" xr:uid="{00000000-0005-0000-0000-0000276A0000}"/>
    <cellStyle name="Note 2 2 3 14 2 2" xfId="27174" xr:uid="{00000000-0005-0000-0000-0000286A0000}"/>
    <cellStyle name="Note 2 2 3 14 3" xfId="27175" xr:uid="{00000000-0005-0000-0000-0000296A0000}"/>
    <cellStyle name="Note 2 2 3 15" xfId="27176" xr:uid="{00000000-0005-0000-0000-00002A6A0000}"/>
    <cellStyle name="Note 2 2 3 15 2" xfId="27177" xr:uid="{00000000-0005-0000-0000-00002B6A0000}"/>
    <cellStyle name="Note 2 2 3 15 2 2" xfId="27178" xr:uid="{00000000-0005-0000-0000-00002C6A0000}"/>
    <cellStyle name="Note 2 2 3 15 3" xfId="27179" xr:uid="{00000000-0005-0000-0000-00002D6A0000}"/>
    <cellStyle name="Note 2 2 3 16" xfId="27180" xr:uid="{00000000-0005-0000-0000-00002E6A0000}"/>
    <cellStyle name="Note 2 2 3 16 2" xfId="27181" xr:uid="{00000000-0005-0000-0000-00002F6A0000}"/>
    <cellStyle name="Note 2 2 3 16 2 2" xfId="27182" xr:uid="{00000000-0005-0000-0000-0000306A0000}"/>
    <cellStyle name="Note 2 2 3 16 3" xfId="27183" xr:uid="{00000000-0005-0000-0000-0000316A0000}"/>
    <cellStyle name="Note 2 2 3 17" xfId="27184" xr:uid="{00000000-0005-0000-0000-0000326A0000}"/>
    <cellStyle name="Note 2 2 3 17 2" xfId="27185" xr:uid="{00000000-0005-0000-0000-0000336A0000}"/>
    <cellStyle name="Note 2 2 3 17 2 2" xfId="27186" xr:uid="{00000000-0005-0000-0000-0000346A0000}"/>
    <cellStyle name="Note 2 2 3 17 3" xfId="27187" xr:uid="{00000000-0005-0000-0000-0000356A0000}"/>
    <cellStyle name="Note 2 2 3 18" xfId="27188" xr:uid="{00000000-0005-0000-0000-0000366A0000}"/>
    <cellStyle name="Note 2 2 3 18 2" xfId="27189" xr:uid="{00000000-0005-0000-0000-0000376A0000}"/>
    <cellStyle name="Note 2 2 3 19" xfId="27190" xr:uid="{00000000-0005-0000-0000-0000386A0000}"/>
    <cellStyle name="Note 2 2 3 2" xfId="27191" xr:uid="{00000000-0005-0000-0000-0000396A0000}"/>
    <cellStyle name="Note 2 2 3 2 10" xfId="27192" xr:uid="{00000000-0005-0000-0000-00003A6A0000}"/>
    <cellStyle name="Note 2 2 3 2 10 2" xfId="27193" xr:uid="{00000000-0005-0000-0000-00003B6A0000}"/>
    <cellStyle name="Note 2 2 3 2 10 2 2" xfId="27194" xr:uid="{00000000-0005-0000-0000-00003C6A0000}"/>
    <cellStyle name="Note 2 2 3 2 10 3" xfId="27195" xr:uid="{00000000-0005-0000-0000-00003D6A0000}"/>
    <cellStyle name="Note 2 2 3 2 11" xfId="27196" xr:uid="{00000000-0005-0000-0000-00003E6A0000}"/>
    <cellStyle name="Note 2 2 3 2 11 2" xfId="27197" xr:uid="{00000000-0005-0000-0000-00003F6A0000}"/>
    <cellStyle name="Note 2 2 3 2 11 2 2" xfId="27198" xr:uid="{00000000-0005-0000-0000-0000406A0000}"/>
    <cellStyle name="Note 2 2 3 2 11 3" xfId="27199" xr:uid="{00000000-0005-0000-0000-0000416A0000}"/>
    <cellStyle name="Note 2 2 3 2 12" xfId="27200" xr:uid="{00000000-0005-0000-0000-0000426A0000}"/>
    <cellStyle name="Note 2 2 3 2 12 2" xfId="27201" xr:uid="{00000000-0005-0000-0000-0000436A0000}"/>
    <cellStyle name="Note 2 2 3 2 12 2 2" xfId="27202" xr:uid="{00000000-0005-0000-0000-0000446A0000}"/>
    <cellStyle name="Note 2 2 3 2 12 3" xfId="27203" xr:uid="{00000000-0005-0000-0000-0000456A0000}"/>
    <cellStyle name="Note 2 2 3 2 13" xfId="27204" xr:uid="{00000000-0005-0000-0000-0000466A0000}"/>
    <cellStyle name="Note 2 2 3 2 13 2" xfId="27205" xr:uid="{00000000-0005-0000-0000-0000476A0000}"/>
    <cellStyle name="Note 2 2 3 2 13 2 2" xfId="27206" xr:uid="{00000000-0005-0000-0000-0000486A0000}"/>
    <cellStyle name="Note 2 2 3 2 13 3" xfId="27207" xr:uid="{00000000-0005-0000-0000-0000496A0000}"/>
    <cellStyle name="Note 2 2 3 2 14" xfId="27208" xr:uid="{00000000-0005-0000-0000-00004A6A0000}"/>
    <cellStyle name="Note 2 2 3 2 14 2" xfId="27209" xr:uid="{00000000-0005-0000-0000-00004B6A0000}"/>
    <cellStyle name="Note 2 2 3 2 14 2 2" xfId="27210" xr:uid="{00000000-0005-0000-0000-00004C6A0000}"/>
    <cellStyle name="Note 2 2 3 2 14 3" xfId="27211" xr:uid="{00000000-0005-0000-0000-00004D6A0000}"/>
    <cellStyle name="Note 2 2 3 2 15" xfId="27212" xr:uid="{00000000-0005-0000-0000-00004E6A0000}"/>
    <cellStyle name="Note 2 2 3 2 15 2" xfId="27213" xr:uid="{00000000-0005-0000-0000-00004F6A0000}"/>
    <cellStyle name="Note 2 2 3 2 15 2 2" xfId="27214" xr:uid="{00000000-0005-0000-0000-0000506A0000}"/>
    <cellStyle name="Note 2 2 3 2 15 3" xfId="27215" xr:uid="{00000000-0005-0000-0000-0000516A0000}"/>
    <cellStyle name="Note 2 2 3 2 16" xfId="27216" xr:uid="{00000000-0005-0000-0000-0000526A0000}"/>
    <cellStyle name="Note 2 2 3 2 16 2" xfId="27217" xr:uid="{00000000-0005-0000-0000-0000536A0000}"/>
    <cellStyle name="Note 2 2 3 2 16 2 2" xfId="27218" xr:uid="{00000000-0005-0000-0000-0000546A0000}"/>
    <cellStyle name="Note 2 2 3 2 16 3" xfId="27219" xr:uid="{00000000-0005-0000-0000-0000556A0000}"/>
    <cellStyle name="Note 2 2 3 2 17" xfId="27220" xr:uid="{00000000-0005-0000-0000-0000566A0000}"/>
    <cellStyle name="Note 2 2 3 2 17 2" xfId="27221" xr:uid="{00000000-0005-0000-0000-0000576A0000}"/>
    <cellStyle name="Note 2 2 3 2 17 2 2" xfId="27222" xr:uid="{00000000-0005-0000-0000-0000586A0000}"/>
    <cellStyle name="Note 2 2 3 2 17 3" xfId="27223" xr:uid="{00000000-0005-0000-0000-0000596A0000}"/>
    <cellStyle name="Note 2 2 3 2 18" xfId="27224" xr:uid="{00000000-0005-0000-0000-00005A6A0000}"/>
    <cellStyle name="Note 2 2 3 2 18 2" xfId="27225" xr:uid="{00000000-0005-0000-0000-00005B6A0000}"/>
    <cellStyle name="Note 2 2 3 2 18 2 2" xfId="27226" xr:uid="{00000000-0005-0000-0000-00005C6A0000}"/>
    <cellStyle name="Note 2 2 3 2 18 3" xfId="27227" xr:uid="{00000000-0005-0000-0000-00005D6A0000}"/>
    <cellStyle name="Note 2 2 3 2 19" xfId="27228" xr:uid="{00000000-0005-0000-0000-00005E6A0000}"/>
    <cellStyle name="Note 2 2 3 2 19 2" xfId="27229" xr:uid="{00000000-0005-0000-0000-00005F6A0000}"/>
    <cellStyle name="Note 2 2 3 2 19 2 2" xfId="27230" xr:uid="{00000000-0005-0000-0000-0000606A0000}"/>
    <cellStyle name="Note 2 2 3 2 19 3" xfId="27231" xr:uid="{00000000-0005-0000-0000-0000616A0000}"/>
    <cellStyle name="Note 2 2 3 2 2" xfId="27232" xr:uid="{00000000-0005-0000-0000-0000626A0000}"/>
    <cellStyle name="Note 2 2 3 2 2 2" xfId="27233" xr:uid="{00000000-0005-0000-0000-0000636A0000}"/>
    <cellStyle name="Note 2 2 3 2 2 2 2" xfId="27234" xr:uid="{00000000-0005-0000-0000-0000646A0000}"/>
    <cellStyle name="Note 2 2 3 2 2 2 2 2" xfId="27235" xr:uid="{00000000-0005-0000-0000-0000656A0000}"/>
    <cellStyle name="Note 2 2 3 2 2 2 3" xfId="27236" xr:uid="{00000000-0005-0000-0000-0000666A0000}"/>
    <cellStyle name="Note 2 2 3 2 2 2 4" xfId="27237" xr:uid="{00000000-0005-0000-0000-0000676A0000}"/>
    <cellStyle name="Note 2 2 3 2 2 3" xfId="27238" xr:uid="{00000000-0005-0000-0000-0000686A0000}"/>
    <cellStyle name="Note 2 2 3 2 2 3 2" xfId="27239" xr:uid="{00000000-0005-0000-0000-0000696A0000}"/>
    <cellStyle name="Note 2 2 3 2 2 4" xfId="27240" xr:uid="{00000000-0005-0000-0000-00006A6A0000}"/>
    <cellStyle name="Note 2 2 3 2 2 5" xfId="27241" xr:uid="{00000000-0005-0000-0000-00006B6A0000}"/>
    <cellStyle name="Note 2 2 3 2 20" xfId="27242" xr:uid="{00000000-0005-0000-0000-00006C6A0000}"/>
    <cellStyle name="Note 2 2 3 2 20 2" xfId="27243" xr:uid="{00000000-0005-0000-0000-00006D6A0000}"/>
    <cellStyle name="Note 2 2 3 2 20 2 2" xfId="27244" xr:uid="{00000000-0005-0000-0000-00006E6A0000}"/>
    <cellStyle name="Note 2 2 3 2 20 3" xfId="27245" xr:uid="{00000000-0005-0000-0000-00006F6A0000}"/>
    <cellStyle name="Note 2 2 3 2 21" xfId="27246" xr:uid="{00000000-0005-0000-0000-0000706A0000}"/>
    <cellStyle name="Note 2 2 3 2 21 2" xfId="27247" xr:uid="{00000000-0005-0000-0000-0000716A0000}"/>
    <cellStyle name="Note 2 2 3 2 22" xfId="27248" xr:uid="{00000000-0005-0000-0000-0000726A0000}"/>
    <cellStyle name="Note 2 2 3 2 23" xfId="27249" xr:uid="{00000000-0005-0000-0000-0000736A0000}"/>
    <cellStyle name="Note 2 2 3 2 3" xfId="27250" xr:uid="{00000000-0005-0000-0000-0000746A0000}"/>
    <cellStyle name="Note 2 2 3 2 3 2" xfId="27251" xr:uid="{00000000-0005-0000-0000-0000756A0000}"/>
    <cellStyle name="Note 2 2 3 2 3 2 2" xfId="27252" xr:uid="{00000000-0005-0000-0000-0000766A0000}"/>
    <cellStyle name="Note 2 2 3 2 3 2 3" xfId="27253" xr:uid="{00000000-0005-0000-0000-0000776A0000}"/>
    <cellStyle name="Note 2 2 3 2 3 3" xfId="27254" xr:uid="{00000000-0005-0000-0000-0000786A0000}"/>
    <cellStyle name="Note 2 2 3 2 3 3 2" xfId="27255" xr:uid="{00000000-0005-0000-0000-0000796A0000}"/>
    <cellStyle name="Note 2 2 3 2 3 4" xfId="27256" xr:uid="{00000000-0005-0000-0000-00007A6A0000}"/>
    <cellStyle name="Note 2 2 3 2 4" xfId="27257" xr:uid="{00000000-0005-0000-0000-00007B6A0000}"/>
    <cellStyle name="Note 2 2 3 2 4 2" xfId="27258" xr:uid="{00000000-0005-0000-0000-00007C6A0000}"/>
    <cellStyle name="Note 2 2 3 2 4 2 2" xfId="27259" xr:uid="{00000000-0005-0000-0000-00007D6A0000}"/>
    <cellStyle name="Note 2 2 3 2 4 3" xfId="27260" xr:uid="{00000000-0005-0000-0000-00007E6A0000}"/>
    <cellStyle name="Note 2 2 3 2 4 4" xfId="27261" xr:uid="{00000000-0005-0000-0000-00007F6A0000}"/>
    <cellStyle name="Note 2 2 3 2 5" xfId="27262" xr:uid="{00000000-0005-0000-0000-0000806A0000}"/>
    <cellStyle name="Note 2 2 3 2 5 2" xfId="27263" xr:uid="{00000000-0005-0000-0000-0000816A0000}"/>
    <cellStyle name="Note 2 2 3 2 5 2 2" xfId="27264" xr:uid="{00000000-0005-0000-0000-0000826A0000}"/>
    <cellStyle name="Note 2 2 3 2 5 3" xfId="27265" xr:uid="{00000000-0005-0000-0000-0000836A0000}"/>
    <cellStyle name="Note 2 2 3 2 5 4" xfId="27266" xr:uid="{00000000-0005-0000-0000-0000846A0000}"/>
    <cellStyle name="Note 2 2 3 2 6" xfId="27267" xr:uid="{00000000-0005-0000-0000-0000856A0000}"/>
    <cellStyle name="Note 2 2 3 2 6 2" xfId="27268" xr:uid="{00000000-0005-0000-0000-0000866A0000}"/>
    <cellStyle name="Note 2 2 3 2 6 2 2" xfId="27269" xr:uid="{00000000-0005-0000-0000-0000876A0000}"/>
    <cellStyle name="Note 2 2 3 2 6 3" xfId="27270" xr:uid="{00000000-0005-0000-0000-0000886A0000}"/>
    <cellStyle name="Note 2 2 3 2 7" xfId="27271" xr:uid="{00000000-0005-0000-0000-0000896A0000}"/>
    <cellStyle name="Note 2 2 3 2 7 2" xfId="27272" xr:uid="{00000000-0005-0000-0000-00008A6A0000}"/>
    <cellStyle name="Note 2 2 3 2 7 2 2" xfId="27273" xr:uid="{00000000-0005-0000-0000-00008B6A0000}"/>
    <cellStyle name="Note 2 2 3 2 7 3" xfId="27274" xr:uid="{00000000-0005-0000-0000-00008C6A0000}"/>
    <cellStyle name="Note 2 2 3 2 8" xfId="27275" xr:uid="{00000000-0005-0000-0000-00008D6A0000}"/>
    <cellStyle name="Note 2 2 3 2 8 2" xfId="27276" xr:uid="{00000000-0005-0000-0000-00008E6A0000}"/>
    <cellStyle name="Note 2 2 3 2 8 2 2" xfId="27277" xr:uid="{00000000-0005-0000-0000-00008F6A0000}"/>
    <cellStyle name="Note 2 2 3 2 8 3" xfId="27278" xr:uid="{00000000-0005-0000-0000-0000906A0000}"/>
    <cellStyle name="Note 2 2 3 2 9" xfId="27279" xr:uid="{00000000-0005-0000-0000-0000916A0000}"/>
    <cellStyle name="Note 2 2 3 2 9 2" xfId="27280" xr:uid="{00000000-0005-0000-0000-0000926A0000}"/>
    <cellStyle name="Note 2 2 3 2 9 2 2" xfId="27281" xr:uid="{00000000-0005-0000-0000-0000936A0000}"/>
    <cellStyle name="Note 2 2 3 2 9 3" xfId="27282" xr:uid="{00000000-0005-0000-0000-0000946A0000}"/>
    <cellStyle name="Note 2 2 3 20" xfId="27283" xr:uid="{00000000-0005-0000-0000-0000956A0000}"/>
    <cellStyle name="Note 2 2 3 3" xfId="27284" xr:uid="{00000000-0005-0000-0000-0000966A0000}"/>
    <cellStyle name="Note 2 2 3 3 2" xfId="27285" xr:uid="{00000000-0005-0000-0000-0000976A0000}"/>
    <cellStyle name="Note 2 2 3 3 2 2" xfId="27286" xr:uid="{00000000-0005-0000-0000-0000986A0000}"/>
    <cellStyle name="Note 2 2 3 3 2 2 2" xfId="27287" xr:uid="{00000000-0005-0000-0000-0000996A0000}"/>
    <cellStyle name="Note 2 2 3 3 2 3" xfId="27288" xr:uid="{00000000-0005-0000-0000-00009A6A0000}"/>
    <cellStyle name="Note 2 2 3 3 2 4" xfId="27289" xr:uid="{00000000-0005-0000-0000-00009B6A0000}"/>
    <cellStyle name="Note 2 2 3 3 3" xfId="27290" xr:uid="{00000000-0005-0000-0000-00009C6A0000}"/>
    <cellStyle name="Note 2 2 3 3 3 2" xfId="27291" xr:uid="{00000000-0005-0000-0000-00009D6A0000}"/>
    <cellStyle name="Note 2 2 3 3 4" xfId="27292" xr:uid="{00000000-0005-0000-0000-00009E6A0000}"/>
    <cellStyle name="Note 2 2 3 3 5" xfId="27293" xr:uid="{00000000-0005-0000-0000-00009F6A0000}"/>
    <cellStyle name="Note 2 2 3 4" xfId="27294" xr:uid="{00000000-0005-0000-0000-0000A06A0000}"/>
    <cellStyle name="Note 2 2 3 4 2" xfId="27295" xr:uid="{00000000-0005-0000-0000-0000A16A0000}"/>
    <cellStyle name="Note 2 2 3 4 2 2" xfId="27296" xr:uid="{00000000-0005-0000-0000-0000A26A0000}"/>
    <cellStyle name="Note 2 2 3 4 2 3" xfId="27297" xr:uid="{00000000-0005-0000-0000-0000A36A0000}"/>
    <cellStyle name="Note 2 2 3 4 3" xfId="27298" xr:uid="{00000000-0005-0000-0000-0000A46A0000}"/>
    <cellStyle name="Note 2 2 3 4 3 2" xfId="27299" xr:uid="{00000000-0005-0000-0000-0000A56A0000}"/>
    <cellStyle name="Note 2 2 3 4 4" xfId="27300" xr:uid="{00000000-0005-0000-0000-0000A66A0000}"/>
    <cellStyle name="Note 2 2 3 5" xfId="27301" xr:uid="{00000000-0005-0000-0000-0000A76A0000}"/>
    <cellStyle name="Note 2 2 3 5 2" xfId="27302" xr:uid="{00000000-0005-0000-0000-0000A86A0000}"/>
    <cellStyle name="Note 2 2 3 5 2 2" xfId="27303" xr:uid="{00000000-0005-0000-0000-0000A96A0000}"/>
    <cellStyle name="Note 2 2 3 5 2 3" xfId="27304" xr:uid="{00000000-0005-0000-0000-0000AA6A0000}"/>
    <cellStyle name="Note 2 2 3 5 3" xfId="27305" xr:uid="{00000000-0005-0000-0000-0000AB6A0000}"/>
    <cellStyle name="Note 2 2 3 5 4" xfId="27306" xr:uid="{00000000-0005-0000-0000-0000AC6A0000}"/>
    <cellStyle name="Note 2 2 3 6" xfId="27307" xr:uid="{00000000-0005-0000-0000-0000AD6A0000}"/>
    <cellStyle name="Note 2 2 3 6 2" xfId="27308" xr:uid="{00000000-0005-0000-0000-0000AE6A0000}"/>
    <cellStyle name="Note 2 2 3 6 2 2" xfId="27309" xr:uid="{00000000-0005-0000-0000-0000AF6A0000}"/>
    <cellStyle name="Note 2 2 3 6 3" xfId="27310" xr:uid="{00000000-0005-0000-0000-0000B06A0000}"/>
    <cellStyle name="Note 2 2 3 6 4" xfId="27311" xr:uid="{00000000-0005-0000-0000-0000B16A0000}"/>
    <cellStyle name="Note 2 2 3 7" xfId="27312" xr:uid="{00000000-0005-0000-0000-0000B26A0000}"/>
    <cellStyle name="Note 2 2 3 7 2" xfId="27313" xr:uid="{00000000-0005-0000-0000-0000B36A0000}"/>
    <cellStyle name="Note 2 2 3 7 2 2" xfId="27314" xr:uid="{00000000-0005-0000-0000-0000B46A0000}"/>
    <cellStyle name="Note 2 2 3 7 3" xfId="27315" xr:uid="{00000000-0005-0000-0000-0000B56A0000}"/>
    <cellStyle name="Note 2 2 3 8" xfId="27316" xr:uid="{00000000-0005-0000-0000-0000B66A0000}"/>
    <cellStyle name="Note 2 2 3 8 2" xfId="27317" xr:uid="{00000000-0005-0000-0000-0000B76A0000}"/>
    <cellStyle name="Note 2 2 3 8 2 2" xfId="27318" xr:uid="{00000000-0005-0000-0000-0000B86A0000}"/>
    <cellStyle name="Note 2 2 3 8 3" xfId="27319" xr:uid="{00000000-0005-0000-0000-0000B96A0000}"/>
    <cellStyle name="Note 2 2 3 9" xfId="27320" xr:uid="{00000000-0005-0000-0000-0000BA6A0000}"/>
    <cellStyle name="Note 2 2 3 9 2" xfId="27321" xr:uid="{00000000-0005-0000-0000-0000BB6A0000}"/>
    <cellStyle name="Note 2 2 3 9 2 2" xfId="27322" xr:uid="{00000000-0005-0000-0000-0000BC6A0000}"/>
    <cellStyle name="Note 2 2 3 9 3" xfId="27323" xr:uid="{00000000-0005-0000-0000-0000BD6A0000}"/>
    <cellStyle name="Note 2 2 4" xfId="27324" xr:uid="{00000000-0005-0000-0000-0000BE6A0000}"/>
    <cellStyle name="Note 2 2 4 10" xfId="27325" xr:uid="{00000000-0005-0000-0000-0000BF6A0000}"/>
    <cellStyle name="Note 2 2 4 10 2" xfId="27326" xr:uid="{00000000-0005-0000-0000-0000C06A0000}"/>
    <cellStyle name="Note 2 2 4 10 2 2" xfId="27327" xr:uid="{00000000-0005-0000-0000-0000C16A0000}"/>
    <cellStyle name="Note 2 2 4 10 3" xfId="27328" xr:uid="{00000000-0005-0000-0000-0000C26A0000}"/>
    <cellStyle name="Note 2 2 4 11" xfId="27329" xr:uid="{00000000-0005-0000-0000-0000C36A0000}"/>
    <cellStyle name="Note 2 2 4 11 2" xfId="27330" xr:uid="{00000000-0005-0000-0000-0000C46A0000}"/>
    <cellStyle name="Note 2 2 4 11 2 2" xfId="27331" xr:uid="{00000000-0005-0000-0000-0000C56A0000}"/>
    <cellStyle name="Note 2 2 4 11 3" xfId="27332" xr:uid="{00000000-0005-0000-0000-0000C66A0000}"/>
    <cellStyle name="Note 2 2 4 12" xfId="27333" xr:uid="{00000000-0005-0000-0000-0000C76A0000}"/>
    <cellStyle name="Note 2 2 4 12 2" xfId="27334" xr:uid="{00000000-0005-0000-0000-0000C86A0000}"/>
    <cellStyle name="Note 2 2 4 12 2 2" xfId="27335" xr:uid="{00000000-0005-0000-0000-0000C96A0000}"/>
    <cellStyle name="Note 2 2 4 12 3" xfId="27336" xr:uid="{00000000-0005-0000-0000-0000CA6A0000}"/>
    <cellStyle name="Note 2 2 4 13" xfId="27337" xr:uid="{00000000-0005-0000-0000-0000CB6A0000}"/>
    <cellStyle name="Note 2 2 4 13 2" xfId="27338" xr:uid="{00000000-0005-0000-0000-0000CC6A0000}"/>
    <cellStyle name="Note 2 2 4 13 2 2" xfId="27339" xr:uid="{00000000-0005-0000-0000-0000CD6A0000}"/>
    <cellStyle name="Note 2 2 4 13 3" xfId="27340" xr:uid="{00000000-0005-0000-0000-0000CE6A0000}"/>
    <cellStyle name="Note 2 2 4 14" xfId="27341" xr:uid="{00000000-0005-0000-0000-0000CF6A0000}"/>
    <cellStyle name="Note 2 2 4 14 2" xfId="27342" xr:uid="{00000000-0005-0000-0000-0000D06A0000}"/>
    <cellStyle name="Note 2 2 4 14 2 2" xfId="27343" xr:uid="{00000000-0005-0000-0000-0000D16A0000}"/>
    <cellStyle name="Note 2 2 4 14 3" xfId="27344" xr:uid="{00000000-0005-0000-0000-0000D26A0000}"/>
    <cellStyle name="Note 2 2 4 15" xfId="27345" xr:uid="{00000000-0005-0000-0000-0000D36A0000}"/>
    <cellStyle name="Note 2 2 4 15 2" xfId="27346" xr:uid="{00000000-0005-0000-0000-0000D46A0000}"/>
    <cellStyle name="Note 2 2 4 15 2 2" xfId="27347" xr:uid="{00000000-0005-0000-0000-0000D56A0000}"/>
    <cellStyle name="Note 2 2 4 15 3" xfId="27348" xr:uid="{00000000-0005-0000-0000-0000D66A0000}"/>
    <cellStyle name="Note 2 2 4 16" xfId="27349" xr:uid="{00000000-0005-0000-0000-0000D76A0000}"/>
    <cellStyle name="Note 2 2 4 16 2" xfId="27350" xr:uid="{00000000-0005-0000-0000-0000D86A0000}"/>
    <cellStyle name="Note 2 2 4 16 2 2" xfId="27351" xr:uid="{00000000-0005-0000-0000-0000D96A0000}"/>
    <cellStyle name="Note 2 2 4 16 3" xfId="27352" xr:uid="{00000000-0005-0000-0000-0000DA6A0000}"/>
    <cellStyle name="Note 2 2 4 17" xfId="27353" xr:uid="{00000000-0005-0000-0000-0000DB6A0000}"/>
    <cellStyle name="Note 2 2 4 17 2" xfId="27354" xr:uid="{00000000-0005-0000-0000-0000DC6A0000}"/>
    <cellStyle name="Note 2 2 4 17 2 2" xfId="27355" xr:uid="{00000000-0005-0000-0000-0000DD6A0000}"/>
    <cellStyle name="Note 2 2 4 17 3" xfId="27356" xr:uid="{00000000-0005-0000-0000-0000DE6A0000}"/>
    <cellStyle name="Note 2 2 4 18" xfId="27357" xr:uid="{00000000-0005-0000-0000-0000DF6A0000}"/>
    <cellStyle name="Note 2 2 4 18 2" xfId="27358" xr:uid="{00000000-0005-0000-0000-0000E06A0000}"/>
    <cellStyle name="Note 2 2 4 19" xfId="27359" xr:uid="{00000000-0005-0000-0000-0000E16A0000}"/>
    <cellStyle name="Note 2 2 4 2" xfId="27360" xr:uid="{00000000-0005-0000-0000-0000E26A0000}"/>
    <cellStyle name="Note 2 2 4 2 10" xfId="27361" xr:uid="{00000000-0005-0000-0000-0000E36A0000}"/>
    <cellStyle name="Note 2 2 4 2 10 2" xfId="27362" xr:uid="{00000000-0005-0000-0000-0000E46A0000}"/>
    <cellStyle name="Note 2 2 4 2 10 2 2" xfId="27363" xr:uid="{00000000-0005-0000-0000-0000E56A0000}"/>
    <cellStyle name="Note 2 2 4 2 10 3" xfId="27364" xr:uid="{00000000-0005-0000-0000-0000E66A0000}"/>
    <cellStyle name="Note 2 2 4 2 11" xfId="27365" xr:uid="{00000000-0005-0000-0000-0000E76A0000}"/>
    <cellStyle name="Note 2 2 4 2 11 2" xfId="27366" xr:uid="{00000000-0005-0000-0000-0000E86A0000}"/>
    <cellStyle name="Note 2 2 4 2 11 2 2" xfId="27367" xr:uid="{00000000-0005-0000-0000-0000E96A0000}"/>
    <cellStyle name="Note 2 2 4 2 11 3" xfId="27368" xr:uid="{00000000-0005-0000-0000-0000EA6A0000}"/>
    <cellStyle name="Note 2 2 4 2 12" xfId="27369" xr:uid="{00000000-0005-0000-0000-0000EB6A0000}"/>
    <cellStyle name="Note 2 2 4 2 12 2" xfId="27370" xr:uid="{00000000-0005-0000-0000-0000EC6A0000}"/>
    <cellStyle name="Note 2 2 4 2 12 2 2" xfId="27371" xr:uid="{00000000-0005-0000-0000-0000ED6A0000}"/>
    <cellStyle name="Note 2 2 4 2 12 3" xfId="27372" xr:uid="{00000000-0005-0000-0000-0000EE6A0000}"/>
    <cellStyle name="Note 2 2 4 2 13" xfId="27373" xr:uid="{00000000-0005-0000-0000-0000EF6A0000}"/>
    <cellStyle name="Note 2 2 4 2 13 2" xfId="27374" xr:uid="{00000000-0005-0000-0000-0000F06A0000}"/>
    <cellStyle name="Note 2 2 4 2 13 2 2" xfId="27375" xr:uid="{00000000-0005-0000-0000-0000F16A0000}"/>
    <cellStyle name="Note 2 2 4 2 13 3" xfId="27376" xr:uid="{00000000-0005-0000-0000-0000F26A0000}"/>
    <cellStyle name="Note 2 2 4 2 14" xfId="27377" xr:uid="{00000000-0005-0000-0000-0000F36A0000}"/>
    <cellStyle name="Note 2 2 4 2 14 2" xfId="27378" xr:uid="{00000000-0005-0000-0000-0000F46A0000}"/>
    <cellStyle name="Note 2 2 4 2 14 2 2" xfId="27379" xr:uid="{00000000-0005-0000-0000-0000F56A0000}"/>
    <cellStyle name="Note 2 2 4 2 14 3" xfId="27380" xr:uid="{00000000-0005-0000-0000-0000F66A0000}"/>
    <cellStyle name="Note 2 2 4 2 15" xfId="27381" xr:uid="{00000000-0005-0000-0000-0000F76A0000}"/>
    <cellStyle name="Note 2 2 4 2 15 2" xfId="27382" xr:uid="{00000000-0005-0000-0000-0000F86A0000}"/>
    <cellStyle name="Note 2 2 4 2 15 2 2" xfId="27383" xr:uid="{00000000-0005-0000-0000-0000F96A0000}"/>
    <cellStyle name="Note 2 2 4 2 15 3" xfId="27384" xr:uid="{00000000-0005-0000-0000-0000FA6A0000}"/>
    <cellStyle name="Note 2 2 4 2 16" xfId="27385" xr:uid="{00000000-0005-0000-0000-0000FB6A0000}"/>
    <cellStyle name="Note 2 2 4 2 16 2" xfId="27386" xr:uid="{00000000-0005-0000-0000-0000FC6A0000}"/>
    <cellStyle name="Note 2 2 4 2 16 2 2" xfId="27387" xr:uid="{00000000-0005-0000-0000-0000FD6A0000}"/>
    <cellStyle name="Note 2 2 4 2 16 3" xfId="27388" xr:uid="{00000000-0005-0000-0000-0000FE6A0000}"/>
    <cellStyle name="Note 2 2 4 2 17" xfId="27389" xr:uid="{00000000-0005-0000-0000-0000FF6A0000}"/>
    <cellStyle name="Note 2 2 4 2 17 2" xfId="27390" xr:uid="{00000000-0005-0000-0000-0000006B0000}"/>
    <cellStyle name="Note 2 2 4 2 17 2 2" xfId="27391" xr:uid="{00000000-0005-0000-0000-0000016B0000}"/>
    <cellStyle name="Note 2 2 4 2 17 3" xfId="27392" xr:uid="{00000000-0005-0000-0000-0000026B0000}"/>
    <cellStyle name="Note 2 2 4 2 18" xfId="27393" xr:uid="{00000000-0005-0000-0000-0000036B0000}"/>
    <cellStyle name="Note 2 2 4 2 18 2" xfId="27394" xr:uid="{00000000-0005-0000-0000-0000046B0000}"/>
    <cellStyle name="Note 2 2 4 2 18 2 2" xfId="27395" xr:uid="{00000000-0005-0000-0000-0000056B0000}"/>
    <cellStyle name="Note 2 2 4 2 18 3" xfId="27396" xr:uid="{00000000-0005-0000-0000-0000066B0000}"/>
    <cellStyle name="Note 2 2 4 2 19" xfId="27397" xr:uid="{00000000-0005-0000-0000-0000076B0000}"/>
    <cellStyle name="Note 2 2 4 2 19 2" xfId="27398" xr:uid="{00000000-0005-0000-0000-0000086B0000}"/>
    <cellStyle name="Note 2 2 4 2 19 2 2" xfId="27399" xr:uid="{00000000-0005-0000-0000-0000096B0000}"/>
    <cellStyle name="Note 2 2 4 2 19 3" xfId="27400" xr:uid="{00000000-0005-0000-0000-00000A6B0000}"/>
    <cellStyle name="Note 2 2 4 2 2" xfId="27401" xr:uid="{00000000-0005-0000-0000-00000B6B0000}"/>
    <cellStyle name="Note 2 2 4 2 2 2" xfId="27402" xr:uid="{00000000-0005-0000-0000-00000C6B0000}"/>
    <cellStyle name="Note 2 2 4 2 2 2 2" xfId="27403" xr:uid="{00000000-0005-0000-0000-00000D6B0000}"/>
    <cellStyle name="Note 2 2 4 2 2 2 2 2" xfId="27404" xr:uid="{00000000-0005-0000-0000-00000E6B0000}"/>
    <cellStyle name="Note 2 2 4 2 2 2 3" xfId="27405" xr:uid="{00000000-0005-0000-0000-00000F6B0000}"/>
    <cellStyle name="Note 2 2 4 2 2 2 4" xfId="27406" xr:uid="{00000000-0005-0000-0000-0000106B0000}"/>
    <cellStyle name="Note 2 2 4 2 2 3" xfId="27407" xr:uid="{00000000-0005-0000-0000-0000116B0000}"/>
    <cellStyle name="Note 2 2 4 2 2 3 2" xfId="27408" xr:uid="{00000000-0005-0000-0000-0000126B0000}"/>
    <cellStyle name="Note 2 2 4 2 2 4" xfId="27409" xr:uid="{00000000-0005-0000-0000-0000136B0000}"/>
    <cellStyle name="Note 2 2 4 2 2 5" xfId="27410" xr:uid="{00000000-0005-0000-0000-0000146B0000}"/>
    <cellStyle name="Note 2 2 4 2 20" xfId="27411" xr:uid="{00000000-0005-0000-0000-0000156B0000}"/>
    <cellStyle name="Note 2 2 4 2 20 2" xfId="27412" xr:uid="{00000000-0005-0000-0000-0000166B0000}"/>
    <cellStyle name="Note 2 2 4 2 20 2 2" xfId="27413" xr:uid="{00000000-0005-0000-0000-0000176B0000}"/>
    <cellStyle name="Note 2 2 4 2 20 3" xfId="27414" xr:uid="{00000000-0005-0000-0000-0000186B0000}"/>
    <cellStyle name="Note 2 2 4 2 21" xfId="27415" xr:uid="{00000000-0005-0000-0000-0000196B0000}"/>
    <cellStyle name="Note 2 2 4 2 21 2" xfId="27416" xr:uid="{00000000-0005-0000-0000-00001A6B0000}"/>
    <cellStyle name="Note 2 2 4 2 22" xfId="27417" xr:uid="{00000000-0005-0000-0000-00001B6B0000}"/>
    <cellStyle name="Note 2 2 4 2 23" xfId="27418" xr:uid="{00000000-0005-0000-0000-00001C6B0000}"/>
    <cellStyle name="Note 2 2 4 2 3" xfId="27419" xr:uid="{00000000-0005-0000-0000-00001D6B0000}"/>
    <cellStyle name="Note 2 2 4 2 3 2" xfId="27420" xr:uid="{00000000-0005-0000-0000-00001E6B0000}"/>
    <cellStyle name="Note 2 2 4 2 3 2 2" xfId="27421" xr:uid="{00000000-0005-0000-0000-00001F6B0000}"/>
    <cellStyle name="Note 2 2 4 2 3 2 3" xfId="27422" xr:uid="{00000000-0005-0000-0000-0000206B0000}"/>
    <cellStyle name="Note 2 2 4 2 3 3" xfId="27423" xr:uid="{00000000-0005-0000-0000-0000216B0000}"/>
    <cellStyle name="Note 2 2 4 2 3 3 2" xfId="27424" xr:uid="{00000000-0005-0000-0000-0000226B0000}"/>
    <cellStyle name="Note 2 2 4 2 3 4" xfId="27425" xr:uid="{00000000-0005-0000-0000-0000236B0000}"/>
    <cellStyle name="Note 2 2 4 2 4" xfId="27426" xr:uid="{00000000-0005-0000-0000-0000246B0000}"/>
    <cellStyle name="Note 2 2 4 2 4 2" xfId="27427" xr:uid="{00000000-0005-0000-0000-0000256B0000}"/>
    <cellStyle name="Note 2 2 4 2 4 2 2" xfId="27428" xr:uid="{00000000-0005-0000-0000-0000266B0000}"/>
    <cellStyle name="Note 2 2 4 2 4 3" xfId="27429" xr:uid="{00000000-0005-0000-0000-0000276B0000}"/>
    <cellStyle name="Note 2 2 4 2 4 4" xfId="27430" xr:uid="{00000000-0005-0000-0000-0000286B0000}"/>
    <cellStyle name="Note 2 2 4 2 5" xfId="27431" xr:uid="{00000000-0005-0000-0000-0000296B0000}"/>
    <cellStyle name="Note 2 2 4 2 5 2" xfId="27432" xr:uid="{00000000-0005-0000-0000-00002A6B0000}"/>
    <cellStyle name="Note 2 2 4 2 5 2 2" xfId="27433" xr:uid="{00000000-0005-0000-0000-00002B6B0000}"/>
    <cellStyle name="Note 2 2 4 2 5 3" xfId="27434" xr:uid="{00000000-0005-0000-0000-00002C6B0000}"/>
    <cellStyle name="Note 2 2 4 2 5 4" xfId="27435" xr:uid="{00000000-0005-0000-0000-00002D6B0000}"/>
    <cellStyle name="Note 2 2 4 2 6" xfId="27436" xr:uid="{00000000-0005-0000-0000-00002E6B0000}"/>
    <cellStyle name="Note 2 2 4 2 6 2" xfId="27437" xr:uid="{00000000-0005-0000-0000-00002F6B0000}"/>
    <cellStyle name="Note 2 2 4 2 6 2 2" xfId="27438" xr:uid="{00000000-0005-0000-0000-0000306B0000}"/>
    <cellStyle name="Note 2 2 4 2 6 3" xfId="27439" xr:uid="{00000000-0005-0000-0000-0000316B0000}"/>
    <cellStyle name="Note 2 2 4 2 7" xfId="27440" xr:uid="{00000000-0005-0000-0000-0000326B0000}"/>
    <cellStyle name="Note 2 2 4 2 7 2" xfId="27441" xr:uid="{00000000-0005-0000-0000-0000336B0000}"/>
    <cellStyle name="Note 2 2 4 2 7 2 2" xfId="27442" xr:uid="{00000000-0005-0000-0000-0000346B0000}"/>
    <cellStyle name="Note 2 2 4 2 7 3" xfId="27443" xr:uid="{00000000-0005-0000-0000-0000356B0000}"/>
    <cellStyle name="Note 2 2 4 2 8" xfId="27444" xr:uid="{00000000-0005-0000-0000-0000366B0000}"/>
    <cellStyle name="Note 2 2 4 2 8 2" xfId="27445" xr:uid="{00000000-0005-0000-0000-0000376B0000}"/>
    <cellStyle name="Note 2 2 4 2 8 2 2" xfId="27446" xr:uid="{00000000-0005-0000-0000-0000386B0000}"/>
    <cellStyle name="Note 2 2 4 2 8 3" xfId="27447" xr:uid="{00000000-0005-0000-0000-0000396B0000}"/>
    <cellStyle name="Note 2 2 4 2 9" xfId="27448" xr:uid="{00000000-0005-0000-0000-00003A6B0000}"/>
    <cellStyle name="Note 2 2 4 2 9 2" xfId="27449" xr:uid="{00000000-0005-0000-0000-00003B6B0000}"/>
    <cellStyle name="Note 2 2 4 2 9 2 2" xfId="27450" xr:uid="{00000000-0005-0000-0000-00003C6B0000}"/>
    <cellStyle name="Note 2 2 4 2 9 3" xfId="27451" xr:uid="{00000000-0005-0000-0000-00003D6B0000}"/>
    <cellStyle name="Note 2 2 4 20" xfId="27452" xr:uid="{00000000-0005-0000-0000-00003E6B0000}"/>
    <cellStyle name="Note 2 2 4 3" xfId="27453" xr:uid="{00000000-0005-0000-0000-00003F6B0000}"/>
    <cellStyle name="Note 2 2 4 3 2" xfId="27454" xr:uid="{00000000-0005-0000-0000-0000406B0000}"/>
    <cellStyle name="Note 2 2 4 3 2 2" xfId="27455" xr:uid="{00000000-0005-0000-0000-0000416B0000}"/>
    <cellStyle name="Note 2 2 4 3 2 2 2" xfId="27456" xr:uid="{00000000-0005-0000-0000-0000426B0000}"/>
    <cellStyle name="Note 2 2 4 3 2 3" xfId="27457" xr:uid="{00000000-0005-0000-0000-0000436B0000}"/>
    <cellStyle name="Note 2 2 4 3 2 4" xfId="27458" xr:uid="{00000000-0005-0000-0000-0000446B0000}"/>
    <cellStyle name="Note 2 2 4 3 3" xfId="27459" xr:uid="{00000000-0005-0000-0000-0000456B0000}"/>
    <cellStyle name="Note 2 2 4 3 3 2" xfId="27460" xr:uid="{00000000-0005-0000-0000-0000466B0000}"/>
    <cellStyle name="Note 2 2 4 3 4" xfId="27461" xr:uid="{00000000-0005-0000-0000-0000476B0000}"/>
    <cellStyle name="Note 2 2 4 3 5" xfId="27462" xr:uid="{00000000-0005-0000-0000-0000486B0000}"/>
    <cellStyle name="Note 2 2 4 4" xfId="27463" xr:uid="{00000000-0005-0000-0000-0000496B0000}"/>
    <cellStyle name="Note 2 2 4 4 2" xfId="27464" xr:uid="{00000000-0005-0000-0000-00004A6B0000}"/>
    <cellStyle name="Note 2 2 4 4 2 2" xfId="27465" xr:uid="{00000000-0005-0000-0000-00004B6B0000}"/>
    <cellStyle name="Note 2 2 4 4 2 3" xfId="27466" xr:uid="{00000000-0005-0000-0000-00004C6B0000}"/>
    <cellStyle name="Note 2 2 4 4 3" xfId="27467" xr:uid="{00000000-0005-0000-0000-00004D6B0000}"/>
    <cellStyle name="Note 2 2 4 4 3 2" xfId="27468" xr:uid="{00000000-0005-0000-0000-00004E6B0000}"/>
    <cellStyle name="Note 2 2 4 4 4" xfId="27469" xr:uid="{00000000-0005-0000-0000-00004F6B0000}"/>
    <cellStyle name="Note 2 2 4 5" xfId="27470" xr:uid="{00000000-0005-0000-0000-0000506B0000}"/>
    <cellStyle name="Note 2 2 4 5 2" xfId="27471" xr:uid="{00000000-0005-0000-0000-0000516B0000}"/>
    <cellStyle name="Note 2 2 4 5 2 2" xfId="27472" xr:uid="{00000000-0005-0000-0000-0000526B0000}"/>
    <cellStyle name="Note 2 2 4 5 2 3" xfId="27473" xr:uid="{00000000-0005-0000-0000-0000536B0000}"/>
    <cellStyle name="Note 2 2 4 5 3" xfId="27474" xr:uid="{00000000-0005-0000-0000-0000546B0000}"/>
    <cellStyle name="Note 2 2 4 5 4" xfId="27475" xr:uid="{00000000-0005-0000-0000-0000556B0000}"/>
    <cellStyle name="Note 2 2 4 6" xfId="27476" xr:uid="{00000000-0005-0000-0000-0000566B0000}"/>
    <cellStyle name="Note 2 2 4 6 2" xfId="27477" xr:uid="{00000000-0005-0000-0000-0000576B0000}"/>
    <cellStyle name="Note 2 2 4 6 2 2" xfId="27478" xr:uid="{00000000-0005-0000-0000-0000586B0000}"/>
    <cellStyle name="Note 2 2 4 6 3" xfId="27479" xr:uid="{00000000-0005-0000-0000-0000596B0000}"/>
    <cellStyle name="Note 2 2 4 6 4" xfId="27480" xr:uid="{00000000-0005-0000-0000-00005A6B0000}"/>
    <cellStyle name="Note 2 2 4 7" xfId="27481" xr:uid="{00000000-0005-0000-0000-00005B6B0000}"/>
    <cellStyle name="Note 2 2 4 7 2" xfId="27482" xr:uid="{00000000-0005-0000-0000-00005C6B0000}"/>
    <cellStyle name="Note 2 2 4 7 2 2" xfId="27483" xr:uid="{00000000-0005-0000-0000-00005D6B0000}"/>
    <cellStyle name="Note 2 2 4 7 3" xfId="27484" xr:uid="{00000000-0005-0000-0000-00005E6B0000}"/>
    <cellStyle name="Note 2 2 4 8" xfId="27485" xr:uid="{00000000-0005-0000-0000-00005F6B0000}"/>
    <cellStyle name="Note 2 2 4 8 2" xfId="27486" xr:uid="{00000000-0005-0000-0000-0000606B0000}"/>
    <cellStyle name="Note 2 2 4 8 2 2" xfId="27487" xr:uid="{00000000-0005-0000-0000-0000616B0000}"/>
    <cellStyle name="Note 2 2 4 8 3" xfId="27488" xr:uid="{00000000-0005-0000-0000-0000626B0000}"/>
    <cellStyle name="Note 2 2 4 9" xfId="27489" xr:uid="{00000000-0005-0000-0000-0000636B0000}"/>
    <cellStyle name="Note 2 2 4 9 2" xfId="27490" xr:uid="{00000000-0005-0000-0000-0000646B0000}"/>
    <cellStyle name="Note 2 2 4 9 2 2" xfId="27491" xr:uid="{00000000-0005-0000-0000-0000656B0000}"/>
    <cellStyle name="Note 2 2 4 9 3" xfId="27492" xr:uid="{00000000-0005-0000-0000-0000666B0000}"/>
    <cellStyle name="Note 2 2 5" xfId="27493" xr:uid="{00000000-0005-0000-0000-0000676B0000}"/>
    <cellStyle name="Note 2 2 5 10" xfId="27494" xr:uid="{00000000-0005-0000-0000-0000686B0000}"/>
    <cellStyle name="Note 2 2 5 10 2" xfId="27495" xr:uid="{00000000-0005-0000-0000-0000696B0000}"/>
    <cellStyle name="Note 2 2 5 10 2 2" xfId="27496" xr:uid="{00000000-0005-0000-0000-00006A6B0000}"/>
    <cellStyle name="Note 2 2 5 10 3" xfId="27497" xr:uid="{00000000-0005-0000-0000-00006B6B0000}"/>
    <cellStyle name="Note 2 2 5 11" xfId="27498" xr:uid="{00000000-0005-0000-0000-00006C6B0000}"/>
    <cellStyle name="Note 2 2 5 11 2" xfId="27499" xr:uid="{00000000-0005-0000-0000-00006D6B0000}"/>
    <cellStyle name="Note 2 2 5 11 2 2" xfId="27500" xr:uid="{00000000-0005-0000-0000-00006E6B0000}"/>
    <cellStyle name="Note 2 2 5 11 3" xfId="27501" xr:uid="{00000000-0005-0000-0000-00006F6B0000}"/>
    <cellStyle name="Note 2 2 5 12" xfId="27502" xr:uid="{00000000-0005-0000-0000-0000706B0000}"/>
    <cellStyle name="Note 2 2 5 12 2" xfId="27503" xr:uid="{00000000-0005-0000-0000-0000716B0000}"/>
    <cellStyle name="Note 2 2 5 12 2 2" xfId="27504" xr:uid="{00000000-0005-0000-0000-0000726B0000}"/>
    <cellStyle name="Note 2 2 5 12 3" xfId="27505" xr:uid="{00000000-0005-0000-0000-0000736B0000}"/>
    <cellStyle name="Note 2 2 5 13" xfId="27506" xr:uid="{00000000-0005-0000-0000-0000746B0000}"/>
    <cellStyle name="Note 2 2 5 13 2" xfId="27507" xr:uid="{00000000-0005-0000-0000-0000756B0000}"/>
    <cellStyle name="Note 2 2 5 13 2 2" xfId="27508" xr:uid="{00000000-0005-0000-0000-0000766B0000}"/>
    <cellStyle name="Note 2 2 5 13 3" xfId="27509" xr:uid="{00000000-0005-0000-0000-0000776B0000}"/>
    <cellStyle name="Note 2 2 5 14" xfId="27510" xr:uid="{00000000-0005-0000-0000-0000786B0000}"/>
    <cellStyle name="Note 2 2 5 14 2" xfId="27511" xr:uid="{00000000-0005-0000-0000-0000796B0000}"/>
    <cellStyle name="Note 2 2 5 14 2 2" xfId="27512" xr:uid="{00000000-0005-0000-0000-00007A6B0000}"/>
    <cellStyle name="Note 2 2 5 14 3" xfId="27513" xr:uid="{00000000-0005-0000-0000-00007B6B0000}"/>
    <cellStyle name="Note 2 2 5 15" xfId="27514" xr:uid="{00000000-0005-0000-0000-00007C6B0000}"/>
    <cellStyle name="Note 2 2 5 15 2" xfId="27515" xr:uid="{00000000-0005-0000-0000-00007D6B0000}"/>
    <cellStyle name="Note 2 2 5 15 2 2" xfId="27516" xr:uid="{00000000-0005-0000-0000-00007E6B0000}"/>
    <cellStyle name="Note 2 2 5 15 3" xfId="27517" xr:uid="{00000000-0005-0000-0000-00007F6B0000}"/>
    <cellStyle name="Note 2 2 5 16" xfId="27518" xr:uid="{00000000-0005-0000-0000-0000806B0000}"/>
    <cellStyle name="Note 2 2 5 16 2" xfId="27519" xr:uid="{00000000-0005-0000-0000-0000816B0000}"/>
    <cellStyle name="Note 2 2 5 16 2 2" xfId="27520" xr:uid="{00000000-0005-0000-0000-0000826B0000}"/>
    <cellStyle name="Note 2 2 5 16 3" xfId="27521" xr:uid="{00000000-0005-0000-0000-0000836B0000}"/>
    <cellStyle name="Note 2 2 5 17" xfId="27522" xr:uid="{00000000-0005-0000-0000-0000846B0000}"/>
    <cellStyle name="Note 2 2 5 17 2" xfId="27523" xr:uid="{00000000-0005-0000-0000-0000856B0000}"/>
    <cellStyle name="Note 2 2 5 17 2 2" xfId="27524" xr:uid="{00000000-0005-0000-0000-0000866B0000}"/>
    <cellStyle name="Note 2 2 5 17 3" xfId="27525" xr:uid="{00000000-0005-0000-0000-0000876B0000}"/>
    <cellStyle name="Note 2 2 5 18" xfId="27526" xr:uid="{00000000-0005-0000-0000-0000886B0000}"/>
    <cellStyle name="Note 2 2 5 18 2" xfId="27527" xr:uid="{00000000-0005-0000-0000-0000896B0000}"/>
    <cellStyle name="Note 2 2 5 18 2 2" xfId="27528" xr:uid="{00000000-0005-0000-0000-00008A6B0000}"/>
    <cellStyle name="Note 2 2 5 18 3" xfId="27529" xr:uid="{00000000-0005-0000-0000-00008B6B0000}"/>
    <cellStyle name="Note 2 2 5 19" xfId="27530" xr:uid="{00000000-0005-0000-0000-00008C6B0000}"/>
    <cellStyle name="Note 2 2 5 19 2" xfId="27531" xr:uid="{00000000-0005-0000-0000-00008D6B0000}"/>
    <cellStyle name="Note 2 2 5 19 2 2" xfId="27532" xr:uid="{00000000-0005-0000-0000-00008E6B0000}"/>
    <cellStyle name="Note 2 2 5 19 3" xfId="27533" xr:uid="{00000000-0005-0000-0000-00008F6B0000}"/>
    <cellStyle name="Note 2 2 5 2" xfId="27534" xr:uid="{00000000-0005-0000-0000-0000906B0000}"/>
    <cellStyle name="Note 2 2 5 2 10" xfId="27535" xr:uid="{00000000-0005-0000-0000-0000916B0000}"/>
    <cellStyle name="Note 2 2 5 2 10 2" xfId="27536" xr:uid="{00000000-0005-0000-0000-0000926B0000}"/>
    <cellStyle name="Note 2 2 5 2 10 2 2" xfId="27537" xr:uid="{00000000-0005-0000-0000-0000936B0000}"/>
    <cellStyle name="Note 2 2 5 2 10 3" xfId="27538" xr:uid="{00000000-0005-0000-0000-0000946B0000}"/>
    <cellStyle name="Note 2 2 5 2 11" xfId="27539" xr:uid="{00000000-0005-0000-0000-0000956B0000}"/>
    <cellStyle name="Note 2 2 5 2 11 2" xfId="27540" xr:uid="{00000000-0005-0000-0000-0000966B0000}"/>
    <cellStyle name="Note 2 2 5 2 11 2 2" xfId="27541" xr:uid="{00000000-0005-0000-0000-0000976B0000}"/>
    <cellStyle name="Note 2 2 5 2 11 3" xfId="27542" xr:uid="{00000000-0005-0000-0000-0000986B0000}"/>
    <cellStyle name="Note 2 2 5 2 12" xfId="27543" xr:uid="{00000000-0005-0000-0000-0000996B0000}"/>
    <cellStyle name="Note 2 2 5 2 12 2" xfId="27544" xr:uid="{00000000-0005-0000-0000-00009A6B0000}"/>
    <cellStyle name="Note 2 2 5 2 12 2 2" xfId="27545" xr:uid="{00000000-0005-0000-0000-00009B6B0000}"/>
    <cellStyle name="Note 2 2 5 2 12 3" xfId="27546" xr:uid="{00000000-0005-0000-0000-00009C6B0000}"/>
    <cellStyle name="Note 2 2 5 2 13" xfId="27547" xr:uid="{00000000-0005-0000-0000-00009D6B0000}"/>
    <cellStyle name="Note 2 2 5 2 13 2" xfId="27548" xr:uid="{00000000-0005-0000-0000-00009E6B0000}"/>
    <cellStyle name="Note 2 2 5 2 13 2 2" xfId="27549" xr:uid="{00000000-0005-0000-0000-00009F6B0000}"/>
    <cellStyle name="Note 2 2 5 2 13 3" xfId="27550" xr:uid="{00000000-0005-0000-0000-0000A06B0000}"/>
    <cellStyle name="Note 2 2 5 2 14" xfId="27551" xr:uid="{00000000-0005-0000-0000-0000A16B0000}"/>
    <cellStyle name="Note 2 2 5 2 14 2" xfId="27552" xr:uid="{00000000-0005-0000-0000-0000A26B0000}"/>
    <cellStyle name="Note 2 2 5 2 14 2 2" xfId="27553" xr:uid="{00000000-0005-0000-0000-0000A36B0000}"/>
    <cellStyle name="Note 2 2 5 2 14 3" xfId="27554" xr:uid="{00000000-0005-0000-0000-0000A46B0000}"/>
    <cellStyle name="Note 2 2 5 2 15" xfId="27555" xr:uid="{00000000-0005-0000-0000-0000A56B0000}"/>
    <cellStyle name="Note 2 2 5 2 15 2" xfId="27556" xr:uid="{00000000-0005-0000-0000-0000A66B0000}"/>
    <cellStyle name="Note 2 2 5 2 15 2 2" xfId="27557" xr:uid="{00000000-0005-0000-0000-0000A76B0000}"/>
    <cellStyle name="Note 2 2 5 2 15 3" xfId="27558" xr:uid="{00000000-0005-0000-0000-0000A86B0000}"/>
    <cellStyle name="Note 2 2 5 2 16" xfId="27559" xr:uid="{00000000-0005-0000-0000-0000A96B0000}"/>
    <cellStyle name="Note 2 2 5 2 16 2" xfId="27560" xr:uid="{00000000-0005-0000-0000-0000AA6B0000}"/>
    <cellStyle name="Note 2 2 5 2 16 2 2" xfId="27561" xr:uid="{00000000-0005-0000-0000-0000AB6B0000}"/>
    <cellStyle name="Note 2 2 5 2 16 3" xfId="27562" xr:uid="{00000000-0005-0000-0000-0000AC6B0000}"/>
    <cellStyle name="Note 2 2 5 2 17" xfId="27563" xr:uid="{00000000-0005-0000-0000-0000AD6B0000}"/>
    <cellStyle name="Note 2 2 5 2 17 2" xfId="27564" xr:uid="{00000000-0005-0000-0000-0000AE6B0000}"/>
    <cellStyle name="Note 2 2 5 2 17 2 2" xfId="27565" xr:uid="{00000000-0005-0000-0000-0000AF6B0000}"/>
    <cellStyle name="Note 2 2 5 2 17 3" xfId="27566" xr:uid="{00000000-0005-0000-0000-0000B06B0000}"/>
    <cellStyle name="Note 2 2 5 2 18" xfId="27567" xr:uid="{00000000-0005-0000-0000-0000B16B0000}"/>
    <cellStyle name="Note 2 2 5 2 18 2" xfId="27568" xr:uid="{00000000-0005-0000-0000-0000B26B0000}"/>
    <cellStyle name="Note 2 2 5 2 18 2 2" xfId="27569" xr:uid="{00000000-0005-0000-0000-0000B36B0000}"/>
    <cellStyle name="Note 2 2 5 2 18 3" xfId="27570" xr:uid="{00000000-0005-0000-0000-0000B46B0000}"/>
    <cellStyle name="Note 2 2 5 2 19" xfId="27571" xr:uid="{00000000-0005-0000-0000-0000B56B0000}"/>
    <cellStyle name="Note 2 2 5 2 19 2" xfId="27572" xr:uid="{00000000-0005-0000-0000-0000B66B0000}"/>
    <cellStyle name="Note 2 2 5 2 19 2 2" xfId="27573" xr:uid="{00000000-0005-0000-0000-0000B76B0000}"/>
    <cellStyle name="Note 2 2 5 2 19 3" xfId="27574" xr:uid="{00000000-0005-0000-0000-0000B86B0000}"/>
    <cellStyle name="Note 2 2 5 2 2" xfId="27575" xr:uid="{00000000-0005-0000-0000-0000B96B0000}"/>
    <cellStyle name="Note 2 2 5 2 2 2" xfId="27576" xr:uid="{00000000-0005-0000-0000-0000BA6B0000}"/>
    <cellStyle name="Note 2 2 5 2 2 2 2" xfId="27577" xr:uid="{00000000-0005-0000-0000-0000BB6B0000}"/>
    <cellStyle name="Note 2 2 5 2 2 2 3" xfId="27578" xr:uid="{00000000-0005-0000-0000-0000BC6B0000}"/>
    <cellStyle name="Note 2 2 5 2 2 3" xfId="27579" xr:uid="{00000000-0005-0000-0000-0000BD6B0000}"/>
    <cellStyle name="Note 2 2 5 2 2 3 2" xfId="27580" xr:uid="{00000000-0005-0000-0000-0000BE6B0000}"/>
    <cellStyle name="Note 2 2 5 2 2 4" xfId="27581" xr:uid="{00000000-0005-0000-0000-0000BF6B0000}"/>
    <cellStyle name="Note 2 2 5 2 20" xfId="27582" xr:uid="{00000000-0005-0000-0000-0000C06B0000}"/>
    <cellStyle name="Note 2 2 5 2 20 2" xfId="27583" xr:uid="{00000000-0005-0000-0000-0000C16B0000}"/>
    <cellStyle name="Note 2 2 5 2 20 2 2" xfId="27584" xr:uid="{00000000-0005-0000-0000-0000C26B0000}"/>
    <cellStyle name="Note 2 2 5 2 20 3" xfId="27585" xr:uid="{00000000-0005-0000-0000-0000C36B0000}"/>
    <cellStyle name="Note 2 2 5 2 21" xfId="27586" xr:uid="{00000000-0005-0000-0000-0000C46B0000}"/>
    <cellStyle name="Note 2 2 5 2 21 2" xfId="27587" xr:uid="{00000000-0005-0000-0000-0000C56B0000}"/>
    <cellStyle name="Note 2 2 5 2 22" xfId="27588" xr:uid="{00000000-0005-0000-0000-0000C66B0000}"/>
    <cellStyle name="Note 2 2 5 2 23" xfId="27589" xr:uid="{00000000-0005-0000-0000-0000C76B0000}"/>
    <cellStyle name="Note 2 2 5 2 3" xfId="27590" xr:uid="{00000000-0005-0000-0000-0000C86B0000}"/>
    <cellStyle name="Note 2 2 5 2 3 2" xfId="27591" xr:uid="{00000000-0005-0000-0000-0000C96B0000}"/>
    <cellStyle name="Note 2 2 5 2 3 2 2" xfId="27592" xr:uid="{00000000-0005-0000-0000-0000CA6B0000}"/>
    <cellStyle name="Note 2 2 5 2 3 3" xfId="27593" xr:uid="{00000000-0005-0000-0000-0000CB6B0000}"/>
    <cellStyle name="Note 2 2 5 2 3 4" xfId="27594" xr:uid="{00000000-0005-0000-0000-0000CC6B0000}"/>
    <cellStyle name="Note 2 2 5 2 4" xfId="27595" xr:uid="{00000000-0005-0000-0000-0000CD6B0000}"/>
    <cellStyle name="Note 2 2 5 2 4 2" xfId="27596" xr:uid="{00000000-0005-0000-0000-0000CE6B0000}"/>
    <cellStyle name="Note 2 2 5 2 4 2 2" xfId="27597" xr:uid="{00000000-0005-0000-0000-0000CF6B0000}"/>
    <cellStyle name="Note 2 2 5 2 4 3" xfId="27598" xr:uid="{00000000-0005-0000-0000-0000D06B0000}"/>
    <cellStyle name="Note 2 2 5 2 4 4" xfId="27599" xr:uid="{00000000-0005-0000-0000-0000D16B0000}"/>
    <cellStyle name="Note 2 2 5 2 5" xfId="27600" xr:uid="{00000000-0005-0000-0000-0000D26B0000}"/>
    <cellStyle name="Note 2 2 5 2 5 2" xfId="27601" xr:uid="{00000000-0005-0000-0000-0000D36B0000}"/>
    <cellStyle name="Note 2 2 5 2 5 2 2" xfId="27602" xr:uid="{00000000-0005-0000-0000-0000D46B0000}"/>
    <cellStyle name="Note 2 2 5 2 5 3" xfId="27603" xr:uid="{00000000-0005-0000-0000-0000D56B0000}"/>
    <cellStyle name="Note 2 2 5 2 6" xfId="27604" xr:uid="{00000000-0005-0000-0000-0000D66B0000}"/>
    <cellStyle name="Note 2 2 5 2 6 2" xfId="27605" xr:uid="{00000000-0005-0000-0000-0000D76B0000}"/>
    <cellStyle name="Note 2 2 5 2 6 2 2" xfId="27606" xr:uid="{00000000-0005-0000-0000-0000D86B0000}"/>
    <cellStyle name="Note 2 2 5 2 6 3" xfId="27607" xr:uid="{00000000-0005-0000-0000-0000D96B0000}"/>
    <cellStyle name="Note 2 2 5 2 7" xfId="27608" xr:uid="{00000000-0005-0000-0000-0000DA6B0000}"/>
    <cellStyle name="Note 2 2 5 2 7 2" xfId="27609" xr:uid="{00000000-0005-0000-0000-0000DB6B0000}"/>
    <cellStyle name="Note 2 2 5 2 7 2 2" xfId="27610" xr:uid="{00000000-0005-0000-0000-0000DC6B0000}"/>
    <cellStyle name="Note 2 2 5 2 7 3" xfId="27611" xr:uid="{00000000-0005-0000-0000-0000DD6B0000}"/>
    <cellStyle name="Note 2 2 5 2 8" xfId="27612" xr:uid="{00000000-0005-0000-0000-0000DE6B0000}"/>
    <cellStyle name="Note 2 2 5 2 8 2" xfId="27613" xr:uid="{00000000-0005-0000-0000-0000DF6B0000}"/>
    <cellStyle name="Note 2 2 5 2 8 2 2" xfId="27614" xr:uid="{00000000-0005-0000-0000-0000E06B0000}"/>
    <cellStyle name="Note 2 2 5 2 8 3" xfId="27615" xr:uid="{00000000-0005-0000-0000-0000E16B0000}"/>
    <cellStyle name="Note 2 2 5 2 9" xfId="27616" xr:uid="{00000000-0005-0000-0000-0000E26B0000}"/>
    <cellStyle name="Note 2 2 5 2 9 2" xfId="27617" xr:uid="{00000000-0005-0000-0000-0000E36B0000}"/>
    <cellStyle name="Note 2 2 5 2 9 2 2" xfId="27618" xr:uid="{00000000-0005-0000-0000-0000E46B0000}"/>
    <cellStyle name="Note 2 2 5 2 9 3" xfId="27619" xr:uid="{00000000-0005-0000-0000-0000E56B0000}"/>
    <cellStyle name="Note 2 2 5 20" xfId="27620" xr:uid="{00000000-0005-0000-0000-0000E66B0000}"/>
    <cellStyle name="Note 2 2 5 20 2" xfId="27621" xr:uid="{00000000-0005-0000-0000-0000E76B0000}"/>
    <cellStyle name="Note 2 2 5 20 2 2" xfId="27622" xr:uid="{00000000-0005-0000-0000-0000E86B0000}"/>
    <cellStyle name="Note 2 2 5 20 3" xfId="27623" xr:uid="{00000000-0005-0000-0000-0000E96B0000}"/>
    <cellStyle name="Note 2 2 5 21" xfId="27624" xr:uid="{00000000-0005-0000-0000-0000EA6B0000}"/>
    <cellStyle name="Note 2 2 5 21 2" xfId="27625" xr:uid="{00000000-0005-0000-0000-0000EB6B0000}"/>
    <cellStyle name="Note 2 2 5 21 2 2" xfId="27626" xr:uid="{00000000-0005-0000-0000-0000EC6B0000}"/>
    <cellStyle name="Note 2 2 5 21 3" xfId="27627" xr:uid="{00000000-0005-0000-0000-0000ED6B0000}"/>
    <cellStyle name="Note 2 2 5 22" xfId="27628" xr:uid="{00000000-0005-0000-0000-0000EE6B0000}"/>
    <cellStyle name="Note 2 2 5 22 2" xfId="27629" xr:uid="{00000000-0005-0000-0000-0000EF6B0000}"/>
    <cellStyle name="Note 2 2 5 23" xfId="27630" xr:uid="{00000000-0005-0000-0000-0000F06B0000}"/>
    <cellStyle name="Note 2 2 5 24" xfId="27631" xr:uid="{00000000-0005-0000-0000-0000F16B0000}"/>
    <cellStyle name="Note 2 2 5 3" xfId="27632" xr:uid="{00000000-0005-0000-0000-0000F26B0000}"/>
    <cellStyle name="Note 2 2 5 3 2" xfId="27633" xr:uid="{00000000-0005-0000-0000-0000F36B0000}"/>
    <cellStyle name="Note 2 2 5 3 2 2" xfId="27634" xr:uid="{00000000-0005-0000-0000-0000F46B0000}"/>
    <cellStyle name="Note 2 2 5 3 2 3" xfId="27635" xr:uid="{00000000-0005-0000-0000-0000F56B0000}"/>
    <cellStyle name="Note 2 2 5 3 3" xfId="27636" xr:uid="{00000000-0005-0000-0000-0000F66B0000}"/>
    <cellStyle name="Note 2 2 5 3 3 2" xfId="27637" xr:uid="{00000000-0005-0000-0000-0000F76B0000}"/>
    <cellStyle name="Note 2 2 5 3 4" xfId="27638" xr:uid="{00000000-0005-0000-0000-0000F86B0000}"/>
    <cellStyle name="Note 2 2 5 4" xfId="27639" xr:uid="{00000000-0005-0000-0000-0000F96B0000}"/>
    <cellStyle name="Note 2 2 5 4 2" xfId="27640" xr:uid="{00000000-0005-0000-0000-0000FA6B0000}"/>
    <cellStyle name="Note 2 2 5 4 2 2" xfId="27641" xr:uid="{00000000-0005-0000-0000-0000FB6B0000}"/>
    <cellStyle name="Note 2 2 5 4 3" xfId="27642" xr:uid="{00000000-0005-0000-0000-0000FC6B0000}"/>
    <cellStyle name="Note 2 2 5 4 4" xfId="27643" xr:uid="{00000000-0005-0000-0000-0000FD6B0000}"/>
    <cellStyle name="Note 2 2 5 5" xfId="27644" xr:uid="{00000000-0005-0000-0000-0000FE6B0000}"/>
    <cellStyle name="Note 2 2 5 5 2" xfId="27645" xr:uid="{00000000-0005-0000-0000-0000FF6B0000}"/>
    <cellStyle name="Note 2 2 5 5 2 2" xfId="27646" xr:uid="{00000000-0005-0000-0000-0000006C0000}"/>
    <cellStyle name="Note 2 2 5 5 3" xfId="27647" xr:uid="{00000000-0005-0000-0000-0000016C0000}"/>
    <cellStyle name="Note 2 2 5 5 4" xfId="27648" xr:uid="{00000000-0005-0000-0000-0000026C0000}"/>
    <cellStyle name="Note 2 2 5 6" xfId="27649" xr:uid="{00000000-0005-0000-0000-0000036C0000}"/>
    <cellStyle name="Note 2 2 5 6 2" xfId="27650" xr:uid="{00000000-0005-0000-0000-0000046C0000}"/>
    <cellStyle name="Note 2 2 5 6 2 2" xfId="27651" xr:uid="{00000000-0005-0000-0000-0000056C0000}"/>
    <cellStyle name="Note 2 2 5 6 3" xfId="27652" xr:uid="{00000000-0005-0000-0000-0000066C0000}"/>
    <cellStyle name="Note 2 2 5 7" xfId="27653" xr:uid="{00000000-0005-0000-0000-0000076C0000}"/>
    <cellStyle name="Note 2 2 5 7 2" xfId="27654" xr:uid="{00000000-0005-0000-0000-0000086C0000}"/>
    <cellStyle name="Note 2 2 5 7 2 2" xfId="27655" xr:uid="{00000000-0005-0000-0000-0000096C0000}"/>
    <cellStyle name="Note 2 2 5 7 3" xfId="27656" xr:uid="{00000000-0005-0000-0000-00000A6C0000}"/>
    <cellStyle name="Note 2 2 5 8" xfId="27657" xr:uid="{00000000-0005-0000-0000-00000B6C0000}"/>
    <cellStyle name="Note 2 2 5 8 2" xfId="27658" xr:uid="{00000000-0005-0000-0000-00000C6C0000}"/>
    <cellStyle name="Note 2 2 5 8 2 2" xfId="27659" xr:uid="{00000000-0005-0000-0000-00000D6C0000}"/>
    <cellStyle name="Note 2 2 5 8 3" xfId="27660" xr:uid="{00000000-0005-0000-0000-00000E6C0000}"/>
    <cellStyle name="Note 2 2 5 9" xfId="27661" xr:uid="{00000000-0005-0000-0000-00000F6C0000}"/>
    <cellStyle name="Note 2 2 5 9 2" xfId="27662" xr:uid="{00000000-0005-0000-0000-0000106C0000}"/>
    <cellStyle name="Note 2 2 5 9 2 2" xfId="27663" xr:uid="{00000000-0005-0000-0000-0000116C0000}"/>
    <cellStyle name="Note 2 2 5 9 3" xfId="27664" xr:uid="{00000000-0005-0000-0000-0000126C0000}"/>
    <cellStyle name="Note 2 2 6" xfId="27665" xr:uid="{00000000-0005-0000-0000-0000136C0000}"/>
    <cellStyle name="Note 2 2 6 10" xfId="27666" xr:uid="{00000000-0005-0000-0000-0000146C0000}"/>
    <cellStyle name="Note 2 2 6 10 2" xfId="27667" xr:uid="{00000000-0005-0000-0000-0000156C0000}"/>
    <cellStyle name="Note 2 2 6 10 2 2" xfId="27668" xr:uid="{00000000-0005-0000-0000-0000166C0000}"/>
    <cellStyle name="Note 2 2 6 10 3" xfId="27669" xr:uid="{00000000-0005-0000-0000-0000176C0000}"/>
    <cellStyle name="Note 2 2 6 11" xfId="27670" xr:uid="{00000000-0005-0000-0000-0000186C0000}"/>
    <cellStyle name="Note 2 2 6 11 2" xfId="27671" xr:uid="{00000000-0005-0000-0000-0000196C0000}"/>
    <cellStyle name="Note 2 2 6 11 2 2" xfId="27672" xr:uid="{00000000-0005-0000-0000-00001A6C0000}"/>
    <cellStyle name="Note 2 2 6 11 3" xfId="27673" xr:uid="{00000000-0005-0000-0000-00001B6C0000}"/>
    <cellStyle name="Note 2 2 6 12" xfId="27674" xr:uid="{00000000-0005-0000-0000-00001C6C0000}"/>
    <cellStyle name="Note 2 2 6 12 2" xfId="27675" xr:uid="{00000000-0005-0000-0000-00001D6C0000}"/>
    <cellStyle name="Note 2 2 6 12 2 2" xfId="27676" xr:uid="{00000000-0005-0000-0000-00001E6C0000}"/>
    <cellStyle name="Note 2 2 6 12 3" xfId="27677" xr:uid="{00000000-0005-0000-0000-00001F6C0000}"/>
    <cellStyle name="Note 2 2 6 13" xfId="27678" xr:uid="{00000000-0005-0000-0000-0000206C0000}"/>
    <cellStyle name="Note 2 2 6 13 2" xfId="27679" xr:uid="{00000000-0005-0000-0000-0000216C0000}"/>
    <cellStyle name="Note 2 2 6 13 2 2" xfId="27680" xr:uid="{00000000-0005-0000-0000-0000226C0000}"/>
    <cellStyle name="Note 2 2 6 13 3" xfId="27681" xr:uid="{00000000-0005-0000-0000-0000236C0000}"/>
    <cellStyle name="Note 2 2 6 14" xfId="27682" xr:uid="{00000000-0005-0000-0000-0000246C0000}"/>
    <cellStyle name="Note 2 2 6 14 2" xfId="27683" xr:uid="{00000000-0005-0000-0000-0000256C0000}"/>
    <cellStyle name="Note 2 2 6 14 2 2" xfId="27684" xr:uid="{00000000-0005-0000-0000-0000266C0000}"/>
    <cellStyle name="Note 2 2 6 14 3" xfId="27685" xr:uid="{00000000-0005-0000-0000-0000276C0000}"/>
    <cellStyle name="Note 2 2 6 15" xfId="27686" xr:uid="{00000000-0005-0000-0000-0000286C0000}"/>
    <cellStyle name="Note 2 2 6 15 2" xfId="27687" xr:uid="{00000000-0005-0000-0000-0000296C0000}"/>
    <cellStyle name="Note 2 2 6 15 2 2" xfId="27688" xr:uid="{00000000-0005-0000-0000-00002A6C0000}"/>
    <cellStyle name="Note 2 2 6 15 3" xfId="27689" xr:uid="{00000000-0005-0000-0000-00002B6C0000}"/>
    <cellStyle name="Note 2 2 6 16" xfId="27690" xr:uid="{00000000-0005-0000-0000-00002C6C0000}"/>
    <cellStyle name="Note 2 2 6 16 2" xfId="27691" xr:uid="{00000000-0005-0000-0000-00002D6C0000}"/>
    <cellStyle name="Note 2 2 6 16 2 2" xfId="27692" xr:uid="{00000000-0005-0000-0000-00002E6C0000}"/>
    <cellStyle name="Note 2 2 6 16 3" xfId="27693" xr:uid="{00000000-0005-0000-0000-00002F6C0000}"/>
    <cellStyle name="Note 2 2 6 17" xfId="27694" xr:uid="{00000000-0005-0000-0000-0000306C0000}"/>
    <cellStyle name="Note 2 2 6 17 2" xfId="27695" xr:uid="{00000000-0005-0000-0000-0000316C0000}"/>
    <cellStyle name="Note 2 2 6 17 2 2" xfId="27696" xr:uid="{00000000-0005-0000-0000-0000326C0000}"/>
    <cellStyle name="Note 2 2 6 17 3" xfId="27697" xr:uid="{00000000-0005-0000-0000-0000336C0000}"/>
    <cellStyle name="Note 2 2 6 18" xfId="27698" xr:uid="{00000000-0005-0000-0000-0000346C0000}"/>
    <cellStyle name="Note 2 2 6 18 2" xfId="27699" xr:uid="{00000000-0005-0000-0000-0000356C0000}"/>
    <cellStyle name="Note 2 2 6 18 2 2" xfId="27700" xr:uid="{00000000-0005-0000-0000-0000366C0000}"/>
    <cellStyle name="Note 2 2 6 18 3" xfId="27701" xr:uid="{00000000-0005-0000-0000-0000376C0000}"/>
    <cellStyle name="Note 2 2 6 19" xfId="27702" xr:uid="{00000000-0005-0000-0000-0000386C0000}"/>
    <cellStyle name="Note 2 2 6 19 2" xfId="27703" xr:uid="{00000000-0005-0000-0000-0000396C0000}"/>
    <cellStyle name="Note 2 2 6 19 2 2" xfId="27704" xr:uid="{00000000-0005-0000-0000-00003A6C0000}"/>
    <cellStyle name="Note 2 2 6 19 3" xfId="27705" xr:uid="{00000000-0005-0000-0000-00003B6C0000}"/>
    <cellStyle name="Note 2 2 6 2" xfId="27706" xr:uid="{00000000-0005-0000-0000-00003C6C0000}"/>
    <cellStyle name="Note 2 2 6 2 2" xfId="27707" xr:uid="{00000000-0005-0000-0000-00003D6C0000}"/>
    <cellStyle name="Note 2 2 6 2 2 2" xfId="27708" xr:uid="{00000000-0005-0000-0000-00003E6C0000}"/>
    <cellStyle name="Note 2 2 6 2 2 3" xfId="27709" xr:uid="{00000000-0005-0000-0000-00003F6C0000}"/>
    <cellStyle name="Note 2 2 6 2 3" xfId="27710" xr:uid="{00000000-0005-0000-0000-0000406C0000}"/>
    <cellStyle name="Note 2 2 6 2 3 2" xfId="27711" xr:uid="{00000000-0005-0000-0000-0000416C0000}"/>
    <cellStyle name="Note 2 2 6 2 4" xfId="27712" xr:uid="{00000000-0005-0000-0000-0000426C0000}"/>
    <cellStyle name="Note 2 2 6 20" xfId="27713" xr:uid="{00000000-0005-0000-0000-0000436C0000}"/>
    <cellStyle name="Note 2 2 6 20 2" xfId="27714" xr:uid="{00000000-0005-0000-0000-0000446C0000}"/>
    <cellStyle name="Note 2 2 6 20 2 2" xfId="27715" xr:uid="{00000000-0005-0000-0000-0000456C0000}"/>
    <cellStyle name="Note 2 2 6 20 3" xfId="27716" xr:uid="{00000000-0005-0000-0000-0000466C0000}"/>
    <cellStyle name="Note 2 2 6 21" xfId="27717" xr:uid="{00000000-0005-0000-0000-0000476C0000}"/>
    <cellStyle name="Note 2 2 6 21 2" xfId="27718" xr:uid="{00000000-0005-0000-0000-0000486C0000}"/>
    <cellStyle name="Note 2 2 6 22" xfId="27719" xr:uid="{00000000-0005-0000-0000-0000496C0000}"/>
    <cellStyle name="Note 2 2 6 23" xfId="27720" xr:uid="{00000000-0005-0000-0000-00004A6C0000}"/>
    <cellStyle name="Note 2 2 6 3" xfId="27721" xr:uid="{00000000-0005-0000-0000-00004B6C0000}"/>
    <cellStyle name="Note 2 2 6 3 2" xfId="27722" xr:uid="{00000000-0005-0000-0000-00004C6C0000}"/>
    <cellStyle name="Note 2 2 6 3 2 2" xfId="27723" xr:uid="{00000000-0005-0000-0000-00004D6C0000}"/>
    <cellStyle name="Note 2 2 6 3 3" xfId="27724" xr:uid="{00000000-0005-0000-0000-00004E6C0000}"/>
    <cellStyle name="Note 2 2 6 3 4" xfId="27725" xr:uid="{00000000-0005-0000-0000-00004F6C0000}"/>
    <cellStyle name="Note 2 2 6 4" xfId="27726" xr:uid="{00000000-0005-0000-0000-0000506C0000}"/>
    <cellStyle name="Note 2 2 6 4 2" xfId="27727" xr:uid="{00000000-0005-0000-0000-0000516C0000}"/>
    <cellStyle name="Note 2 2 6 4 2 2" xfId="27728" xr:uid="{00000000-0005-0000-0000-0000526C0000}"/>
    <cellStyle name="Note 2 2 6 4 3" xfId="27729" xr:uid="{00000000-0005-0000-0000-0000536C0000}"/>
    <cellStyle name="Note 2 2 6 4 4" xfId="27730" xr:uid="{00000000-0005-0000-0000-0000546C0000}"/>
    <cellStyle name="Note 2 2 6 5" xfId="27731" xr:uid="{00000000-0005-0000-0000-0000556C0000}"/>
    <cellStyle name="Note 2 2 6 5 2" xfId="27732" xr:uid="{00000000-0005-0000-0000-0000566C0000}"/>
    <cellStyle name="Note 2 2 6 5 2 2" xfId="27733" xr:uid="{00000000-0005-0000-0000-0000576C0000}"/>
    <cellStyle name="Note 2 2 6 5 3" xfId="27734" xr:uid="{00000000-0005-0000-0000-0000586C0000}"/>
    <cellStyle name="Note 2 2 6 6" xfId="27735" xr:uid="{00000000-0005-0000-0000-0000596C0000}"/>
    <cellStyle name="Note 2 2 6 6 2" xfId="27736" xr:uid="{00000000-0005-0000-0000-00005A6C0000}"/>
    <cellStyle name="Note 2 2 6 6 2 2" xfId="27737" xr:uid="{00000000-0005-0000-0000-00005B6C0000}"/>
    <cellStyle name="Note 2 2 6 6 3" xfId="27738" xr:uid="{00000000-0005-0000-0000-00005C6C0000}"/>
    <cellStyle name="Note 2 2 6 7" xfId="27739" xr:uid="{00000000-0005-0000-0000-00005D6C0000}"/>
    <cellStyle name="Note 2 2 6 7 2" xfId="27740" xr:uid="{00000000-0005-0000-0000-00005E6C0000}"/>
    <cellStyle name="Note 2 2 6 7 2 2" xfId="27741" xr:uid="{00000000-0005-0000-0000-00005F6C0000}"/>
    <cellStyle name="Note 2 2 6 7 3" xfId="27742" xr:uid="{00000000-0005-0000-0000-0000606C0000}"/>
    <cellStyle name="Note 2 2 6 8" xfId="27743" xr:uid="{00000000-0005-0000-0000-0000616C0000}"/>
    <cellStyle name="Note 2 2 6 8 2" xfId="27744" xr:uid="{00000000-0005-0000-0000-0000626C0000}"/>
    <cellStyle name="Note 2 2 6 8 2 2" xfId="27745" xr:uid="{00000000-0005-0000-0000-0000636C0000}"/>
    <cellStyle name="Note 2 2 6 8 3" xfId="27746" xr:uid="{00000000-0005-0000-0000-0000646C0000}"/>
    <cellStyle name="Note 2 2 6 9" xfId="27747" xr:uid="{00000000-0005-0000-0000-0000656C0000}"/>
    <cellStyle name="Note 2 2 6 9 2" xfId="27748" xr:uid="{00000000-0005-0000-0000-0000666C0000}"/>
    <cellStyle name="Note 2 2 6 9 2 2" xfId="27749" xr:uid="{00000000-0005-0000-0000-0000676C0000}"/>
    <cellStyle name="Note 2 2 6 9 3" xfId="27750" xr:uid="{00000000-0005-0000-0000-0000686C0000}"/>
    <cellStyle name="Note 2 2 7" xfId="27751" xr:uid="{00000000-0005-0000-0000-0000696C0000}"/>
    <cellStyle name="Note 2 2 7 2" xfId="27752" xr:uid="{00000000-0005-0000-0000-00006A6C0000}"/>
    <cellStyle name="Note 2 2 7 2 2" xfId="27753" xr:uid="{00000000-0005-0000-0000-00006B6C0000}"/>
    <cellStyle name="Note 2 2 7 2 3" xfId="27754" xr:uid="{00000000-0005-0000-0000-00006C6C0000}"/>
    <cellStyle name="Note 2 2 7 3" xfId="27755" xr:uid="{00000000-0005-0000-0000-00006D6C0000}"/>
    <cellStyle name="Note 2 2 7 3 2" xfId="27756" xr:uid="{00000000-0005-0000-0000-00006E6C0000}"/>
    <cellStyle name="Note 2 2 7 4" xfId="27757" xr:uid="{00000000-0005-0000-0000-00006F6C0000}"/>
    <cellStyle name="Note 2 2 8" xfId="27758" xr:uid="{00000000-0005-0000-0000-0000706C0000}"/>
    <cellStyle name="Note 2 2 8 2" xfId="27759" xr:uid="{00000000-0005-0000-0000-0000716C0000}"/>
    <cellStyle name="Note 2 2 8 2 2" xfId="27760" xr:uid="{00000000-0005-0000-0000-0000726C0000}"/>
    <cellStyle name="Note 2 2 8 2 3" xfId="27761" xr:uid="{00000000-0005-0000-0000-0000736C0000}"/>
    <cellStyle name="Note 2 2 8 3" xfId="27762" xr:uid="{00000000-0005-0000-0000-0000746C0000}"/>
    <cellStyle name="Note 2 2 8 4" xfId="27763" xr:uid="{00000000-0005-0000-0000-0000756C0000}"/>
    <cellStyle name="Note 2 2 9" xfId="27764" xr:uid="{00000000-0005-0000-0000-0000766C0000}"/>
    <cellStyle name="Note 2 2 9 2" xfId="27765" xr:uid="{00000000-0005-0000-0000-0000776C0000}"/>
    <cellStyle name="Note 2 2 9 2 2" xfId="27766" xr:uid="{00000000-0005-0000-0000-0000786C0000}"/>
    <cellStyle name="Note 2 2 9 3" xfId="27767" xr:uid="{00000000-0005-0000-0000-0000796C0000}"/>
    <cellStyle name="Note 2 2 9 4" xfId="27768" xr:uid="{00000000-0005-0000-0000-00007A6C0000}"/>
    <cellStyle name="Note 2 3" xfId="27769" xr:uid="{00000000-0005-0000-0000-00007B6C0000}"/>
    <cellStyle name="Note 2 3 2" xfId="27770" xr:uid="{00000000-0005-0000-0000-00007C6C0000}"/>
    <cellStyle name="Note 2 3 2 2" xfId="27771" xr:uid="{00000000-0005-0000-0000-00007D6C0000}"/>
    <cellStyle name="Note 2 3 2 2 2" xfId="27772" xr:uid="{00000000-0005-0000-0000-00007E6C0000}"/>
    <cellStyle name="Note 2 3 2 2 2 2" xfId="27773" xr:uid="{00000000-0005-0000-0000-00007F6C0000}"/>
    <cellStyle name="Note 2 3 2 2 2 2 2" xfId="27774" xr:uid="{00000000-0005-0000-0000-0000806C0000}"/>
    <cellStyle name="Note 2 3 2 2 2 3" xfId="27775" xr:uid="{00000000-0005-0000-0000-0000816C0000}"/>
    <cellStyle name="Note 2 3 2 2 2 4" xfId="27776" xr:uid="{00000000-0005-0000-0000-0000826C0000}"/>
    <cellStyle name="Note 2 3 2 2 3" xfId="27777" xr:uid="{00000000-0005-0000-0000-0000836C0000}"/>
    <cellStyle name="Note 2 3 2 2 3 2" xfId="27778" xr:uid="{00000000-0005-0000-0000-0000846C0000}"/>
    <cellStyle name="Note 2 3 2 2 4" xfId="27779" xr:uid="{00000000-0005-0000-0000-0000856C0000}"/>
    <cellStyle name="Note 2 3 2 2 5" xfId="27780" xr:uid="{00000000-0005-0000-0000-0000866C0000}"/>
    <cellStyle name="Note 2 3 2 3" xfId="27781" xr:uid="{00000000-0005-0000-0000-0000876C0000}"/>
    <cellStyle name="Note 2 3 2 3 2" xfId="27782" xr:uid="{00000000-0005-0000-0000-0000886C0000}"/>
    <cellStyle name="Note 2 3 2 3 2 2" xfId="27783" xr:uid="{00000000-0005-0000-0000-0000896C0000}"/>
    <cellStyle name="Note 2 3 2 3 3" xfId="27784" xr:uid="{00000000-0005-0000-0000-00008A6C0000}"/>
    <cellStyle name="Note 2 3 2 3 4" xfId="27785" xr:uid="{00000000-0005-0000-0000-00008B6C0000}"/>
    <cellStyle name="Note 2 3 2 4" xfId="27786" xr:uid="{00000000-0005-0000-0000-00008C6C0000}"/>
    <cellStyle name="Note 2 3 2 4 2" xfId="27787" xr:uid="{00000000-0005-0000-0000-00008D6C0000}"/>
    <cellStyle name="Note 2 3 2 5" xfId="27788" xr:uid="{00000000-0005-0000-0000-00008E6C0000}"/>
    <cellStyle name="Note 2 3 2 6" xfId="27789" xr:uid="{00000000-0005-0000-0000-00008F6C0000}"/>
    <cellStyle name="Note 2 3 3" xfId="27790" xr:uid="{00000000-0005-0000-0000-0000906C0000}"/>
    <cellStyle name="Note 2 3 3 2" xfId="27791" xr:uid="{00000000-0005-0000-0000-0000916C0000}"/>
    <cellStyle name="Note 2 3 3 2 2" xfId="27792" xr:uid="{00000000-0005-0000-0000-0000926C0000}"/>
    <cellStyle name="Note 2 3 3 2 2 2" xfId="27793" xr:uid="{00000000-0005-0000-0000-0000936C0000}"/>
    <cellStyle name="Note 2 3 3 2 3" xfId="27794" xr:uid="{00000000-0005-0000-0000-0000946C0000}"/>
    <cellStyle name="Note 2 3 3 2 4" xfId="27795" xr:uid="{00000000-0005-0000-0000-0000956C0000}"/>
    <cellStyle name="Note 2 3 3 3" xfId="27796" xr:uid="{00000000-0005-0000-0000-0000966C0000}"/>
    <cellStyle name="Note 2 3 3 4" xfId="27797" xr:uid="{00000000-0005-0000-0000-0000976C0000}"/>
    <cellStyle name="Note 2 3 3 4 2" xfId="27798" xr:uid="{00000000-0005-0000-0000-0000986C0000}"/>
    <cellStyle name="Note 2 3 3 5" xfId="27799" xr:uid="{00000000-0005-0000-0000-0000996C0000}"/>
    <cellStyle name="Note 2 3 3 6" xfId="27800" xr:uid="{00000000-0005-0000-0000-00009A6C0000}"/>
    <cellStyle name="Note 2 3 4" xfId="27801" xr:uid="{00000000-0005-0000-0000-00009B6C0000}"/>
    <cellStyle name="Note 2 3 4 2" xfId="27802" xr:uid="{00000000-0005-0000-0000-00009C6C0000}"/>
    <cellStyle name="Note 2 3 4 3" xfId="27803" xr:uid="{00000000-0005-0000-0000-00009D6C0000}"/>
    <cellStyle name="Note 2 3 4 4" xfId="27804" xr:uid="{00000000-0005-0000-0000-00009E6C0000}"/>
    <cellStyle name="Note 2 3 4 4 2" xfId="27805" xr:uid="{00000000-0005-0000-0000-00009F6C0000}"/>
    <cellStyle name="Note 2 3 4 5" xfId="27806" xr:uid="{00000000-0005-0000-0000-0000A06C0000}"/>
    <cellStyle name="Note 2 3 4 6" xfId="27807" xr:uid="{00000000-0005-0000-0000-0000A16C0000}"/>
    <cellStyle name="Note 2 3 5" xfId="27808" xr:uid="{00000000-0005-0000-0000-0000A26C0000}"/>
    <cellStyle name="Note 2 3 5 2" xfId="27809" xr:uid="{00000000-0005-0000-0000-0000A36C0000}"/>
    <cellStyle name="Note 2 3 5 3" xfId="27810" xr:uid="{00000000-0005-0000-0000-0000A46C0000}"/>
    <cellStyle name="Note 2 3 5 4" xfId="27811" xr:uid="{00000000-0005-0000-0000-0000A56C0000}"/>
    <cellStyle name="Note 2 3 5 5" xfId="27812" xr:uid="{00000000-0005-0000-0000-0000A66C0000}"/>
    <cellStyle name="Note 2 3 6" xfId="27813" xr:uid="{00000000-0005-0000-0000-0000A76C0000}"/>
    <cellStyle name="Note 2 3 7" xfId="27814" xr:uid="{00000000-0005-0000-0000-0000A86C0000}"/>
    <cellStyle name="Note 2 3 8" xfId="27815" xr:uid="{00000000-0005-0000-0000-0000A96C0000}"/>
    <cellStyle name="Note 2 3 9" xfId="27816" xr:uid="{00000000-0005-0000-0000-0000AA6C0000}"/>
    <cellStyle name="Note 2 4" xfId="27817" xr:uid="{00000000-0005-0000-0000-0000AB6C0000}"/>
    <cellStyle name="Note 2 4 2" xfId="27818" xr:uid="{00000000-0005-0000-0000-0000AC6C0000}"/>
    <cellStyle name="Note 2 4 2 2" xfId="27819" xr:uid="{00000000-0005-0000-0000-0000AD6C0000}"/>
    <cellStyle name="Note 2 4 2 2 2" xfId="27820" xr:uid="{00000000-0005-0000-0000-0000AE6C0000}"/>
    <cellStyle name="Note 2 4 2 2 2 2" xfId="27821" xr:uid="{00000000-0005-0000-0000-0000AF6C0000}"/>
    <cellStyle name="Note 2 4 2 2 2 2 2" xfId="27822" xr:uid="{00000000-0005-0000-0000-0000B06C0000}"/>
    <cellStyle name="Note 2 4 2 2 2 3" xfId="27823" xr:uid="{00000000-0005-0000-0000-0000B16C0000}"/>
    <cellStyle name="Note 2 4 2 2 2 4" xfId="27824" xr:uid="{00000000-0005-0000-0000-0000B26C0000}"/>
    <cellStyle name="Note 2 4 2 2 3" xfId="27825" xr:uid="{00000000-0005-0000-0000-0000B36C0000}"/>
    <cellStyle name="Note 2 4 2 2 3 2" xfId="27826" xr:uid="{00000000-0005-0000-0000-0000B46C0000}"/>
    <cellStyle name="Note 2 4 2 2 4" xfId="27827" xr:uid="{00000000-0005-0000-0000-0000B56C0000}"/>
    <cellStyle name="Note 2 4 2 2 5" xfId="27828" xr:uid="{00000000-0005-0000-0000-0000B66C0000}"/>
    <cellStyle name="Note 2 4 2 3" xfId="27829" xr:uid="{00000000-0005-0000-0000-0000B76C0000}"/>
    <cellStyle name="Note 2 4 2 3 2" xfId="27830" xr:uid="{00000000-0005-0000-0000-0000B86C0000}"/>
    <cellStyle name="Note 2 4 2 3 2 2" xfId="27831" xr:uid="{00000000-0005-0000-0000-0000B96C0000}"/>
    <cellStyle name="Note 2 4 2 3 3" xfId="27832" xr:uid="{00000000-0005-0000-0000-0000BA6C0000}"/>
    <cellStyle name="Note 2 4 2 3 4" xfId="27833" xr:uid="{00000000-0005-0000-0000-0000BB6C0000}"/>
    <cellStyle name="Note 2 4 2 4" xfId="27834" xr:uid="{00000000-0005-0000-0000-0000BC6C0000}"/>
    <cellStyle name="Note 2 4 2 4 2" xfId="27835" xr:uid="{00000000-0005-0000-0000-0000BD6C0000}"/>
    <cellStyle name="Note 2 4 2 5" xfId="27836" xr:uid="{00000000-0005-0000-0000-0000BE6C0000}"/>
    <cellStyle name="Note 2 4 2 6" xfId="27837" xr:uid="{00000000-0005-0000-0000-0000BF6C0000}"/>
    <cellStyle name="Note 2 4 3" xfId="27838" xr:uid="{00000000-0005-0000-0000-0000C06C0000}"/>
    <cellStyle name="Note 2 4 3 2" xfId="27839" xr:uid="{00000000-0005-0000-0000-0000C16C0000}"/>
    <cellStyle name="Note 2 4 3 2 2" xfId="27840" xr:uid="{00000000-0005-0000-0000-0000C26C0000}"/>
    <cellStyle name="Note 2 4 3 2 2 2" xfId="27841" xr:uid="{00000000-0005-0000-0000-0000C36C0000}"/>
    <cellStyle name="Note 2 4 3 2 3" xfId="27842" xr:uid="{00000000-0005-0000-0000-0000C46C0000}"/>
    <cellStyle name="Note 2 4 3 2 4" xfId="27843" xr:uid="{00000000-0005-0000-0000-0000C56C0000}"/>
    <cellStyle name="Note 2 4 3 3" xfId="27844" xr:uid="{00000000-0005-0000-0000-0000C66C0000}"/>
    <cellStyle name="Note 2 4 3 3 2" xfId="27845" xr:uid="{00000000-0005-0000-0000-0000C76C0000}"/>
    <cellStyle name="Note 2 4 3 4" xfId="27846" xr:uid="{00000000-0005-0000-0000-0000C86C0000}"/>
    <cellStyle name="Note 2 4 3 5" xfId="27847" xr:uid="{00000000-0005-0000-0000-0000C96C0000}"/>
    <cellStyle name="Note 2 4 4" xfId="27848" xr:uid="{00000000-0005-0000-0000-0000CA6C0000}"/>
    <cellStyle name="Note 2 4 4 2" xfId="27849" xr:uid="{00000000-0005-0000-0000-0000CB6C0000}"/>
    <cellStyle name="Note 2 4 4 2 2" xfId="27850" xr:uid="{00000000-0005-0000-0000-0000CC6C0000}"/>
    <cellStyle name="Note 2 4 4 3" xfId="27851" xr:uid="{00000000-0005-0000-0000-0000CD6C0000}"/>
    <cellStyle name="Note 2 4 4 4" xfId="27852" xr:uid="{00000000-0005-0000-0000-0000CE6C0000}"/>
    <cellStyle name="Note 2 4 5" xfId="27853" xr:uid="{00000000-0005-0000-0000-0000CF6C0000}"/>
    <cellStyle name="Note 2 4 5 2" xfId="27854" xr:uid="{00000000-0005-0000-0000-0000D06C0000}"/>
    <cellStyle name="Note 2 4 5 3" xfId="27855" xr:uid="{00000000-0005-0000-0000-0000D16C0000}"/>
    <cellStyle name="Note 2 4 6" xfId="27856" xr:uid="{00000000-0005-0000-0000-0000D26C0000}"/>
    <cellStyle name="Note 2 4 7" xfId="27857" xr:uid="{00000000-0005-0000-0000-0000D36C0000}"/>
    <cellStyle name="Note 2 5" xfId="27858" xr:uid="{00000000-0005-0000-0000-0000D46C0000}"/>
    <cellStyle name="Note 2 5 2" xfId="27859" xr:uid="{00000000-0005-0000-0000-0000D56C0000}"/>
    <cellStyle name="Note 2 5 2 2" xfId="27860" xr:uid="{00000000-0005-0000-0000-0000D66C0000}"/>
    <cellStyle name="Note 2 5 2 2 2" xfId="27861" xr:uid="{00000000-0005-0000-0000-0000D76C0000}"/>
    <cellStyle name="Note 2 5 2 2 2 2" xfId="27862" xr:uid="{00000000-0005-0000-0000-0000D86C0000}"/>
    <cellStyle name="Note 2 5 2 2 2 2 2" xfId="27863" xr:uid="{00000000-0005-0000-0000-0000D96C0000}"/>
    <cellStyle name="Note 2 5 2 2 2 3" xfId="27864" xr:uid="{00000000-0005-0000-0000-0000DA6C0000}"/>
    <cellStyle name="Note 2 5 2 2 2 4" xfId="27865" xr:uid="{00000000-0005-0000-0000-0000DB6C0000}"/>
    <cellStyle name="Note 2 5 2 2 3" xfId="27866" xr:uid="{00000000-0005-0000-0000-0000DC6C0000}"/>
    <cellStyle name="Note 2 5 2 2 3 2" xfId="27867" xr:uid="{00000000-0005-0000-0000-0000DD6C0000}"/>
    <cellStyle name="Note 2 5 2 2 4" xfId="27868" xr:uid="{00000000-0005-0000-0000-0000DE6C0000}"/>
    <cellStyle name="Note 2 5 2 2 5" xfId="27869" xr:uid="{00000000-0005-0000-0000-0000DF6C0000}"/>
    <cellStyle name="Note 2 5 2 3" xfId="27870" xr:uid="{00000000-0005-0000-0000-0000E06C0000}"/>
    <cellStyle name="Note 2 5 2 3 2" xfId="27871" xr:uid="{00000000-0005-0000-0000-0000E16C0000}"/>
    <cellStyle name="Note 2 5 2 3 2 2" xfId="27872" xr:uid="{00000000-0005-0000-0000-0000E26C0000}"/>
    <cellStyle name="Note 2 5 2 3 3" xfId="27873" xr:uid="{00000000-0005-0000-0000-0000E36C0000}"/>
    <cellStyle name="Note 2 5 2 3 4" xfId="27874" xr:uid="{00000000-0005-0000-0000-0000E46C0000}"/>
    <cellStyle name="Note 2 5 2 4" xfId="27875" xr:uid="{00000000-0005-0000-0000-0000E56C0000}"/>
    <cellStyle name="Note 2 5 2 4 2" xfId="27876" xr:uid="{00000000-0005-0000-0000-0000E66C0000}"/>
    <cellStyle name="Note 2 5 2 5" xfId="27877" xr:uid="{00000000-0005-0000-0000-0000E76C0000}"/>
    <cellStyle name="Note 2 5 2 6" xfId="27878" xr:uid="{00000000-0005-0000-0000-0000E86C0000}"/>
    <cellStyle name="Note 2 5 3" xfId="27879" xr:uid="{00000000-0005-0000-0000-0000E96C0000}"/>
    <cellStyle name="Note 2 5 3 2" xfId="27880" xr:uid="{00000000-0005-0000-0000-0000EA6C0000}"/>
    <cellStyle name="Note 2 5 3 2 2" xfId="27881" xr:uid="{00000000-0005-0000-0000-0000EB6C0000}"/>
    <cellStyle name="Note 2 5 3 2 2 2" xfId="27882" xr:uid="{00000000-0005-0000-0000-0000EC6C0000}"/>
    <cellStyle name="Note 2 5 3 2 3" xfId="27883" xr:uid="{00000000-0005-0000-0000-0000ED6C0000}"/>
    <cellStyle name="Note 2 5 3 2 4" xfId="27884" xr:uid="{00000000-0005-0000-0000-0000EE6C0000}"/>
    <cellStyle name="Note 2 5 3 3" xfId="27885" xr:uid="{00000000-0005-0000-0000-0000EF6C0000}"/>
    <cellStyle name="Note 2 5 3 3 2" xfId="27886" xr:uid="{00000000-0005-0000-0000-0000F06C0000}"/>
    <cellStyle name="Note 2 5 3 4" xfId="27887" xr:uid="{00000000-0005-0000-0000-0000F16C0000}"/>
    <cellStyle name="Note 2 5 3 5" xfId="27888" xr:uid="{00000000-0005-0000-0000-0000F26C0000}"/>
    <cellStyle name="Note 2 5 4" xfId="27889" xr:uid="{00000000-0005-0000-0000-0000F36C0000}"/>
    <cellStyle name="Note 2 5 4 2" xfId="27890" xr:uid="{00000000-0005-0000-0000-0000F46C0000}"/>
    <cellStyle name="Note 2 5 4 2 2" xfId="27891" xr:uid="{00000000-0005-0000-0000-0000F56C0000}"/>
    <cellStyle name="Note 2 5 4 3" xfId="27892" xr:uid="{00000000-0005-0000-0000-0000F66C0000}"/>
    <cellStyle name="Note 2 5 4 4" xfId="27893" xr:uid="{00000000-0005-0000-0000-0000F76C0000}"/>
    <cellStyle name="Note 2 5 5" xfId="27894" xr:uid="{00000000-0005-0000-0000-0000F86C0000}"/>
    <cellStyle name="Note 2 5 5 2" xfId="27895" xr:uid="{00000000-0005-0000-0000-0000F96C0000}"/>
    <cellStyle name="Note 2 5 5 3" xfId="27896" xr:uid="{00000000-0005-0000-0000-0000FA6C0000}"/>
    <cellStyle name="Note 2 5 6" xfId="27897" xr:uid="{00000000-0005-0000-0000-0000FB6C0000}"/>
    <cellStyle name="Note 2 5 7" xfId="27898" xr:uid="{00000000-0005-0000-0000-0000FC6C0000}"/>
    <cellStyle name="Note 2 6" xfId="27899" xr:uid="{00000000-0005-0000-0000-0000FD6C0000}"/>
    <cellStyle name="Note 2 6 2" xfId="27900" xr:uid="{00000000-0005-0000-0000-0000FE6C0000}"/>
    <cellStyle name="Note 2 6 2 2" xfId="27901" xr:uid="{00000000-0005-0000-0000-0000FF6C0000}"/>
    <cellStyle name="Note 2 6 2 2 2" xfId="27902" xr:uid="{00000000-0005-0000-0000-0000006D0000}"/>
    <cellStyle name="Note 2 6 2 2 2 2" xfId="27903" xr:uid="{00000000-0005-0000-0000-0000016D0000}"/>
    <cellStyle name="Note 2 6 2 2 3" xfId="27904" xr:uid="{00000000-0005-0000-0000-0000026D0000}"/>
    <cellStyle name="Note 2 6 2 2 4" xfId="27905" xr:uid="{00000000-0005-0000-0000-0000036D0000}"/>
    <cellStyle name="Note 2 6 2 3" xfId="27906" xr:uid="{00000000-0005-0000-0000-0000046D0000}"/>
    <cellStyle name="Note 2 6 2 3 2" xfId="27907" xr:uid="{00000000-0005-0000-0000-0000056D0000}"/>
    <cellStyle name="Note 2 6 2 4" xfId="27908" xr:uid="{00000000-0005-0000-0000-0000066D0000}"/>
    <cellStyle name="Note 2 6 2 5" xfId="27909" xr:uid="{00000000-0005-0000-0000-0000076D0000}"/>
    <cellStyle name="Note 2 6 3" xfId="27910" xr:uid="{00000000-0005-0000-0000-0000086D0000}"/>
    <cellStyle name="Note 2 6 3 2" xfId="27911" xr:uid="{00000000-0005-0000-0000-0000096D0000}"/>
    <cellStyle name="Note 2 6 3 2 2" xfId="27912" xr:uid="{00000000-0005-0000-0000-00000A6D0000}"/>
    <cellStyle name="Note 2 6 3 3" xfId="27913" xr:uid="{00000000-0005-0000-0000-00000B6D0000}"/>
    <cellStyle name="Note 2 6 3 4" xfId="27914" xr:uid="{00000000-0005-0000-0000-00000C6D0000}"/>
    <cellStyle name="Note 2 6 4" xfId="27915" xr:uid="{00000000-0005-0000-0000-00000D6D0000}"/>
    <cellStyle name="Note 2 6 4 2" xfId="27916" xr:uid="{00000000-0005-0000-0000-00000E6D0000}"/>
    <cellStyle name="Note 2 6 5" xfId="27917" xr:uid="{00000000-0005-0000-0000-00000F6D0000}"/>
    <cellStyle name="Note 2 6 6" xfId="27918" xr:uid="{00000000-0005-0000-0000-0000106D0000}"/>
    <cellStyle name="Note 2 7" xfId="27919" xr:uid="{00000000-0005-0000-0000-0000116D0000}"/>
    <cellStyle name="Note 2 7 2" xfId="27920" xr:uid="{00000000-0005-0000-0000-0000126D0000}"/>
    <cellStyle name="Note 2 7 2 2" xfId="27921" xr:uid="{00000000-0005-0000-0000-0000136D0000}"/>
    <cellStyle name="Note 2 7 2 2 2" xfId="27922" xr:uid="{00000000-0005-0000-0000-0000146D0000}"/>
    <cellStyle name="Note 2 7 2 3" xfId="27923" xr:uid="{00000000-0005-0000-0000-0000156D0000}"/>
    <cellStyle name="Note 2 7 2 4" xfId="27924" xr:uid="{00000000-0005-0000-0000-0000166D0000}"/>
    <cellStyle name="Note 2 7 3" xfId="27925" xr:uid="{00000000-0005-0000-0000-0000176D0000}"/>
    <cellStyle name="Note 2 7 4" xfId="27926" xr:uid="{00000000-0005-0000-0000-0000186D0000}"/>
    <cellStyle name="Note 2 7 4 2" xfId="27927" xr:uid="{00000000-0005-0000-0000-0000196D0000}"/>
    <cellStyle name="Note 2 7 5" xfId="27928" xr:uid="{00000000-0005-0000-0000-00001A6D0000}"/>
    <cellStyle name="Note 2 7 6" xfId="27929" xr:uid="{00000000-0005-0000-0000-00001B6D0000}"/>
    <cellStyle name="Note 2 8" xfId="27930" xr:uid="{00000000-0005-0000-0000-00001C6D0000}"/>
    <cellStyle name="Note 2 8 2" xfId="27931" xr:uid="{00000000-0005-0000-0000-00001D6D0000}"/>
    <cellStyle name="Note 2 8 2 2" xfId="27932" xr:uid="{00000000-0005-0000-0000-00001E6D0000}"/>
    <cellStyle name="Note 2 8 3" xfId="27933" xr:uid="{00000000-0005-0000-0000-00001F6D0000}"/>
    <cellStyle name="Note 2 8 4" xfId="27934" xr:uid="{00000000-0005-0000-0000-0000206D0000}"/>
    <cellStyle name="Note 2 9" xfId="27935" xr:uid="{00000000-0005-0000-0000-0000216D0000}"/>
    <cellStyle name="Note 2 9 2" xfId="27936" xr:uid="{00000000-0005-0000-0000-0000226D0000}"/>
    <cellStyle name="Note 2 9 3" xfId="27937" xr:uid="{00000000-0005-0000-0000-0000236D0000}"/>
    <cellStyle name="Note 20" xfId="50589" xr:uid="{AACDE839-3F03-4021-BBB1-A06C690DD423}"/>
    <cellStyle name="Note 3" xfId="27938" xr:uid="{00000000-0005-0000-0000-0000246D0000}"/>
    <cellStyle name="Note 3 10" xfId="27939" xr:uid="{00000000-0005-0000-0000-0000256D0000}"/>
    <cellStyle name="Note 3 11" xfId="27940" xr:uid="{00000000-0005-0000-0000-0000266D0000}"/>
    <cellStyle name="Note 3 2" xfId="27941" xr:uid="{00000000-0005-0000-0000-0000276D0000}"/>
    <cellStyle name="Note 3 2 10" xfId="27942" xr:uid="{00000000-0005-0000-0000-0000286D0000}"/>
    <cellStyle name="Note 3 2 10 2" xfId="27943" xr:uid="{00000000-0005-0000-0000-0000296D0000}"/>
    <cellStyle name="Note 3 2 10 2 2" xfId="27944" xr:uid="{00000000-0005-0000-0000-00002A6D0000}"/>
    <cellStyle name="Note 3 2 10 3" xfId="27945" xr:uid="{00000000-0005-0000-0000-00002B6D0000}"/>
    <cellStyle name="Note 3 2 11" xfId="27946" xr:uid="{00000000-0005-0000-0000-00002C6D0000}"/>
    <cellStyle name="Note 3 2 11 2" xfId="27947" xr:uid="{00000000-0005-0000-0000-00002D6D0000}"/>
    <cellStyle name="Note 3 2 11 2 2" xfId="27948" xr:uid="{00000000-0005-0000-0000-00002E6D0000}"/>
    <cellStyle name="Note 3 2 11 3" xfId="27949" xr:uid="{00000000-0005-0000-0000-00002F6D0000}"/>
    <cellStyle name="Note 3 2 12" xfId="27950" xr:uid="{00000000-0005-0000-0000-0000306D0000}"/>
    <cellStyle name="Note 3 2 12 2" xfId="27951" xr:uid="{00000000-0005-0000-0000-0000316D0000}"/>
    <cellStyle name="Note 3 2 12 2 2" xfId="27952" xr:uid="{00000000-0005-0000-0000-0000326D0000}"/>
    <cellStyle name="Note 3 2 12 3" xfId="27953" xr:uid="{00000000-0005-0000-0000-0000336D0000}"/>
    <cellStyle name="Note 3 2 13" xfId="27954" xr:uid="{00000000-0005-0000-0000-0000346D0000}"/>
    <cellStyle name="Note 3 2 13 2" xfId="27955" xr:uid="{00000000-0005-0000-0000-0000356D0000}"/>
    <cellStyle name="Note 3 2 13 2 2" xfId="27956" xr:uid="{00000000-0005-0000-0000-0000366D0000}"/>
    <cellStyle name="Note 3 2 13 3" xfId="27957" xr:uid="{00000000-0005-0000-0000-0000376D0000}"/>
    <cellStyle name="Note 3 2 14" xfId="27958" xr:uid="{00000000-0005-0000-0000-0000386D0000}"/>
    <cellStyle name="Note 3 2 14 2" xfId="27959" xr:uid="{00000000-0005-0000-0000-0000396D0000}"/>
    <cellStyle name="Note 3 2 14 2 2" xfId="27960" xr:uid="{00000000-0005-0000-0000-00003A6D0000}"/>
    <cellStyle name="Note 3 2 14 3" xfId="27961" xr:uid="{00000000-0005-0000-0000-00003B6D0000}"/>
    <cellStyle name="Note 3 2 15" xfId="27962" xr:uid="{00000000-0005-0000-0000-00003C6D0000}"/>
    <cellStyle name="Note 3 2 15 2" xfId="27963" xr:uid="{00000000-0005-0000-0000-00003D6D0000}"/>
    <cellStyle name="Note 3 2 15 2 2" xfId="27964" xr:uid="{00000000-0005-0000-0000-00003E6D0000}"/>
    <cellStyle name="Note 3 2 15 3" xfId="27965" xr:uid="{00000000-0005-0000-0000-00003F6D0000}"/>
    <cellStyle name="Note 3 2 16" xfId="27966" xr:uid="{00000000-0005-0000-0000-0000406D0000}"/>
    <cellStyle name="Note 3 2 16 2" xfId="27967" xr:uid="{00000000-0005-0000-0000-0000416D0000}"/>
    <cellStyle name="Note 3 2 16 2 2" xfId="27968" xr:uid="{00000000-0005-0000-0000-0000426D0000}"/>
    <cellStyle name="Note 3 2 16 3" xfId="27969" xr:uid="{00000000-0005-0000-0000-0000436D0000}"/>
    <cellStyle name="Note 3 2 17" xfId="27970" xr:uid="{00000000-0005-0000-0000-0000446D0000}"/>
    <cellStyle name="Note 3 2 17 2" xfId="27971" xr:uid="{00000000-0005-0000-0000-0000456D0000}"/>
    <cellStyle name="Note 3 2 17 2 2" xfId="27972" xr:uid="{00000000-0005-0000-0000-0000466D0000}"/>
    <cellStyle name="Note 3 2 17 3" xfId="27973" xr:uid="{00000000-0005-0000-0000-0000476D0000}"/>
    <cellStyle name="Note 3 2 18" xfId="27974" xr:uid="{00000000-0005-0000-0000-0000486D0000}"/>
    <cellStyle name="Note 3 2 18 2" xfId="27975" xr:uid="{00000000-0005-0000-0000-0000496D0000}"/>
    <cellStyle name="Note 3 2 18 2 2" xfId="27976" xr:uid="{00000000-0005-0000-0000-00004A6D0000}"/>
    <cellStyle name="Note 3 2 18 3" xfId="27977" xr:uid="{00000000-0005-0000-0000-00004B6D0000}"/>
    <cellStyle name="Note 3 2 19" xfId="27978" xr:uid="{00000000-0005-0000-0000-00004C6D0000}"/>
    <cellStyle name="Note 3 2 19 2" xfId="27979" xr:uid="{00000000-0005-0000-0000-00004D6D0000}"/>
    <cellStyle name="Note 3 2 19 2 2" xfId="27980" xr:uid="{00000000-0005-0000-0000-00004E6D0000}"/>
    <cellStyle name="Note 3 2 19 3" xfId="27981" xr:uid="{00000000-0005-0000-0000-00004F6D0000}"/>
    <cellStyle name="Note 3 2 2" xfId="27982" xr:uid="{00000000-0005-0000-0000-0000506D0000}"/>
    <cellStyle name="Note 3 2 2 10" xfId="27983" xr:uid="{00000000-0005-0000-0000-0000516D0000}"/>
    <cellStyle name="Note 3 2 2 10 2" xfId="27984" xr:uid="{00000000-0005-0000-0000-0000526D0000}"/>
    <cellStyle name="Note 3 2 2 10 2 2" xfId="27985" xr:uid="{00000000-0005-0000-0000-0000536D0000}"/>
    <cellStyle name="Note 3 2 2 10 3" xfId="27986" xr:uid="{00000000-0005-0000-0000-0000546D0000}"/>
    <cellStyle name="Note 3 2 2 11" xfId="27987" xr:uid="{00000000-0005-0000-0000-0000556D0000}"/>
    <cellStyle name="Note 3 2 2 11 2" xfId="27988" xr:uid="{00000000-0005-0000-0000-0000566D0000}"/>
    <cellStyle name="Note 3 2 2 11 2 2" xfId="27989" xr:uid="{00000000-0005-0000-0000-0000576D0000}"/>
    <cellStyle name="Note 3 2 2 11 3" xfId="27990" xr:uid="{00000000-0005-0000-0000-0000586D0000}"/>
    <cellStyle name="Note 3 2 2 12" xfId="27991" xr:uid="{00000000-0005-0000-0000-0000596D0000}"/>
    <cellStyle name="Note 3 2 2 12 2" xfId="27992" xr:uid="{00000000-0005-0000-0000-00005A6D0000}"/>
    <cellStyle name="Note 3 2 2 12 2 2" xfId="27993" xr:uid="{00000000-0005-0000-0000-00005B6D0000}"/>
    <cellStyle name="Note 3 2 2 12 3" xfId="27994" xr:uid="{00000000-0005-0000-0000-00005C6D0000}"/>
    <cellStyle name="Note 3 2 2 13" xfId="27995" xr:uid="{00000000-0005-0000-0000-00005D6D0000}"/>
    <cellStyle name="Note 3 2 2 13 2" xfId="27996" xr:uid="{00000000-0005-0000-0000-00005E6D0000}"/>
    <cellStyle name="Note 3 2 2 13 2 2" xfId="27997" xr:uid="{00000000-0005-0000-0000-00005F6D0000}"/>
    <cellStyle name="Note 3 2 2 13 3" xfId="27998" xr:uid="{00000000-0005-0000-0000-0000606D0000}"/>
    <cellStyle name="Note 3 2 2 14" xfId="27999" xr:uid="{00000000-0005-0000-0000-0000616D0000}"/>
    <cellStyle name="Note 3 2 2 14 2" xfId="28000" xr:uid="{00000000-0005-0000-0000-0000626D0000}"/>
    <cellStyle name="Note 3 2 2 14 2 2" xfId="28001" xr:uid="{00000000-0005-0000-0000-0000636D0000}"/>
    <cellStyle name="Note 3 2 2 14 3" xfId="28002" xr:uid="{00000000-0005-0000-0000-0000646D0000}"/>
    <cellStyle name="Note 3 2 2 15" xfId="28003" xr:uid="{00000000-0005-0000-0000-0000656D0000}"/>
    <cellStyle name="Note 3 2 2 15 2" xfId="28004" xr:uid="{00000000-0005-0000-0000-0000666D0000}"/>
    <cellStyle name="Note 3 2 2 15 2 2" xfId="28005" xr:uid="{00000000-0005-0000-0000-0000676D0000}"/>
    <cellStyle name="Note 3 2 2 15 3" xfId="28006" xr:uid="{00000000-0005-0000-0000-0000686D0000}"/>
    <cellStyle name="Note 3 2 2 16" xfId="28007" xr:uid="{00000000-0005-0000-0000-0000696D0000}"/>
    <cellStyle name="Note 3 2 2 16 2" xfId="28008" xr:uid="{00000000-0005-0000-0000-00006A6D0000}"/>
    <cellStyle name="Note 3 2 2 16 2 2" xfId="28009" xr:uid="{00000000-0005-0000-0000-00006B6D0000}"/>
    <cellStyle name="Note 3 2 2 16 3" xfId="28010" xr:uid="{00000000-0005-0000-0000-00006C6D0000}"/>
    <cellStyle name="Note 3 2 2 17" xfId="28011" xr:uid="{00000000-0005-0000-0000-00006D6D0000}"/>
    <cellStyle name="Note 3 2 2 17 2" xfId="28012" xr:uid="{00000000-0005-0000-0000-00006E6D0000}"/>
    <cellStyle name="Note 3 2 2 17 2 2" xfId="28013" xr:uid="{00000000-0005-0000-0000-00006F6D0000}"/>
    <cellStyle name="Note 3 2 2 17 3" xfId="28014" xr:uid="{00000000-0005-0000-0000-0000706D0000}"/>
    <cellStyle name="Note 3 2 2 18" xfId="28015" xr:uid="{00000000-0005-0000-0000-0000716D0000}"/>
    <cellStyle name="Note 3 2 2 18 2" xfId="28016" xr:uid="{00000000-0005-0000-0000-0000726D0000}"/>
    <cellStyle name="Note 3 2 2 18 2 2" xfId="28017" xr:uid="{00000000-0005-0000-0000-0000736D0000}"/>
    <cellStyle name="Note 3 2 2 18 3" xfId="28018" xr:uid="{00000000-0005-0000-0000-0000746D0000}"/>
    <cellStyle name="Note 3 2 2 19" xfId="28019" xr:uid="{00000000-0005-0000-0000-0000756D0000}"/>
    <cellStyle name="Note 3 2 2 19 2" xfId="28020" xr:uid="{00000000-0005-0000-0000-0000766D0000}"/>
    <cellStyle name="Note 3 2 2 19 2 2" xfId="28021" xr:uid="{00000000-0005-0000-0000-0000776D0000}"/>
    <cellStyle name="Note 3 2 2 19 3" xfId="28022" xr:uid="{00000000-0005-0000-0000-0000786D0000}"/>
    <cellStyle name="Note 3 2 2 2" xfId="28023" xr:uid="{00000000-0005-0000-0000-0000796D0000}"/>
    <cellStyle name="Note 3 2 2 2 10" xfId="28024" xr:uid="{00000000-0005-0000-0000-00007A6D0000}"/>
    <cellStyle name="Note 3 2 2 2 10 2" xfId="28025" xr:uid="{00000000-0005-0000-0000-00007B6D0000}"/>
    <cellStyle name="Note 3 2 2 2 10 2 2" xfId="28026" xr:uid="{00000000-0005-0000-0000-00007C6D0000}"/>
    <cellStyle name="Note 3 2 2 2 10 3" xfId="28027" xr:uid="{00000000-0005-0000-0000-00007D6D0000}"/>
    <cellStyle name="Note 3 2 2 2 11" xfId="28028" xr:uid="{00000000-0005-0000-0000-00007E6D0000}"/>
    <cellStyle name="Note 3 2 2 2 11 2" xfId="28029" xr:uid="{00000000-0005-0000-0000-00007F6D0000}"/>
    <cellStyle name="Note 3 2 2 2 11 2 2" xfId="28030" xr:uid="{00000000-0005-0000-0000-0000806D0000}"/>
    <cellStyle name="Note 3 2 2 2 11 3" xfId="28031" xr:uid="{00000000-0005-0000-0000-0000816D0000}"/>
    <cellStyle name="Note 3 2 2 2 12" xfId="28032" xr:uid="{00000000-0005-0000-0000-0000826D0000}"/>
    <cellStyle name="Note 3 2 2 2 12 2" xfId="28033" xr:uid="{00000000-0005-0000-0000-0000836D0000}"/>
    <cellStyle name="Note 3 2 2 2 12 2 2" xfId="28034" xr:uid="{00000000-0005-0000-0000-0000846D0000}"/>
    <cellStyle name="Note 3 2 2 2 12 3" xfId="28035" xr:uid="{00000000-0005-0000-0000-0000856D0000}"/>
    <cellStyle name="Note 3 2 2 2 13" xfId="28036" xr:uid="{00000000-0005-0000-0000-0000866D0000}"/>
    <cellStyle name="Note 3 2 2 2 13 2" xfId="28037" xr:uid="{00000000-0005-0000-0000-0000876D0000}"/>
    <cellStyle name="Note 3 2 2 2 13 2 2" xfId="28038" xr:uid="{00000000-0005-0000-0000-0000886D0000}"/>
    <cellStyle name="Note 3 2 2 2 13 3" xfId="28039" xr:uid="{00000000-0005-0000-0000-0000896D0000}"/>
    <cellStyle name="Note 3 2 2 2 14" xfId="28040" xr:uid="{00000000-0005-0000-0000-00008A6D0000}"/>
    <cellStyle name="Note 3 2 2 2 14 2" xfId="28041" xr:uid="{00000000-0005-0000-0000-00008B6D0000}"/>
    <cellStyle name="Note 3 2 2 2 14 2 2" xfId="28042" xr:uid="{00000000-0005-0000-0000-00008C6D0000}"/>
    <cellStyle name="Note 3 2 2 2 14 3" xfId="28043" xr:uid="{00000000-0005-0000-0000-00008D6D0000}"/>
    <cellStyle name="Note 3 2 2 2 15" xfId="28044" xr:uid="{00000000-0005-0000-0000-00008E6D0000}"/>
    <cellStyle name="Note 3 2 2 2 15 2" xfId="28045" xr:uid="{00000000-0005-0000-0000-00008F6D0000}"/>
    <cellStyle name="Note 3 2 2 2 15 2 2" xfId="28046" xr:uid="{00000000-0005-0000-0000-0000906D0000}"/>
    <cellStyle name="Note 3 2 2 2 15 3" xfId="28047" xr:uid="{00000000-0005-0000-0000-0000916D0000}"/>
    <cellStyle name="Note 3 2 2 2 16" xfId="28048" xr:uid="{00000000-0005-0000-0000-0000926D0000}"/>
    <cellStyle name="Note 3 2 2 2 16 2" xfId="28049" xr:uid="{00000000-0005-0000-0000-0000936D0000}"/>
    <cellStyle name="Note 3 2 2 2 16 2 2" xfId="28050" xr:uid="{00000000-0005-0000-0000-0000946D0000}"/>
    <cellStyle name="Note 3 2 2 2 16 3" xfId="28051" xr:uid="{00000000-0005-0000-0000-0000956D0000}"/>
    <cellStyle name="Note 3 2 2 2 17" xfId="28052" xr:uid="{00000000-0005-0000-0000-0000966D0000}"/>
    <cellStyle name="Note 3 2 2 2 17 2" xfId="28053" xr:uid="{00000000-0005-0000-0000-0000976D0000}"/>
    <cellStyle name="Note 3 2 2 2 17 2 2" xfId="28054" xr:uid="{00000000-0005-0000-0000-0000986D0000}"/>
    <cellStyle name="Note 3 2 2 2 17 3" xfId="28055" xr:uid="{00000000-0005-0000-0000-0000996D0000}"/>
    <cellStyle name="Note 3 2 2 2 18" xfId="28056" xr:uid="{00000000-0005-0000-0000-00009A6D0000}"/>
    <cellStyle name="Note 3 2 2 2 18 2" xfId="28057" xr:uid="{00000000-0005-0000-0000-00009B6D0000}"/>
    <cellStyle name="Note 3 2 2 2 19" xfId="28058" xr:uid="{00000000-0005-0000-0000-00009C6D0000}"/>
    <cellStyle name="Note 3 2 2 2 2" xfId="28059" xr:uid="{00000000-0005-0000-0000-00009D6D0000}"/>
    <cellStyle name="Note 3 2 2 2 2 10" xfId="28060" xr:uid="{00000000-0005-0000-0000-00009E6D0000}"/>
    <cellStyle name="Note 3 2 2 2 2 10 2" xfId="28061" xr:uid="{00000000-0005-0000-0000-00009F6D0000}"/>
    <cellStyle name="Note 3 2 2 2 2 10 2 2" xfId="28062" xr:uid="{00000000-0005-0000-0000-0000A06D0000}"/>
    <cellStyle name="Note 3 2 2 2 2 10 3" xfId="28063" xr:uid="{00000000-0005-0000-0000-0000A16D0000}"/>
    <cellStyle name="Note 3 2 2 2 2 11" xfId="28064" xr:uid="{00000000-0005-0000-0000-0000A26D0000}"/>
    <cellStyle name="Note 3 2 2 2 2 11 2" xfId="28065" xr:uid="{00000000-0005-0000-0000-0000A36D0000}"/>
    <cellStyle name="Note 3 2 2 2 2 11 2 2" xfId="28066" xr:uid="{00000000-0005-0000-0000-0000A46D0000}"/>
    <cellStyle name="Note 3 2 2 2 2 11 3" xfId="28067" xr:uid="{00000000-0005-0000-0000-0000A56D0000}"/>
    <cellStyle name="Note 3 2 2 2 2 12" xfId="28068" xr:uid="{00000000-0005-0000-0000-0000A66D0000}"/>
    <cellStyle name="Note 3 2 2 2 2 12 2" xfId="28069" xr:uid="{00000000-0005-0000-0000-0000A76D0000}"/>
    <cellStyle name="Note 3 2 2 2 2 12 2 2" xfId="28070" xr:uid="{00000000-0005-0000-0000-0000A86D0000}"/>
    <cellStyle name="Note 3 2 2 2 2 12 3" xfId="28071" xr:uid="{00000000-0005-0000-0000-0000A96D0000}"/>
    <cellStyle name="Note 3 2 2 2 2 13" xfId="28072" xr:uid="{00000000-0005-0000-0000-0000AA6D0000}"/>
    <cellStyle name="Note 3 2 2 2 2 13 2" xfId="28073" xr:uid="{00000000-0005-0000-0000-0000AB6D0000}"/>
    <cellStyle name="Note 3 2 2 2 2 13 2 2" xfId="28074" xr:uid="{00000000-0005-0000-0000-0000AC6D0000}"/>
    <cellStyle name="Note 3 2 2 2 2 13 3" xfId="28075" xr:uid="{00000000-0005-0000-0000-0000AD6D0000}"/>
    <cellStyle name="Note 3 2 2 2 2 14" xfId="28076" xr:uid="{00000000-0005-0000-0000-0000AE6D0000}"/>
    <cellStyle name="Note 3 2 2 2 2 14 2" xfId="28077" xr:uid="{00000000-0005-0000-0000-0000AF6D0000}"/>
    <cellStyle name="Note 3 2 2 2 2 14 2 2" xfId="28078" xr:uid="{00000000-0005-0000-0000-0000B06D0000}"/>
    <cellStyle name="Note 3 2 2 2 2 14 3" xfId="28079" xr:uid="{00000000-0005-0000-0000-0000B16D0000}"/>
    <cellStyle name="Note 3 2 2 2 2 15" xfId="28080" xr:uid="{00000000-0005-0000-0000-0000B26D0000}"/>
    <cellStyle name="Note 3 2 2 2 2 15 2" xfId="28081" xr:uid="{00000000-0005-0000-0000-0000B36D0000}"/>
    <cellStyle name="Note 3 2 2 2 2 15 2 2" xfId="28082" xr:uid="{00000000-0005-0000-0000-0000B46D0000}"/>
    <cellStyle name="Note 3 2 2 2 2 15 3" xfId="28083" xr:uid="{00000000-0005-0000-0000-0000B56D0000}"/>
    <cellStyle name="Note 3 2 2 2 2 16" xfId="28084" xr:uid="{00000000-0005-0000-0000-0000B66D0000}"/>
    <cellStyle name="Note 3 2 2 2 2 16 2" xfId="28085" xr:uid="{00000000-0005-0000-0000-0000B76D0000}"/>
    <cellStyle name="Note 3 2 2 2 2 16 2 2" xfId="28086" xr:uid="{00000000-0005-0000-0000-0000B86D0000}"/>
    <cellStyle name="Note 3 2 2 2 2 16 3" xfId="28087" xr:uid="{00000000-0005-0000-0000-0000B96D0000}"/>
    <cellStyle name="Note 3 2 2 2 2 17" xfId="28088" xr:uid="{00000000-0005-0000-0000-0000BA6D0000}"/>
    <cellStyle name="Note 3 2 2 2 2 17 2" xfId="28089" xr:uid="{00000000-0005-0000-0000-0000BB6D0000}"/>
    <cellStyle name="Note 3 2 2 2 2 17 2 2" xfId="28090" xr:uid="{00000000-0005-0000-0000-0000BC6D0000}"/>
    <cellStyle name="Note 3 2 2 2 2 17 3" xfId="28091" xr:uid="{00000000-0005-0000-0000-0000BD6D0000}"/>
    <cellStyle name="Note 3 2 2 2 2 18" xfId="28092" xr:uid="{00000000-0005-0000-0000-0000BE6D0000}"/>
    <cellStyle name="Note 3 2 2 2 2 18 2" xfId="28093" xr:uid="{00000000-0005-0000-0000-0000BF6D0000}"/>
    <cellStyle name="Note 3 2 2 2 2 18 2 2" xfId="28094" xr:uid="{00000000-0005-0000-0000-0000C06D0000}"/>
    <cellStyle name="Note 3 2 2 2 2 18 3" xfId="28095" xr:uid="{00000000-0005-0000-0000-0000C16D0000}"/>
    <cellStyle name="Note 3 2 2 2 2 19" xfId="28096" xr:uid="{00000000-0005-0000-0000-0000C26D0000}"/>
    <cellStyle name="Note 3 2 2 2 2 19 2" xfId="28097" xr:uid="{00000000-0005-0000-0000-0000C36D0000}"/>
    <cellStyle name="Note 3 2 2 2 2 19 2 2" xfId="28098" xr:uid="{00000000-0005-0000-0000-0000C46D0000}"/>
    <cellStyle name="Note 3 2 2 2 2 19 3" xfId="28099" xr:uid="{00000000-0005-0000-0000-0000C56D0000}"/>
    <cellStyle name="Note 3 2 2 2 2 2" xfId="28100" xr:uid="{00000000-0005-0000-0000-0000C66D0000}"/>
    <cellStyle name="Note 3 2 2 2 2 2 2" xfId="28101" xr:uid="{00000000-0005-0000-0000-0000C76D0000}"/>
    <cellStyle name="Note 3 2 2 2 2 2 2 2" xfId="28102" xr:uid="{00000000-0005-0000-0000-0000C86D0000}"/>
    <cellStyle name="Note 3 2 2 2 2 2 2 3" xfId="28103" xr:uid="{00000000-0005-0000-0000-0000C96D0000}"/>
    <cellStyle name="Note 3 2 2 2 2 2 3" xfId="28104" xr:uid="{00000000-0005-0000-0000-0000CA6D0000}"/>
    <cellStyle name="Note 3 2 2 2 2 2 3 2" xfId="28105" xr:uid="{00000000-0005-0000-0000-0000CB6D0000}"/>
    <cellStyle name="Note 3 2 2 2 2 2 4" xfId="28106" xr:uid="{00000000-0005-0000-0000-0000CC6D0000}"/>
    <cellStyle name="Note 3 2 2 2 2 20" xfId="28107" xr:uid="{00000000-0005-0000-0000-0000CD6D0000}"/>
    <cellStyle name="Note 3 2 2 2 2 20 2" xfId="28108" xr:uid="{00000000-0005-0000-0000-0000CE6D0000}"/>
    <cellStyle name="Note 3 2 2 2 2 20 2 2" xfId="28109" xr:uid="{00000000-0005-0000-0000-0000CF6D0000}"/>
    <cellStyle name="Note 3 2 2 2 2 20 3" xfId="28110" xr:uid="{00000000-0005-0000-0000-0000D06D0000}"/>
    <cellStyle name="Note 3 2 2 2 2 21" xfId="28111" xr:uid="{00000000-0005-0000-0000-0000D16D0000}"/>
    <cellStyle name="Note 3 2 2 2 2 21 2" xfId="28112" xr:uid="{00000000-0005-0000-0000-0000D26D0000}"/>
    <cellStyle name="Note 3 2 2 2 2 22" xfId="28113" xr:uid="{00000000-0005-0000-0000-0000D36D0000}"/>
    <cellStyle name="Note 3 2 2 2 2 23" xfId="28114" xr:uid="{00000000-0005-0000-0000-0000D46D0000}"/>
    <cellStyle name="Note 3 2 2 2 2 3" xfId="28115" xr:uid="{00000000-0005-0000-0000-0000D56D0000}"/>
    <cellStyle name="Note 3 2 2 2 2 3 2" xfId="28116" xr:uid="{00000000-0005-0000-0000-0000D66D0000}"/>
    <cellStyle name="Note 3 2 2 2 2 3 2 2" xfId="28117" xr:uid="{00000000-0005-0000-0000-0000D76D0000}"/>
    <cellStyle name="Note 3 2 2 2 2 3 3" xfId="28118" xr:uid="{00000000-0005-0000-0000-0000D86D0000}"/>
    <cellStyle name="Note 3 2 2 2 2 3 4" xfId="28119" xr:uid="{00000000-0005-0000-0000-0000D96D0000}"/>
    <cellStyle name="Note 3 2 2 2 2 4" xfId="28120" xr:uid="{00000000-0005-0000-0000-0000DA6D0000}"/>
    <cellStyle name="Note 3 2 2 2 2 4 2" xfId="28121" xr:uid="{00000000-0005-0000-0000-0000DB6D0000}"/>
    <cellStyle name="Note 3 2 2 2 2 4 2 2" xfId="28122" xr:uid="{00000000-0005-0000-0000-0000DC6D0000}"/>
    <cellStyle name="Note 3 2 2 2 2 4 3" xfId="28123" xr:uid="{00000000-0005-0000-0000-0000DD6D0000}"/>
    <cellStyle name="Note 3 2 2 2 2 4 4" xfId="28124" xr:uid="{00000000-0005-0000-0000-0000DE6D0000}"/>
    <cellStyle name="Note 3 2 2 2 2 5" xfId="28125" xr:uid="{00000000-0005-0000-0000-0000DF6D0000}"/>
    <cellStyle name="Note 3 2 2 2 2 5 2" xfId="28126" xr:uid="{00000000-0005-0000-0000-0000E06D0000}"/>
    <cellStyle name="Note 3 2 2 2 2 5 2 2" xfId="28127" xr:uid="{00000000-0005-0000-0000-0000E16D0000}"/>
    <cellStyle name="Note 3 2 2 2 2 5 3" xfId="28128" xr:uid="{00000000-0005-0000-0000-0000E26D0000}"/>
    <cellStyle name="Note 3 2 2 2 2 6" xfId="28129" xr:uid="{00000000-0005-0000-0000-0000E36D0000}"/>
    <cellStyle name="Note 3 2 2 2 2 6 2" xfId="28130" xr:uid="{00000000-0005-0000-0000-0000E46D0000}"/>
    <cellStyle name="Note 3 2 2 2 2 6 2 2" xfId="28131" xr:uid="{00000000-0005-0000-0000-0000E56D0000}"/>
    <cellStyle name="Note 3 2 2 2 2 6 3" xfId="28132" xr:uid="{00000000-0005-0000-0000-0000E66D0000}"/>
    <cellStyle name="Note 3 2 2 2 2 7" xfId="28133" xr:uid="{00000000-0005-0000-0000-0000E76D0000}"/>
    <cellStyle name="Note 3 2 2 2 2 7 2" xfId="28134" xr:uid="{00000000-0005-0000-0000-0000E86D0000}"/>
    <cellStyle name="Note 3 2 2 2 2 7 2 2" xfId="28135" xr:uid="{00000000-0005-0000-0000-0000E96D0000}"/>
    <cellStyle name="Note 3 2 2 2 2 7 3" xfId="28136" xr:uid="{00000000-0005-0000-0000-0000EA6D0000}"/>
    <cellStyle name="Note 3 2 2 2 2 8" xfId="28137" xr:uid="{00000000-0005-0000-0000-0000EB6D0000}"/>
    <cellStyle name="Note 3 2 2 2 2 8 2" xfId="28138" xr:uid="{00000000-0005-0000-0000-0000EC6D0000}"/>
    <cellStyle name="Note 3 2 2 2 2 8 2 2" xfId="28139" xr:uid="{00000000-0005-0000-0000-0000ED6D0000}"/>
    <cellStyle name="Note 3 2 2 2 2 8 3" xfId="28140" xr:uid="{00000000-0005-0000-0000-0000EE6D0000}"/>
    <cellStyle name="Note 3 2 2 2 2 9" xfId="28141" xr:uid="{00000000-0005-0000-0000-0000EF6D0000}"/>
    <cellStyle name="Note 3 2 2 2 2 9 2" xfId="28142" xr:uid="{00000000-0005-0000-0000-0000F06D0000}"/>
    <cellStyle name="Note 3 2 2 2 2 9 2 2" xfId="28143" xr:uid="{00000000-0005-0000-0000-0000F16D0000}"/>
    <cellStyle name="Note 3 2 2 2 2 9 3" xfId="28144" xr:uid="{00000000-0005-0000-0000-0000F26D0000}"/>
    <cellStyle name="Note 3 2 2 2 20" xfId="28145" xr:uid="{00000000-0005-0000-0000-0000F36D0000}"/>
    <cellStyle name="Note 3 2 2 2 3" xfId="28146" xr:uid="{00000000-0005-0000-0000-0000F46D0000}"/>
    <cellStyle name="Note 3 2 2 2 3 2" xfId="28147" xr:uid="{00000000-0005-0000-0000-0000F56D0000}"/>
    <cellStyle name="Note 3 2 2 2 3 2 2" xfId="28148" xr:uid="{00000000-0005-0000-0000-0000F66D0000}"/>
    <cellStyle name="Note 3 2 2 2 3 2 3" xfId="28149" xr:uid="{00000000-0005-0000-0000-0000F76D0000}"/>
    <cellStyle name="Note 3 2 2 2 3 3" xfId="28150" xr:uid="{00000000-0005-0000-0000-0000F86D0000}"/>
    <cellStyle name="Note 3 2 2 2 3 3 2" xfId="28151" xr:uid="{00000000-0005-0000-0000-0000F96D0000}"/>
    <cellStyle name="Note 3 2 2 2 3 4" xfId="28152" xr:uid="{00000000-0005-0000-0000-0000FA6D0000}"/>
    <cellStyle name="Note 3 2 2 2 4" xfId="28153" xr:uid="{00000000-0005-0000-0000-0000FB6D0000}"/>
    <cellStyle name="Note 3 2 2 2 4 2" xfId="28154" xr:uid="{00000000-0005-0000-0000-0000FC6D0000}"/>
    <cellStyle name="Note 3 2 2 2 4 2 2" xfId="28155" xr:uid="{00000000-0005-0000-0000-0000FD6D0000}"/>
    <cellStyle name="Note 3 2 2 2 4 3" xfId="28156" xr:uid="{00000000-0005-0000-0000-0000FE6D0000}"/>
    <cellStyle name="Note 3 2 2 2 4 4" xfId="28157" xr:uid="{00000000-0005-0000-0000-0000FF6D0000}"/>
    <cellStyle name="Note 3 2 2 2 5" xfId="28158" xr:uid="{00000000-0005-0000-0000-0000006E0000}"/>
    <cellStyle name="Note 3 2 2 2 5 2" xfId="28159" xr:uid="{00000000-0005-0000-0000-0000016E0000}"/>
    <cellStyle name="Note 3 2 2 2 5 2 2" xfId="28160" xr:uid="{00000000-0005-0000-0000-0000026E0000}"/>
    <cellStyle name="Note 3 2 2 2 5 3" xfId="28161" xr:uid="{00000000-0005-0000-0000-0000036E0000}"/>
    <cellStyle name="Note 3 2 2 2 5 4" xfId="28162" xr:uid="{00000000-0005-0000-0000-0000046E0000}"/>
    <cellStyle name="Note 3 2 2 2 6" xfId="28163" xr:uid="{00000000-0005-0000-0000-0000056E0000}"/>
    <cellStyle name="Note 3 2 2 2 6 2" xfId="28164" xr:uid="{00000000-0005-0000-0000-0000066E0000}"/>
    <cellStyle name="Note 3 2 2 2 6 2 2" xfId="28165" xr:uid="{00000000-0005-0000-0000-0000076E0000}"/>
    <cellStyle name="Note 3 2 2 2 6 3" xfId="28166" xr:uid="{00000000-0005-0000-0000-0000086E0000}"/>
    <cellStyle name="Note 3 2 2 2 7" xfId="28167" xr:uid="{00000000-0005-0000-0000-0000096E0000}"/>
    <cellStyle name="Note 3 2 2 2 7 2" xfId="28168" xr:uid="{00000000-0005-0000-0000-00000A6E0000}"/>
    <cellStyle name="Note 3 2 2 2 7 2 2" xfId="28169" xr:uid="{00000000-0005-0000-0000-00000B6E0000}"/>
    <cellStyle name="Note 3 2 2 2 7 3" xfId="28170" xr:uid="{00000000-0005-0000-0000-00000C6E0000}"/>
    <cellStyle name="Note 3 2 2 2 8" xfId="28171" xr:uid="{00000000-0005-0000-0000-00000D6E0000}"/>
    <cellStyle name="Note 3 2 2 2 8 2" xfId="28172" xr:uid="{00000000-0005-0000-0000-00000E6E0000}"/>
    <cellStyle name="Note 3 2 2 2 8 2 2" xfId="28173" xr:uid="{00000000-0005-0000-0000-00000F6E0000}"/>
    <cellStyle name="Note 3 2 2 2 8 3" xfId="28174" xr:uid="{00000000-0005-0000-0000-0000106E0000}"/>
    <cellStyle name="Note 3 2 2 2 9" xfId="28175" xr:uid="{00000000-0005-0000-0000-0000116E0000}"/>
    <cellStyle name="Note 3 2 2 2 9 2" xfId="28176" xr:uid="{00000000-0005-0000-0000-0000126E0000}"/>
    <cellStyle name="Note 3 2 2 2 9 2 2" xfId="28177" xr:uid="{00000000-0005-0000-0000-0000136E0000}"/>
    <cellStyle name="Note 3 2 2 2 9 3" xfId="28178" xr:uid="{00000000-0005-0000-0000-0000146E0000}"/>
    <cellStyle name="Note 3 2 2 20" xfId="28179" xr:uid="{00000000-0005-0000-0000-0000156E0000}"/>
    <cellStyle name="Note 3 2 2 20 2" xfId="28180" xr:uid="{00000000-0005-0000-0000-0000166E0000}"/>
    <cellStyle name="Note 3 2 2 20 2 2" xfId="28181" xr:uid="{00000000-0005-0000-0000-0000176E0000}"/>
    <cellStyle name="Note 3 2 2 20 3" xfId="28182" xr:uid="{00000000-0005-0000-0000-0000186E0000}"/>
    <cellStyle name="Note 3 2 2 21" xfId="28183" xr:uid="{00000000-0005-0000-0000-0000196E0000}"/>
    <cellStyle name="Note 3 2 2 21 2" xfId="28184" xr:uid="{00000000-0005-0000-0000-00001A6E0000}"/>
    <cellStyle name="Note 3 2 2 22" xfId="28185" xr:uid="{00000000-0005-0000-0000-00001B6E0000}"/>
    <cellStyle name="Note 3 2 2 23" xfId="28186" xr:uid="{00000000-0005-0000-0000-00001C6E0000}"/>
    <cellStyle name="Note 3 2 2 3" xfId="28187" xr:uid="{00000000-0005-0000-0000-00001D6E0000}"/>
    <cellStyle name="Note 3 2 2 3 10" xfId="28188" xr:uid="{00000000-0005-0000-0000-00001E6E0000}"/>
    <cellStyle name="Note 3 2 2 3 10 2" xfId="28189" xr:uid="{00000000-0005-0000-0000-00001F6E0000}"/>
    <cellStyle name="Note 3 2 2 3 10 2 2" xfId="28190" xr:uid="{00000000-0005-0000-0000-0000206E0000}"/>
    <cellStyle name="Note 3 2 2 3 10 3" xfId="28191" xr:uid="{00000000-0005-0000-0000-0000216E0000}"/>
    <cellStyle name="Note 3 2 2 3 11" xfId="28192" xr:uid="{00000000-0005-0000-0000-0000226E0000}"/>
    <cellStyle name="Note 3 2 2 3 11 2" xfId="28193" xr:uid="{00000000-0005-0000-0000-0000236E0000}"/>
    <cellStyle name="Note 3 2 2 3 11 2 2" xfId="28194" xr:uid="{00000000-0005-0000-0000-0000246E0000}"/>
    <cellStyle name="Note 3 2 2 3 11 3" xfId="28195" xr:uid="{00000000-0005-0000-0000-0000256E0000}"/>
    <cellStyle name="Note 3 2 2 3 12" xfId="28196" xr:uid="{00000000-0005-0000-0000-0000266E0000}"/>
    <cellStyle name="Note 3 2 2 3 12 2" xfId="28197" xr:uid="{00000000-0005-0000-0000-0000276E0000}"/>
    <cellStyle name="Note 3 2 2 3 12 2 2" xfId="28198" xr:uid="{00000000-0005-0000-0000-0000286E0000}"/>
    <cellStyle name="Note 3 2 2 3 12 3" xfId="28199" xr:uid="{00000000-0005-0000-0000-0000296E0000}"/>
    <cellStyle name="Note 3 2 2 3 13" xfId="28200" xr:uid="{00000000-0005-0000-0000-00002A6E0000}"/>
    <cellStyle name="Note 3 2 2 3 13 2" xfId="28201" xr:uid="{00000000-0005-0000-0000-00002B6E0000}"/>
    <cellStyle name="Note 3 2 2 3 13 2 2" xfId="28202" xr:uid="{00000000-0005-0000-0000-00002C6E0000}"/>
    <cellStyle name="Note 3 2 2 3 13 3" xfId="28203" xr:uid="{00000000-0005-0000-0000-00002D6E0000}"/>
    <cellStyle name="Note 3 2 2 3 14" xfId="28204" xr:uid="{00000000-0005-0000-0000-00002E6E0000}"/>
    <cellStyle name="Note 3 2 2 3 14 2" xfId="28205" xr:uid="{00000000-0005-0000-0000-00002F6E0000}"/>
    <cellStyle name="Note 3 2 2 3 14 2 2" xfId="28206" xr:uid="{00000000-0005-0000-0000-0000306E0000}"/>
    <cellStyle name="Note 3 2 2 3 14 3" xfId="28207" xr:uid="{00000000-0005-0000-0000-0000316E0000}"/>
    <cellStyle name="Note 3 2 2 3 15" xfId="28208" xr:uid="{00000000-0005-0000-0000-0000326E0000}"/>
    <cellStyle name="Note 3 2 2 3 15 2" xfId="28209" xr:uid="{00000000-0005-0000-0000-0000336E0000}"/>
    <cellStyle name="Note 3 2 2 3 15 2 2" xfId="28210" xr:uid="{00000000-0005-0000-0000-0000346E0000}"/>
    <cellStyle name="Note 3 2 2 3 15 3" xfId="28211" xr:uid="{00000000-0005-0000-0000-0000356E0000}"/>
    <cellStyle name="Note 3 2 2 3 16" xfId="28212" xr:uid="{00000000-0005-0000-0000-0000366E0000}"/>
    <cellStyle name="Note 3 2 2 3 16 2" xfId="28213" xr:uid="{00000000-0005-0000-0000-0000376E0000}"/>
    <cellStyle name="Note 3 2 2 3 16 2 2" xfId="28214" xr:uid="{00000000-0005-0000-0000-0000386E0000}"/>
    <cellStyle name="Note 3 2 2 3 16 3" xfId="28215" xr:uid="{00000000-0005-0000-0000-0000396E0000}"/>
    <cellStyle name="Note 3 2 2 3 17" xfId="28216" xr:uid="{00000000-0005-0000-0000-00003A6E0000}"/>
    <cellStyle name="Note 3 2 2 3 17 2" xfId="28217" xr:uid="{00000000-0005-0000-0000-00003B6E0000}"/>
    <cellStyle name="Note 3 2 2 3 17 2 2" xfId="28218" xr:uid="{00000000-0005-0000-0000-00003C6E0000}"/>
    <cellStyle name="Note 3 2 2 3 17 3" xfId="28219" xr:uid="{00000000-0005-0000-0000-00003D6E0000}"/>
    <cellStyle name="Note 3 2 2 3 18" xfId="28220" xr:uid="{00000000-0005-0000-0000-00003E6E0000}"/>
    <cellStyle name="Note 3 2 2 3 18 2" xfId="28221" xr:uid="{00000000-0005-0000-0000-00003F6E0000}"/>
    <cellStyle name="Note 3 2 2 3 19" xfId="28222" xr:uid="{00000000-0005-0000-0000-0000406E0000}"/>
    <cellStyle name="Note 3 2 2 3 2" xfId="28223" xr:uid="{00000000-0005-0000-0000-0000416E0000}"/>
    <cellStyle name="Note 3 2 2 3 2 10" xfId="28224" xr:uid="{00000000-0005-0000-0000-0000426E0000}"/>
    <cellStyle name="Note 3 2 2 3 2 10 2" xfId="28225" xr:uid="{00000000-0005-0000-0000-0000436E0000}"/>
    <cellStyle name="Note 3 2 2 3 2 10 2 2" xfId="28226" xr:uid="{00000000-0005-0000-0000-0000446E0000}"/>
    <cellStyle name="Note 3 2 2 3 2 10 3" xfId="28227" xr:uid="{00000000-0005-0000-0000-0000456E0000}"/>
    <cellStyle name="Note 3 2 2 3 2 11" xfId="28228" xr:uid="{00000000-0005-0000-0000-0000466E0000}"/>
    <cellStyle name="Note 3 2 2 3 2 11 2" xfId="28229" xr:uid="{00000000-0005-0000-0000-0000476E0000}"/>
    <cellStyle name="Note 3 2 2 3 2 11 2 2" xfId="28230" xr:uid="{00000000-0005-0000-0000-0000486E0000}"/>
    <cellStyle name="Note 3 2 2 3 2 11 3" xfId="28231" xr:uid="{00000000-0005-0000-0000-0000496E0000}"/>
    <cellStyle name="Note 3 2 2 3 2 12" xfId="28232" xr:uid="{00000000-0005-0000-0000-00004A6E0000}"/>
    <cellStyle name="Note 3 2 2 3 2 12 2" xfId="28233" xr:uid="{00000000-0005-0000-0000-00004B6E0000}"/>
    <cellStyle name="Note 3 2 2 3 2 12 2 2" xfId="28234" xr:uid="{00000000-0005-0000-0000-00004C6E0000}"/>
    <cellStyle name="Note 3 2 2 3 2 12 3" xfId="28235" xr:uid="{00000000-0005-0000-0000-00004D6E0000}"/>
    <cellStyle name="Note 3 2 2 3 2 13" xfId="28236" xr:uid="{00000000-0005-0000-0000-00004E6E0000}"/>
    <cellStyle name="Note 3 2 2 3 2 13 2" xfId="28237" xr:uid="{00000000-0005-0000-0000-00004F6E0000}"/>
    <cellStyle name="Note 3 2 2 3 2 13 2 2" xfId="28238" xr:uid="{00000000-0005-0000-0000-0000506E0000}"/>
    <cellStyle name="Note 3 2 2 3 2 13 3" xfId="28239" xr:uid="{00000000-0005-0000-0000-0000516E0000}"/>
    <cellStyle name="Note 3 2 2 3 2 14" xfId="28240" xr:uid="{00000000-0005-0000-0000-0000526E0000}"/>
    <cellStyle name="Note 3 2 2 3 2 14 2" xfId="28241" xr:uid="{00000000-0005-0000-0000-0000536E0000}"/>
    <cellStyle name="Note 3 2 2 3 2 14 2 2" xfId="28242" xr:uid="{00000000-0005-0000-0000-0000546E0000}"/>
    <cellStyle name="Note 3 2 2 3 2 14 3" xfId="28243" xr:uid="{00000000-0005-0000-0000-0000556E0000}"/>
    <cellStyle name="Note 3 2 2 3 2 15" xfId="28244" xr:uid="{00000000-0005-0000-0000-0000566E0000}"/>
    <cellStyle name="Note 3 2 2 3 2 15 2" xfId="28245" xr:uid="{00000000-0005-0000-0000-0000576E0000}"/>
    <cellStyle name="Note 3 2 2 3 2 15 2 2" xfId="28246" xr:uid="{00000000-0005-0000-0000-0000586E0000}"/>
    <cellStyle name="Note 3 2 2 3 2 15 3" xfId="28247" xr:uid="{00000000-0005-0000-0000-0000596E0000}"/>
    <cellStyle name="Note 3 2 2 3 2 16" xfId="28248" xr:uid="{00000000-0005-0000-0000-00005A6E0000}"/>
    <cellStyle name="Note 3 2 2 3 2 16 2" xfId="28249" xr:uid="{00000000-0005-0000-0000-00005B6E0000}"/>
    <cellStyle name="Note 3 2 2 3 2 16 2 2" xfId="28250" xr:uid="{00000000-0005-0000-0000-00005C6E0000}"/>
    <cellStyle name="Note 3 2 2 3 2 16 3" xfId="28251" xr:uid="{00000000-0005-0000-0000-00005D6E0000}"/>
    <cellStyle name="Note 3 2 2 3 2 17" xfId="28252" xr:uid="{00000000-0005-0000-0000-00005E6E0000}"/>
    <cellStyle name="Note 3 2 2 3 2 17 2" xfId="28253" xr:uid="{00000000-0005-0000-0000-00005F6E0000}"/>
    <cellStyle name="Note 3 2 2 3 2 17 2 2" xfId="28254" xr:uid="{00000000-0005-0000-0000-0000606E0000}"/>
    <cellStyle name="Note 3 2 2 3 2 17 3" xfId="28255" xr:uid="{00000000-0005-0000-0000-0000616E0000}"/>
    <cellStyle name="Note 3 2 2 3 2 18" xfId="28256" xr:uid="{00000000-0005-0000-0000-0000626E0000}"/>
    <cellStyle name="Note 3 2 2 3 2 18 2" xfId="28257" xr:uid="{00000000-0005-0000-0000-0000636E0000}"/>
    <cellStyle name="Note 3 2 2 3 2 18 2 2" xfId="28258" xr:uid="{00000000-0005-0000-0000-0000646E0000}"/>
    <cellStyle name="Note 3 2 2 3 2 18 3" xfId="28259" xr:uid="{00000000-0005-0000-0000-0000656E0000}"/>
    <cellStyle name="Note 3 2 2 3 2 19" xfId="28260" xr:uid="{00000000-0005-0000-0000-0000666E0000}"/>
    <cellStyle name="Note 3 2 2 3 2 19 2" xfId="28261" xr:uid="{00000000-0005-0000-0000-0000676E0000}"/>
    <cellStyle name="Note 3 2 2 3 2 19 2 2" xfId="28262" xr:uid="{00000000-0005-0000-0000-0000686E0000}"/>
    <cellStyle name="Note 3 2 2 3 2 19 3" xfId="28263" xr:uid="{00000000-0005-0000-0000-0000696E0000}"/>
    <cellStyle name="Note 3 2 2 3 2 2" xfId="28264" xr:uid="{00000000-0005-0000-0000-00006A6E0000}"/>
    <cellStyle name="Note 3 2 2 3 2 2 2" xfId="28265" xr:uid="{00000000-0005-0000-0000-00006B6E0000}"/>
    <cellStyle name="Note 3 2 2 3 2 2 2 2" xfId="28266" xr:uid="{00000000-0005-0000-0000-00006C6E0000}"/>
    <cellStyle name="Note 3 2 2 3 2 2 3" xfId="28267" xr:uid="{00000000-0005-0000-0000-00006D6E0000}"/>
    <cellStyle name="Note 3 2 2 3 2 2 4" xfId="28268" xr:uid="{00000000-0005-0000-0000-00006E6E0000}"/>
    <cellStyle name="Note 3 2 2 3 2 20" xfId="28269" xr:uid="{00000000-0005-0000-0000-00006F6E0000}"/>
    <cellStyle name="Note 3 2 2 3 2 20 2" xfId="28270" xr:uid="{00000000-0005-0000-0000-0000706E0000}"/>
    <cellStyle name="Note 3 2 2 3 2 20 2 2" xfId="28271" xr:uid="{00000000-0005-0000-0000-0000716E0000}"/>
    <cellStyle name="Note 3 2 2 3 2 20 3" xfId="28272" xr:uid="{00000000-0005-0000-0000-0000726E0000}"/>
    <cellStyle name="Note 3 2 2 3 2 21" xfId="28273" xr:uid="{00000000-0005-0000-0000-0000736E0000}"/>
    <cellStyle name="Note 3 2 2 3 2 21 2" xfId="28274" xr:uid="{00000000-0005-0000-0000-0000746E0000}"/>
    <cellStyle name="Note 3 2 2 3 2 22" xfId="28275" xr:uid="{00000000-0005-0000-0000-0000756E0000}"/>
    <cellStyle name="Note 3 2 2 3 2 23" xfId="28276" xr:uid="{00000000-0005-0000-0000-0000766E0000}"/>
    <cellStyle name="Note 3 2 2 3 2 3" xfId="28277" xr:uid="{00000000-0005-0000-0000-0000776E0000}"/>
    <cellStyle name="Note 3 2 2 3 2 3 2" xfId="28278" xr:uid="{00000000-0005-0000-0000-0000786E0000}"/>
    <cellStyle name="Note 3 2 2 3 2 3 2 2" xfId="28279" xr:uid="{00000000-0005-0000-0000-0000796E0000}"/>
    <cellStyle name="Note 3 2 2 3 2 3 3" xfId="28280" xr:uid="{00000000-0005-0000-0000-00007A6E0000}"/>
    <cellStyle name="Note 3 2 2 3 2 3 4" xfId="28281" xr:uid="{00000000-0005-0000-0000-00007B6E0000}"/>
    <cellStyle name="Note 3 2 2 3 2 4" xfId="28282" xr:uid="{00000000-0005-0000-0000-00007C6E0000}"/>
    <cellStyle name="Note 3 2 2 3 2 4 2" xfId="28283" xr:uid="{00000000-0005-0000-0000-00007D6E0000}"/>
    <cellStyle name="Note 3 2 2 3 2 4 2 2" xfId="28284" xr:uid="{00000000-0005-0000-0000-00007E6E0000}"/>
    <cellStyle name="Note 3 2 2 3 2 4 3" xfId="28285" xr:uid="{00000000-0005-0000-0000-00007F6E0000}"/>
    <cellStyle name="Note 3 2 2 3 2 5" xfId="28286" xr:uid="{00000000-0005-0000-0000-0000806E0000}"/>
    <cellStyle name="Note 3 2 2 3 2 5 2" xfId="28287" xr:uid="{00000000-0005-0000-0000-0000816E0000}"/>
    <cellStyle name="Note 3 2 2 3 2 5 2 2" xfId="28288" xr:uid="{00000000-0005-0000-0000-0000826E0000}"/>
    <cellStyle name="Note 3 2 2 3 2 5 3" xfId="28289" xr:uid="{00000000-0005-0000-0000-0000836E0000}"/>
    <cellStyle name="Note 3 2 2 3 2 6" xfId="28290" xr:uid="{00000000-0005-0000-0000-0000846E0000}"/>
    <cellStyle name="Note 3 2 2 3 2 6 2" xfId="28291" xr:uid="{00000000-0005-0000-0000-0000856E0000}"/>
    <cellStyle name="Note 3 2 2 3 2 6 2 2" xfId="28292" xr:uid="{00000000-0005-0000-0000-0000866E0000}"/>
    <cellStyle name="Note 3 2 2 3 2 6 3" xfId="28293" xr:uid="{00000000-0005-0000-0000-0000876E0000}"/>
    <cellStyle name="Note 3 2 2 3 2 7" xfId="28294" xr:uid="{00000000-0005-0000-0000-0000886E0000}"/>
    <cellStyle name="Note 3 2 2 3 2 7 2" xfId="28295" xr:uid="{00000000-0005-0000-0000-0000896E0000}"/>
    <cellStyle name="Note 3 2 2 3 2 7 2 2" xfId="28296" xr:uid="{00000000-0005-0000-0000-00008A6E0000}"/>
    <cellStyle name="Note 3 2 2 3 2 7 3" xfId="28297" xr:uid="{00000000-0005-0000-0000-00008B6E0000}"/>
    <cellStyle name="Note 3 2 2 3 2 8" xfId="28298" xr:uid="{00000000-0005-0000-0000-00008C6E0000}"/>
    <cellStyle name="Note 3 2 2 3 2 8 2" xfId="28299" xr:uid="{00000000-0005-0000-0000-00008D6E0000}"/>
    <cellStyle name="Note 3 2 2 3 2 8 2 2" xfId="28300" xr:uid="{00000000-0005-0000-0000-00008E6E0000}"/>
    <cellStyle name="Note 3 2 2 3 2 8 3" xfId="28301" xr:uid="{00000000-0005-0000-0000-00008F6E0000}"/>
    <cellStyle name="Note 3 2 2 3 2 9" xfId="28302" xr:uid="{00000000-0005-0000-0000-0000906E0000}"/>
    <cellStyle name="Note 3 2 2 3 2 9 2" xfId="28303" xr:uid="{00000000-0005-0000-0000-0000916E0000}"/>
    <cellStyle name="Note 3 2 2 3 2 9 2 2" xfId="28304" xr:uid="{00000000-0005-0000-0000-0000926E0000}"/>
    <cellStyle name="Note 3 2 2 3 2 9 3" xfId="28305" xr:uid="{00000000-0005-0000-0000-0000936E0000}"/>
    <cellStyle name="Note 3 2 2 3 20" xfId="28306" xr:uid="{00000000-0005-0000-0000-0000946E0000}"/>
    <cellStyle name="Note 3 2 2 3 3" xfId="28307" xr:uid="{00000000-0005-0000-0000-0000956E0000}"/>
    <cellStyle name="Note 3 2 2 3 3 2" xfId="28308" xr:uid="{00000000-0005-0000-0000-0000966E0000}"/>
    <cellStyle name="Note 3 2 2 3 3 2 2" xfId="28309" xr:uid="{00000000-0005-0000-0000-0000976E0000}"/>
    <cellStyle name="Note 3 2 2 3 3 3" xfId="28310" xr:uid="{00000000-0005-0000-0000-0000986E0000}"/>
    <cellStyle name="Note 3 2 2 3 3 4" xfId="28311" xr:uid="{00000000-0005-0000-0000-0000996E0000}"/>
    <cellStyle name="Note 3 2 2 3 4" xfId="28312" xr:uid="{00000000-0005-0000-0000-00009A6E0000}"/>
    <cellStyle name="Note 3 2 2 3 4 2" xfId="28313" xr:uid="{00000000-0005-0000-0000-00009B6E0000}"/>
    <cellStyle name="Note 3 2 2 3 4 2 2" xfId="28314" xr:uid="{00000000-0005-0000-0000-00009C6E0000}"/>
    <cellStyle name="Note 3 2 2 3 4 3" xfId="28315" xr:uid="{00000000-0005-0000-0000-00009D6E0000}"/>
    <cellStyle name="Note 3 2 2 3 4 4" xfId="28316" xr:uid="{00000000-0005-0000-0000-00009E6E0000}"/>
    <cellStyle name="Note 3 2 2 3 5" xfId="28317" xr:uid="{00000000-0005-0000-0000-00009F6E0000}"/>
    <cellStyle name="Note 3 2 2 3 5 2" xfId="28318" xr:uid="{00000000-0005-0000-0000-0000A06E0000}"/>
    <cellStyle name="Note 3 2 2 3 5 2 2" xfId="28319" xr:uid="{00000000-0005-0000-0000-0000A16E0000}"/>
    <cellStyle name="Note 3 2 2 3 5 3" xfId="28320" xr:uid="{00000000-0005-0000-0000-0000A26E0000}"/>
    <cellStyle name="Note 3 2 2 3 6" xfId="28321" xr:uid="{00000000-0005-0000-0000-0000A36E0000}"/>
    <cellStyle name="Note 3 2 2 3 6 2" xfId="28322" xr:uid="{00000000-0005-0000-0000-0000A46E0000}"/>
    <cellStyle name="Note 3 2 2 3 6 2 2" xfId="28323" xr:uid="{00000000-0005-0000-0000-0000A56E0000}"/>
    <cellStyle name="Note 3 2 2 3 6 3" xfId="28324" xr:uid="{00000000-0005-0000-0000-0000A66E0000}"/>
    <cellStyle name="Note 3 2 2 3 7" xfId="28325" xr:uid="{00000000-0005-0000-0000-0000A76E0000}"/>
    <cellStyle name="Note 3 2 2 3 7 2" xfId="28326" xr:uid="{00000000-0005-0000-0000-0000A86E0000}"/>
    <cellStyle name="Note 3 2 2 3 7 2 2" xfId="28327" xr:uid="{00000000-0005-0000-0000-0000A96E0000}"/>
    <cellStyle name="Note 3 2 2 3 7 3" xfId="28328" xr:uid="{00000000-0005-0000-0000-0000AA6E0000}"/>
    <cellStyle name="Note 3 2 2 3 8" xfId="28329" xr:uid="{00000000-0005-0000-0000-0000AB6E0000}"/>
    <cellStyle name="Note 3 2 2 3 8 2" xfId="28330" xr:uid="{00000000-0005-0000-0000-0000AC6E0000}"/>
    <cellStyle name="Note 3 2 2 3 8 2 2" xfId="28331" xr:uid="{00000000-0005-0000-0000-0000AD6E0000}"/>
    <cellStyle name="Note 3 2 2 3 8 3" xfId="28332" xr:uid="{00000000-0005-0000-0000-0000AE6E0000}"/>
    <cellStyle name="Note 3 2 2 3 9" xfId="28333" xr:uid="{00000000-0005-0000-0000-0000AF6E0000}"/>
    <cellStyle name="Note 3 2 2 3 9 2" xfId="28334" xr:uid="{00000000-0005-0000-0000-0000B06E0000}"/>
    <cellStyle name="Note 3 2 2 3 9 2 2" xfId="28335" xr:uid="{00000000-0005-0000-0000-0000B16E0000}"/>
    <cellStyle name="Note 3 2 2 3 9 3" xfId="28336" xr:uid="{00000000-0005-0000-0000-0000B26E0000}"/>
    <cellStyle name="Note 3 2 2 4" xfId="28337" xr:uid="{00000000-0005-0000-0000-0000B36E0000}"/>
    <cellStyle name="Note 3 2 2 4 10" xfId="28338" xr:uid="{00000000-0005-0000-0000-0000B46E0000}"/>
    <cellStyle name="Note 3 2 2 4 10 2" xfId="28339" xr:uid="{00000000-0005-0000-0000-0000B56E0000}"/>
    <cellStyle name="Note 3 2 2 4 10 2 2" xfId="28340" xr:uid="{00000000-0005-0000-0000-0000B66E0000}"/>
    <cellStyle name="Note 3 2 2 4 10 3" xfId="28341" xr:uid="{00000000-0005-0000-0000-0000B76E0000}"/>
    <cellStyle name="Note 3 2 2 4 11" xfId="28342" xr:uid="{00000000-0005-0000-0000-0000B86E0000}"/>
    <cellStyle name="Note 3 2 2 4 11 2" xfId="28343" xr:uid="{00000000-0005-0000-0000-0000B96E0000}"/>
    <cellStyle name="Note 3 2 2 4 11 2 2" xfId="28344" xr:uid="{00000000-0005-0000-0000-0000BA6E0000}"/>
    <cellStyle name="Note 3 2 2 4 11 3" xfId="28345" xr:uid="{00000000-0005-0000-0000-0000BB6E0000}"/>
    <cellStyle name="Note 3 2 2 4 12" xfId="28346" xr:uid="{00000000-0005-0000-0000-0000BC6E0000}"/>
    <cellStyle name="Note 3 2 2 4 12 2" xfId="28347" xr:uid="{00000000-0005-0000-0000-0000BD6E0000}"/>
    <cellStyle name="Note 3 2 2 4 12 2 2" xfId="28348" xr:uid="{00000000-0005-0000-0000-0000BE6E0000}"/>
    <cellStyle name="Note 3 2 2 4 12 3" xfId="28349" xr:uid="{00000000-0005-0000-0000-0000BF6E0000}"/>
    <cellStyle name="Note 3 2 2 4 13" xfId="28350" xr:uid="{00000000-0005-0000-0000-0000C06E0000}"/>
    <cellStyle name="Note 3 2 2 4 13 2" xfId="28351" xr:uid="{00000000-0005-0000-0000-0000C16E0000}"/>
    <cellStyle name="Note 3 2 2 4 13 2 2" xfId="28352" xr:uid="{00000000-0005-0000-0000-0000C26E0000}"/>
    <cellStyle name="Note 3 2 2 4 13 3" xfId="28353" xr:uid="{00000000-0005-0000-0000-0000C36E0000}"/>
    <cellStyle name="Note 3 2 2 4 14" xfId="28354" xr:uid="{00000000-0005-0000-0000-0000C46E0000}"/>
    <cellStyle name="Note 3 2 2 4 14 2" xfId="28355" xr:uid="{00000000-0005-0000-0000-0000C56E0000}"/>
    <cellStyle name="Note 3 2 2 4 14 2 2" xfId="28356" xr:uid="{00000000-0005-0000-0000-0000C66E0000}"/>
    <cellStyle name="Note 3 2 2 4 14 3" xfId="28357" xr:uid="{00000000-0005-0000-0000-0000C76E0000}"/>
    <cellStyle name="Note 3 2 2 4 15" xfId="28358" xr:uid="{00000000-0005-0000-0000-0000C86E0000}"/>
    <cellStyle name="Note 3 2 2 4 15 2" xfId="28359" xr:uid="{00000000-0005-0000-0000-0000C96E0000}"/>
    <cellStyle name="Note 3 2 2 4 15 2 2" xfId="28360" xr:uid="{00000000-0005-0000-0000-0000CA6E0000}"/>
    <cellStyle name="Note 3 2 2 4 15 3" xfId="28361" xr:uid="{00000000-0005-0000-0000-0000CB6E0000}"/>
    <cellStyle name="Note 3 2 2 4 16" xfId="28362" xr:uid="{00000000-0005-0000-0000-0000CC6E0000}"/>
    <cellStyle name="Note 3 2 2 4 16 2" xfId="28363" xr:uid="{00000000-0005-0000-0000-0000CD6E0000}"/>
    <cellStyle name="Note 3 2 2 4 16 2 2" xfId="28364" xr:uid="{00000000-0005-0000-0000-0000CE6E0000}"/>
    <cellStyle name="Note 3 2 2 4 16 3" xfId="28365" xr:uid="{00000000-0005-0000-0000-0000CF6E0000}"/>
    <cellStyle name="Note 3 2 2 4 17" xfId="28366" xr:uid="{00000000-0005-0000-0000-0000D06E0000}"/>
    <cellStyle name="Note 3 2 2 4 17 2" xfId="28367" xr:uid="{00000000-0005-0000-0000-0000D16E0000}"/>
    <cellStyle name="Note 3 2 2 4 17 2 2" xfId="28368" xr:uid="{00000000-0005-0000-0000-0000D26E0000}"/>
    <cellStyle name="Note 3 2 2 4 17 3" xfId="28369" xr:uid="{00000000-0005-0000-0000-0000D36E0000}"/>
    <cellStyle name="Note 3 2 2 4 18" xfId="28370" xr:uid="{00000000-0005-0000-0000-0000D46E0000}"/>
    <cellStyle name="Note 3 2 2 4 18 2" xfId="28371" xr:uid="{00000000-0005-0000-0000-0000D56E0000}"/>
    <cellStyle name="Note 3 2 2 4 18 2 2" xfId="28372" xr:uid="{00000000-0005-0000-0000-0000D66E0000}"/>
    <cellStyle name="Note 3 2 2 4 18 3" xfId="28373" xr:uid="{00000000-0005-0000-0000-0000D76E0000}"/>
    <cellStyle name="Note 3 2 2 4 19" xfId="28374" xr:uid="{00000000-0005-0000-0000-0000D86E0000}"/>
    <cellStyle name="Note 3 2 2 4 19 2" xfId="28375" xr:uid="{00000000-0005-0000-0000-0000D96E0000}"/>
    <cellStyle name="Note 3 2 2 4 19 2 2" xfId="28376" xr:uid="{00000000-0005-0000-0000-0000DA6E0000}"/>
    <cellStyle name="Note 3 2 2 4 19 3" xfId="28377" xr:uid="{00000000-0005-0000-0000-0000DB6E0000}"/>
    <cellStyle name="Note 3 2 2 4 2" xfId="28378" xr:uid="{00000000-0005-0000-0000-0000DC6E0000}"/>
    <cellStyle name="Note 3 2 2 4 2 10" xfId="28379" xr:uid="{00000000-0005-0000-0000-0000DD6E0000}"/>
    <cellStyle name="Note 3 2 2 4 2 10 2" xfId="28380" xr:uid="{00000000-0005-0000-0000-0000DE6E0000}"/>
    <cellStyle name="Note 3 2 2 4 2 10 2 2" xfId="28381" xr:uid="{00000000-0005-0000-0000-0000DF6E0000}"/>
    <cellStyle name="Note 3 2 2 4 2 10 3" xfId="28382" xr:uid="{00000000-0005-0000-0000-0000E06E0000}"/>
    <cellStyle name="Note 3 2 2 4 2 11" xfId="28383" xr:uid="{00000000-0005-0000-0000-0000E16E0000}"/>
    <cellStyle name="Note 3 2 2 4 2 11 2" xfId="28384" xr:uid="{00000000-0005-0000-0000-0000E26E0000}"/>
    <cellStyle name="Note 3 2 2 4 2 11 2 2" xfId="28385" xr:uid="{00000000-0005-0000-0000-0000E36E0000}"/>
    <cellStyle name="Note 3 2 2 4 2 11 3" xfId="28386" xr:uid="{00000000-0005-0000-0000-0000E46E0000}"/>
    <cellStyle name="Note 3 2 2 4 2 12" xfId="28387" xr:uid="{00000000-0005-0000-0000-0000E56E0000}"/>
    <cellStyle name="Note 3 2 2 4 2 12 2" xfId="28388" xr:uid="{00000000-0005-0000-0000-0000E66E0000}"/>
    <cellStyle name="Note 3 2 2 4 2 12 2 2" xfId="28389" xr:uid="{00000000-0005-0000-0000-0000E76E0000}"/>
    <cellStyle name="Note 3 2 2 4 2 12 3" xfId="28390" xr:uid="{00000000-0005-0000-0000-0000E86E0000}"/>
    <cellStyle name="Note 3 2 2 4 2 13" xfId="28391" xr:uid="{00000000-0005-0000-0000-0000E96E0000}"/>
    <cellStyle name="Note 3 2 2 4 2 13 2" xfId="28392" xr:uid="{00000000-0005-0000-0000-0000EA6E0000}"/>
    <cellStyle name="Note 3 2 2 4 2 13 2 2" xfId="28393" xr:uid="{00000000-0005-0000-0000-0000EB6E0000}"/>
    <cellStyle name="Note 3 2 2 4 2 13 3" xfId="28394" xr:uid="{00000000-0005-0000-0000-0000EC6E0000}"/>
    <cellStyle name="Note 3 2 2 4 2 14" xfId="28395" xr:uid="{00000000-0005-0000-0000-0000ED6E0000}"/>
    <cellStyle name="Note 3 2 2 4 2 14 2" xfId="28396" xr:uid="{00000000-0005-0000-0000-0000EE6E0000}"/>
    <cellStyle name="Note 3 2 2 4 2 14 2 2" xfId="28397" xr:uid="{00000000-0005-0000-0000-0000EF6E0000}"/>
    <cellStyle name="Note 3 2 2 4 2 14 3" xfId="28398" xr:uid="{00000000-0005-0000-0000-0000F06E0000}"/>
    <cellStyle name="Note 3 2 2 4 2 15" xfId="28399" xr:uid="{00000000-0005-0000-0000-0000F16E0000}"/>
    <cellStyle name="Note 3 2 2 4 2 15 2" xfId="28400" xr:uid="{00000000-0005-0000-0000-0000F26E0000}"/>
    <cellStyle name="Note 3 2 2 4 2 15 2 2" xfId="28401" xr:uid="{00000000-0005-0000-0000-0000F36E0000}"/>
    <cellStyle name="Note 3 2 2 4 2 15 3" xfId="28402" xr:uid="{00000000-0005-0000-0000-0000F46E0000}"/>
    <cellStyle name="Note 3 2 2 4 2 16" xfId="28403" xr:uid="{00000000-0005-0000-0000-0000F56E0000}"/>
    <cellStyle name="Note 3 2 2 4 2 16 2" xfId="28404" xr:uid="{00000000-0005-0000-0000-0000F66E0000}"/>
    <cellStyle name="Note 3 2 2 4 2 16 2 2" xfId="28405" xr:uid="{00000000-0005-0000-0000-0000F76E0000}"/>
    <cellStyle name="Note 3 2 2 4 2 16 3" xfId="28406" xr:uid="{00000000-0005-0000-0000-0000F86E0000}"/>
    <cellStyle name="Note 3 2 2 4 2 17" xfId="28407" xr:uid="{00000000-0005-0000-0000-0000F96E0000}"/>
    <cellStyle name="Note 3 2 2 4 2 17 2" xfId="28408" xr:uid="{00000000-0005-0000-0000-0000FA6E0000}"/>
    <cellStyle name="Note 3 2 2 4 2 17 2 2" xfId="28409" xr:uid="{00000000-0005-0000-0000-0000FB6E0000}"/>
    <cellStyle name="Note 3 2 2 4 2 17 3" xfId="28410" xr:uid="{00000000-0005-0000-0000-0000FC6E0000}"/>
    <cellStyle name="Note 3 2 2 4 2 18" xfId="28411" xr:uid="{00000000-0005-0000-0000-0000FD6E0000}"/>
    <cellStyle name="Note 3 2 2 4 2 18 2" xfId="28412" xr:uid="{00000000-0005-0000-0000-0000FE6E0000}"/>
    <cellStyle name="Note 3 2 2 4 2 18 2 2" xfId="28413" xr:uid="{00000000-0005-0000-0000-0000FF6E0000}"/>
    <cellStyle name="Note 3 2 2 4 2 18 3" xfId="28414" xr:uid="{00000000-0005-0000-0000-0000006F0000}"/>
    <cellStyle name="Note 3 2 2 4 2 19" xfId="28415" xr:uid="{00000000-0005-0000-0000-0000016F0000}"/>
    <cellStyle name="Note 3 2 2 4 2 19 2" xfId="28416" xr:uid="{00000000-0005-0000-0000-0000026F0000}"/>
    <cellStyle name="Note 3 2 2 4 2 19 2 2" xfId="28417" xr:uid="{00000000-0005-0000-0000-0000036F0000}"/>
    <cellStyle name="Note 3 2 2 4 2 19 3" xfId="28418" xr:uid="{00000000-0005-0000-0000-0000046F0000}"/>
    <cellStyle name="Note 3 2 2 4 2 2" xfId="28419" xr:uid="{00000000-0005-0000-0000-0000056F0000}"/>
    <cellStyle name="Note 3 2 2 4 2 2 2" xfId="28420" xr:uid="{00000000-0005-0000-0000-0000066F0000}"/>
    <cellStyle name="Note 3 2 2 4 2 2 2 2" xfId="28421" xr:uid="{00000000-0005-0000-0000-0000076F0000}"/>
    <cellStyle name="Note 3 2 2 4 2 2 3" xfId="28422" xr:uid="{00000000-0005-0000-0000-0000086F0000}"/>
    <cellStyle name="Note 3 2 2 4 2 2 4" xfId="28423" xr:uid="{00000000-0005-0000-0000-0000096F0000}"/>
    <cellStyle name="Note 3 2 2 4 2 20" xfId="28424" xr:uid="{00000000-0005-0000-0000-00000A6F0000}"/>
    <cellStyle name="Note 3 2 2 4 2 20 2" xfId="28425" xr:uid="{00000000-0005-0000-0000-00000B6F0000}"/>
    <cellStyle name="Note 3 2 2 4 2 20 2 2" xfId="28426" xr:uid="{00000000-0005-0000-0000-00000C6F0000}"/>
    <cellStyle name="Note 3 2 2 4 2 20 3" xfId="28427" xr:uid="{00000000-0005-0000-0000-00000D6F0000}"/>
    <cellStyle name="Note 3 2 2 4 2 21" xfId="28428" xr:uid="{00000000-0005-0000-0000-00000E6F0000}"/>
    <cellStyle name="Note 3 2 2 4 2 21 2" xfId="28429" xr:uid="{00000000-0005-0000-0000-00000F6F0000}"/>
    <cellStyle name="Note 3 2 2 4 2 22" xfId="28430" xr:uid="{00000000-0005-0000-0000-0000106F0000}"/>
    <cellStyle name="Note 3 2 2 4 2 23" xfId="28431" xr:uid="{00000000-0005-0000-0000-0000116F0000}"/>
    <cellStyle name="Note 3 2 2 4 2 3" xfId="28432" xr:uid="{00000000-0005-0000-0000-0000126F0000}"/>
    <cellStyle name="Note 3 2 2 4 2 3 2" xfId="28433" xr:uid="{00000000-0005-0000-0000-0000136F0000}"/>
    <cellStyle name="Note 3 2 2 4 2 3 2 2" xfId="28434" xr:uid="{00000000-0005-0000-0000-0000146F0000}"/>
    <cellStyle name="Note 3 2 2 4 2 3 3" xfId="28435" xr:uid="{00000000-0005-0000-0000-0000156F0000}"/>
    <cellStyle name="Note 3 2 2 4 2 4" xfId="28436" xr:uid="{00000000-0005-0000-0000-0000166F0000}"/>
    <cellStyle name="Note 3 2 2 4 2 4 2" xfId="28437" xr:uid="{00000000-0005-0000-0000-0000176F0000}"/>
    <cellStyle name="Note 3 2 2 4 2 4 2 2" xfId="28438" xr:uid="{00000000-0005-0000-0000-0000186F0000}"/>
    <cellStyle name="Note 3 2 2 4 2 4 3" xfId="28439" xr:uid="{00000000-0005-0000-0000-0000196F0000}"/>
    <cellStyle name="Note 3 2 2 4 2 5" xfId="28440" xr:uid="{00000000-0005-0000-0000-00001A6F0000}"/>
    <cellStyle name="Note 3 2 2 4 2 5 2" xfId="28441" xr:uid="{00000000-0005-0000-0000-00001B6F0000}"/>
    <cellStyle name="Note 3 2 2 4 2 5 2 2" xfId="28442" xr:uid="{00000000-0005-0000-0000-00001C6F0000}"/>
    <cellStyle name="Note 3 2 2 4 2 5 3" xfId="28443" xr:uid="{00000000-0005-0000-0000-00001D6F0000}"/>
    <cellStyle name="Note 3 2 2 4 2 6" xfId="28444" xr:uid="{00000000-0005-0000-0000-00001E6F0000}"/>
    <cellStyle name="Note 3 2 2 4 2 6 2" xfId="28445" xr:uid="{00000000-0005-0000-0000-00001F6F0000}"/>
    <cellStyle name="Note 3 2 2 4 2 6 2 2" xfId="28446" xr:uid="{00000000-0005-0000-0000-0000206F0000}"/>
    <cellStyle name="Note 3 2 2 4 2 6 3" xfId="28447" xr:uid="{00000000-0005-0000-0000-0000216F0000}"/>
    <cellStyle name="Note 3 2 2 4 2 7" xfId="28448" xr:uid="{00000000-0005-0000-0000-0000226F0000}"/>
    <cellStyle name="Note 3 2 2 4 2 7 2" xfId="28449" xr:uid="{00000000-0005-0000-0000-0000236F0000}"/>
    <cellStyle name="Note 3 2 2 4 2 7 2 2" xfId="28450" xr:uid="{00000000-0005-0000-0000-0000246F0000}"/>
    <cellStyle name="Note 3 2 2 4 2 7 3" xfId="28451" xr:uid="{00000000-0005-0000-0000-0000256F0000}"/>
    <cellStyle name="Note 3 2 2 4 2 8" xfId="28452" xr:uid="{00000000-0005-0000-0000-0000266F0000}"/>
    <cellStyle name="Note 3 2 2 4 2 8 2" xfId="28453" xr:uid="{00000000-0005-0000-0000-0000276F0000}"/>
    <cellStyle name="Note 3 2 2 4 2 8 2 2" xfId="28454" xr:uid="{00000000-0005-0000-0000-0000286F0000}"/>
    <cellStyle name="Note 3 2 2 4 2 8 3" xfId="28455" xr:uid="{00000000-0005-0000-0000-0000296F0000}"/>
    <cellStyle name="Note 3 2 2 4 2 9" xfId="28456" xr:uid="{00000000-0005-0000-0000-00002A6F0000}"/>
    <cellStyle name="Note 3 2 2 4 2 9 2" xfId="28457" xr:uid="{00000000-0005-0000-0000-00002B6F0000}"/>
    <cellStyle name="Note 3 2 2 4 2 9 2 2" xfId="28458" xr:uid="{00000000-0005-0000-0000-00002C6F0000}"/>
    <cellStyle name="Note 3 2 2 4 2 9 3" xfId="28459" xr:uid="{00000000-0005-0000-0000-00002D6F0000}"/>
    <cellStyle name="Note 3 2 2 4 20" xfId="28460" xr:uid="{00000000-0005-0000-0000-00002E6F0000}"/>
    <cellStyle name="Note 3 2 2 4 20 2" xfId="28461" xr:uid="{00000000-0005-0000-0000-00002F6F0000}"/>
    <cellStyle name="Note 3 2 2 4 20 2 2" xfId="28462" xr:uid="{00000000-0005-0000-0000-0000306F0000}"/>
    <cellStyle name="Note 3 2 2 4 20 3" xfId="28463" xr:uid="{00000000-0005-0000-0000-0000316F0000}"/>
    <cellStyle name="Note 3 2 2 4 21" xfId="28464" xr:uid="{00000000-0005-0000-0000-0000326F0000}"/>
    <cellStyle name="Note 3 2 2 4 21 2" xfId="28465" xr:uid="{00000000-0005-0000-0000-0000336F0000}"/>
    <cellStyle name="Note 3 2 2 4 21 2 2" xfId="28466" xr:uid="{00000000-0005-0000-0000-0000346F0000}"/>
    <cellStyle name="Note 3 2 2 4 21 3" xfId="28467" xr:uid="{00000000-0005-0000-0000-0000356F0000}"/>
    <cellStyle name="Note 3 2 2 4 22" xfId="28468" xr:uid="{00000000-0005-0000-0000-0000366F0000}"/>
    <cellStyle name="Note 3 2 2 4 22 2" xfId="28469" xr:uid="{00000000-0005-0000-0000-0000376F0000}"/>
    <cellStyle name="Note 3 2 2 4 23" xfId="28470" xr:uid="{00000000-0005-0000-0000-0000386F0000}"/>
    <cellStyle name="Note 3 2 2 4 24" xfId="28471" xr:uid="{00000000-0005-0000-0000-0000396F0000}"/>
    <cellStyle name="Note 3 2 2 4 3" xfId="28472" xr:uid="{00000000-0005-0000-0000-00003A6F0000}"/>
    <cellStyle name="Note 3 2 2 4 3 2" xfId="28473" xr:uid="{00000000-0005-0000-0000-00003B6F0000}"/>
    <cellStyle name="Note 3 2 2 4 3 2 2" xfId="28474" xr:uid="{00000000-0005-0000-0000-00003C6F0000}"/>
    <cellStyle name="Note 3 2 2 4 3 3" xfId="28475" xr:uid="{00000000-0005-0000-0000-00003D6F0000}"/>
    <cellStyle name="Note 3 2 2 4 3 4" xfId="28476" xr:uid="{00000000-0005-0000-0000-00003E6F0000}"/>
    <cellStyle name="Note 3 2 2 4 4" xfId="28477" xr:uid="{00000000-0005-0000-0000-00003F6F0000}"/>
    <cellStyle name="Note 3 2 2 4 4 2" xfId="28478" xr:uid="{00000000-0005-0000-0000-0000406F0000}"/>
    <cellStyle name="Note 3 2 2 4 4 2 2" xfId="28479" xr:uid="{00000000-0005-0000-0000-0000416F0000}"/>
    <cellStyle name="Note 3 2 2 4 4 3" xfId="28480" xr:uid="{00000000-0005-0000-0000-0000426F0000}"/>
    <cellStyle name="Note 3 2 2 4 4 4" xfId="28481" xr:uid="{00000000-0005-0000-0000-0000436F0000}"/>
    <cellStyle name="Note 3 2 2 4 5" xfId="28482" xr:uid="{00000000-0005-0000-0000-0000446F0000}"/>
    <cellStyle name="Note 3 2 2 4 5 2" xfId="28483" xr:uid="{00000000-0005-0000-0000-0000456F0000}"/>
    <cellStyle name="Note 3 2 2 4 5 2 2" xfId="28484" xr:uid="{00000000-0005-0000-0000-0000466F0000}"/>
    <cellStyle name="Note 3 2 2 4 5 3" xfId="28485" xr:uid="{00000000-0005-0000-0000-0000476F0000}"/>
    <cellStyle name="Note 3 2 2 4 6" xfId="28486" xr:uid="{00000000-0005-0000-0000-0000486F0000}"/>
    <cellStyle name="Note 3 2 2 4 6 2" xfId="28487" xr:uid="{00000000-0005-0000-0000-0000496F0000}"/>
    <cellStyle name="Note 3 2 2 4 6 2 2" xfId="28488" xr:uid="{00000000-0005-0000-0000-00004A6F0000}"/>
    <cellStyle name="Note 3 2 2 4 6 3" xfId="28489" xr:uid="{00000000-0005-0000-0000-00004B6F0000}"/>
    <cellStyle name="Note 3 2 2 4 7" xfId="28490" xr:uid="{00000000-0005-0000-0000-00004C6F0000}"/>
    <cellStyle name="Note 3 2 2 4 7 2" xfId="28491" xr:uid="{00000000-0005-0000-0000-00004D6F0000}"/>
    <cellStyle name="Note 3 2 2 4 7 2 2" xfId="28492" xr:uid="{00000000-0005-0000-0000-00004E6F0000}"/>
    <cellStyle name="Note 3 2 2 4 7 3" xfId="28493" xr:uid="{00000000-0005-0000-0000-00004F6F0000}"/>
    <cellStyle name="Note 3 2 2 4 8" xfId="28494" xr:uid="{00000000-0005-0000-0000-0000506F0000}"/>
    <cellStyle name="Note 3 2 2 4 8 2" xfId="28495" xr:uid="{00000000-0005-0000-0000-0000516F0000}"/>
    <cellStyle name="Note 3 2 2 4 8 2 2" xfId="28496" xr:uid="{00000000-0005-0000-0000-0000526F0000}"/>
    <cellStyle name="Note 3 2 2 4 8 3" xfId="28497" xr:uid="{00000000-0005-0000-0000-0000536F0000}"/>
    <cellStyle name="Note 3 2 2 4 9" xfId="28498" xr:uid="{00000000-0005-0000-0000-0000546F0000}"/>
    <cellStyle name="Note 3 2 2 4 9 2" xfId="28499" xr:uid="{00000000-0005-0000-0000-0000556F0000}"/>
    <cellStyle name="Note 3 2 2 4 9 2 2" xfId="28500" xr:uid="{00000000-0005-0000-0000-0000566F0000}"/>
    <cellStyle name="Note 3 2 2 4 9 3" xfId="28501" xr:uid="{00000000-0005-0000-0000-0000576F0000}"/>
    <cellStyle name="Note 3 2 2 5" xfId="28502" xr:uid="{00000000-0005-0000-0000-0000586F0000}"/>
    <cellStyle name="Note 3 2 2 5 10" xfId="28503" xr:uid="{00000000-0005-0000-0000-0000596F0000}"/>
    <cellStyle name="Note 3 2 2 5 10 2" xfId="28504" xr:uid="{00000000-0005-0000-0000-00005A6F0000}"/>
    <cellStyle name="Note 3 2 2 5 10 2 2" xfId="28505" xr:uid="{00000000-0005-0000-0000-00005B6F0000}"/>
    <cellStyle name="Note 3 2 2 5 10 3" xfId="28506" xr:uid="{00000000-0005-0000-0000-00005C6F0000}"/>
    <cellStyle name="Note 3 2 2 5 11" xfId="28507" xr:uid="{00000000-0005-0000-0000-00005D6F0000}"/>
    <cellStyle name="Note 3 2 2 5 11 2" xfId="28508" xr:uid="{00000000-0005-0000-0000-00005E6F0000}"/>
    <cellStyle name="Note 3 2 2 5 11 2 2" xfId="28509" xr:uid="{00000000-0005-0000-0000-00005F6F0000}"/>
    <cellStyle name="Note 3 2 2 5 11 3" xfId="28510" xr:uid="{00000000-0005-0000-0000-0000606F0000}"/>
    <cellStyle name="Note 3 2 2 5 12" xfId="28511" xr:uid="{00000000-0005-0000-0000-0000616F0000}"/>
    <cellStyle name="Note 3 2 2 5 12 2" xfId="28512" xr:uid="{00000000-0005-0000-0000-0000626F0000}"/>
    <cellStyle name="Note 3 2 2 5 12 2 2" xfId="28513" xr:uid="{00000000-0005-0000-0000-0000636F0000}"/>
    <cellStyle name="Note 3 2 2 5 12 3" xfId="28514" xr:uid="{00000000-0005-0000-0000-0000646F0000}"/>
    <cellStyle name="Note 3 2 2 5 13" xfId="28515" xr:uid="{00000000-0005-0000-0000-0000656F0000}"/>
    <cellStyle name="Note 3 2 2 5 13 2" xfId="28516" xr:uid="{00000000-0005-0000-0000-0000666F0000}"/>
    <cellStyle name="Note 3 2 2 5 13 2 2" xfId="28517" xr:uid="{00000000-0005-0000-0000-0000676F0000}"/>
    <cellStyle name="Note 3 2 2 5 13 3" xfId="28518" xr:uid="{00000000-0005-0000-0000-0000686F0000}"/>
    <cellStyle name="Note 3 2 2 5 14" xfId="28519" xr:uid="{00000000-0005-0000-0000-0000696F0000}"/>
    <cellStyle name="Note 3 2 2 5 14 2" xfId="28520" xr:uid="{00000000-0005-0000-0000-00006A6F0000}"/>
    <cellStyle name="Note 3 2 2 5 14 2 2" xfId="28521" xr:uid="{00000000-0005-0000-0000-00006B6F0000}"/>
    <cellStyle name="Note 3 2 2 5 14 3" xfId="28522" xr:uid="{00000000-0005-0000-0000-00006C6F0000}"/>
    <cellStyle name="Note 3 2 2 5 15" xfId="28523" xr:uid="{00000000-0005-0000-0000-00006D6F0000}"/>
    <cellStyle name="Note 3 2 2 5 15 2" xfId="28524" xr:uid="{00000000-0005-0000-0000-00006E6F0000}"/>
    <cellStyle name="Note 3 2 2 5 15 2 2" xfId="28525" xr:uid="{00000000-0005-0000-0000-00006F6F0000}"/>
    <cellStyle name="Note 3 2 2 5 15 3" xfId="28526" xr:uid="{00000000-0005-0000-0000-0000706F0000}"/>
    <cellStyle name="Note 3 2 2 5 16" xfId="28527" xr:uid="{00000000-0005-0000-0000-0000716F0000}"/>
    <cellStyle name="Note 3 2 2 5 16 2" xfId="28528" xr:uid="{00000000-0005-0000-0000-0000726F0000}"/>
    <cellStyle name="Note 3 2 2 5 16 2 2" xfId="28529" xr:uid="{00000000-0005-0000-0000-0000736F0000}"/>
    <cellStyle name="Note 3 2 2 5 16 3" xfId="28530" xr:uid="{00000000-0005-0000-0000-0000746F0000}"/>
    <cellStyle name="Note 3 2 2 5 17" xfId="28531" xr:uid="{00000000-0005-0000-0000-0000756F0000}"/>
    <cellStyle name="Note 3 2 2 5 17 2" xfId="28532" xr:uid="{00000000-0005-0000-0000-0000766F0000}"/>
    <cellStyle name="Note 3 2 2 5 17 2 2" xfId="28533" xr:uid="{00000000-0005-0000-0000-0000776F0000}"/>
    <cellStyle name="Note 3 2 2 5 17 3" xfId="28534" xr:uid="{00000000-0005-0000-0000-0000786F0000}"/>
    <cellStyle name="Note 3 2 2 5 18" xfId="28535" xr:uid="{00000000-0005-0000-0000-0000796F0000}"/>
    <cellStyle name="Note 3 2 2 5 18 2" xfId="28536" xr:uid="{00000000-0005-0000-0000-00007A6F0000}"/>
    <cellStyle name="Note 3 2 2 5 18 2 2" xfId="28537" xr:uid="{00000000-0005-0000-0000-00007B6F0000}"/>
    <cellStyle name="Note 3 2 2 5 18 3" xfId="28538" xr:uid="{00000000-0005-0000-0000-00007C6F0000}"/>
    <cellStyle name="Note 3 2 2 5 19" xfId="28539" xr:uid="{00000000-0005-0000-0000-00007D6F0000}"/>
    <cellStyle name="Note 3 2 2 5 19 2" xfId="28540" xr:uid="{00000000-0005-0000-0000-00007E6F0000}"/>
    <cellStyle name="Note 3 2 2 5 19 2 2" xfId="28541" xr:uid="{00000000-0005-0000-0000-00007F6F0000}"/>
    <cellStyle name="Note 3 2 2 5 19 3" xfId="28542" xr:uid="{00000000-0005-0000-0000-0000806F0000}"/>
    <cellStyle name="Note 3 2 2 5 2" xfId="28543" xr:uid="{00000000-0005-0000-0000-0000816F0000}"/>
    <cellStyle name="Note 3 2 2 5 2 2" xfId="28544" xr:uid="{00000000-0005-0000-0000-0000826F0000}"/>
    <cellStyle name="Note 3 2 2 5 2 2 2" xfId="28545" xr:uid="{00000000-0005-0000-0000-0000836F0000}"/>
    <cellStyle name="Note 3 2 2 5 2 3" xfId="28546" xr:uid="{00000000-0005-0000-0000-0000846F0000}"/>
    <cellStyle name="Note 3 2 2 5 2 4" xfId="28547" xr:uid="{00000000-0005-0000-0000-0000856F0000}"/>
    <cellStyle name="Note 3 2 2 5 20" xfId="28548" xr:uid="{00000000-0005-0000-0000-0000866F0000}"/>
    <cellStyle name="Note 3 2 2 5 20 2" xfId="28549" xr:uid="{00000000-0005-0000-0000-0000876F0000}"/>
    <cellStyle name="Note 3 2 2 5 20 2 2" xfId="28550" xr:uid="{00000000-0005-0000-0000-0000886F0000}"/>
    <cellStyle name="Note 3 2 2 5 20 3" xfId="28551" xr:uid="{00000000-0005-0000-0000-0000896F0000}"/>
    <cellStyle name="Note 3 2 2 5 21" xfId="28552" xr:uid="{00000000-0005-0000-0000-00008A6F0000}"/>
    <cellStyle name="Note 3 2 2 5 21 2" xfId="28553" xr:uid="{00000000-0005-0000-0000-00008B6F0000}"/>
    <cellStyle name="Note 3 2 2 5 22" xfId="28554" xr:uid="{00000000-0005-0000-0000-00008C6F0000}"/>
    <cellStyle name="Note 3 2 2 5 23" xfId="28555" xr:uid="{00000000-0005-0000-0000-00008D6F0000}"/>
    <cellStyle name="Note 3 2 2 5 3" xfId="28556" xr:uid="{00000000-0005-0000-0000-00008E6F0000}"/>
    <cellStyle name="Note 3 2 2 5 3 2" xfId="28557" xr:uid="{00000000-0005-0000-0000-00008F6F0000}"/>
    <cellStyle name="Note 3 2 2 5 3 2 2" xfId="28558" xr:uid="{00000000-0005-0000-0000-0000906F0000}"/>
    <cellStyle name="Note 3 2 2 5 3 3" xfId="28559" xr:uid="{00000000-0005-0000-0000-0000916F0000}"/>
    <cellStyle name="Note 3 2 2 5 4" xfId="28560" xr:uid="{00000000-0005-0000-0000-0000926F0000}"/>
    <cellStyle name="Note 3 2 2 5 4 2" xfId="28561" xr:uid="{00000000-0005-0000-0000-0000936F0000}"/>
    <cellStyle name="Note 3 2 2 5 4 2 2" xfId="28562" xr:uid="{00000000-0005-0000-0000-0000946F0000}"/>
    <cellStyle name="Note 3 2 2 5 4 3" xfId="28563" xr:uid="{00000000-0005-0000-0000-0000956F0000}"/>
    <cellStyle name="Note 3 2 2 5 5" xfId="28564" xr:uid="{00000000-0005-0000-0000-0000966F0000}"/>
    <cellStyle name="Note 3 2 2 5 5 2" xfId="28565" xr:uid="{00000000-0005-0000-0000-0000976F0000}"/>
    <cellStyle name="Note 3 2 2 5 5 2 2" xfId="28566" xr:uid="{00000000-0005-0000-0000-0000986F0000}"/>
    <cellStyle name="Note 3 2 2 5 5 3" xfId="28567" xr:uid="{00000000-0005-0000-0000-0000996F0000}"/>
    <cellStyle name="Note 3 2 2 5 6" xfId="28568" xr:uid="{00000000-0005-0000-0000-00009A6F0000}"/>
    <cellStyle name="Note 3 2 2 5 6 2" xfId="28569" xr:uid="{00000000-0005-0000-0000-00009B6F0000}"/>
    <cellStyle name="Note 3 2 2 5 6 2 2" xfId="28570" xr:uid="{00000000-0005-0000-0000-00009C6F0000}"/>
    <cellStyle name="Note 3 2 2 5 6 3" xfId="28571" xr:uid="{00000000-0005-0000-0000-00009D6F0000}"/>
    <cellStyle name="Note 3 2 2 5 7" xfId="28572" xr:uid="{00000000-0005-0000-0000-00009E6F0000}"/>
    <cellStyle name="Note 3 2 2 5 7 2" xfId="28573" xr:uid="{00000000-0005-0000-0000-00009F6F0000}"/>
    <cellStyle name="Note 3 2 2 5 7 2 2" xfId="28574" xr:uid="{00000000-0005-0000-0000-0000A06F0000}"/>
    <cellStyle name="Note 3 2 2 5 7 3" xfId="28575" xr:uid="{00000000-0005-0000-0000-0000A16F0000}"/>
    <cellStyle name="Note 3 2 2 5 8" xfId="28576" xr:uid="{00000000-0005-0000-0000-0000A26F0000}"/>
    <cellStyle name="Note 3 2 2 5 8 2" xfId="28577" xr:uid="{00000000-0005-0000-0000-0000A36F0000}"/>
    <cellStyle name="Note 3 2 2 5 8 2 2" xfId="28578" xr:uid="{00000000-0005-0000-0000-0000A46F0000}"/>
    <cellStyle name="Note 3 2 2 5 8 3" xfId="28579" xr:uid="{00000000-0005-0000-0000-0000A56F0000}"/>
    <cellStyle name="Note 3 2 2 5 9" xfId="28580" xr:uid="{00000000-0005-0000-0000-0000A66F0000}"/>
    <cellStyle name="Note 3 2 2 5 9 2" xfId="28581" xr:uid="{00000000-0005-0000-0000-0000A76F0000}"/>
    <cellStyle name="Note 3 2 2 5 9 2 2" xfId="28582" xr:uid="{00000000-0005-0000-0000-0000A86F0000}"/>
    <cellStyle name="Note 3 2 2 5 9 3" xfId="28583" xr:uid="{00000000-0005-0000-0000-0000A96F0000}"/>
    <cellStyle name="Note 3 2 2 6" xfId="28584" xr:uid="{00000000-0005-0000-0000-0000AA6F0000}"/>
    <cellStyle name="Note 3 2 2 6 2" xfId="28585" xr:uid="{00000000-0005-0000-0000-0000AB6F0000}"/>
    <cellStyle name="Note 3 2 2 6 2 2" xfId="28586" xr:uid="{00000000-0005-0000-0000-0000AC6F0000}"/>
    <cellStyle name="Note 3 2 2 6 3" xfId="28587" xr:uid="{00000000-0005-0000-0000-0000AD6F0000}"/>
    <cellStyle name="Note 3 2 2 6 4" xfId="28588" xr:uid="{00000000-0005-0000-0000-0000AE6F0000}"/>
    <cellStyle name="Note 3 2 2 7" xfId="28589" xr:uid="{00000000-0005-0000-0000-0000AF6F0000}"/>
    <cellStyle name="Note 3 2 2 7 2" xfId="28590" xr:uid="{00000000-0005-0000-0000-0000B06F0000}"/>
    <cellStyle name="Note 3 2 2 7 2 2" xfId="28591" xr:uid="{00000000-0005-0000-0000-0000B16F0000}"/>
    <cellStyle name="Note 3 2 2 7 3" xfId="28592" xr:uid="{00000000-0005-0000-0000-0000B26F0000}"/>
    <cellStyle name="Note 3 2 2 8" xfId="28593" xr:uid="{00000000-0005-0000-0000-0000B36F0000}"/>
    <cellStyle name="Note 3 2 2 8 2" xfId="28594" xr:uid="{00000000-0005-0000-0000-0000B46F0000}"/>
    <cellStyle name="Note 3 2 2 8 2 2" xfId="28595" xr:uid="{00000000-0005-0000-0000-0000B56F0000}"/>
    <cellStyle name="Note 3 2 2 8 3" xfId="28596" xr:uid="{00000000-0005-0000-0000-0000B66F0000}"/>
    <cellStyle name="Note 3 2 2 9" xfId="28597" xr:uid="{00000000-0005-0000-0000-0000B76F0000}"/>
    <cellStyle name="Note 3 2 2 9 2" xfId="28598" xr:uid="{00000000-0005-0000-0000-0000B86F0000}"/>
    <cellStyle name="Note 3 2 2 9 2 2" xfId="28599" xr:uid="{00000000-0005-0000-0000-0000B96F0000}"/>
    <cellStyle name="Note 3 2 2 9 3" xfId="28600" xr:uid="{00000000-0005-0000-0000-0000BA6F0000}"/>
    <cellStyle name="Note 3 2 20" xfId="28601" xr:uid="{00000000-0005-0000-0000-0000BB6F0000}"/>
    <cellStyle name="Note 3 2 20 2" xfId="28602" xr:uid="{00000000-0005-0000-0000-0000BC6F0000}"/>
    <cellStyle name="Note 3 2 20 2 2" xfId="28603" xr:uid="{00000000-0005-0000-0000-0000BD6F0000}"/>
    <cellStyle name="Note 3 2 20 3" xfId="28604" xr:uid="{00000000-0005-0000-0000-0000BE6F0000}"/>
    <cellStyle name="Note 3 2 21" xfId="28605" xr:uid="{00000000-0005-0000-0000-0000BF6F0000}"/>
    <cellStyle name="Note 3 2 21 2" xfId="28606" xr:uid="{00000000-0005-0000-0000-0000C06F0000}"/>
    <cellStyle name="Note 3 2 21 2 2" xfId="28607" xr:uid="{00000000-0005-0000-0000-0000C16F0000}"/>
    <cellStyle name="Note 3 2 21 3" xfId="28608" xr:uid="{00000000-0005-0000-0000-0000C26F0000}"/>
    <cellStyle name="Note 3 2 22" xfId="28609" xr:uid="{00000000-0005-0000-0000-0000C36F0000}"/>
    <cellStyle name="Note 3 2 22 2" xfId="28610" xr:uid="{00000000-0005-0000-0000-0000C46F0000}"/>
    <cellStyle name="Note 3 2 23" xfId="28611" xr:uid="{00000000-0005-0000-0000-0000C56F0000}"/>
    <cellStyle name="Note 3 2 24" xfId="28612" xr:uid="{00000000-0005-0000-0000-0000C66F0000}"/>
    <cellStyle name="Note 3 2 25" xfId="28613" xr:uid="{00000000-0005-0000-0000-0000C76F0000}"/>
    <cellStyle name="Note 3 2 26" xfId="28614" xr:uid="{00000000-0005-0000-0000-0000C86F0000}"/>
    <cellStyle name="Note 3 2 27" xfId="28615" xr:uid="{00000000-0005-0000-0000-0000C96F0000}"/>
    <cellStyle name="Note 3 2 3" xfId="28616" xr:uid="{00000000-0005-0000-0000-0000CA6F0000}"/>
    <cellStyle name="Note 3 2 3 10" xfId="28617" xr:uid="{00000000-0005-0000-0000-0000CB6F0000}"/>
    <cellStyle name="Note 3 2 3 10 2" xfId="28618" xr:uid="{00000000-0005-0000-0000-0000CC6F0000}"/>
    <cellStyle name="Note 3 2 3 10 2 2" xfId="28619" xr:uid="{00000000-0005-0000-0000-0000CD6F0000}"/>
    <cellStyle name="Note 3 2 3 10 3" xfId="28620" xr:uid="{00000000-0005-0000-0000-0000CE6F0000}"/>
    <cellStyle name="Note 3 2 3 11" xfId="28621" xr:uid="{00000000-0005-0000-0000-0000CF6F0000}"/>
    <cellStyle name="Note 3 2 3 11 2" xfId="28622" xr:uid="{00000000-0005-0000-0000-0000D06F0000}"/>
    <cellStyle name="Note 3 2 3 11 2 2" xfId="28623" xr:uid="{00000000-0005-0000-0000-0000D16F0000}"/>
    <cellStyle name="Note 3 2 3 11 3" xfId="28624" xr:uid="{00000000-0005-0000-0000-0000D26F0000}"/>
    <cellStyle name="Note 3 2 3 12" xfId="28625" xr:uid="{00000000-0005-0000-0000-0000D36F0000}"/>
    <cellStyle name="Note 3 2 3 12 2" xfId="28626" xr:uid="{00000000-0005-0000-0000-0000D46F0000}"/>
    <cellStyle name="Note 3 2 3 12 2 2" xfId="28627" xr:uid="{00000000-0005-0000-0000-0000D56F0000}"/>
    <cellStyle name="Note 3 2 3 12 3" xfId="28628" xr:uid="{00000000-0005-0000-0000-0000D66F0000}"/>
    <cellStyle name="Note 3 2 3 13" xfId="28629" xr:uid="{00000000-0005-0000-0000-0000D76F0000}"/>
    <cellStyle name="Note 3 2 3 13 2" xfId="28630" xr:uid="{00000000-0005-0000-0000-0000D86F0000}"/>
    <cellStyle name="Note 3 2 3 13 2 2" xfId="28631" xr:uid="{00000000-0005-0000-0000-0000D96F0000}"/>
    <cellStyle name="Note 3 2 3 13 3" xfId="28632" xr:uid="{00000000-0005-0000-0000-0000DA6F0000}"/>
    <cellStyle name="Note 3 2 3 14" xfId="28633" xr:uid="{00000000-0005-0000-0000-0000DB6F0000}"/>
    <cellStyle name="Note 3 2 3 14 2" xfId="28634" xr:uid="{00000000-0005-0000-0000-0000DC6F0000}"/>
    <cellStyle name="Note 3 2 3 14 2 2" xfId="28635" xr:uid="{00000000-0005-0000-0000-0000DD6F0000}"/>
    <cellStyle name="Note 3 2 3 14 3" xfId="28636" xr:uid="{00000000-0005-0000-0000-0000DE6F0000}"/>
    <cellStyle name="Note 3 2 3 15" xfId="28637" xr:uid="{00000000-0005-0000-0000-0000DF6F0000}"/>
    <cellStyle name="Note 3 2 3 15 2" xfId="28638" xr:uid="{00000000-0005-0000-0000-0000E06F0000}"/>
    <cellStyle name="Note 3 2 3 15 2 2" xfId="28639" xr:uid="{00000000-0005-0000-0000-0000E16F0000}"/>
    <cellStyle name="Note 3 2 3 15 3" xfId="28640" xr:uid="{00000000-0005-0000-0000-0000E26F0000}"/>
    <cellStyle name="Note 3 2 3 16" xfId="28641" xr:uid="{00000000-0005-0000-0000-0000E36F0000}"/>
    <cellStyle name="Note 3 2 3 16 2" xfId="28642" xr:uid="{00000000-0005-0000-0000-0000E46F0000}"/>
    <cellStyle name="Note 3 2 3 16 2 2" xfId="28643" xr:uid="{00000000-0005-0000-0000-0000E56F0000}"/>
    <cellStyle name="Note 3 2 3 16 3" xfId="28644" xr:uid="{00000000-0005-0000-0000-0000E66F0000}"/>
    <cellStyle name="Note 3 2 3 17" xfId="28645" xr:uid="{00000000-0005-0000-0000-0000E76F0000}"/>
    <cellStyle name="Note 3 2 3 17 2" xfId="28646" xr:uid="{00000000-0005-0000-0000-0000E86F0000}"/>
    <cellStyle name="Note 3 2 3 17 2 2" xfId="28647" xr:uid="{00000000-0005-0000-0000-0000E96F0000}"/>
    <cellStyle name="Note 3 2 3 17 3" xfId="28648" xr:uid="{00000000-0005-0000-0000-0000EA6F0000}"/>
    <cellStyle name="Note 3 2 3 18" xfId="28649" xr:uid="{00000000-0005-0000-0000-0000EB6F0000}"/>
    <cellStyle name="Note 3 2 3 18 2" xfId="28650" xr:uid="{00000000-0005-0000-0000-0000EC6F0000}"/>
    <cellStyle name="Note 3 2 3 19" xfId="28651" xr:uid="{00000000-0005-0000-0000-0000ED6F0000}"/>
    <cellStyle name="Note 3 2 3 2" xfId="28652" xr:uid="{00000000-0005-0000-0000-0000EE6F0000}"/>
    <cellStyle name="Note 3 2 3 2 10" xfId="28653" xr:uid="{00000000-0005-0000-0000-0000EF6F0000}"/>
    <cellStyle name="Note 3 2 3 2 10 2" xfId="28654" xr:uid="{00000000-0005-0000-0000-0000F06F0000}"/>
    <cellStyle name="Note 3 2 3 2 10 2 2" xfId="28655" xr:uid="{00000000-0005-0000-0000-0000F16F0000}"/>
    <cellStyle name="Note 3 2 3 2 10 3" xfId="28656" xr:uid="{00000000-0005-0000-0000-0000F26F0000}"/>
    <cellStyle name="Note 3 2 3 2 11" xfId="28657" xr:uid="{00000000-0005-0000-0000-0000F36F0000}"/>
    <cellStyle name="Note 3 2 3 2 11 2" xfId="28658" xr:uid="{00000000-0005-0000-0000-0000F46F0000}"/>
    <cellStyle name="Note 3 2 3 2 11 2 2" xfId="28659" xr:uid="{00000000-0005-0000-0000-0000F56F0000}"/>
    <cellStyle name="Note 3 2 3 2 11 3" xfId="28660" xr:uid="{00000000-0005-0000-0000-0000F66F0000}"/>
    <cellStyle name="Note 3 2 3 2 12" xfId="28661" xr:uid="{00000000-0005-0000-0000-0000F76F0000}"/>
    <cellStyle name="Note 3 2 3 2 12 2" xfId="28662" xr:uid="{00000000-0005-0000-0000-0000F86F0000}"/>
    <cellStyle name="Note 3 2 3 2 12 2 2" xfId="28663" xr:uid="{00000000-0005-0000-0000-0000F96F0000}"/>
    <cellStyle name="Note 3 2 3 2 12 3" xfId="28664" xr:uid="{00000000-0005-0000-0000-0000FA6F0000}"/>
    <cellStyle name="Note 3 2 3 2 13" xfId="28665" xr:uid="{00000000-0005-0000-0000-0000FB6F0000}"/>
    <cellStyle name="Note 3 2 3 2 13 2" xfId="28666" xr:uid="{00000000-0005-0000-0000-0000FC6F0000}"/>
    <cellStyle name="Note 3 2 3 2 13 2 2" xfId="28667" xr:uid="{00000000-0005-0000-0000-0000FD6F0000}"/>
    <cellStyle name="Note 3 2 3 2 13 3" xfId="28668" xr:uid="{00000000-0005-0000-0000-0000FE6F0000}"/>
    <cellStyle name="Note 3 2 3 2 14" xfId="28669" xr:uid="{00000000-0005-0000-0000-0000FF6F0000}"/>
    <cellStyle name="Note 3 2 3 2 14 2" xfId="28670" xr:uid="{00000000-0005-0000-0000-000000700000}"/>
    <cellStyle name="Note 3 2 3 2 14 2 2" xfId="28671" xr:uid="{00000000-0005-0000-0000-000001700000}"/>
    <cellStyle name="Note 3 2 3 2 14 3" xfId="28672" xr:uid="{00000000-0005-0000-0000-000002700000}"/>
    <cellStyle name="Note 3 2 3 2 15" xfId="28673" xr:uid="{00000000-0005-0000-0000-000003700000}"/>
    <cellStyle name="Note 3 2 3 2 15 2" xfId="28674" xr:uid="{00000000-0005-0000-0000-000004700000}"/>
    <cellStyle name="Note 3 2 3 2 15 2 2" xfId="28675" xr:uid="{00000000-0005-0000-0000-000005700000}"/>
    <cellStyle name="Note 3 2 3 2 15 3" xfId="28676" xr:uid="{00000000-0005-0000-0000-000006700000}"/>
    <cellStyle name="Note 3 2 3 2 16" xfId="28677" xr:uid="{00000000-0005-0000-0000-000007700000}"/>
    <cellStyle name="Note 3 2 3 2 16 2" xfId="28678" xr:uid="{00000000-0005-0000-0000-000008700000}"/>
    <cellStyle name="Note 3 2 3 2 16 2 2" xfId="28679" xr:uid="{00000000-0005-0000-0000-000009700000}"/>
    <cellStyle name="Note 3 2 3 2 16 3" xfId="28680" xr:uid="{00000000-0005-0000-0000-00000A700000}"/>
    <cellStyle name="Note 3 2 3 2 17" xfId="28681" xr:uid="{00000000-0005-0000-0000-00000B700000}"/>
    <cellStyle name="Note 3 2 3 2 17 2" xfId="28682" xr:uid="{00000000-0005-0000-0000-00000C700000}"/>
    <cellStyle name="Note 3 2 3 2 17 2 2" xfId="28683" xr:uid="{00000000-0005-0000-0000-00000D700000}"/>
    <cellStyle name="Note 3 2 3 2 17 3" xfId="28684" xr:uid="{00000000-0005-0000-0000-00000E700000}"/>
    <cellStyle name="Note 3 2 3 2 18" xfId="28685" xr:uid="{00000000-0005-0000-0000-00000F700000}"/>
    <cellStyle name="Note 3 2 3 2 18 2" xfId="28686" xr:uid="{00000000-0005-0000-0000-000010700000}"/>
    <cellStyle name="Note 3 2 3 2 18 2 2" xfId="28687" xr:uid="{00000000-0005-0000-0000-000011700000}"/>
    <cellStyle name="Note 3 2 3 2 18 3" xfId="28688" xr:uid="{00000000-0005-0000-0000-000012700000}"/>
    <cellStyle name="Note 3 2 3 2 19" xfId="28689" xr:uid="{00000000-0005-0000-0000-000013700000}"/>
    <cellStyle name="Note 3 2 3 2 19 2" xfId="28690" xr:uid="{00000000-0005-0000-0000-000014700000}"/>
    <cellStyle name="Note 3 2 3 2 19 2 2" xfId="28691" xr:uid="{00000000-0005-0000-0000-000015700000}"/>
    <cellStyle name="Note 3 2 3 2 19 3" xfId="28692" xr:uid="{00000000-0005-0000-0000-000016700000}"/>
    <cellStyle name="Note 3 2 3 2 2" xfId="28693" xr:uid="{00000000-0005-0000-0000-000017700000}"/>
    <cellStyle name="Note 3 2 3 2 2 2" xfId="28694" xr:uid="{00000000-0005-0000-0000-000018700000}"/>
    <cellStyle name="Note 3 2 3 2 2 2 2" xfId="28695" xr:uid="{00000000-0005-0000-0000-000019700000}"/>
    <cellStyle name="Note 3 2 3 2 2 2 2 2" xfId="28696" xr:uid="{00000000-0005-0000-0000-00001A700000}"/>
    <cellStyle name="Note 3 2 3 2 2 2 3" xfId="28697" xr:uid="{00000000-0005-0000-0000-00001B700000}"/>
    <cellStyle name="Note 3 2 3 2 2 2 4" xfId="28698" xr:uid="{00000000-0005-0000-0000-00001C700000}"/>
    <cellStyle name="Note 3 2 3 2 2 3" xfId="28699" xr:uid="{00000000-0005-0000-0000-00001D700000}"/>
    <cellStyle name="Note 3 2 3 2 2 3 2" xfId="28700" xr:uid="{00000000-0005-0000-0000-00001E700000}"/>
    <cellStyle name="Note 3 2 3 2 2 4" xfId="28701" xr:uid="{00000000-0005-0000-0000-00001F700000}"/>
    <cellStyle name="Note 3 2 3 2 2 5" xfId="28702" xr:uid="{00000000-0005-0000-0000-000020700000}"/>
    <cellStyle name="Note 3 2 3 2 20" xfId="28703" xr:uid="{00000000-0005-0000-0000-000021700000}"/>
    <cellStyle name="Note 3 2 3 2 20 2" xfId="28704" xr:uid="{00000000-0005-0000-0000-000022700000}"/>
    <cellStyle name="Note 3 2 3 2 20 2 2" xfId="28705" xr:uid="{00000000-0005-0000-0000-000023700000}"/>
    <cellStyle name="Note 3 2 3 2 20 3" xfId="28706" xr:uid="{00000000-0005-0000-0000-000024700000}"/>
    <cellStyle name="Note 3 2 3 2 21" xfId="28707" xr:uid="{00000000-0005-0000-0000-000025700000}"/>
    <cellStyle name="Note 3 2 3 2 21 2" xfId="28708" xr:uid="{00000000-0005-0000-0000-000026700000}"/>
    <cellStyle name="Note 3 2 3 2 22" xfId="28709" xr:uid="{00000000-0005-0000-0000-000027700000}"/>
    <cellStyle name="Note 3 2 3 2 23" xfId="28710" xr:uid="{00000000-0005-0000-0000-000028700000}"/>
    <cellStyle name="Note 3 2 3 2 3" xfId="28711" xr:uid="{00000000-0005-0000-0000-000029700000}"/>
    <cellStyle name="Note 3 2 3 2 3 2" xfId="28712" xr:uid="{00000000-0005-0000-0000-00002A700000}"/>
    <cellStyle name="Note 3 2 3 2 3 2 2" xfId="28713" xr:uid="{00000000-0005-0000-0000-00002B700000}"/>
    <cellStyle name="Note 3 2 3 2 3 2 3" xfId="28714" xr:uid="{00000000-0005-0000-0000-00002C700000}"/>
    <cellStyle name="Note 3 2 3 2 3 3" xfId="28715" xr:uid="{00000000-0005-0000-0000-00002D700000}"/>
    <cellStyle name="Note 3 2 3 2 3 3 2" xfId="28716" xr:uid="{00000000-0005-0000-0000-00002E700000}"/>
    <cellStyle name="Note 3 2 3 2 3 4" xfId="28717" xr:uid="{00000000-0005-0000-0000-00002F700000}"/>
    <cellStyle name="Note 3 2 3 2 4" xfId="28718" xr:uid="{00000000-0005-0000-0000-000030700000}"/>
    <cellStyle name="Note 3 2 3 2 4 2" xfId="28719" xr:uid="{00000000-0005-0000-0000-000031700000}"/>
    <cellStyle name="Note 3 2 3 2 4 2 2" xfId="28720" xr:uid="{00000000-0005-0000-0000-000032700000}"/>
    <cellStyle name="Note 3 2 3 2 4 3" xfId="28721" xr:uid="{00000000-0005-0000-0000-000033700000}"/>
    <cellStyle name="Note 3 2 3 2 4 4" xfId="28722" xr:uid="{00000000-0005-0000-0000-000034700000}"/>
    <cellStyle name="Note 3 2 3 2 5" xfId="28723" xr:uid="{00000000-0005-0000-0000-000035700000}"/>
    <cellStyle name="Note 3 2 3 2 5 2" xfId="28724" xr:uid="{00000000-0005-0000-0000-000036700000}"/>
    <cellStyle name="Note 3 2 3 2 5 2 2" xfId="28725" xr:uid="{00000000-0005-0000-0000-000037700000}"/>
    <cellStyle name="Note 3 2 3 2 5 3" xfId="28726" xr:uid="{00000000-0005-0000-0000-000038700000}"/>
    <cellStyle name="Note 3 2 3 2 5 4" xfId="28727" xr:uid="{00000000-0005-0000-0000-000039700000}"/>
    <cellStyle name="Note 3 2 3 2 6" xfId="28728" xr:uid="{00000000-0005-0000-0000-00003A700000}"/>
    <cellStyle name="Note 3 2 3 2 6 2" xfId="28729" xr:uid="{00000000-0005-0000-0000-00003B700000}"/>
    <cellStyle name="Note 3 2 3 2 6 2 2" xfId="28730" xr:uid="{00000000-0005-0000-0000-00003C700000}"/>
    <cellStyle name="Note 3 2 3 2 6 3" xfId="28731" xr:uid="{00000000-0005-0000-0000-00003D700000}"/>
    <cellStyle name="Note 3 2 3 2 7" xfId="28732" xr:uid="{00000000-0005-0000-0000-00003E700000}"/>
    <cellStyle name="Note 3 2 3 2 7 2" xfId="28733" xr:uid="{00000000-0005-0000-0000-00003F700000}"/>
    <cellStyle name="Note 3 2 3 2 7 2 2" xfId="28734" xr:uid="{00000000-0005-0000-0000-000040700000}"/>
    <cellStyle name="Note 3 2 3 2 7 3" xfId="28735" xr:uid="{00000000-0005-0000-0000-000041700000}"/>
    <cellStyle name="Note 3 2 3 2 8" xfId="28736" xr:uid="{00000000-0005-0000-0000-000042700000}"/>
    <cellStyle name="Note 3 2 3 2 8 2" xfId="28737" xr:uid="{00000000-0005-0000-0000-000043700000}"/>
    <cellStyle name="Note 3 2 3 2 8 2 2" xfId="28738" xr:uid="{00000000-0005-0000-0000-000044700000}"/>
    <cellStyle name="Note 3 2 3 2 8 3" xfId="28739" xr:uid="{00000000-0005-0000-0000-000045700000}"/>
    <cellStyle name="Note 3 2 3 2 9" xfId="28740" xr:uid="{00000000-0005-0000-0000-000046700000}"/>
    <cellStyle name="Note 3 2 3 2 9 2" xfId="28741" xr:uid="{00000000-0005-0000-0000-000047700000}"/>
    <cellStyle name="Note 3 2 3 2 9 2 2" xfId="28742" xr:uid="{00000000-0005-0000-0000-000048700000}"/>
    <cellStyle name="Note 3 2 3 2 9 3" xfId="28743" xr:uid="{00000000-0005-0000-0000-000049700000}"/>
    <cellStyle name="Note 3 2 3 20" xfId="28744" xr:uid="{00000000-0005-0000-0000-00004A700000}"/>
    <cellStyle name="Note 3 2 3 3" xfId="28745" xr:uid="{00000000-0005-0000-0000-00004B700000}"/>
    <cellStyle name="Note 3 2 3 3 2" xfId="28746" xr:uid="{00000000-0005-0000-0000-00004C700000}"/>
    <cellStyle name="Note 3 2 3 3 2 2" xfId="28747" xr:uid="{00000000-0005-0000-0000-00004D700000}"/>
    <cellStyle name="Note 3 2 3 3 2 2 2" xfId="28748" xr:uid="{00000000-0005-0000-0000-00004E700000}"/>
    <cellStyle name="Note 3 2 3 3 2 3" xfId="28749" xr:uid="{00000000-0005-0000-0000-00004F700000}"/>
    <cellStyle name="Note 3 2 3 3 2 4" xfId="28750" xr:uid="{00000000-0005-0000-0000-000050700000}"/>
    <cellStyle name="Note 3 2 3 3 3" xfId="28751" xr:uid="{00000000-0005-0000-0000-000051700000}"/>
    <cellStyle name="Note 3 2 3 3 3 2" xfId="28752" xr:uid="{00000000-0005-0000-0000-000052700000}"/>
    <cellStyle name="Note 3 2 3 3 4" xfId="28753" xr:uid="{00000000-0005-0000-0000-000053700000}"/>
    <cellStyle name="Note 3 2 3 3 5" xfId="28754" xr:uid="{00000000-0005-0000-0000-000054700000}"/>
    <cellStyle name="Note 3 2 3 4" xfId="28755" xr:uid="{00000000-0005-0000-0000-000055700000}"/>
    <cellStyle name="Note 3 2 3 4 2" xfId="28756" xr:uid="{00000000-0005-0000-0000-000056700000}"/>
    <cellStyle name="Note 3 2 3 4 2 2" xfId="28757" xr:uid="{00000000-0005-0000-0000-000057700000}"/>
    <cellStyle name="Note 3 2 3 4 2 3" xfId="28758" xr:uid="{00000000-0005-0000-0000-000058700000}"/>
    <cellStyle name="Note 3 2 3 4 3" xfId="28759" xr:uid="{00000000-0005-0000-0000-000059700000}"/>
    <cellStyle name="Note 3 2 3 4 3 2" xfId="28760" xr:uid="{00000000-0005-0000-0000-00005A700000}"/>
    <cellStyle name="Note 3 2 3 4 4" xfId="28761" xr:uid="{00000000-0005-0000-0000-00005B700000}"/>
    <cellStyle name="Note 3 2 3 5" xfId="28762" xr:uid="{00000000-0005-0000-0000-00005C700000}"/>
    <cellStyle name="Note 3 2 3 5 2" xfId="28763" xr:uid="{00000000-0005-0000-0000-00005D700000}"/>
    <cellStyle name="Note 3 2 3 5 2 2" xfId="28764" xr:uid="{00000000-0005-0000-0000-00005E700000}"/>
    <cellStyle name="Note 3 2 3 5 2 3" xfId="28765" xr:uid="{00000000-0005-0000-0000-00005F700000}"/>
    <cellStyle name="Note 3 2 3 5 3" xfId="28766" xr:uid="{00000000-0005-0000-0000-000060700000}"/>
    <cellStyle name="Note 3 2 3 5 4" xfId="28767" xr:uid="{00000000-0005-0000-0000-000061700000}"/>
    <cellStyle name="Note 3 2 3 6" xfId="28768" xr:uid="{00000000-0005-0000-0000-000062700000}"/>
    <cellStyle name="Note 3 2 3 6 2" xfId="28769" xr:uid="{00000000-0005-0000-0000-000063700000}"/>
    <cellStyle name="Note 3 2 3 6 2 2" xfId="28770" xr:uid="{00000000-0005-0000-0000-000064700000}"/>
    <cellStyle name="Note 3 2 3 6 3" xfId="28771" xr:uid="{00000000-0005-0000-0000-000065700000}"/>
    <cellStyle name="Note 3 2 3 6 4" xfId="28772" xr:uid="{00000000-0005-0000-0000-000066700000}"/>
    <cellStyle name="Note 3 2 3 7" xfId="28773" xr:uid="{00000000-0005-0000-0000-000067700000}"/>
    <cellStyle name="Note 3 2 3 7 2" xfId="28774" xr:uid="{00000000-0005-0000-0000-000068700000}"/>
    <cellStyle name="Note 3 2 3 7 2 2" xfId="28775" xr:uid="{00000000-0005-0000-0000-000069700000}"/>
    <cellStyle name="Note 3 2 3 7 3" xfId="28776" xr:uid="{00000000-0005-0000-0000-00006A700000}"/>
    <cellStyle name="Note 3 2 3 8" xfId="28777" xr:uid="{00000000-0005-0000-0000-00006B700000}"/>
    <cellStyle name="Note 3 2 3 8 2" xfId="28778" xr:uid="{00000000-0005-0000-0000-00006C700000}"/>
    <cellStyle name="Note 3 2 3 8 2 2" xfId="28779" xr:uid="{00000000-0005-0000-0000-00006D700000}"/>
    <cellStyle name="Note 3 2 3 8 3" xfId="28780" xr:uid="{00000000-0005-0000-0000-00006E700000}"/>
    <cellStyle name="Note 3 2 3 9" xfId="28781" xr:uid="{00000000-0005-0000-0000-00006F700000}"/>
    <cellStyle name="Note 3 2 3 9 2" xfId="28782" xr:uid="{00000000-0005-0000-0000-000070700000}"/>
    <cellStyle name="Note 3 2 3 9 2 2" xfId="28783" xr:uid="{00000000-0005-0000-0000-000071700000}"/>
    <cellStyle name="Note 3 2 3 9 3" xfId="28784" xr:uid="{00000000-0005-0000-0000-000072700000}"/>
    <cellStyle name="Note 3 2 4" xfId="28785" xr:uid="{00000000-0005-0000-0000-000073700000}"/>
    <cellStyle name="Note 3 2 4 10" xfId="28786" xr:uid="{00000000-0005-0000-0000-000074700000}"/>
    <cellStyle name="Note 3 2 4 10 2" xfId="28787" xr:uid="{00000000-0005-0000-0000-000075700000}"/>
    <cellStyle name="Note 3 2 4 10 2 2" xfId="28788" xr:uid="{00000000-0005-0000-0000-000076700000}"/>
    <cellStyle name="Note 3 2 4 10 3" xfId="28789" xr:uid="{00000000-0005-0000-0000-000077700000}"/>
    <cellStyle name="Note 3 2 4 11" xfId="28790" xr:uid="{00000000-0005-0000-0000-000078700000}"/>
    <cellStyle name="Note 3 2 4 11 2" xfId="28791" xr:uid="{00000000-0005-0000-0000-000079700000}"/>
    <cellStyle name="Note 3 2 4 11 2 2" xfId="28792" xr:uid="{00000000-0005-0000-0000-00007A700000}"/>
    <cellStyle name="Note 3 2 4 11 3" xfId="28793" xr:uid="{00000000-0005-0000-0000-00007B700000}"/>
    <cellStyle name="Note 3 2 4 12" xfId="28794" xr:uid="{00000000-0005-0000-0000-00007C700000}"/>
    <cellStyle name="Note 3 2 4 12 2" xfId="28795" xr:uid="{00000000-0005-0000-0000-00007D700000}"/>
    <cellStyle name="Note 3 2 4 12 2 2" xfId="28796" xr:uid="{00000000-0005-0000-0000-00007E700000}"/>
    <cellStyle name="Note 3 2 4 12 3" xfId="28797" xr:uid="{00000000-0005-0000-0000-00007F700000}"/>
    <cellStyle name="Note 3 2 4 13" xfId="28798" xr:uid="{00000000-0005-0000-0000-000080700000}"/>
    <cellStyle name="Note 3 2 4 13 2" xfId="28799" xr:uid="{00000000-0005-0000-0000-000081700000}"/>
    <cellStyle name="Note 3 2 4 13 2 2" xfId="28800" xr:uid="{00000000-0005-0000-0000-000082700000}"/>
    <cellStyle name="Note 3 2 4 13 3" xfId="28801" xr:uid="{00000000-0005-0000-0000-000083700000}"/>
    <cellStyle name="Note 3 2 4 14" xfId="28802" xr:uid="{00000000-0005-0000-0000-000084700000}"/>
    <cellStyle name="Note 3 2 4 14 2" xfId="28803" xr:uid="{00000000-0005-0000-0000-000085700000}"/>
    <cellStyle name="Note 3 2 4 14 2 2" xfId="28804" xr:uid="{00000000-0005-0000-0000-000086700000}"/>
    <cellStyle name="Note 3 2 4 14 3" xfId="28805" xr:uid="{00000000-0005-0000-0000-000087700000}"/>
    <cellStyle name="Note 3 2 4 15" xfId="28806" xr:uid="{00000000-0005-0000-0000-000088700000}"/>
    <cellStyle name="Note 3 2 4 15 2" xfId="28807" xr:uid="{00000000-0005-0000-0000-000089700000}"/>
    <cellStyle name="Note 3 2 4 15 2 2" xfId="28808" xr:uid="{00000000-0005-0000-0000-00008A700000}"/>
    <cellStyle name="Note 3 2 4 15 3" xfId="28809" xr:uid="{00000000-0005-0000-0000-00008B700000}"/>
    <cellStyle name="Note 3 2 4 16" xfId="28810" xr:uid="{00000000-0005-0000-0000-00008C700000}"/>
    <cellStyle name="Note 3 2 4 16 2" xfId="28811" xr:uid="{00000000-0005-0000-0000-00008D700000}"/>
    <cellStyle name="Note 3 2 4 16 2 2" xfId="28812" xr:uid="{00000000-0005-0000-0000-00008E700000}"/>
    <cellStyle name="Note 3 2 4 16 3" xfId="28813" xr:uid="{00000000-0005-0000-0000-00008F700000}"/>
    <cellStyle name="Note 3 2 4 17" xfId="28814" xr:uid="{00000000-0005-0000-0000-000090700000}"/>
    <cellStyle name="Note 3 2 4 17 2" xfId="28815" xr:uid="{00000000-0005-0000-0000-000091700000}"/>
    <cellStyle name="Note 3 2 4 17 2 2" xfId="28816" xr:uid="{00000000-0005-0000-0000-000092700000}"/>
    <cellStyle name="Note 3 2 4 17 3" xfId="28817" xr:uid="{00000000-0005-0000-0000-000093700000}"/>
    <cellStyle name="Note 3 2 4 18" xfId="28818" xr:uid="{00000000-0005-0000-0000-000094700000}"/>
    <cellStyle name="Note 3 2 4 18 2" xfId="28819" xr:uid="{00000000-0005-0000-0000-000095700000}"/>
    <cellStyle name="Note 3 2 4 19" xfId="28820" xr:uid="{00000000-0005-0000-0000-000096700000}"/>
    <cellStyle name="Note 3 2 4 2" xfId="28821" xr:uid="{00000000-0005-0000-0000-000097700000}"/>
    <cellStyle name="Note 3 2 4 2 10" xfId="28822" xr:uid="{00000000-0005-0000-0000-000098700000}"/>
    <cellStyle name="Note 3 2 4 2 10 2" xfId="28823" xr:uid="{00000000-0005-0000-0000-000099700000}"/>
    <cellStyle name="Note 3 2 4 2 10 2 2" xfId="28824" xr:uid="{00000000-0005-0000-0000-00009A700000}"/>
    <cellStyle name="Note 3 2 4 2 10 3" xfId="28825" xr:uid="{00000000-0005-0000-0000-00009B700000}"/>
    <cellStyle name="Note 3 2 4 2 11" xfId="28826" xr:uid="{00000000-0005-0000-0000-00009C700000}"/>
    <cellStyle name="Note 3 2 4 2 11 2" xfId="28827" xr:uid="{00000000-0005-0000-0000-00009D700000}"/>
    <cellStyle name="Note 3 2 4 2 11 2 2" xfId="28828" xr:uid="{00000000-0005-0000-0000-00009E700000}"/>
    <cellStyle name="Note 3 2 4 2 11 3" xfId="28829" xr:uid="{00000000-0005-0000-0000-00009F700000}"/>
    <cellStyle name="Note 3 2 4 2 12" xfId="28830" xr:uid="{00000000-0005-0000-0000-0000A0700000}"/>
    <cellStyle name="Note 3 2 4 2 12 2" xfId="28831" xr:uid="{00000000-0005-0000-0000-0000A1700000}"/>
    <cellStyle name="Note 3 2 4 2 12 2 2" xfId="28832" xr:uid="{00000000-0005-0000-0000-0000A2700000}"/>
    <cellStyle name="Note 3 2 4 2 12 3" xfId="28833" xr:uid="{00000000-0005-0000-0000-0000A3700000}"/>
    <cellStyle name="Note 3 2 4 2 13" xfId="28834" xr:uid="{00000000-0005-0000-0000-0000A4700000}"/>
    <cellStyle name="Note 3 2 4 2 13 2" xfId="28835" xr:uid="{00000000-0005-0000-0000-0000A5700000}"/>
    <cellStyle name="Note 3 2 4 2 13 2 2" xfId="28836" xr:uid="{00000000-0005-0000-0000-0000A6700000}"/>
    <cellStyle name="Note 3 2 4 2 13 3" xfId="28837" xr:uid="{00000000-0005-0000-0000-0000A7700000}"/>
    <cellStyle name="Note 3 2 4 2 14" xfId="28838" xr:uid="{00000000-0005-0000-0000-0000A8700000}"/>
    <cellStyle name="Note 3 2 4 2 14 2" xfId="28839" xr:uid="{00000000-0005-0000-0000-0000A9700000}"/>
    <cellStyle name="Note 3 2 4 2 14 2 2" xfId="28840" xr:uid="{00000000-0005-0000-0000-0000AA700000}"/>
    <cellStyle name="Note 3 2 4 2 14 3" xfId="28841" xr:uid="{00000000-0005-0000-0000-0000AB700000}"/>
    <cellStyle name="Note 3 2 4 2 15" xfId="28842" xr:uid="{00000000-0005-0000-0000-0000AC700000}"/>
    <cellStyle name="Note 3 2 4 2 15 2" xfId="28843" xr:uid="{00000000-0005-0000-0000-0000AD700000}"/>
    <cellStyle name="Note 3 2 4 2 15 2 2" xfId="28844" xr:uid="{00000000-0005-0000-0000-0000AE700000}"/>
    <cellStyle name="Note 3 2 4 2 15 3" xfId="28845" xr:uid="{00000000-0005-0000-0000-0000AF700000}"/>
    <cellStyle name="Note 3 2 4 2 16" xfId="28846" xr:uid="{00000000-0005-0000-0000-0000B0700000}"/>
    <cellStyle name="Note 3 2 4 2 16 2" xfId="28847" xr:uid="{00000000-0005-0000-0000-0000B1700000}"/>
    <cellStyle name="Note 3 2 4 2 16 2 2" xfId="28848" xr:uid="{00000000-0005-0000-0000-0000B2700000}"/>
    <cellStyle name="Note 3 2 4 2 16 3" xfId="28849" xr:uid="{00000000-0005-0000-0000-0000B3700000}"/>
    <cellStyle name="Note 3 2 4 2 17" xfId="28850" xr:uid="{00000000-0005-0000-0000-0000B4700000}"/>
    <cellStyle name="Note 3 2 4 2 17 2" xfId="28851" xr:uid="{00000000-0005-0000-0000-0000B5700000}"/>
    <cellStyle name="Note 3 2 4 2 17 2 2" xfId="28852" xr:uid="{00000000-0005-0000-0000-0000B6700000}"/>
    <cellStyle name="Note 3 2 4 2 17 3" xfId="28853" xr:uid="{00000000-0005-0000-0000-0000B7700000}"/>
    <cellStyle name="Note 3 2 4 2 18" xfId="28854" xr:uid="{00000000-0005-0000-0000-0000B8700000}"/>
    <cellStyle name="Note 3 2 4 2 18 2" xfId="28855" xr:uid="{00000000-0005-0000-0000-0000B9700000}"/>
    <cellStyle name="Note 3 2 4 2 18 2 2" xfId="28856" xr:uid="{00000000-0005-0000-0000-0000BA700000}"/>
    <cellStyle name="Note 3 2 4 2 18 3" xfId="28857" xr:uid="{00000000-0005-0000-0000-0000BB700000}"/>
    <cellStyle name="Note 3 2 4 2 19" xfId="28858" xr:uid="{00000000-0005-0000-0000-0000BC700000}"/>
    <cellStyle name="Note 3 2 4 2 19 2" xfId="28859" xr:uid="{00000000-0005-0000-0000-0000BD700000}"/>
    <cellStyle name="Note 3 2 4 2 19 2 2" xfId="28860" xr:uid="{00000000-0005-0000-0000-0000BE700000}"/>
    <cellStyle name="Note 3 2 4 2 19 3" xfId="28861" xr:uid="{00000000-0005-0000-0000-0000BF700000}"/>
    <cellStyle name="Note 3 2 4 2 2" xfId="28862" xr:uid="{00000000-0005-0000-0000-0000C0700000}"/>
    <cellStyle name="Note 3 2 4 2 2 2" xfId="28863" xr:uid="{00000000-0005-0000-0000-0000C1700000}"/>
    <cellStyle name="Note 3 2 4 2 2 2 2" xfId="28864" xr:uid="{00000000-0005-0000-0000-0000C2700000}"/>
    <cellStyle name="Note 3 2 4 2 2 2 2 2" xfId="28865" xr:uid="{00000000-0005-0000-0000-0000C3700000}"/>
    <cellStyle name="Note 3 2 4 2 2 2 3" xfId="28866" xr:uid="{00000000-0005-0000-0000-0000C4700000}"/>
    <cellStyle name="Note 3 2 4 2 2 2 4" xfId="28867" xr:uid="{00000000-0005-0000-0000-0000C5700000}"/>
    <cellStyle name="Note 3 2 4 2 2 3" xfId="28868" xr:uid="{00000000-0005-0000-0000-0000C6700000}"/>
    <cellStyle name="Note 3 2 4 2 2 3 2" xfId="28869" xr:uid="{00000000-0005-0000-0000-0000C7700000}"/>
    <cellStyle name="Note 3 2 4 2 2 4" xfId="28870" xr:uid="{00000000-0005-0000-0000-0000C8700000}"/>
    <cellStyle name="Note 3 2 4 2 2 5" xfId="28871" xr:uid="{00000000-0005-0000-0000-0000C9700000}"/>
    <cellStyle name="Note 3 2 4 2 20" xfId="28872" xr:uid="{00000000-0005-0000-0000-0000CA700000}"/>
    <cellStyle name="Note 3 2 4 2 20 2" xfId="28873" xr:uid="{00000000-0005-0000-0000-0000CB700000}"/>
    <cellStyle name="Note 3 2 4 2 20 2 2" xfId="28874" xr:uid="{00000000-0005-0000-0000-0000CC700000}"/>
    <cellStyle name="Note 3 2 4 2 20 3" xfId="28875" xr:uid="{00000000-0005-0000-0000-0000CD700000}"/>
    <cellStyle name="Note 3 2 4 2 21" xfId="28876" xr:uid="{00000000-0005-0000-0000-0000CE700000}"/>
    <cellStyle name="Note 3 2 4 2 21 2" xfId="28877" xr:uid="{00000000-0005-0000-0000-0000CF700000}"/>
    <cellStyle name="Note 3 2 4 2 22" xfId="28878" xr:uid="{00000000-0005-0000-0000-0000D0700000}"/>
    <cellStyle name="Note 3 2 4 2 23" xfId="28879" xr:uid="{00000000-0005-0000-0000-0000D1700000}"/>
    <cellStyle name="Note 3 2 4 2 3" xfId="28880" xr:uid="{00000000-0005-0000-0000-0000D2700000}"/>
    <cellStyle name="Note 3 2 4 2 3 2" xfId="28881" xr:uid="{00000000-0005-0000-0000-0000D3700000}"/>
    <cellStyle name="Note 3 2 4 2 3 2 2" xfId="28882" xr:uid="{00000000-0005-0000-0000-0000D4700000}"/>
    <cellStyle name="Note 3 2 4 2 3 2 3" xfId="28883" xr:uid="{00000000-0005-0000-0000-0000D5700000}"/>
    <cellStyle name="Note 3 2 4 2 3 3" xfId="28884" xr:uid="{00000000-0005-0000-0000-0000D6700000}"/>
    <cellStyle name="Note 3 2 4 2 3 3 2" xfId="28885" xr:uid="{00000000-0005-0000-0000-0000D7700000}"/>
    <cellStyle name="Note 3 2 4 2 3 4" xfId="28886" xr:uid="{00000000-0005-0000-0000-0000D8700000}"/>
    <cellStyle name="Note 3 2 4 2 4" xfId="28887" xr:uid="{00000000-0005-0000-0000-0000D9700000}"/>
    <cellStyle name="Note 3 2 4 2 4 2" xfId="28888" xr:uid="{00000000-0005-0000-0000-0000DA700000}"/>
    <cellStyle name="Note 3 2 4 2 4 2 2" xfId="28889" xr:uid="{00000000-0005-0000-0000-0000DB700000}"/>
    <cellStyle name="Note 3 2 4 2 4 3" xfId="28890" xr:uid="{00000000-0005-0000-0000-0000DC700000}"/>
    <cellStyle name="Note 3 2 4 2 4 4" xfId="28891" xr:uid="{00000000-0005-0000-0000-0000DD700000}"/>
    <cellStyle name="Note 3 2 4 2 5" xfId="28892" xr:uid="{00000000-0005-0000-0000-0000DE700000}"/>
    <cellStyle name="Note 3 2 4 2 5 2" xfId="28893" xr:uid="{00000000-0005-0000-0000-0000DF700000}"/>
    <cellStyle name="Note 3 2 4 2 5 2 2" xfId="28894" xr:uid="{00000000-0005-0000-0000-0000E0700000}"/>
    <cellStyle name="Note 3 2 4 2 5 3" xfId="28895" xr:uid="{00000000-0005-0000-0000-0000E1700000}"/>
    <cellStyle name="Note 3 2 4 2 5 4" xfId="28896" xr:uid="{00000000-0005-0000-0000-0000E2700000}"/>
    <cellStyle name="Note 3 2 4 2 6" xfId="28897" xr:uid="{00000000-0005-0000-0000-0000E3700000}"/>
    <cellStyle name="Note 3 2 4 2 6 2" xfId="28898" xr:uid="{00000000-0005-0000-0000-0000E4700000}"/>
    <cellStyle name="Note 3 2 4 2 6 2 2" xfId="28899" xr:uid="{00000000-0005-0000-0000-0000E5700000}"/>
    <cellStyle name="Note 3 2 4 2 6 3" xfId="28900" xr:uid="{00000000-0005-0000-0000-0000E6700000}"/>
    <cellStyle name="Note 3 2 4 2 7" xfId="28901" xr:uid="{00000000-0005-0000-0000-0000E7700000}"/>
    <cellStyle name="Note 3 2 4 2 7 2" xfId="28902" xr:uid="{00000000-0005-0000-0000-0000E8700000}"/>
    <cellStyle name="Note 3 2 4 2 7 2 2" xfId="28903" xr:uid="{00000000-0005-0000-0000-0000E9700000}"/>
    <cellStyle name="Note 3 2 4 2 7 3" xfId="28904" xr:uid="{00000000-0005-0000-0000-0000EA700000}"/>
    <cellStyle name="Note 3 2 4 2 8" xfId="28905" xr:uid="{00000000-0005-0000-0000-0000EB700000}"/>
    <cellStyle name="Note 3 2 4 2 8 2" xfId="28906" xr:uid="{00000000-0005-0000-0000-0000EC700000}"/>
    <cellStyle name="Note 3 2 4 2 8 2 2" xfId="28907" xr:uid="{00000000-0005-0000-0000-0000ED700000}"/>
    <cellStyle name="Note 3 2 4 2 8 3" xfId="28908" xr:uid="{00000000-0005-0000-0000-0000EE700000}"/>
    <cellStyle name="Note 3 2 4 2 9" xfId="28909" xr:uid="{00000000-0005-0000-0000-0000EF700000}"/>
    <cellStyle name="Note 3 2 4 2 9 2" xfId="28910" xr:uid="{00000000-0005-0000-0000-0000F0700000}"/>
    <cellStyle name="Note 3 2 4 2 9 2 2" xfId="28911" xr:uid="{00000000-0005-0000-0000-0000F1700000}"/>
    <cellStyle name="Note 3 2 4 2 9 3" xfId="28912" xr:uid="{00000000-0005-0000-0000-0000F2700000}"/>
    <cellStyle name="Note 3 2 4 20" xfId="28913" xr:uid="{00000000-0005-0000-0000-0000F3700000}"/>
    <cellStyle name="Note 3 2 4 3" xfId="28914" xr:uid="{00000000-0005-0000-0000-0000F4700000}"/>
    <cellStyle name="Note 3 2 4 3 2" xfId="28915" xr:uid="{00000000-0005-0000-0000-0000F5700000}"/>
    <cellStyle name="Note 3 2 4 3 2 2" xfId="28916" xr:uid="{00000000-0005-0000-0000-0000F6700000}"/>
    <cellStyle name="Note 3 2 4 3 2 2 2" xfId="28917" xr:uid="{00000000-0005-0000-0000-0000F7700000}"/>
    <cellStyle name="Note 3 2 4 3 2 3" xfId="28918" xr:uid="{00000000-0005-0000-0000-0000F8700000}"/>
    <cellStyle name="Note 3 2 4 3 2 4" xfId="28919" xr:uid="{00000000-0005-0000-0000-0000F9700000}"/>
    <cellStyle name="Note 3 2 4 3 3" xfId="28920" xr:uid="{00000000-0005-0000-0000-0000FA700000}"/>
    <cellStyle name="Note 3 2 4 3 3 2" xfId="28921" xr:uid="{00000000-0005-0000-0000-0000FB700000}"/>
    <cellStyle name="Note 3 2 4 3 4" xfId="28922" xr:uid="{00000000-0005-0000-0000-0000FC700000}"/>
    <cellStyle name="Note 3 2 4 3 5" xfId="28923" xr:uid="{00000000-0005-0000-0000-0000FD700000}"/>
    <cellStyle name="Note 3 2 4 4" xfId="28924" xr:uid="{00000000-0005-0000-0000-0000FE700000}"/>
    <cellStyle name="Note 3 2 4 4 2" xfId="28925" xr:uid="{00000000-0005-0000-0000-0000FF700000}"/>
    <cellStyle name="Note 3 2 4 4 2 2" xfId="28926" xr:uid="{00000000-0005-0000-0000-000000710000}"/>
    <cellStyle name="Note 3 2 4 4 2 3" xfId="28927" xr:uid="{00000000-0005-0000-0000-000001710000}"/>
    <cellStyle name="Note 3 2 4 4 3" xfId="28928" xr:uid="{00000000-0005-0000-0000-000002710000}"/>
    <cellStyle name="Note 3 2 4 4 3 2" xfId="28929" xr:uid="{00000000-0005-0000-0000-000003710000}"/>
    <cellStyle name="Note 3 2 4 4 4" xfId="28930" xr:uid="{00000000-0005-0000-0000-000004710000}"/>
    <cellStyle name="Note 3 2 4 5" xfId="28931" xr:uid="{00000000-0005-0000-0000-000005710000}"/>
    <cellStyle name="Note 3 2 4 5 2" xfId="28932" xr:uid="{00000000-0005-0000-0000-000006710000}"/>
    <cellStyle name="Note 3 2 4 5 2 2" xfId="28933" xr:uid="{00000000-0005-0000-0000-000007710000}"/>
    <cellStyle name="Note 3 2 4 5 2 3" xfId="28934" xr:uid="{00000000-0005-0000-0000-000008710000}"/>
    <cellStyle name="Note 3 2 4 5 3" xfId="28935" xr:uid="{00000000-0005-0000-0000-000009710000}"/>
    <cellStyle name="Note 3 2 4 5 4" xfId="28936" xr:uid="{00000000-0005-0000-0000-00000A710000}"/>
    <cellStyle name="Note 3 2 4 6" xfId="28937" xr:uid="{00000000-0005-0000-0000-00000B710000}"/>
    <cellStyle name="Note 3 2 4 6 2" xfId="28938" xr:uid="{00000000-0005-0000-0000-00000C710000}"/>
    <cellStyle name="Note 3 2 4 6 2 2" xfId="28939" xr:uid="{00000000-0005-0000-0000-00000D710000}"/>
    <cellStyle name="Note 3 2 4 6 3" xfId="28940" xr:uid="{00000000-0005-0000-0000-00000E710000}"/>
    <cellStyle name="Note 3 2 4 6 4" xfId="28941" xr:uid="{00000000-0005-0000-0000-00000F710000}"/>
    <cellStyle name="Note 3 2 4 7" xfId="28942" xr:uid="{00000000-0005-0000-0000-000010710000}"/>
    <cellStyle name="Note 3 2 4 7 2" xfId="28943" xr:uid="{00000000-0005-0000-0000-000011710000}"/>
    <cellStyle name="Note 3 2 4 7 2 2" xfId="28944" xr:uid="{00000000-0005-0000-0000-000012710000}"/>
    <cellStyle name="Note 3 2 4 7 3" xfId="28945" xr:uid="{00000000-0005-0000-0000-000013710000}"/>
    <cellStyle name="Note 3 2 4 8" xfId="28946" xr:uid="{00000000-0005-0000-0000-000014710000}"/>
    <cellStyle name="Note 3 2 4 8 2" xfId="28947" xr:uid="{00000000-0005-0000-0000-000015710000}"/>
    <cellStyle name="Note 3 2 4 8 2 2" xfId="28948" xr:uid="{00000000-0005-0000-0000-000016710000}"/>
    <cellStyle name="Note 3 2 4 8 3" xfId="28949" xr:uid="{00000000-0005-0000-0000-000017710000}"/>
    <cellStyle name="Note 3 2 4 9" xfId="28950" xr:uid="{00000000-0005-0000-0000-000018710000}"/>
    <cellStyle name="Note 3 2 4 9 2" xfId="28951" xr:uid="{00000000-0005-0000-0000-000019710000}"/>
    <cellStyle name="Note 3 2 4 9 2 2" xfId="28952" xr:uid="{00000000-0005-0000-0000-00001A710000}"/>
    <cellStyle name="Note 3 2 4 9 3" xfId="28953" xr:uid="{00000000-0005-0000-0000-00001B710000}"/>
    <cellStyle name="Note 3 2 5" xfId="28954" xr:uid="{00000000-0005-0000-0000-00001C710000}"/>
    <cellStyle name="Note 3 2 5 10" xfId="28955" xr:uid="{00000000-0005-0000-0000-00001D710000}"/>
    <cellStyle name="Note 3 2 5 10 2" xfId="28956" xr:uid="{00000000-0005-0000-0000-00001E710000}"/>
    <cellStyle name="Note 3 2 5 10 2 2" xfId="28957" xr:uid="{00000000-0005-0000-0000-00001F710000}"/>
    <cellStyle name="Note 3 2 5 10 3" xfId="28958" xr:uid="{00000000-0005-0000-0000-000020710000}"/>
    <cellStyle name="Note 3 2 5 11" xfId="28959" xr:uid="{00000000-0005-0000-0000-000021710000}"/>
    <cellStyle name="Note 3 2 5 11 2" xfId="28960" xr:uid="{00000000-0005-0000-0000-000022710000}"/>
    <cellStyle name="Note 3 2 5 11 2 2" xfId="28961" xr:uid="{00000000-0005-0000-0000-000023710000}"/>
    <cellStyle name="Note 3 2 5 11 3" xfId="28962" xr:uid="{00000000-0005-0000-0000-000024710000}"/>
    <cellStyle name="Note 3 2 5 12" xfId="28963" xr:uid="{00000000-0005-0000-0000-000025710000}"/>
    <cellStyle name="Note 3 2 5 12 2" xfId="28964" xr:uid="{00000000-0005-0000-0000-000026710000}"/>
    <cellStyle name="Note 3 2 5 12 2 2" xfId="28965" xr:uid="{00000000-0005-0000-0000-000027710000}"/>
    <cellStyle name="Note 3 2 5 12 3" xfId="28966" xr:uid="{00000000-0005-0000-0000-000028710000}"/>
    <cellStyle name="Note 3 2 5 13" xfId="28967" xr:uid="{00000000-0005-0000-0000-000029710000}"/>
    <cellStyle name="Note 3 2 5 13 2" xfId="28968" xr:uid="{00000000-0005-0000-0000-00002A710000}"/>
    <cellStyle name="Note 3 2 5 13 2 2" xfId="28969" xr:uid="{00000000-0005-0000-0000-00002B710000}"/>
    <cellStyle name="Note 3 2 5 13 3" xfId="28970" xr:uid="{00000000-0005-0000-0000-00002C710000}"/>
    <cellStyle name="Note 3 2 5 14" xfId="28971" xr:uid="{00000000-0005-0000-0000-00002D710000}"/>
    <cellStyle name="Note 3 2 5 14 2" xfId="28972" xr:uid="{00000000-0005-0000-0000-00002E710000}"/>
    <cellStyle name="Note 3 2 5 14 2 2" xfId="28973" xr:uid="{00000000-0005-0000-0000-00002F710000}"/>
    <cellStyle name="Note 3 2 5 14 3" xfId="28974" xr:uid="{00000000-0005-0000-0000-000030710000}"/>
    <cellStyle name="Note 3 2 5 15" xfId="28975" xr:uid="{00000000-0005-0000-0000-000031710000}"/>
    <cellStyle name="Note 3 2 5 15 2" xfId="28976" xr:uid="{00000000-0005-0000-0000-000032710000}"/>
    <cellStyle name="Note 3 2 5 15 2 2" xfId="28977" xr:uid="{00000000-0005-0000-0000-000033710000}"/>
    <cellStyle name="Note 3 2 5 15 3" xfId="28978" xr:uid="{00000000-0005-0000-0000-000034710000}"/>
    <cellStyle name="Note 3 2 5 16" xfId="28979" xr:uid="{00000000-0005-0000-0000-000035710000}"/>
    <cellStyle name="Note 3 2 5 16 2" xfId="28980" xr:uid="{00000000-0005-0000-0000-000036710000}"/>
    <cellStyle name="Note 3 2 5 16 2 2" xfId="28981" xr:uid="{00000000-0005-0000-0000-000037710000}"/>
    <cellStyle name="Note 3 2 5 16 3" xfId="28982" xr:uid="{00000000-0005-0000-0000-000038710000}"/>
    <cellStyle name="Note 3 2 5 17" xfId="28983" xr:uid="{00000000-0005-0000-0000-000039710000}"/>
    <cellStyle name="Note 3 2 5 17 2" xfId="28984" xr:uid="{00000000-0005-0000-0000-00003A710000}"/>
    <cellStyle name="Note 3 2 5 17 2 2" xfId="28985" xr:uid="{00000000-0005-0000-0000-00003B710000}"/>
    <cellStyle name="Note 3 2 5 17 3" xfId="28986" xr:uid="{00000000-0005-0000-0000-00003C710000}"/>
    <cellStyle name="Note 3 2 5 18" xfId="28987" xr:uid="{00000000-0005-0000-0000-00003D710000}"/>
    <cellStyle name="Note 3 2 5 18 2" xfId="28988" xr:uid="{00000000-0005-0000-0000-00003E710000}"/>
    <cellStyle name="Note 3 2 5 18 2 2" xfId="28989" xr:uid="{00000000-0005-0000-0000-00003F710000}"/>
    <cellStyle name="Note 3 2 5 18 3" xfId="28990" xr:uid="{00000000-0005-0000-0000-000040710000}"/>
    <cellStyle name="Note 3 2 5 19" xfId="28991" xr:uid="{00000000-0005-0000-0000-000041710000}"/>
    <cellStyle name="Note 3 2 5 19 2" xfId="28992" xr:uid="{00000000-0005-0000-0000-000042710000}"/>
    <cellStyle name="Note 3 2 5 19 2 2" xfId="28993" xr:uid="{00000000-0005-0000-0000-000043710000}"/>
    <cellStyle name="Note 3 2 5 19 3" xfId="28994" xr:uid="{00000000-0005-0000-0000-000044710000}"/>
    <cellStyle name="Note 3 2 5 2" xfId="28995" xr:uid="{00000000-0005-0000-0000-000045710000}"/>
    <cellStyle name="Note 3 2 5 2 10" xfId="28996" xr:uid="{00000000-0005-0000-0000-000046710000}"/>
    <cellStyle name="Note 3 2 5 2 10 2" xfId="28997" xr:uid="{00000000-0005-0000-0000-000047710000}"/>
    <cellStyle name="Note 3 2 5 2 10 2 2" xfId="28998" xr:uid="{00000000-0005-0000-0000-000048710000}"/>
    <cellStyle name="Note 3 2 5 2 10 3" xfId="28999" xr:uid="{00000000-0005-0000-0000-000049710000}"/>
    <cellStyle name="Note 3 2 5 2 11" xfId="29000" xr:uid="{00000000-0005-0000-0000-00004A710000}"/>
    <cellStyle name="Note 3 2 5 2 11 2" xfId="29001" xr:uid="{00000000-0005-0000-0000-00004B710000}"/>
    <cellStyle name="Note 3 2 5 2 11 2 2" xfId="29002" xr:uid="{00000000-0005-0000-0000-00004C710000}"/>
    <cellStyle name="Note 3 2 5 2 11 3" xfId="29003" xr:uid="{00000000-0005-0000-0000-00004D710000}"/>
    <cellStyle name="Note 3 2 5 2 12" xfId="29004" xr:uid="{00000000-0005-0000-0000-00004E710000}"/>
    <cellStyle name="Note 3 2 5 2 12 2" xfId="29005" xr:uid="{00000000-0005-0000-0000-00004F710000}"/>
    <cellStyle name="Note 3 2 5 2 12 2 2" xfId="29006" xr:uid="{00000000-0005-0000-0000-000050710000}"/>
    <cellStyle name="Note 3 2 5 2 12 3" xfId="29007" xr:uid="{00000000-0005-0000-0000-000051710000}"/>
    <cellStyle name="Note 3 2 5 2 13" xfId="29008" xr:uid="{00000000-0005-0000-0000-000052710000}"/>
    <cellStyle name="Note 3 2 5 2 13 2" xfId="29009" xr:uid="{00000000-0005-0000-0000-000053710000}"/>
    <cellStyle name="Note 3 2 5 2 13 2 2" xfId="29010" xr:uid="{00000000-0005-0000-0000-000054710000}"/>
    <cellStyle name="Note 3 2 5 2 13 3" xfId="29011" xr:uid="{00000000-0005-0000-0000-000055710000}"/>
    <cellStyle name="Note 3 2 5 2 14" xfId="29012" xr:uid="{00000000-0005-0000-0000-000056710000}"/>
    <cellStyle name="Note 3 2 5 2 14 2" xfId="29013" xr:uid="{00000000-0005-0000-0000-000057710000}"/>
    <cellStyle name="Note 3 2 5 2 14 2 2" xfId="29014" xr:uid="{00000000-0005-0000-0000-000058710000}"/>
    <cellStyle name="Note 3 2 5 2 14 3" xfId="29015" xr:uid="{00000000-0005-0000-0000-000059710000}"/>
    <cellStyle name="Note 3 2 5 2 15" xfId="29016" xr:uid="{00000000-0005-0000-0000-00005A710000}"/>
    <cellStyle name="Note 3 2 5 2 15 2" xfId="29017" xr:uid="{00000000-0005-0000-0000-00005B710000}"/>
    <cellStyle name="Note 3 2 5 2 15 2 2" xfId="29018" xr:uid="{00000000-0005-0000-0000-00005C710000}"/>
    <cellStyle name="Note 3 2 5 2 15 3" xfId="29019" xr:uid="{00000000-0005-0000-0000-00005D710000}"/>
    <cellStyle name="Note 3 2 5 2 16" xfId="29020" xr:uid="{00000000-0005-0000-0000-00005E710000}"/>
    <cellStyle name="Note 3 2 5 2 16 2" xfId="29021" xr:uid="{00000000-0005-0000-0000-00005F710000}"/>
    <cellStyle name="Note 3 2 5 2 16 2 2" xfId="29022" xr:uid="{00000000-0005-0000-0000-000060710000}"/>
    <cellStyle name="Note 3 2 5 2 16 3" xfId="29023" xr:uid="{00000000-0005-0000-0000-000061710000}"/>
    <cellStyle name="Note 3 2 5 2 17" xfId="29024" xr:uid="{00000000-0005-0000-0000-000062710000}"/>
    <cellStyle name="Note 3 2 5 2 17 2" xfId="29025" xr:uid="{00000000-0005-0000-0000-000063710000}"/>
    <cellStyle name="Note 3 2 5 2 17 2 2" xfId="29026" xr:uid="{00000000-0005-0000-0000-000064710000}"/>
    <cellStyle name="Note 3 2 5 2 17 3" xfId="29027" xr:uid="{00000000-0005-0000-0000-000065710000}"/>
    <cellStyle name="Note 3 2 5 2 18" xfId="29028" xr:uid="{00000000-0005-0000-0000-000066710000}"/>
    <cellStyle name="Note 3 2 5 2 18 2" xfId="29029" xr:uid="{00000000-0005-0000-0000-000067710000}"/>
    <cellStyle name="Note 3 2 5 2 18 2 2" xfId="29030" xr:uid="{00000000-0005-0000-0000-000068710000}"/>
    <cellStyle name="Note 3 2 5 2 18 3" xfId="29031" xr:uid="{00000000-0005-0000-0000-000069710000}"/>
    <cellStyle name="Note 3 2 5 2 19" xfId="29032" xr:uid="{00000000-0005-0000-0000-00006A710000}"/>
    <cellStyle name="Note 3 2 5 2 19 2" xfId="29033" xr:uid="{00000000-0005-0000-0000-00006B710000}"/>
    <cellStyle name="Note 3 2 5 2 19 2 2" xfId="29034" xr:uid="{00000000-0005-0000-0000-00006C710000}"/>
    <cellStyle name="Note 3 2 5 2 19 3" xfId="29035" xr:uid="{00000000-0005-0000-0000-00006D710000}"/>
    <cellStyle name="Note 3 2 5 2 2" xfId="29036" xr:uid="{00000000-0005-0000-0000-00006E710000}"/>
    <cellStyle name="Note 3 2 5 2 2 2" xfId="29037" xr:uid="{00000000-0005-0000-0000-00006F710000}"/>
    <cellStyle name="Note 3 2 5 2 2 2 2" xfId="29038" xr:uid="{00000000-0005-0000-0000-000070710000}"/>
    <cellStyle name="Note 3 2 5 2 2 2 3" xfId="29039" xr:uid="{00000000-0005-0000-0000-000071710000}"/>
    <cellStyle name="Note 3 2 5 2 2 3" xfId="29040" xr:uid="{00000000-0005-0000-0000-000072710000}"/>
    <cellStyle name="Note 3 2 5 2 2 3 2" xfId="29041" xr:uid="{00000000-0005-0000-0000-000073710000}"/>
    <cellStyle name="Note 3 2 5 2 2 4" xfId="29042" xr:uid="{00000000-0005-0000-0000-000074710000}"/>
    <cellStyle name="Note 3 2 5 2 20" xfId="29043" xr:uid="{00000000-0005-0000-0000-000075710000}"/>
    <cellStyle name="Note 3 2 5 2 20 2" xfId="29044" xr:uid="{00000000-0005-0000-0000-000076710000}"/>
    <cellStyle name="Note 3 2 5 2 20 2 2" xfId="29045" xr:uid="{00000000-0005-0000-0000-000077710000}"/>
    <cellStyle name="Note 3 2 5 2 20 3" xfId="29046" xr:uid="{00000000-0005-0000-0000-000078710000}"/>
    <cellStyle name="Note 3 2 5 2 21" xfId="29047" xr:uid="{00000000-0005-0000-0000-000079710000}"/>
    <cellStyle name="Note 3 2 5 2 21 2" xfId="29048" xr:uid="{00000000-0005-0000-0000-00007A710000}"/>
    <cellStyle name="Note 3 2 5 2 22" xfId="29049" xr:uid="{00000000-0005-0000-0000-00007B710000}"/>
    <cellStyle name="Note 3 2 5 2 23" xfId="29050" xr:uid="{00000000-0005-0000-0000-00007C710000}"/>
    <cellStyle name="Note 3 2 5 2 3" xfId="29051" xr:uid="{00000000-0005-0000-0000-00007D710000}"/>
    <cellStyle name="Note 3 2 5 2 3 2" xfId="29052" xr:uid="{00000000-0005-0000-0000-00007E710000}"/>
    <cellStyle name="Note 3 2 5 2 3 2 2" xfId="29053" xr:uid="{00000000-0005-0000-0000-00007F710000}"/>
    <cellStyle name="Note 3 2 5 2 3 3" xfId="29054" xr:uid="{00000000-0005-0000-0000-000080710000}"/>
    <cellStyle name="Note 3 2 5 2 3 4" xfId="29055" xr:uid="{00000000-0005-0000-0000-000081710000}"/>
    <cellStyle name="Note 3 2 5 2 4" xfId="29056" xr:uid="{00000000-0005-0000-0000-000082710000}"/>
    <cellStyle name="Note 3 2 5 2 4 2" xfId="29057" xr:uid="{00000000-0005-0000-0000-000083710000}"/>
    <cellStyle name="Note 3 2 5 2 4 2 2" xfId="29058" xr:uid="{00000000-0005-0000-0000-000084710000}"/>
    <cellStyle name="Note 3 2 5 2 4 3" xfId="29059" xr:uid="{00000000-0005-0000-0000-000085710000}"/>
    <cellStyle name="Note 3 2 5 2 4 4" xfId="29060" xr:uid="{00000000-0005-0000-0000-000086710000}"/>
    <cellStyle name="Note 3 2 5 2 5" xfId="29061" xr:uid="{00000000-0005-0000-0000-000087710000}"/>
    <cellStyle name="Note 3 2 5 2 5 2" xfId="29062" xr:uid="{00000000-0005-0000-0000-000088710000}"/>
    <cellStyle name="Note 3 2 5 2 5 2 2" xfId="29063" xr:uid="{00000000-0005-0000-0000-000089710000}"/>
    <cellStyle name="Note 3 2 5 2 5 3" xfId="29064" xr:uid="{00000000-0005-0000-0000-00008A710000}"/>
    <cellStyle name="Note 3 2 5 2 6" xfId="29065" xr:uid="{00000000-0005-0000-0000-00008B710000}"/>
    <cellStyle name="Note 3 2 5 2 6 2" xfId="29066" xr:uid="{00000000-0005-0000-0000-00008C710000}"/>
    <cellStyle name="Note 3 2 5 2 6 2 2" xfId="29067" xr:uid="{00000000-0005-0000-0000-00008D710000}"/>
    <cellStyle name="Note 3 2 5 2 6 3" xfId="29068" xr:uid="{00000000-0005-0000-0000-00008E710000}"/>
    <cellStyle name="Note 3 2 5 2 7" xfId="29069" xr:uid="{00000000-0005-0000-0000-00008F710000}"/>
    <cellStyle name="Note 3 2 5 2 7 2" xfId="29070" xr:uid="{00000000-0005-0000-0000-000090710000}"/>
    <cellStyle name="Note 3 2 5 2 7 2 2" xfId="29071" xr:uid="{00000000-0005-0000-0000-000091710000}"/>
    <cellStyle name="Note 3 2 5 2 7 3" xfId="29072" xr:uid="{00000000-0005-0000-0000-000092710000}"/>
    <cellStyle name="Note 3 2 5 2 8" xfId="29073" xr:uid="{00000000-0005-0000-0000-000093710000}"/>
    <cellStyle name="Note 3 2 5 2 8 2" xfId="29074" xr:uid="{00000000-0005-0000-0000-000094710000}"/>
    <cellStyle name="Note 3 2 5 2 8 2 2" xfId="29075" xr:uid="{00000000-0005-0000-0000-000095710000}"/>
    <cellStyle name="Note 3 2 5 2 8 3" xfId="29076" xr:uid="{00000000-0005-0000-0000-000096710000}"/>
    <cellStyle name="Note 3 2 5 2 9" xfId="29077" xr:uid="{00000000-0005-0000-0000-000097710000}"/>
    <cellStyle name="Note 3 2 5 2 9 2" xfId="29078" xr:uid="{00000000-0005-0000-0000-000098710000}"/>
    <cellStyle name="Note 3 2 5 2 9 2 2" xfId="29079" xr:uid="{00000000-0005-0000-0000-000099710000}"/>
    <cellStyle name="Note 3 2 5 2 9 3" xfId="29080" xr:uid="{00000000-0005-0000-0000-00009A710000}"/>
    <cellStyle name="Note 3 2 5 20" xfId="29081" xr:uid="{00000000-0005-0000-0000-00009B710000}"/>
    <cellStyle name="Note 3 2 5 20 2" xfId="29082" xr:uid="{00000000-0005-0000-0000-00009C710000}"/>
    <cellStyle name="Note 3 2 5 20 2 2" xfId="29083" xr:uid="{00000000-0005-0000-0000-00009D710000}"/>
    <cellStyle name="Note 3 2 5 20 3" xfId="29084" xr:uid="{00000000-0005-0000-0000-00009E710000}"/>
    <cellStyle name="Note 3 2 5 21" xfId="29085" xr:uid="{00000000-0005-0000-0000-00009F710000}"/>
    <cellStyle name="Note 3 2 5 21 2" xfId="29086" xr:uid="{00000000-0005-0000-0000-0000A0710000}"/>
    <cellStyle name="Note 3 2 5 21 2 2" xfId="29087" xr:uid="{00000000-0005-0000-0000-0000A1710000}"/>
    <cellStyle name="Note 3 2 5 21 3" xfId="29088" xr:uid="{00000000-0005-0000-0000-0000A2710000}"/>
    <cellStyle name="Note 3 2 5 22" xfId="29089" xr:uid="{00000000-0005-0000-0000-0000A3710000}"/>
    <cellStyle name="Note 3 2 5 22 2" xfId="29090" xr:uid="{00000000-0005-0000-0000-0000A4710000}"/>
    <cellStyle name="Note 3 2 5 23" xfId="29091" xr:uid="{00000000-0005-0000-0000-0000A5710000}"/>
    <cellStyle name="Note 3 2 5 24" xfId="29092" xr:uid="{00000000-0005-0000-0000-0000A6710000}"/>
    <cellStyle name="Note 3 2 5 3" xfId="29093" xr:uid="{00000000-0005-0000-0000-0000A7710000}"/>
    <cellStyle name="Note 3 2 5 3 2" xfId="29094" xr:uid="{00000000-0005-0000-0000-0000A8710000}"/>
    <cellStyle name="Note 3 2 5 3 2 2" xfId="29095" xr:uid="{00000000-0005-0000-0000-0000A9710000}"/>
    <cellStyle name="Note 3 2 5 3 2 3" xfId="29096" xr:uid="{00000000-0005-0000-0000-0000AA710000}"/>
    <cellStyle name="Note 3 2 5 3 3" xfId="29097" xr:uid="{00000000-0005-0000-0000-0000AB710000}"/>
    <cellStyle name="Note 3 2 5 3 3 2" xfId="29098" xr:uid="{00000000-0005-0000-0000-0000AC710000}"/>
    <cellStyle name="Note 3 2 5 3 4" xfId="29099" xr:uid="{00000000-0005-0000-0000-0000AD710000}"/>
    <cellStyle name="Note 3 2 5 4" xfId="29100" xr:uid="{00000000-0005-0000-0000-0000AE710000}"/>
    <cellStyle name="Note 3 2 5 4 2" xfId="29101" xr:uid="{00000000-0005-0000-0000-0000AF710000}"/>
    <cellStyle name="Note 3 2 5 4 2 2" xfId="29102" xr:uid="{00000000-0005-0000-0000-0000B0710000}"/>
    <cellStyle name="Note 3 2 5 4 3" xfId="29103" xr:uid="{00000000-0005-0000-0000-0000B1710000}"/>
    <cellStyle name="Note 3 2 5 4 4" xfId="29104" xr:uid="{00000000-0005-0000-0000-0000B2710000}"/>
    <cellStyle name="Note 3 2 5 5" xfId="29105" xr:uid="{00000000-0005-0000-0000-0000B3710000}"/>
    <cellStyle name="Note 3 2 5 5 2" xfId="29106" xr:uid="{00000000-0005-0000-0000-0000B4710000}"/>
    <cellStyle name="Note 3 2 5 5 2 2" xfId="29107" xr:uid="{00000000-0005-0000-0000-0000B5710000}"/>
    <cellStyle name="Note 3 2 5 5 3" xfId="29108" xr:uid="{00000000-0005-0000-0000-0000B6710000}"/>
    <cellStyle name="Note 3 2 5 5 4" xfId="29109" xr:uid="{00000000-0005-0000-0000-0000B7710000}"/>
    <cellStyle name="Note 3 2 5 6" xfId="29110" xr:uid="{00000000-0005-0000-0000-0000B8710000}"/>
    <cellStyle name="Note 3 2 5 6 2" xfId="29111" xr:uid="{00000000-0005-0000-0000-0000B9710000}"/>
    <cellStyle name="Note 3 2 5 6 2 2" xfId="29112" xr:uid="{00000000-0005-0000-0000-0000BA710000}"/>
    <cellStyle name="Note 3 2 5 6 3" xfId="29113" xr:uid="{00000000-0005-0000-0000-0000BB710000}"/>
    <cellStyle name="Note 3 2 5 7" xfId="29114" xr:uid="{00000000-0005-0000-0000-0000BC710000}"/>
    <cellStyle name="Note 3 2 5 7 2" xfId="29115" xr:uid="{00000000-0005-0000-0000-0000BD710000}"/>
    <cellStyle name="Note 3 2 5 7 2 2" xfId="29116" xr:uid="{00000000-0005-0000-0000-0000BE710000}"/>
    <cellStyle name="Note 3 2 5 7 3" xfId="29117" xr:uid="{00000000-0005-0000-0000-0000BF710000}"/>
    <cellStyle name="Note 3 2 5 8" xfId="29118" xr:uid="{00000000-0005-0000-0000-0000C0710000}"/>
    <cellStyle name="Note 3 2 5 8 2" xfId="29119" xr:uid="{00000000-0005-0000-0000-0000C1710000}"/>
    <cellStyle name="Note 3 2 5 8 2 2" xfId="29120" xr:uid="{00000000-0005-0000-0000-0000C2710000}"/>
    <cellStyle name="Note 3 2 5 8 3" xfId="29121" xr:uid="{00000000-0005-0000-0000-0000C3710000}"/>
    <cellStyle name="Note 3 2 5 9" xfId="29122" xr:uid="{00000000-0005-0000-0000-0000C4710000}"/>
    <cellStyle name="Note 3 2 5 9 2" xfId="29123" xr:uid="{00000000-0005-0000-0000-0000C5710000}"/>
    <cellStyle name="Note 3 2 5 9 2 2" xfId="29124" xr:uid="{00000000-0005-0000-0000-0000C6710000}"/>
    <cellStyle name="Note 3 2 5 9 3" xfId="29125" xr:uid="{00000000-0005-0000-0000-0000C7710000}"/>
    <cellStyle name="Note 3 2 6" xfId="29126" xr:uid="{00000000-0005-0000-0000-0000C8710000}"/>
    <cellStyle name="Note 3 2 6 10" xfId="29127" xr:uid="{00000000-0005-0000-0000-0000C9710000}"/>
    <cellStyle name="Note 3 2 6 10 2" xfId="29128" xr:uid="{00000000-0005-0000-0000-0000CA710000}"/>
    <cellStyle name="Note 3 2 6 10 2 2" xfId="29129" xr:uid="{00000000-0005-0000-0000-0000CB710000}"/>
    <cellStyle name="Note 3 2 6 10 3" xfId="29130" xr:uid="{00000000-0005-0000-0000-0000CC710000}"/>
    <cellStyle name="Note 3 2 6 11" xfId="29131" xr:uid="{00000000-0005-0000-0000-0000CD710000}"/>
    <cellStyle name="Note 3 2 6 11 2" xfId="29132" xr:uid="{00000000-0005-0000-0000-0000CE710000}"/>
    <cellStyle name="Note 3 2 6 11 2 2" xfId="29133" xr:uid="{00000000-0005-0000-0000-0000CF710000}"/>
    <cellStyle name="Note 3 2 6 11 3" xfId="29134" xr:uid="{00000000-0005-0000-0000-0000D0710000}"/>
    <cellStyle name="Note 3 2 6 12" xfId="29135" xr:uid="{00000000-0005-0000-0000-0000D1710000}"/>
    <cellStyle name="Note 3 2 6 12 2" xfId="29136" xr:uid="{00000000-0005-0000-0000-0000D2710000}"/>
    <cellStyle name="Note 3 2 6 12 2 2" xfId="29137" xr:uid="{00000000-0005-0000-0000-0000D3710000}"/>
    <cellStyle name="Note 3 2 6 12 3" xfId="29138" xr:uid="{00000000-0005-0000-0000-0000D4710000}"/>
    <cellStyle name="Note 3 2 6 13" xfId="29139" xr:uid="{00000000-0005-0000-0000-0000D5710000}"/>
    <cellStyle name="Note 3 2 6 13 2" xfId="29140" xr:uid="{00000000-0005-0000-0000-0000D6710000}"/>
    <cellStyle name="Note 3 2 6 13 2 2" xfId="29141" xr:uid="{00000000-0005-0000-0000-0000D7710000}"/>
    <cellStyle name="Note 3 2 6 13 3" xfId="29142" xr:uid="{00000000-0005-0000-0000-0000D8710000}"/>
    <cellStyle name="Note 3 2 6 14" xfId="29143" xr:uid="{00000000-0005-0000-0000-0000D9710000}"/>
    <cellStyle name="Note 3 2 6 14 2" xfId="29144" xr:uid="{00000000-0005-0000-0000-0000DA710000}"/>
    <cellStyle name="Note 3 2 6 14 2 2" xfId="29145" xr:uid="{00000000-0005-0000-0000-0000DB710000}"/>
    <cellStyle name="Note 3 2 6 14 3" xfId="29146" xr:uid="{00000000-0005-0000-0000-0000DC710000}"/>
    <cellStyle name="Note 3 2 6 15" xfId="29147" xr:uid="{00000000-0005-0000-0000-0000DD710000}"/>
    <cellStyle name="Note 3 2 6 15 2" xfId="29148" xr:uid="{00000000-0005-0000-0000-0000DE710000}"/>
    <cellStyle name="Note 3 2 6 15 2 2" xfId="29149" xr:uid="{00000000-0005-0000-0000-0000DF710000}"/>
    <cellStyle name="Note 3 2 6 15 3" xfId="29150" xr:uid="{00000000-0005-0000-0000-0000E0710000}"/>
    <cellStyle name="Note 3 2 6 16" xfId="29151" xr:uid="{00000000-0005-0000-0000-0000E1710000}"/>
    <cellStyle name="Note 3 2 6 16 2" xfId="29152" xr:uid="{00000000-0005-0000-0000-0000E2710000}"/>
    <cellStyle name="Note 3 2 6 16 2 2" xfId="29153" xr:uid="{00000000-0005-0000-0000-0000E3710000}"/>
    <cellStyle name="Note 3 2 6 16 3" xfId="29154" xr:uid="{00000000-0005-0000-0000-0000E4710000}"/>
    <cellStyle name="Note 3 2 6 17" xfId="29155" xr:uid="{00000000-0005-0000-0000-0000E5710000}"/>
    <cellStyle name="Note 3 2 6 17 2" xfId="29156" xr:uid="{00000000-0005-0000-0000-0000E6710000}"/>
    <cellStyle name="Note 3 2 6 17 2 2" xfId="29157" xr:uid="{00000000-0005-0000-0000-0000E7710000}"/>
    <cellStyle name="Note 3 2 6 17 3" xfId="29158" xr:uid="{00000000-0005-0000-0000-0000E8710000}"/>
    <cellStyle name="Note 3 2 6 18" xfId="29159" xr:uid="{00000000-0005-0000-0000-0000E9710000}"/>
    <cellStyle name="Note 3 2 6 18 2" xfId="29160" xr:uid="{00000000-0005-0000-0000-0000EA710000}"/>
    <cellStyle name="Note 3 2 6 18 2 2" xfId="29161" xr:uid="{00000000-0005-0000-0000-0000EB710000}"/>
    <cellStyle name="Note 3 2 6 18 3" xfId="29162" xr:uid="{00000000-0005-0000-0000-0000EC710000}"/>
    <cellStyle name="Note 3 2 6 19" xfId="29163" xr:uid="{00000000-0005-0000-0000-0000ED710000}"/>
    <cellStyle name="Note 3 2 6 19 2" xfId="29164" xr:uid="{00000000-0005-0000-0000-0000EE710000}"/>
    <cellStyle name="Note 3 2 6 19 2 2" xfId="29165" xr:uid="{00000000-0005-0000-0000-0000EF710000}"/>
    <cellStyle name="Note 3 2 6 19 3" xfId="29166" xr:uid="{00000000-0005-0000-0000-0000F0710000}"/>
    <cellStyle name="Note 3 2 6 2" xfId="29167" xr:uid="{00000000-0005-0000-0000-0000F1710000}"/>
    <cellStyle name="Note 3 2 6 2 2" xfId="29168" xr:uid="{00000000-0005-0000-0000-0000F2710000}"/>
    <cellStyle name="Note 3 2 6 2 2 2" xfId="29169" xr:uid="{00000000-0005-0000-0000-0000F3710000}"/>
    <cellStyle name="Note 3 2 6 2 2 3" xfId="29170" xr:uid="{00000000-0005-0000-0000-0000F4710000}"/>
    <cellStyle name="Note 3 2 6 2 3" xfId="29171" xr:uid="{00000000-0005-0000-0000-0000F5710000}"/>
    <cellStyle name="Note 3 2 6 2 3 2" xfId="29172" xr:uid="{00000000-0005-0000-0000-0000F6710000}"/>
    <cellStyle name="Note 3 2 6 2 4" xfId="29173" xr:uid="{00000000-0005-0000-0000-0000F7710000}"/>
    <cellStyle name="Note 3 2 6 20" xfId="29174" xr:uid="{00000000-0005-0000-0000-0000F8710000}"/>
    <cellStyle name="Note 3 2 6 20 2" xfId="29175" xr:uid="{00000000-0005-0000-0000-0000F9710000}"/>
    <cellStyle name="Note 3 2 6 20 2 2" xfId="29176" xr:uid="{00000000-0005-0000-0000-0000FA710000}"/>
    <cellStyle name="Note 3 2 6 20 3" xfId="29177" xr:uid="{00000000-0005-0000-0000-0000FB710000}"/>
    <cellStyle name="Note 3 2 6 21" xfId="29178" xr:uid="{00000000-0005-0000-0000-0000FC710000}"/>
    <cellStyle name="Note 3 2 6 21 2" xfId="29179" xr:uid="{00000000-0005-0000-0000-0000FD710000}"/>
    <cellStyle name="Note 3 2 6 22" xfId="29180" xr:uid="{00000000-0005-0000-0000-0000FE710000}"/>
    <cellStyle name="Note 3 2 6 23" xfId="29181" xr:uid="{00000000-0005-0000-0000-0000FF710000}"/>
    <cellStyle name="Note 3 2 6 3" xfId="29182" xr:uid="{00000000-0005-0000-0000-000000720000}"/>
    <cellStyle name="Note 3 2 6 3 2" xfId="29183" xr:uid="{00000000-0005-0000-0000-000001720000}"/>
    <cellStyle name="Note 3 2 6 3 2 2" xfId="29184" xr:uid="{00000000-0005-0000-0000-000002720000}"/>
    <cellStyle name="Note 3 2 6 3 3" xfId="29185" xr:uid="{00000000-0005-0000-0000-000003720000}"/>
    <cellStyle name="Note 3 2 6 3 4" xfId="29186" xr:uid="{00000000-0005-0000-0000-000004720000}"/>
    <cellStyle name="Note 3 2 6 4" xfId="29187" xr:uid="{00000000-0005-0000-0000-000005720000}"/>
    <cellStyle name="Note 3 2 6 4 2" xfId="29188" xr:uid="{00000000-0005-0000-0000-000006720000}"/>
    <cellStyle name="Note 3 2 6 4 2 2" xfId="29189" xr:uid="{00000000-0005-0000-0000-000007720000}"/>
    <cellStyle name="Note 3 2 6 4 3" xfId="29190" xr:uid="{00000000-0005-0000-0000-000008720000}"/>
    <cellStyle name="Note 3 2 6 4 4" xfId="29191" xr:uid="{00000000-0005-0000-0000-000009720000}"/>
    <cellStyle name="Note 3 2 6 5" xfId="29192" xr:uid="{00000000-0005-0000-0000-00000A720000}"/>
    <cellStyle name="Note 3 2 6 5 2" xfId="29193" xr:uid="{00000000-0005-0000-0000-00000B720000}"/>
    <cellStyle name="Note 3 2 6 5 2 2" xfId="29194" xr:uid="{00000000-0005-0000-0000-00000C720000}"/>
    <cellStyle name="Note 3 2 6 5 3" xfId="29195" xr:uid="{00000000-0005-0000-0000-00000D720000}"/>
    <cellStyle name="Note 3 2 6 6" xfId="29196" xr:uid="{00000000-0005-0000-0000-00000E720000}"/>
    <cellStyle name="Note 3 2 6 6 2" xfId="29197" xr:uid="{00000000-0005-0000-0000-00000F720000}"/>
    <cellStyle name="Note 3 2 6 6 2 2" xfId="29198" xr:uid="{00000000-0005-0000-0000-000010720000}"/>
    <cellStyle name="Note 3 2 6 6 3" xfId="29199" xr:uid="{00000000-0005-0000-0000-000011720000}"/>
    <cellStyle name="Note 3 2 6 7" xfId="29200" xr:uid="{00000000-0005-0000-0000-000012720000}"/>
    <cellStyle name="Note 3 2 6 7 2" xfId="29201" xr:uid="{00000000-0005-0000-0000-000013720000}"/>
    <cellStyle name="Note 3 2 6 7 2 2" xfId="29202" xr:uid="{00000000-0005-0000-0000-000014720000}"/>
    <cellStyle name="Note 3 2 6 7 3" xfId="29203" xr:uid="{00000000-0005-0000-0000-000015720000}"/>
    <cellStyle name="Note 3 2 6 8" xfId="29204" xr:uid="{00000000-0005-0000-0000-000016720000}"/>
    <cellStyle name="Note 3 2 6 8 2" xfId="29205" xr:uid="{00000000-0005-0000-0000-000017720000}"/>
    <cellStyle name="Note 3 2 6 8 2 2" xfId="29206" xr:uid="{00000000-0005-0000-0000-000018720000}"/>
    <cellStyle name="Note 3 2 6 8 3" xfId="29207" xr:uid="{00000000-0005-0000-0000-000019720000}"/>
    <cellStyle name="Note 3 2 6 9" xfId="29208" xr:uid="{00000000-0005-0000-0000-00001A720000}"/>
    <cellStyle name="Note 3 2 6 9 2" xfId="29209" xr:uid="{00000000-0005-0000-0000-00001B720000}"/>
    <cellStyle name="Note 3 2 6 9 2 2" xfId="29210" xr:uid="{00000000-0005-0000-0000-00001C720000}"/>
    <cellStyle name="Note 3 2 6 9 3" xfId="29211" xr:uid="{00000000-0005-0000-0000-00001D720000}"/>
    <cellStyle name="Note 3 2 7" xfId="29212" xr:uid="{00000000-0005-0000-0000-00001E720000}"/>
    <cellStyle name="Note 3 2 7 2" xfId="29213" xr:uid="{00000000-0005-0000-0000-00001F720000}"/>
    <cellStyle name="Note 3 2 7 2 2" xfId="29214" xr:uid="{00000000-0005-0000-0000-000020720000}"/>
    <cellStyle name="Note 3 2 7 2 3" xfId="29215" xr:uid="{00000000-0005-0000-0000-000021720000}"/>
    <cellStyle name="Note 3 2 7 3" xfId="29216" xr:uid="{00000000-0005-0000-0000-000022720000}"/>
    <cellStyle name="Note 3 2 7 3 2" xfId="29217" xr:uid="{00000000-0005-0000-0000-000023720000}"/>
    <cellStyle name="Note 3 2 7 4" xfId="29218" xr:uid="{00000000-0005-0000-0000-000024720000}"/>
    <cellStyle name="Note 3 2 8" xfId="29219" xr:uid="{00000000-0005-0000-0000-000025720000}"/>
    <cellStyle name="Note 3 2 8 2" xfId="29220" xr:uid="{00000000-0005-0000-0000-000026720000}"/>
    <cellStyle name="Note 3 2 8 2 2" xfId="29221" xr:uid="{00000000-0005-0000-0000-000027720000}"/>
    <cellStyle name="Note 3 2 8 2 3" xfId="29222" xr:uid="{00000000-0005-0000-0000-000028720000}"/>
    <cellStyle name="Note 3 2 8 3" xfId="29223" xr:uid="{00000000-0005-0000-0000-000029720000}"/>
    <cellStyle name="Note 3 2 8 4" xfId="29224" xr:uid="{00000000-0005-0000-0000-00002A720000}"/>
    <cellStyle name="Note 3 2 9" xfId="29225" xr:uid="{00000000-0005-0000-0000-00002B720000}"/>
    <cellStyle name="Note 3 2 9 2" xfId="29226" xr:uid="{00000000-0005-0000-0000-00002C720000}"/>
    <cellStyle name="Note 3 2 9 2 2" xfId="29227" xr:uid="{00000000-0005-0000-0000-00002D720000}"/>
    <cellStyle name="Note 3 2 9 3" xfId="29228" xr:uid="{00000000-0005-0000-0000-00002E720000}"/>
    <cellStyle name="Note 3 2 9 4" xfId="29229" xr:uid="{00000000-0005-0000-0000-00002F720000}"/>
    <cellStyle name="Note 3 3" xfId="29230" xr:uid="{00000000-0005-0000-0000-000030720000}"/>
    <cellStyle name="Note 3 3 2" xfId="29231" xr:uid="{00000000-0005-0000-0000-000031720000}"/>
    <cellStyle name="Note 3 3 2 2" xfId="29232" xr:uid="{00000000-0005-0000-0000-000032720000}"/>
    <cellStyle name="Note 3 3 2 2 2" xfId="29233" xr:uid="{00000000-0005-0000-0000-000033720000}"/>
    <cellStyle name="Note 3 3 2 2 2 2" xfId="29234" xr:uid="{00000000-0005-0000-0000-000034720000}"/>
    <cellStyle name="Note 3 3 2 2 2 2 2" xfId="29235" xr:uid="{00000000-0005-0000-0000-000035720000}"/>
    <cellStyle name="Note 3 3 2 2 2 3" xfId="29236" xr:uid="{00000000-0005-0000-0000-000036720000}"/>
    <cellStyle name="Note 3 3 2 2 2 4" xfId="29237" xr:uid="{00000000-0005-0000-0000-000037720000}"/>
    <cellStyle name="Note 3 3 2 2 3" xfId="29238" xr:uid="{00000000-0005-0000-0000-000038720000}"/>
    <cellStyle name="Note 3 3 2 2 3 2" xfId="29239" xr:uid="{00000000-0005-0000-0000-000039720000}"/>
    <cellStyle name="Note 3 3 2 2 4" xfId="29240" xr:uid="{00000000-0005-0000-0000-00003A720000}"/>
    <cellStyle name="Note 3 3 2 2 5" xfId="29241" xr:uid="{00000000-0005-0000-0000-00003B720000}"/>
    <cellStyle name="Note 3 3 2 3" xfId="29242" xr:uid="{00000000-0005-0000-0000-00003C720000}"/>
    <cellStyle name="Note 3 3 2 3 2" xfId="29243" xr:uid="{00000000-0005-0000-0000-00003D720000}"/>
    <cellStyle name="Note 3 3 2 3 2 2" xfId="29244" xr:uid="{00000000-0005-0000-0000-00003E720000}"/>
    <cellStyle name="Note 3 3 2 3 3" xfId="29245" xr:uid="{00000000-0005-0000-0000-00003F720000}"/>
    <cellStyle name="Note 3 3 2 3 4" xfId="29246" xr:uid="{00000000-0005-0000-0000-000040720000}"/>
    <cellStyle name="Note 3 3 2 4" xfId="29247" xr:uid="{00000000-0005-0000-0000-000041720000}"/>
    <cellStyle name="Note 3 3 2 4 2" xfId="29248" xr:uid="{00000000-0005-0000-0000-000042720000}"/>
    <cellStyle name="Note 3 3 2 5" xfId="29249" xr:uid="{00000000-0005-0000-0000-000043720000}"/>
    <cellStyle name="Note 3 3 2 6" xfId="29250" xr:uid="{00000000-0005-0000-0000-000044720000}"/>
    <cellStyle name="Note 3 3 3" xfId="29251" xr:uid="{00000000-0005-0000-0000-000045720000}"/>
    <cellStyle name="Note 3 3 3 2" xfId="29252" xr:uid="{00000000-0005-0000-0000-000046720000}"/>
    <cellStyle name="Note 3 3 3 2 2" xfId="29253" xr:uid="{00000000-0005-0000-0000-000047720000}"/>
    <cellStyle name="Note 3 3 3 2 2 2" xfId="29254" xr:uid="{00000000-0005-0000-0000-000048720000}"/>
    <cellStyle name="Note 3 3 3 2 3" xfId="29255" xr:uid="{00000000-0005-0000-0000-000049720000}"/>
    <cellStyle name="Note 3 3 3 2 4" xfId="29256" xr:uid="{00000000-0005-0000-0000-00004A720000}"/>
    <cellStyle name="Note 3 3 3 3" xfId="29257" xr:uid="{00000000-0005-0000-0000-00004B720000}"/>
    <cellStyle name="Note 3 3 3 4" xfId="29258" xr:uid="{00000000-0005-0000-0000-00004C720000}"/>
    <cellStyle name="Note 3 3 3 4 2" xfId="29259" xr:uid="{00000000-0005-0000-0000-00004D720000}"/>
    <cellStyle name="Note 3 3 3 5" xfId="29260" xr:uid="{00000000-0005-0000-0000-00004E720000}"/>
    <cellStyle name="Note 3 3 3 6" xfId="29261" xr:uid="{00000000-0005-0000-0000-00004F720000}"/>
    <cellStyle name="Note 3 3 4" xfId="29262" xr:uid="{00000000-0005-0000-0000-000050720000}"/>
    <cellStyle name="Note 3 3 4 2" xfId="29263" xr:uid="{00000000-0005-0000-0000-000051720000}"/>
    <cellStyle name="Note 3 3 4 3" xfId="29264" xr:uid="{00000000-0005-0000-0000-000052720000}"/>
    <cellStyle name="Note 3 3 4 4" xfId="29265" xr:uid="{00000000-0005-0000-0000-000053720000}"/>
    <cellStyle name="Note 3 3 4 4 2" xfId="29266" xr:uid="{00000000-0005-0000-0000-000054720000}"/>
    <cellStyle name="Note 3 3 4 5" xfId="29267" xr:uid="{00000000-0005-0000-0000-000055720000}"/>
    <cellStyle name="Note 3 3 4 6" xfId="29268" xr:uid="{00000000-0005-0000-0000-000056720000}"/>
    <cellStyle name="Note 3 3 5" xfId="29269" xr:uid="{00000000-0005-0000-0000-000057720000}"/>
    <cellStyle name="Note 3 3 5 2" xfId="29270" xr:uid="{00000000-0005-0000-0000-000058720000}"/>
    <cellStyle name="Note 3 3 5 3" xfId="29271" xr:uid="{00000000-0005-0000-0000-000059720000}"/>
    <cellStyle name="Note 3 3 5 4" xfId="29272" xr:uid="{00000000-0005-0000-0000-00005A720000}"/>
    <cellStyle name="Note 3 3 5 5" xfId="29273" xr:uid="{00000000-0005-0000-0000-00005B720000}"/>
    <cellStyle name="Note 3 3 6" xfId="29274" xr:uid="{00000000-0005-0000-0000-00005C720000}"/>
    <cellStyle name="Note 3 3 7" xfId="29275" xr:uid="{00000000-0005-0000-0000-00005D720000}"/>
    <cellStyle name="Note 3 3 8" xfId="29276" xr:uid="{00000000-0005-0000-0000-00005E720000}"/>
    <cellStyle name="Note 3 3 9" xfId="29277" xr:uid="{00000000-0005-0000-0000-00005F720000}"/>
    <cellStyle name="Note 3 4" xfId="29278" xr:uid="{00000000-0005-0000-0000-000060720000}"/>
    <cellStyle name="Note 3 4 2" xfId="29279" xr:uid="{00000000-0005-0000-0000-000061720000}"/>
    <cellStyle name="Note 3 4 2 2" xfId="29280" xr:uid="{00000000-0005-0000-0000-000062720000}"/>
    <cellStyle name="Note 3 4 2 2 2" xfId="29281" xr:uid="{00000000-0005-0000-0000-000063720000}"/>
    <cellStyle name="Note 3 4 2 2 2 2" xfId="29282" xr:uid="{00000000-0005-0000-0000-000064720000}"/>
    <cellStyle name="Note 3 4 2 2 2 2 2" xfId="29283" xr:uid="{00000000-0005-0000-0000-000065720000}"/>
    <cellStyle name="Note 3 4 2 2 2 3" xfId="29284" xr:uid="{00000000-0005-0000-0000-000066720000}"/>
    <cellStyle name="Note 3 4 2 2 2 4" xfId="29285" xr:uid="{00000000-0005-0000-0000-000067720000}"/>
    <cellStyle name="Note 3 4 2 2 3" xfId="29286" xr:uid="{00000000-0005-0000-0000-000068720000}"/>
    <cellStyle name="Note 3 4 2 2 3 2" xfId="29287" xr:uid="{00000000-0005-0000-0000-000069720000}"/>
    <cellStyle name="Note 3 4 2 2 4" xfId="29288" xr:uid="{00000000-0005-0000-0000-00006A720000}"/>
    <cellStyle name="Note 3 4 2 2 5" xfId="29289" xr:uid="{00000000-0005-0000-0000-00006B720000}"/>
    <cellStyle name="Note 3 4 2 3" xfId="29290" xr:uid="{00000000-0005-0000-0000-00006C720000}"/>
    <cellStyle name="Note 3 4 2 3 2" xfId="29291" xr:uid="{00000000-0005-0000-0000-00006D720000}"/>
    <cellStyle name="Note 3 4 2 3 2 2" xfId="29292" xr:uid="{00000000-0005-0000-0000-00006E720000}"/>
    <cellStyle name="Note 3 4 2 3 3" xfId="29293" xr:uid="{00000000-0005-0000-0000-00006F720000}"/>
    <cellStyle name="Note 3 4 2 3 4" xfId="29294" xr:uid="{00000000-0005-0000-0000-000070720000}"/>
    <cellStyle name="Note 3 4 2 4" xfId="29295" xr:uid="{00000000-0005-0000-0000-000071720000}"/>
    <cellStyle name="Note 3 4 2 4 2" xfId="29296" xr:uid="{00000000-0005-0000-0000-000072720000}"/>
    <cellStyle name="Note 3 4 2 5" xfId="29297" xr:uid="{00000000-0005-0000-0000-000073720000}"/>
    <cellStyle name="Note 3 4 2 6" xfId="29298" xr:uid="{00000000-0005-0000-0000-000074720000}"/>
    <cellStyle name="Note 3 4 3" xfId="29299" xr:uid="{00000000-0005-0000-0000-000075720000}"/>
    <cellStyle name="Note 3 4 3 2" xfId="29300" xr:uid="{00000000-0005-0000-0000-000076720000}"/>
    <cellStyle name="Note 3 4 3 2 2" xfId="29301" xr:uid="{00000000-0005-0000-0000-000077720000}"/>
    <cellStyle name="Note 3 4 3 2 2 2" xfId="29302" xr:uid="{00000000-0005-0000-0000-000078720000}"/>
    <cellStyle name="Note 3 4 3 2 3" xfId="29303" xr:uid="{00000000-0005-0000-0000-000079720000}"/>
    <cellStyle name="Note 3 4 3 2 4" xfId="29304" xr:uid="{00000000-0005-0000-0000-00007A720000}"/>
    <cellStyle name="Note 3 4 3 3" xfId="29305" xr:uid="{00000000-0005-0000-0000-00007B720000}"/>
    <cellStyle name="Note 3 4 3 3 2" xfId="29306" xr:uid="{00000000-0005-0000-0000-00007C720000}"/>
    <cellStyle name="Note 3 4 3 4" xfId="29307" xr:uid="{00000000-0005-0000-0000-00007D720000}"/>
    <cellStyle name="Note 3 4 3 5" xfId="29308" xr:uid="{00000000-0005-0000-0000-00007E720000}"/>
    <cellStyle name="Note 3 4 4" xfId="29309" xr:uid="{00000000-0005-0000-0000-00007F720000}"/>
    <cellStyle name="Note 3 4 4 2" xfId="29310" xr:uid="{00000000-0005-0000-0000-000080720000}"/>
    <cellStyle name="Note 3 4 4 2 2" xfId="29311" xr:uid="{00000000-0005-0000-0000-000081720000}"/>
    <cellStyle name="Note 3 4 4 3" xfId="29312" xr:uid="{00000000-0005-0000-0000-000082720000}"/>
    <cellStyle name="Note 3 4 4 4" xfId="29313" xr:uid="{00000000-0005-0000-0000-000083720000}"/>
    <cellStyle name="Note 3 4 5" xfId="29314" xr:uid="{00000000-0005-0000-0000-000084720000}"/>
    <cellStyle name="Note 3 4 5 2" xfId="29315" xr:uid="{00000000-0005-0000-0000-000085720000}"/>
    <cellStyle name="Note 3 4 5 3" xfId="29316" xr:uid="{00000000-0005-0000-0000-000086720000}"/>
    <cellStyle name="Note 3 4 6" xfId="29317" xr:uid="{00000000-0005-0000-0000-000087720000}"/>
    <cellStyle name="Note 3 4 7" xfId="29318" xr:uid="{00000000-0005-0000-0000-000088720000}"/>
    <cellStyle name="Note 3 5" xfId="29319" xr:uid="{00000000-0005-0000-0000-000089720000}"/>
    <cellStyle name="Note 3 5 2" xfId="29320" xr:uid="{00000000-0005-0000-0000-00008A720000}"/>
    <cellStyle name="Note 3 5 2 2" xfId="29321" xr:uid="{00000000-0005-0000-0000-00008B720000}"/>
    <cellStyle name="Note 3 5 2 2 2" xfId="29322" xr:uid="{00000000-0005-0000-0000-00008C720000}"/>
    <cellStyle name="Note 3 5 2 2 2 2" xfId="29323" xr:uid="{00000000-0005-0000-0000-00008D720000}"/>
    <cellStyle name="Note 3 5 2 2 2 2 2" xfId="29324" xr:uid="{00000000-0005-0000-0000-00008E720000}"/>
    <cellStyle name="Note 3 5 2 2 2 3" xfId="29325" xr:uid="{00000000-0005-0000-0000-00008F720000}"/>
    <cellStyle name="Note 3 5 2 2 2 4" xfId="29326" xr:uid="{00000000-0005-0000-0000-000090720000}"/>
    <cellStyle name="Note 3 5 2 2 3" xfId="29327" xr:uid="{00000000-0005-0000-0000-000091720000}"/>
    <cellStyle name="Note 3 5 2 2 3 2" xfId="29328" xr:uid="{00000000-0005-0000-0000-000092720000}"/>
    <cellStyle name="Note 3 5 2 2 4" xfId="29329" xr:uid="{00000000-0005-0000-0000-000093720000}"/>
    <cellStyle name="Note 3 5 2 2 5" xfId="29330" xr:uid="{00000000-0005-0000-0000-000094720000}"/>
    <cellStyle name="Note 3 5 2 3" xfId="29331" xr:uid="{00000000-0005-0000-0000-000095720000}"/>
    <cellStyle name="Note 3 5 2 3 2" xfId="29332" xr:uid="{00000000-0005-0000-0000-000096720000}"/>
    <cellStyle name="Note 3 5 2 3 2 2" xfId="29333" xr:uid="{00000000-0005-0000-0000-000097720000}"/>
    <cellStyle name="Note 3 5 2 3 3" xfId="29334" xr:uid="{00000000-0005-0000-0000-000098720000}"/>
    <cellStyle name="Note 3 5 2 3 4" xfId="29335" xr:uid="{00000000-0005-0000-0000-000099720000}"/>
    <cellStyle name="Note 3 5 2 4" xfId="29336" xr:uid="{00000000-0005-0000-0000-00009A720000}"/>
    <cellStyle name="Note 3 5 2 4 2" xfId="29337" xr:uid="{00000000-0005-0000-0000-00009B720000}"/>
    <cellStyle name="Note 3 5 2 5" xfId="29338" xr:uid="{00000000-0005-0000-0000-00009C720000}"/>
    <cellStyle name="Note 3 5 2 6" xfId="29339" xr:uid="{00000000-0005-0000-0000-00009D720000}"/>
    <cellStyle name="Note 3 5 3" xfId="29340" xr:uid="{00000000-0005-0000-0000-00009E720000}"/>
    <cellStyle name="Note 3 5 3 2" xfId="29341" xr:uid="{00000000-0005-0000-0000-00009F720000}"/>
    <cellStyle name="Note 3 5 3 2 2" xfId="29342" xr:uid="{00000000-0005-0000-0000-0000A0720000}"/>
    <cellStyle name="Note 3 5 3 2 2 2" xfId="29343" xr:uid="{00000000-0005-0000-0000-0000A1720000}"/>
    <cellStyle name="Note 3 5 3 2 3" xfId="29344" xr:uid="{00000000-0005-0000-0000-0000A2720000}"/>
    <cellStyle name="Note 3 5 3 2 4" xfId="29345" xr:uid="{00000000-0005-0000-0000-0000A3720000}"/>
    <cellStyle name="Note 3 5 3 3" xfId="29346" xr:uid="{00000000-0005-0000-0000-0000A4720000}"/>
    <cellStyle name="Note 3 5 3 3 2" xfId="29347" xr:uid="{00000000-0005-0000-0000-0000A5720000}"/>
    <cellStyle name="Note 3 5 3 4" xfId="29348" xr:uid="{00000000-0005-0000-0000-0000A6720000}"/>
    <cellStyle name="Note 3 5 3 5" xfId="29349" xr:uid="{00000000-0005-0000-0000-0000A7720000}"/>
    <cellStyle name="Note 3 5 4" xfId="29350" xr:uid="{00000000-0005-0000-0000-0000A8720000}"/>
    <cellStyle name="Note 3 5 4 2" xfId="29351" xr:uid="{00000000-0005-0000-0000-0000A9720000}"/>
    <cellStyle name="Note 3 5 4 2 2" xfId="29352" xr:uid="{00000000-0005-0000-0000-0000AA720000}"/>
    <cellStyle name="Note 3 5 4 3" xfId="29353" xr:uid="{00000000-0005-0000-0000-0000AB720000}"/>
    <cellStyle name="Note 3 5 4 4" xfId="29354" xr:uid="{00000000-0005-0000-0000-0000AC720000}"/>
    <cellStyle name="Note 3 5 5" xfId="29355" xr:uid="{00000000-0005-0000-0000-0000AD720000}"/>
    <cellStyle name="Note 3 5 5 2" xfId="29356" xr:uid="{00000000-0005-0000-0000-0000AE720000}"/>
    <cellStyle name="Note 3 5 5 3" xfId="29357" xr:uid="{00000000-0005-0000-0000-0000AF720000}"/>
    <cellStyle name="Note 3 5 6" xfId="29358" xr:uid="{00000000-0005-0000-0000-0000B0720000}"/>
    <cellStyle name="Note 3 5 7" xfId="29359" xr:uid="{00000000-0005-0000-0000-0000B1720000}"/>
    <cellStyle name="Note 3 6" xfId="29360" xr:uid="{00000000-0005-0000-0000-0000B2720000}"/>
    <cellStyle name="Note 3 6 2" xfId="29361" xr:uid="{00000000-0005-0000-0000-0000B3720000}"/>
    <cellStyle name="Note 3 6 2 2" xfId="29362" xr:uid="{00000000-0005-0000-0000-0000B4720000}"/>
    <cellStyle name="Note 3 6 2 2 2" xfId="29363" xr:uid="{00000000-0005-0000-0000-0000B5720000}"/>
    <cellStyle name="Note 3 6 2 2 2 2" xfId="29364" xr:uid="{00000000-0005-0000-0000-0000B6720000}"/>
    <cellStyle name="Note 3 6 2 2 3" xfId="29365" xr:uid="{00000000-0005-0000-0000-0000B7720000}"/>
    <cellStyle name="Note 3 6 2 2 4" xfId="29366" xr:uid="{00000000-0005-0000-0000-0000B8720000}"/>
    <cellStyle name="Note 3 6 2 3" xfId="29367" xr:uid="{00000000-0005-0000-0000-0000B9720000}"/>
    <cellStyle name="Note 3 6 2 3 2" xfId="29368" xr:uid="{00000000-0005-0000-0000-0000BA720000}"/>
    <cellStyle name="Note 3 6 2 4" xfId="29369" xr:uid="{00000000-0005-0000-0000-0000BB720000}"/>
    <cellStyle name="Note 3 6 2 5" xfId="29370" xr:uid="{00000000-0005-0000-0000-0000BC720000}"/>
    <cellStyle name="Note 3 6 3" xfId="29371" xr:uid="{00000000-0005-0000-0000-0000BD720000}"/>
    <cellStyle name="Note 3 6 3 2" xfId="29372" xr:uid="{00000000-0005-0000-0000-0000BE720000}"/>
    <cellStyle name="Note 3 6 3 2 2" xfId="29373" xr:uid="{00000000-0005-0000-0000-0000BF720000}"/>
    <cellStyle name="Note 3 6 3 3" xfId="29374" xr:uid="{00000000-0005-0000-0000-0000C0720000}"/>
    <cellStyle name="Note 3 6 3 4" xfId="29375" xr:uid="{00000000-0005-0000-0000-0000C1720000}"/>
    <cellStyle name="Note 3 6 4" xfId="29376" xr:uid="{00000000-0005-0000-0000-0000C2720000}"/>
    <cellStyle name="Note 3 6 4 2" xfId="29377" xr:uid="{00000000-0005-0000-0000-0000C3720000}"/>
    <cellStyle name="Note 3 6 5" xfId="29378" xr:uid="{00000000-0005-0000-0000-0000C4720000}"/>
    <cellStyle name="Note 3 6 6" xfId="29379" xr:uid="{00000000-0005-0000-0000-0000C5720000}"/>
    <cellStyle name="Note 3 7" xfId="29380" xr:uid="{00000000-0005-0000-0000-0000C6720000}"/>
    <cellStyle name="Note 3 7 2" xfId="29381" xr:uid="{00000000-0005-0000-0000-0000C7720000}"/>
    <cellStyle name="Note 3 7 2 2" xfId="29382" xr:uid="{00000000-0005-0000-0000-0000C8720000}"/>
    <cellStyle name="Note 3 7 2 2 2" xfId="29383" xr:uid="{00000000-0005-0000-0000-0000C9720000}"/>
    <cellStyle name="Note 3 7 2 3" xfId="29384" xr:uid="{00000000-0005-0000-0000-0000CA720000}"/>
    <cellStyle name="Note 3 7 2 4" xfId="29385" xr:uid="{00000000-0005-0000-0000-0000CB720000}"/>
    <cellStyle name="Note 3 7 3" xfId="29386" xr:uid="{00000000-0005-0000-0000-0000CC720000}"/>
    <cellStyle name="Note 3 7 4" xfId="29387" xr:uid="{00000000-0005-0000-0000-0000CD720000}"/>
    <cellStyle name="Note 3 7 4 2" xfId="29388" xr:uid="{00000000-0005-0000-0000-0000CE720000}"/>
    <cellStyle name="Note 3 7 5" xfId="29389" xr:uid="{00000000-0005-0000-0000-0000CF720000}"/>
    <cellStyle name="Note 3 7 6" xfId="29390" xr:uid="{00000000-0005-0000-0000-0000D0720000}"/>
    <cellStyle name="Note 3 8" xfId="29391" xr:uid="{00000000-0005-0000-0000-0000D1720000}"/>
    <cellStyle name="Note 3 8 2" xfId="29392" xr:uid="{00000000-0005-0000-0000-0000D2720000}"/>
    <cellStyle name="Note 3 8 2 2" xfId="29393" xr:uid="{00000000-0005-0000-0000-0000D3720000}"/>
    <cellStyle name="Note 3 8 3" xfId="29394" xr:uid="{00000000-0005-0000-0000-0000D4720000}"/>
    <cellStyle name="Note 3 8 4" xfId="29395" xr:uid="{00000000-0005-0000-0000-0000D5720000}"/>
    <cellStyle name="Note 3 9" xfId="29396" xr:uid="{00000000-0005-0000-0000-0000D6720000}"/>
    <cellStyle name="Note 3 9 2" xfId="29397" xr:uid="{00000000-0005-0000-0000-0000D7720000}"/>
    <cellStyle name="Note 3 9 3" xfId="29398" xr:uid="{00000000-0005-0000-0000-0000D8720000}"/>
    <cellStyle name="Note 4" xfId="29399" xr:uid="{00000000-0005-0000-0000-0000D9720000}"/>
    <cellStyle name="Note 4 10" xfId="29400" xr:uid="{00000000-0005-0000-0000-0000DA720000}"/>
    <cellStyle name="Note 4 10 2" xfId="29401" xr:uid="{00000000-0005-0000-0000-0000DB720000}"/>
    <cellStyle name="Note 4 10 2 2" xfId="29402" xr:uid="{00000000-0005-0000-0000-0000DC720000}"/>
    <cellStyle name="Note 4 10 3" xfId="29403" xr:uid="{00000000-0005-0000-0000-0000DD720000}"/>
    <cellStyle name="Note 4 10 4" xfId="29404" xr:uid="{00000000-0005-0000-0000-0000DE720000}"/>
    <cellStyle name="Note 4 11" xfId="29405" xr:uid="{00000000-0005-0000-0000-0000DF720000}"/>
    <cellStyle name="Note 4 11 2" xfId="29406" xr:uid="{00000000-0005-0000-0000-0000E0720000}"/>
    <cellStyle name="Note 4 11 2 2" xfId="29407" xr:uid="{00000000-0005-0000-0000-0000E1720000}"/>
    <cellStyle name="Note 4 11 3" xfId="29408" xr:uid="{00000000-0005-0000-0000-0000E2720000}"/>
    <cellStyle name="Note 4 12" xfId="29409" xr:uid="{00000000-0005-0000-0000-0000E3720000}"/>
    <cellStyle name="Note 4 12 2" xfId="29410" xr:uid="{00000000-0005-0000-0000-0000E4720000}"/>
    <cellStyle name="Note 4 12 2 2" xfId="29411" xr:uid="{00000000-0005-0000-0000-0000E5720000}"/>
    <cellStyle name="Note 4 12 3" xfId="29412" xr:uid="{00000000-0005-0000-0000-0000E6720000}"/>
    <cellStyle name="Note 4 13" xfId="29413" xr:uid="{00000000-0005-0000-0000-0000E7720000}"/>
    <cellStyle name="Note 4 13 2" xfId="29414" xr:uid="{00000000-0005-0000-0000-0000E8720000}"/>
    <cellStyle name="Note 4 13 2 2" xfId="29415" xr:uid="{00000000-0005-0000-0000-0000E9720000}"/>
    <cellStyle name="Note 4 13 3" xfId="29416" xr:uid="{00000000-0005-0000-0000-0000EA720000}"/>
    <cellStyle name="Note 4 14" xfId="29417" xr:uid="{00000000-0005-0000-0000-0000EB720000}"/>
    <cellStyle name="Note 4 14 2" xfId="29418" xr:uid="{00000000-0005-0000-0000-0000EC720000}"/>
    <cellStyle name="Note 4 14 2 2" xfId="29419" xr:uid="{00000000-0005-0000-0000-0000ED720000}"/>
    <cellStyle name="Note 4 14 3" xfId="29420" xr:uid="{00000000-0005-0000-0000-0000EE720000}"/>
    <cellStyle name="Note 4 15" xfId="29421" xr:uid="{00000000-0005-0000-0000-0000EF720000}"/>
    <cellStyle name="Note 4 15 2" xfId="29422" xr:uid="{00000000-0005-0000-0000-0000F0720000}"/>
    <cellStyle name="Note 4 15 2 2" xfId="29423" xr:uid="{00000000-0005-0000-0000-0000F1720000}"/>
    <cellStyle name="Note 4 15 3" xfId="29424" xr:uid="{00000000-0005-0000-0000-0000F2720000}"/>
    <cellStyle name="Note 4 16" xfId="29425" xr:uid="{00000000-0005-0000-0000-0000F3720000}"/>
    <cellStyle name="Note 4 16 2" xfId="29426" xr:uid="{00000000-0005-0000-0000-0000F4720000}"/>
    <cellStyle name="Note 4 16 2 2" xfId="29427" xr:uid="{00000000-0005-0000-0000-0000F5720000}"/>
    <cellStyle name="Note 4 16 3" xfId="29428" xr:uid="{00000000-0005-0000-0000-0000F6720000}"/>
    <cellStyle name="Note 4 17" xfId="29429" xr:uid="{00000000-0005-0000-0000-0000F7720000}"/>
    <cellStyle name="Note 4 17 2" xfId="29430" xr:uid="{00000000-0005-0000-0000-0000F8720000}"/>
    <cellStyle name="Note 4 17 2 2" xfId="29431" xr:uid="{00000000-0005-0000-0000-0000F9720000}"/>
    <cellStyle name="Note 4 17 3" xfId="29432" xr:uid="{00000000-0005-0000-0000-0000FA720000}"/>
    <cellStyle name="Note 4 18" xfId="29433" xr:uid="{00000000-0005-0000-0000-0000FB720000}"/>
    <cellStyle name="Note 4 18 2" xfId="29434" xr:uid="{00000000-0005-0000-0000-0000FC720000}"/>
    <cellStyle name="Note 4 18 2 2" xfId="29435" xr:uid="{00000000-0005-0000-0000-0000FD720000}"/>
    <cellStyle name="Note 4 18 3" xfId="29436" xr:uid="{00000000-0005-0000-0000-0000FE720000}"/>
    <cellStyle name="Note 4 19" xfId="29437" xr:uid="{00000000-0005-0000-0000-0000FF720000}"/>
    <cellStyle name="Note 4 19 2" xfId="29438" xr:uid="{00000000-0005-0000-0000-000000730000}"/>
    <cellStyle name="Note 4 19 2 2" xfId="29439" xr:uid="{00000000-0005-0000-0000-000001730000}"/>
    <cellStyle name="Note 4 19 3" xfId="29440" xr:uid="{00000000-0005-0000-0000-000002730000}"/>
    <cellStyle name="Note 4 2" xfId="29441" xr:uid="{00000000-0005-0000-0000-000003730000}"/>
    <cellStyle name="Note 4 2 10" xfId="29442" xr:uid="{00000000-0005-0000-0000-000004730000}"/>
    <cellStyle name="Note 4 2 10 2" xfId="29443" xr:uid="{00000000-0005-0000-0000-000005730000}"/>
    <cellStyle name="Note 4 2 10 2 2" xfId="29444" xr:uid="{00000000-0005-0000-0000-000006730000}"/>
    <cellStyle name="Note 4 2 10 3" xfId="29445" xr:uid="{00000000-0005-0000-0000-000007730000}"/>
    <cellStyle name="Note 4 2 11" xfId="29446" xr:uid="{00000000-0005-0000-0000-000008730000}"/>
    <cellStyle name="Note 4 2 11 2" xfId="29447" xr:uid="{00000000-0005-0000-0000-000009730000}"/>
    <cellStyle name="Note 4 2 11 2 2" xfId="29448" xr:uid="{00000000-0005-0000-0000-00000A730000}"/>
    <cellStyle name="Note 4 2 11 3" xfId="29449" xr:uid="{00000000-0005-0000-0000-00000B730000}"/>
    <cellStyle name="Note 4 2 12" xfId="29450" xr:uid="{00000000-0005-0000-0000-00000C730000}"/>
    <cellStyle name="Note 4 2 12 2" xfId="29451" xr:uid="{00000000-0005-0000-0000-00000D730000}"/>
    <cellStyle name="Note 4 2 12 2 2" xfId="29452" xr:uid="{00000000-0005-0000-0000-00000E730000}"/>
    <cellStyle name="Note 4 2 12 3" xfId="29453" xr:uid="{00000000-0005-0000-0000-00000F730000}"/>
    <cellStyle name="Note 4 2 13" xfId="29454" xr:uid="{00000000-0005-0000-0000-000010730000}"/>
    <cellStyle name="Note 4 2 13 2" xfId="29455" xr:uid="{00000000-0005-0000-0000-000011730000}"/>
    <cellStyle name="Note 4 2 13 2 2" xfId="29456" xr:uid="{00000000-0005-0000-0000-000012730000}"/>
    <cellStyle name="Note 4 2 13 3" xfId="29457" xr:uid="{00000000-0005-0000-0000-000013730000}"/>
    <cellStyle name="Note 4 2 14" xfId="29458" xr:uid="{00000000-0005-0000-0000-000014730000}"/>
    <cellStyle name="Note 4 2 14 2" xfId="29459" xr:uid="{00000000-0005-0000-0000-000015730000}"/>
    <cellStyle name="Note 4 2 14 2 2" xfId="29460" xr:uid="{00000000-0005-0000-0000-000016730000}"/>
    <cellStyle name="Note 4 2 14 3" xfId="29461" xr:uid="{00000000-0005-0000-0000-000017730000}"/>
    <cellStyle name="Note 4 2 15" xfId="29462" xr:uid="{00000000-0005-0000-0000-000018730000}"/>
    <cellStyle name="Note 4 2 15 2" xfId="29463" xr:uid="{00000000-0005-0000-0000-000019730000}"/>
    <cellStyle name="Note 4 2 15 2 2" xfId="29464" xr:uid="{00000000-0005-0000-0000-00001A730000}"/>
    <cellStyle name="Note 4 2 15 3" xfId="29465" xr:uid="{00000000-0005-0000-0000-00001B730000}"/>
    <cellStyle name="Note 4 2 16" xfId="29466" xr:uid="{00000000-0005-0000-0000-00001C730000}"/>
    <cellStyle name="Note 4 2 16 2" xfId="29467" xr:uid="{00000000-0005-0000-0000-00001D730000}"/>
    <cellStyle name="Note 4 2 16 2 2" xfId="29468" xr:uid="{00000000-0005-0000-0000-00001E730000}"/>
    <cellStyle name="Note 4 2 16 3" xfId="29469" xr:uid="{00000000-0005-0000-0000-00001F730000}"/>
    <cellStyle name="Note 4 2 17" xfId="29470" xr:uid="{00000000-0005-0000-0000-000020730000}"/>
    <cellStyle name="Note 4 2 17 2" xfId="29471" xr:uid="{00000000-0005-0000-0000-000021730000}"/>
    <cellStyle name="Note 4 2 17 2 2" xfId="29472" xr:uid="{00000000-0005-0000-0000-000022730000}"/>
    <cellStyle name="Note 4 2 17 3" xfId="29473" xr:uid="{00000000-0005-0000-0000-000023730000}"/>
    <cellStyle name="Note 4 2 18" xfId="29474" xr:uid="{00000000-0005-0000-0000-000024730000}"/>
    <cellStyle name="Note 4 2 18 2" xfId="29475" xr:uid="{00000000-0005-0000-0000-000025730000}"/>
    <cellStyle name="Note 4 2 18 2 2" xfId="29476" xr:uid="{00000000-0005-0000-0000-000026730000}"/>
    <cellStyle name="Note 4 2 18 3" xfId="29477" xr:uid="{00000000-0005-0000-0000-000027730000}"/>
    <cellStyle name="Note 4 2 19" xfId="29478" xr:uid="{00000000-0005-0000-0000-000028730000}"/>
    <cellStyle name="Note 4 2 19 2" xfId="29479" xr:uid="{00000000-0005-0000-0000-000029730000}"/>
    <cellStyle name="Note 4 2 19 2 2" xfId="29480" xr:uid="{00000000-0005-0000-0000-00002A730000}"/>
    <cellStyle name="Note 4 2 19 3" xfId="29481" xr:uid="{00000000-0005-0000-0000-00002B730000}"/>
    <cellStyle name="Note 4 2 2" xfId="29482" xr:uid="{00000000-0005-0000-0000-00002C730000}"/>
    <cellStyle name="Note 4 2 2 10" xfId="29483" xr:uid="{00000000-0005-0000-0000-00002D730000}"/>
    <cellStyle name="Note 4 2 2 10 2" xfId="29484" xr:uid="{00000000-0005-0000-0000-00002E730000}"/>
    <cellStyle name="Note 4 2 2 10 2 2" xfId="29485" xr:uid="{00000000-0005-0000-0000-00002F730000}"/>
    <cellStyle name="Note 4 2 2 10 3" xfId="29486" xr:uid="{00000000-0005-0000-0000-000030730000}"/>
    <cellStyle name="Note 4 2 2 11" xfId="29487" xr:uid="{00000000-0005-0000-0000-000031730000}"/>
    <cellStyle name="Note 4 2 2 11 2" xfId="29488" xr:uid="{00000000-0005-0000-0000-000032730000}"/>
    <cellStyle name="Note 4 2 2 11 2 2" xfId="29489" xr:uid="{00000000-0005-0000-0000-000033730000}"/>
    <cellStyle name="Note 4 2 2 11 3" xfId="29490" xr:uid="{00000000-0005-0000-0000-000034730000}"/>
    <cellStyle name="Note 4 2 2 12" xfId="29491" xr:uid="{00000000-0005-0000-0000-000035730000}"/>
    <cellStyle name="Note 4 2 2 12 2" xfId="29492" xr:uid="{00000000-0005-0000-0000-000036730000}"/>
    <cellStyle name="Note 4 2 2 12 2 2" xfId="29493" xr:uid="{00000000-0005-0000-0000-000037730000}"/>
    <cellStyle name="Note 4 2 2 12 3" xfId="29494" xr:uid="{00000000-0005-0000-0000-000038730000}"/>
    <cellStyle name="Note 4 2 2 13" xfId="29495" xr:uid="{00000000-0005-0000-0000-000039730000}"/>
    <cellStyle name="Note 4 2 2 13 2" xfId="29496" xr:uid="{00000000-0005-0000-0000-00003A730000}"/>
    <cellStyle name="Note 4 2 2 13 2 2" xfId="29497" xr:uid="{00000000-0005-0000-0000-00003B730000}"/>
    <cellStyle name="Note 4 2 2 13 3" xfId="29498" xr:uid="{00000000-0005-0000-0000-00003C730000}"/>
    <cellStyle name="Note 4 2 2 14" xfId="29499" xr:uid="{00000000-0005-0000-0000-00003D730000}"/>
    <cellStyle name="Note 4 2 2 14 2" xfId="29500" xr:uid="{00000000-0005-0000-0000-00003E730000}"/>
    <cellStyle name="Note 4 2 2 14 2 2" xfId="29501" xr:uid="{00000000-0005-0000-0000-00003F730000}"/>
    <cellStyle name="Note 4 2 2 14 3" xfId="29502" xr:uid="{00000000-0005-0000-0000-000040730000}"/>
    <cellStyle name="Note 4 2 2 15" xfId="29503" xr:uid="{00000000-0005-0000-0000-000041730000}"/>
    <cellStyle name="Note 4 2 2 15 2" xfId="29504" xr:uid="{00000000-0005-0000-0000-000042730000}"/>
    <cellStyle name="Note 4 2 2 15 2 2" xfId="29505" xr:uid="{00000000-0005-0000-0000-000043730000}"/>
    <cellStyle name="Note 4 2 2 15 3" xfId="29506" xr:uid="{00000000-0005-0000-0000-000044730000}"/>
    <cellStyle name="Note 4 2 2 16" xfId="29507" xr:uid="{00000000-0005-0000-0000-000045730000}"/>
    <cellStyle name="Note 4 2 2 16 2" xfId="29508" xr:uid="{00000000-0005-0000-0000-000046730000}"/>
    <cellStyle name="Note 4 2 2 16 2 2" xfId="29509" xr:uid="{00000000-0005-0000-0000-000047730000}"/>
    <cellStyle name="Note 4 2 2 16 3" xfId="29510" xr:uid="{00000000-0005-0000-0000-000048730000}"/>
    <cellStyle name="Note 4 2 2 17" xfId="29511" xr:uid="{00000000-0005-0000-0000-000049730000}"/>
    <cellStyle name="Note 4 2 2 17 2" xfId="29512" xr:uid="{00000000-0005-0000-0000-00004A730000}"/>
    <cellStyle name="Note 4 2 2 17 2 2" xfId="29513" xr:uid="{00000000-0005-0000-0000-00004B730000}"/>
    <cellStyle name="Note 4 2 2 17 3" xfId="29514" xr:uid="{00000000-0005-0000-0000-00004C730000}"/>
    <cellStyle name="Note 4 2 2 18" xfId="29515" xr:uid="{00000000-0005-0000-0000-00004D730000}"/>
    <cellStyle name="Note 4 2 2 18 2" xfId="29516" xr:uid="{00000000-0005-0000-0000-00004E730000}"/>
    <cellStyle name="Note 4 2 2 18 2 2" xfId="29517" xr:uid="{00000000-0005-0000-0000-00004F730000}"/>
    <cellStyle name="Note 4 2 2 18 3" xfId="29518" xr:uid="{00000000-0005-0000-0000-000050730000}"/>
    <cellStyle name="Note 4 2 2 19" xfId="29519" xr:uid="{00000000-0005-0000-0000-000051730000}"/>
    <cellStyle name="Note 4 2 2 19 2" xfId="29520" xr:uid="{00000000-0005-0000-0000-000052730000}"/>
    <cellStyle name="Note 4 2 2 19 2 2" xfId="29521" xr:uid="{00000000-0005-0000-0000-000053730000}"/>
    <cellStyle name="Note 4 2 2 19 3" xfId="29522" xr:uid="{00000000-0005-0000-0000-000054730000}"/>
    <cellStyle name="Note 4 2 2 2" xfId="29523" xr:uid="{00000000-0005-0000-0000-000055730000}"/>
    <cellStyle name="Note 4 2 2 2 10" xfId="29524" xr:uid="{00000000-0005-0000-0000-000056730000}"/>
    <cellStyle name="Note 4 2 2 2 10 2" xfId="29525" xr:uid="{00000000-0005-0000-0000-000057730000}"/>
    <cellStyle name="Note 4 2 2 2 10 2 2" xfId="29526" xr:uid="{00000000-0005-0000-0000-000058730000}"/>
    <cellStyle name="Note 4 2 2 2 10 3" xfId="29527" xr:uid="{00000000-0005-0000-0000-000059730000}"/>
    <cellStyle name="Note 4 2 2 2 11" xfId="29528" xr:uid="{00000000-0005-0000-0000-00005A730000}"/>
    <cellStyle name="Note 4 2 2 2 11 2" xfId="29529" xr:uid="{00000000-0005-0000-0000-00005B730000}"/>
    <cellStyle name="Note 4 2 2 2 11 2 2" xfId="29530" xr:uid="{00000000-0005-0000-0000-00005C730000}"/>
    <cellStyle name="Note 4 2 2 2 11 3" xfId="29531" xr:uid="{00000000-0005-0000-0000-00005D730000}"/>
    <cellStyle name="Note 4 2 2 2 12" xfId="29532" xr:uid="{00000000-0005-0000-0000-00005E730000}"/>
    <cellStyle name="Note 4 2 2 2 12 2" xfId="29533" xr:uid="{00000000-0005-0000-0000-00005F730000}"/>
    <cellStyle name="Note 4 2 2 2 12 2 2" xfId="29534" xr:uid="{00000000-0005-0000-0000-000060730000}"/>
    <cellStyle name="Note 4 2 2 2 12 3" xfId="29535" xr:uid="{00000000-0005-0000-0000-000061730000}"/>
    <cellStyle name="Note 4 2 2 2 13" xfId="29536" xr:uid="{00000000-0005-0000-0000-000062730000}"/>
    <cellStyle name="Note 4 2 2 2 13 2" xfId="29537" xr:uid="{00000000-0005-0000-0000-000063730000}"/>
    <cellStyle name="Note 4 2 2 2 13 2 2" xfId="29538" xr:uid="{00000000-0005-0000-0000-000064730000}"/>
    <cellStyle name="Note 4 2 2 2 13 3" xfId="29539" xr:uid="{00000000-0005-0000-0000-000065730000}"/>
    <cellStyle name="Note 4 2 2 2 14" xfId="29540" xr:uid="{00000000-0005-0000-0000-000066730000}"/>
    <cellStyle name="Note 4 2 2 2 14 2" xfId="29541" xr:uid="{00000000-0005-0000-0000-000067730000}"/>
    <cellStyle name="Note 4 2 2 2 14 2 2" xfId="29542" xr:uid="{00000000-0005-0000-0000-000068730000}"/>
    <cellStyle name="Note 4 2 2 2 14 3" xfId="29543" xr:uid="{00000000-0005-0000-0000-000069730000}"/>
    <cellStyle name="Note 4 2 2 2 15" xfId="29544" xr:uid="{00000000-0005-0000-0000-00006A730000}"/>
    <cellStyle name="Note 4 2 2 2 15 2" xfId="29545" xr:uid="{00000000-0005-0000-0000-00006B730000}"/>
    <cellStyle name="Note 4 2 2 2 15 2 2" xfId="29546" xr:uid="{00000000-0005-0000-0000-00006C730000}"/>
    <cellStyle name="Note 4 2 2 2 15 3" xfId="29547" xr:uid="{00000000-0005-0000-0000-00006D730000}"/>
    <cellStyle name="Note 4 2 2 2 16" xfId="29548" xr:uid="{00000000-0005-0000-0000-00006E730000}"/>
    <cellStyle name="Note 4 2 2 2 16 2" xfId="29549" xr:uid="{00000000-0005-0000-0000-00006F730000}"/>
    <cellStyle name="Note 4 2 2 2 16 2 2" xfId="29550" xr:uid="{00000000-0005-0000-0000-000070730000}"/>
    <cellStyle name="Note 4 2 2 2 16 3" xfId="29551" xr:uid="{00000000-0005-0000-0000-000071730000}"/>
    <cellStyle name="Note 4 2 2 2 17" xfId="29552" xr:uid="{00000000-0005-0000-0000-000072730000}"/>
    <cellStyle name="Note 4 2 2 2 17 2" xfId="29553" xr:uid="{00000000-0005-0000-0000-000073730000}"/>
    <cellStyle name="Note 4 2 2 2 17 2 2" xfId="29554" xr:uid="{00000000-0005-0000-0000-000074730000}"/>
    <cellStyle name="Note 4 2 2 2 17 3" xfId="29555" xr:uid="{00000000-0005-0000-0000-000075730000}"/>
    <cellStyle name="Note 4 2 2 2 18" xfId="29556" xr:uid="{00000000-0005-0000-0000-000076730000}"/>
    <cellStyle name="Note 4 2 2 2 18 2" xfId="29557" xr:uid="{00000000-0005-0000-0000-000077730000}"/>
    <cellStyle name="Note 4 2 2 2 19" xfId="29558" xr:uid="{00000000-0005-0000-0000-000078730000}"/>
    <cellStyle name="Note 4 2 2 2 2" xfId="29559" xr:uid="{00000000-0005-0000-0000-000079730000}"/>
    <cellStyle name="Note 4 2 2 2 2 10" xfId="29560" xr:uid="{00000000-0005-0000-0000-00007A730000}"/>
    <cellStyle name="Note 4 2 2 2 2 10 2" xfId="29561" xr:uid="{00000000-0005-0000-0000-00007B730000}"/>
    <cellStyle name="Note 4 2 2 2 2 10 2 2" xfId="29562" xr:uid="{00000000-0005-0000-0000-00007C730000}"/>
    <cellStyle name="Note 4 2 2 2 2 10 3" xfId="29563" xr:uid="{00000000-0005-0000-0000-00007D730000}"/>
    <cellStyle name="Note 4 2 2 2 2 11" xfId="29564" xr:uid="{00000000-0005-0000-0000-00007E730000}"/>
    <cellStyle name="Note 4 2 2 2 2 11 2" xfId="29565" xr:uid="{00000000-0005-0000-0000-00007F730000}"/>
    <cellStyle name="Note 4 2 2 2 2 11 2 2" xfId="29566" xr:uid="{00000000-0005-0000-0000-000080730000}"/>
    <cellStyle name="Note 4 2 2 2 2 11 3" xfId="29567" xr:uid="{00000000-0005-0000-0000-000081730000}"/>
    <cellStyle name="Note 4 2 2 2 2 12" xfId="29568" xr:uid="{00000000-0005-0000-0000-000082730000}"/>
    <cellStyle name="Note 4 2 2 2 2 12 2" xfId="29569" xr:uid="{00000000-0005-0000-0000-000083730000}"/>
    <cellStyle name="Note 4 2 2 2 2 12 2 2" xfId="29570" xr:uid="{00000000-0005-0000-0000-000084730000}"/>
    <cellStyle name="Note 4 2 2 2 2 12 3" xfId="29571" xr:uid="{00000000-0005-0000-0000-000085730000}"/>
    <cellStyle name="Note 4 2 2 2 2 13" xfId="29572" xr:uid="{00000000-0005-0000-0000-000086730000}"/>
    <cellStyle name="Note 4 2 2 2 2 13 2" xfId="29573" xr:uid="{00000000-0005-0000-0000-000087730000}"/>
    <cellStyle name="Note 4 2 2 2 2 13 2 2" xfId="29574" xr:uid="{00000000-0005-0000-0000-000088730000}"/>
    <cellStyle name="Note 4 2 2 2 2 13 3" xfId="29575" xr:uid="{00000000-0005-0000-0000-000089730000}"/>
    <cellStyle name="Note 4 2 2 2 2 14" xfId="29576" xr:uid="{00000000-0005-0000-0000-00008A730000}"/>
    <cellStyle name="Note 4 2 2 2 2 14 2" xfId="29577" xr:uid="{00000000-0005-0000-0000-00008B730000}"/>
    <cellStyle name="Note 4 2 2 2 2 14 2 2" xfId="29578" xr:uid="{00000000-0005-0000-0000-00008C730000}"/>
    <cellStyle name="Note 4 2 2 2 2 14 3" xfId="29579" xr:uid="{00000000-0005-0000-0000-00008D730000}"/>
    <cellStyle name="Note 4 2 2 2 2 15" xfId="29580" xr:uid="{00000000-0005-0000-0000-00008E730000}"/>
    <cellStyle name="Note 4 2 2 2 2 15 2" xfId="29581" xr:uid="{00000000-0005-0000-0000-00008F730000}"/>
    <cellStyle name="Note 4 2 2 2 2 15 2 2" xfId="29582" xr:uid="{00000000-0005-0000-0000-000090730000}"/>
    <cellStyle name="Note 4 2 2 2 2 15 3" xfId="29583" xr:uid="{00000000-0005-0000-0000-000091730000}"/>
    <cellStyle name="Note 4 2 2 2 2 16" xfId="29584" xr:uid="{00000000-0005-0000-0000-000092730000}"/>
    <cellStyle name="Note 4 2 2 2 2 16 2" xfId="29585" xr:uid="{00000000-0005-0000-0000-000093730000}"/>
    <cellStyle name="Note 4 2 2 2 2 16 2 2" xfId="29586" xr:uid="{00000000-0005-0000-0000-000094730000}"/>
    <cellStyle name="Note 4 2 2 2 2 16 3" xfId="29587" xr:uid="{00000000-0005-0000-0000-000095730000}"/>
    <cellStyle name="Note 4 2 2 2 2 17" xfId="29588" xr:uid="{00000000-0005-0000-0000-000096730000}"/>
    <cellStyle name="Note 4 2 2 2 2 17 2" xfId="29589" xr:uid="{00000000-0005-0000-0000-000097730000}"/>
    <cellStyle name="Note 4 2 2 2 2 17 2 2" xfId="29590" xr:uid="{00000000-0005-0000-0000-000098730000}"/>
    <cellStyle name="Note 4 2 2 2 2 17 3" xfId="29591" xr:uid="{00000000-0005-0000-0000-000099730000}"/>
    <cellStyle name="Note 4 2 2 2 2 18" xfId="29592" xr:uid="{00000000-0005-0000-0000-00009A730000}"/>
    <cellStyle name="Note 4 2 2 2 2 18 2" xfId="29593" xr:uid="{00000000-0005-0000-0000-00009B730000}"/>
    <cellStyle name="Note 4 2 2 2 2 18 2 2" xfId="29594" xr:uid="{00000000-0005-0000-0000-00009C730000}"/>
    <cellStyle name="Note 4 2 2 2 2 18 3" xfId="29595" xr:uid="{00000000-0005-0000-0000-00009D730000}"/>
    <cellStyle name="Note 4 2 2 2 2 19" xfId="29596" xr:uid="{00000000-0005-0000-0000-00009E730000}"/>
    <cellStyle name="Note 4 2 2 2 2 19 2" xfId="29597" xr:uid="{00000000-0005-0000-0000-00009F730000}"/>
    <cellStyle name="Note 4 2 2 2 2 19 2 2" xfId="29598" xr:uid="{00000000-0005-0000-0000-0000A0730000}"/>
    <cellStyle name="Note 4 2 2 2 2 19 3" xfId="29599" xr:uid="{00000000-0005-0000-0000-0000A1730000}"/>
    <cellStyle name="Note 4 2 2 2 2 2" xfId="29600" xr:uid="{00000000-0005-0000-0000-0000A2730000}"/>
    <cellStyle name="Note 4 2 2 2 2 2 2" xfId="29601" xr:uid="{00000000-0005-0000-0000-0000A3730000}"/>
    <cellStyle name="Note 4 2 2 2 2 2 2 2" xfId="29602" xr:uid="{00000000-0005-0000-0000-0000A4730000}"/>
    <cellStyle name="Note 4 2 2 2 2 2 2 3" xfId="29603" xr:uid="{00000000-0005-0000-0000-0000A5730000}"/>
    <cellStyle name="Note 4 2 2 2 2 2 3" xfId="29604" xr:uid="{00000000-0005-0000-0000-0000A6730000}"/>
    <cellStyle name="Note 4 2 2 2 2 2 3 2" xfId="29605" xr:uid="{00000000-0005-0000-0000-0000A7730000}"/>
    <cellStyle name="Note 4 2 2 2 2 2 4" xfId="29606" xr:uid="{00000000-0005-0000-0000-0000A8730000}"/>
    <cellStyle name="Note 4 2 2 2 2 20" xfId="29607" xr:uid="{00000000-0005-0000-0000-0000A9730000}"/>
    <cellStyle name="Note 4 2 2 2 2 20 2" xfId="29608" xr:uid="{00000000-0005-0000-0000-0000AA730000}"/>
    <cellStyle name="Note 4 2 2 2 2 20 2 2" xfId="29609" xr:uid="{00000000-0005-0000-0000-0000AB730000}"/>
    <cellStyle name="Note 4 2 2 2 2 20 3" xfId="29610" xr:uid="{00000000-0005-0000-0000-0000AC730000}"/>
    <cellStyle name="Note 4 2 2 2 2 21" xfId="29611" xr:uid="{00000000-0005-0000-0000-0000AD730000}"/>
    <cellStyle name="Note 4 2 2 2 2 21 2" xfId="29612" xr:uid="{00000000-0005-0000-0000-0000AE730000}"/>
    <cellStyle name="Note 4 2 2 2 2 22" xfId="29613" xr:uid="{00000000-0005-0000-0000-0000AF730000}"/>
    <cellStyle name="Note 4 2 2 2 2 23" xfId="29614" xr:uid="{00000000-0005-0000-0000-0000B0730000}"/>
    <cellStyle name="Note 4 2 2 2 2 3" xfId="29615" xr:uid="{00000000-0005-0000-0000-0000B1730000}"/>
    <cellStyle name="Note 4 2 2 2 2 3 2" xfId="29616" xr:uid="{00000000-0005-0000-0000-0000B2730000}"/>
    <cellStyle name="Note 4 2 2 2 2 3 2 2" xfId="29617" xr:uid="{00000000-0005-0000-0000-0000B3730000}"/>
    <cellStyle name="Note 4 2 2 2 2 3 3" xfId="29618" xr:uid="{00000000-0005-0000-0000-0000B4730000}"/>
    <cellStyle name="Note 4 2 2 2 2 3 4" xfId="29619" xr:uid="{00000000-0005-0000-0000-0000B5730000}"/>
    <cellStyle name="Note 4 2 2 2 2 4" xfId="29620" xr:uid="{00000000-0005-0000-0000-0000B6730000}"/>
    <cellStyle name="Note 4 2 2 2 2 4 2" xfId="29621" xr:uid="{00000000-0005-0000-0000-0000B7730000}"/>
    <cellStyle name="Note 4 2 2 2 2 4 2 2" xfId="29622" xr:uid="{00000000-0005-0000-0000-0000B8730000}"/>
    <cellStyle name="Note 4 2 2 2 2 4 3" xfId="29623" xr:uid="{00000000-0005-0000-0000-0000B9730000}"/>
    <cellStyle name="Note 4 2 2 2 2 4 4" xfId="29624" xr:uid="{00000000-0005-0000-0000-0000BA730000}"/>
    <cellStyle name="Note 4 2 2 2 2 5" xfId="29625" xr:uid="{00000000-0005-0000-0000-0000BB730000}"/>
    <cellStyle name="Note 4 2 2 2 2 5 2" xfId="29626" xr:uid="{00000000-0005-0000-0000-0000BC730000}"/>
    <cellStyle name="Note 4 2 2 2 2 5 2 2" xfId="29627" xr:uid="{00000000-0005-0000-0000-0000BD730000}"/>
    <cellStyle name="Note 4 2 2 2 2 5 3" xfId="29628" xr:uid="{00000000-0005-0000-0000-0000BE730000}"/>
    <cellStyle name="Note 4 2 2 2 2 6" xfId="29629" xr:uid="{00000000-0005-0000-0000-0000BF730000}"/>
    <cellStyle name="Note 4 2 2 2 2 6 2" xfId="29630" xr:uid="{00000000-0005-0000-0000-0000C0730000}"/>
    <cellStyle name="Note 4 2 2 2 2 6 2 2" xfId="29631" xr:uid="{00000000-0005-0000-0000-0000C1730000}"/>
    <cellStyle name="Note 4 2 2 2 2 6 3" xfId="29632" xr:uid="{00000000-0005-0000-0000-0000C2730000}"/>
    <cellStyle name="Note 4 2 2 2 2 7" xfId="29633" xr:uid="{00000000-0005-0000-0000-0000C3730000}"/>
    <cellStyle name="Note 4 2 2 2 2 7 2" xfId="29634" xr:uid="{00000000-0005-0000-0000-0000C4730000}"/>
    <cellStyle name="Note 4 2 2 2 2 7 2 2" xfId="29635" xr:uid="{00000000-0005-0000-0000-0000C5730000}"/>
    <cellStyle name="Note 4 2 2 2 2 7 3" xfId="29636" xr:uid="{00000000-0005-0000-0000-0000C6730000}"/>
    <cellStyle name="Note 4 2 2 2 2 8" xfId="29637" xr:uid="{00000000-0005-0000-0000-0000C7730000}"/>
    <cellStyle name="Note 4 2 2 2 2 8 2" xfId="29638" xr:uid="{00000000-0005-0000-0000-0000C8730000}"/>
    <cellStyle name="Note 4 2 2 2 2 8 2 2" xfId="29639" xr:uid="{00000000-0005-0000-0000-0000C9730000}"/>
    <cellStyle name="Note 4 2 2 2 2 8 3" xfId="29640" xr:uid="{00000000-0005-0000-0000-0000CA730000}"/>
    <cellStyle name="Note 4 2 2 2 2 9" xfId="29641" xr:uid="{00000000-0005-0000-0000-0000CB730000}"/>
    <cellStyle name="Note 4 2 2 2 2 9 2" xfId="29642" xr:uid="{00000000-0005-0000-0000-0000CC730000}"/>
    <cellStyle name="Note 4 2 2 2 2 9 2 2" xfId="29643" xr:uid="{00000000-0005-0000-0000-0000CD730000}"/>
    <cellStyle name="Note 4 2 2 2 2 9 3" xfId="29644" xr:uid="{00000000-0005-0000-0000-0000CE730000}"/>
    <cellStyle name="Note 4 2 2 2 20" xfId="29645" xr:uid="{00000000-0005-0000-0000-0000CF730000}"/>
    <cellStyle name="Note 4 2 2 2 3" xfId="29646" xr:uid="{00000000-0005-0000-0000-0000D0730000}"/>
    <cellStyle name="Note 4 2 2 2 3 2" xfId="29647" xr:uid="{00000000-0005-0000-0000-0000D1730000}"/>
    <cellStyle name="Note 4 2 2 2 3 2 2" xfId="29648" xr:uid="{00000000-0005-0000-0000-0000D2730000}"/>
    <cellStyle name="Note 4 2 2 2 3 2 3" xfId="29649" xr:uid="{00000000-0005-0000-0000-0000D3730000}"/>
    <cellStyle name="Note 4 2 2 2 3 3" xfId="29650" xr:uid="{00000000-0005-0000-0000-0000D4730000}"/>
    <cellStyle name="Note 4 2 2 2 3 3 2" xfId="29651" xr:uid="{00000000-0005-0000-0000-0000D5730000}"/>
    <cellStyle name="Note 4 2 2 2 3 4" xfId="29652" xr:uid="{00000000-0005-0000-0000-0000D6730000}"/>
    <cellStyle name="Note 4 2 2 2 4" xfId="29653" xr:uid="{00000000-0005-0000-0000-0000D7730000}"/>
    <cellStyle name="Note 4 2 2 2 4 2" xfId="29654" xr:uid="{00000000-0005-0000-0000-0000D8730000}"/>
    <cellStyle name="Note 4 2 2 2 4 2 2" xfId="29655" xr:uid="{00000000-0005-0000-0000-0000D9730000}"/>
    <cellStyle name="Note 4 2 2 2 4 3" xfId="29656" xr:uid="{00000000-0005-0000-0000-0000DA730000}"/>
    <cellStyle name="Note 4 2 2 2 4 4" xfId="29657" xr:uid="{00000000-0005-0000-0000-0000DB730000}"/>
    <cellStyle name="Note 4 2 2 2 5" xfId="29658" xr:uid="{00000000-0005-0000-0000-0000DC730000}"/>
    <cellStyle name="Note 4 2 2 2 5 2" xfId="29659" xr:uid="{00000000-0005-0000-0000-0000DD730000}"/>
    <cellStyle name="Note 4 2 2 2 5 2 2" xfId="29660" xr:uid="{00000000-0005-0000-0000-0000DE730000}"/>
    <cellStyle name="Note 4 2 2 2 5 3" xfId="29661" xr:uid="{00000000-0005-0000-0000-0000DF730000}"/>
    <cellStyle name="Note 4 2 2 2 5 4" xfId="29662" xr:uid="{00000000-0005-0000-0000-0000E0730000}"/>
    <cellStyle name="Note 4 2 2 2 6" xfId="29663" xr:uid="{00000000-0005-0000-0000-0000E1730000}"/>
    <cellStyle name="Note 4 2 2 2 6 2" xfId="29664" xr:uid="{00000000-0005-0000-0000-0000E2730000}"/>
    <cellStyle name="Note 4 2 2 2 6 2 2" xfId="29665" xr:uid="{00000000-0005-0000-0000-0000E3730000}"/>
    <cellStyle name="Note 4 2 2 2 6 3" xfId="29666" xr:uid="{00000000-0005-0000-0000-0000E4730000}"/>
    <cellStyle name="Note 4 2 2 2 7" xfId="29667" xr:uid="{00000000-0005-0000-0000-0000E5730000}"/>
    <cellStyle name="Note 4 2 2 2 7 2" xfId="29668" xr:uid="{00000000-0005-0000-0000-0000E6730000}"/>
    <cellStyle name="Note 4 2 2 2 7 2 2" xfId="29669" xr:uid="{00000000-0005-0000-0000-0000E7730000}"/>
    <cellStyle name="Note 4 2 2 2 7 3" xfId="29670" xr:uid="{00000000-0005-0000-0000-0000E8730000}"/>
    <cellStyle name="Note 4 2 2 2 8" xfId="29671" xr:uid="{00000000-0005-0000-0000-0000E9730000}"/>
    <cellStyle name="Note 4 2 2 2 8 2" xfId="29672" xr:uid="{00000000-0005-0000-0000-0000EA730000}"/>
    <cellStyle name="Note 4 2 2 2 8 2 2" xfId="29673" xr:uid="{00000000-0005-0000-0000-0000EB730000}"/>
    <cellStyle name="Note 4 2 2 2 8 3" xfId="29674" xr:uid="{00000000-0005-0000-0000-0000EC730000}"/>
    <cellStyle name="Note 4 2 2 2 9" xfId="29675" xr:uid="{00000000-0005-0000-0000-0000ED730000}"/>
    <cellStyle name="Note 4 2 2 2 9 2" xfId="29676" xr:uid="{00000000-0005-0000-0000-0000EE730000}"/>
    <cellStyle name="Note 4 2 2 2 9 2 2" xfId="29677" xr:uid="{00000000-0005-0000-0000-0000EF730000}"/>
    <cellStyle name="Note 4 2 2 2 9 3" xfId="29678" xr:uid="{00000000-0005-0000-0000-0000F0730000}"/>
    <cellStyle name="Note 4 2 2 20" xfId="29679" xr:uid="{00000000-0005-0000-0000-0000F1730000}"/>
    <cellStyle name="Note 4 2 2 20 2" xfId="29680" xr:uid="{00000000-0005-0000-0000-0000F2730000}"/>
    <cellStyle name="Note 4 2 2 20 2 2" xfId="29681" xr:uid="{00000000-0005-0000-0000-0000F3730000}"/>
    <cellStyle name="Note 4 2 2 20 3" xfId="29682" xr:uid="{00000000-0005-0000-0000-0000F4730000}"/>
    <cellStyle name="Note 4 2 2 21" xfId="29683" xr:uid="{00000000-0005-0000-0000-0000F5730000}"/>
    <cellStyle name="Note 4 2 2 21 2" xfId="29684" xr:uid="{00000000-0005-0000-0000-0000F6730000}"/>
    <cellStyle name="Note 4 2 2 22" xfId="29685" xr:uid="{00000000-0005-0000-0000-0000F7730000}"/>
    <cellStyle name="Note 4 2 2 23" xfId="29686" xr:uid="{00000000-0005-0000-0000-0000F8730000}"/>
    <cellStyle name="Note 4 2 2 3" xfId="29687" xr:uid="{00000000-0005-0000-0000-0000F9730000}"/>
    <cellStyle name="Note 4 2 2 3 10" xfId="29688" xr:uid="{00000000-0005-0000-0000-0000FA730000}"/>
    <cellStyle name="Note 4 2 2 3 10 2" xfId="29689" xr:uid="{00000000-0005-0000-0000-0000FB730000}"/>
    <cellStyle name="Note 4 2 2 3 10 2 2" xfId="29690" xr:uid="{00000000-0005-0000-0000-0000FC730000}"/>
    <cellStyle name="Note 4 2 2 3 10 3" xfId="29691" xr:uid="{00000000-0005-0000-0000-0000FD730000}"/>
    <cellStyle name="Note 4 2 2 3 11" xfId="29692" xr:uid="{00000000-0005-0000-0000-0000FE730000}"/>
    <cellStyle name="Note 4 2 2 3 11 2" xfId="29693" xr:uid="{00000000-0005-0000-0000-0000FF730000}"/>
    <cellStyle name="Note 4 2 2 3 11 2 2" xfId="29694" xr:uid="{00000000-0005-0000-0000-000000740000}"/>
    <cellStyle name="Note 4 2 2 3 11 3" xfId="29695" xr:uid="{00000000-0005-0000-0000-000001740000}"/>
    <cellStyle name="Note 4 2 2 3 12" xfId="29696" xr:uid="{00000000-0005-0000-0000-000002740000}"/>
    <cellStyle name="Note 4 2 2 3 12 2" xfId="29697" xr:uid="{00000000-0005-0000-0000-000003740000}"/>
    <cellStyle name="Note 4 2 2 3 12 2 2" xfId="29698" xr:uid="{00000000-0005-0000-0000-000004740000}"/>
    <cellStyle name="Note 4 2 2 3 12 3" xfId="29699" xr:uid="{00000000-0005-0000-0000-000005740000}"/>
    <cellStyle name="Note 4 2 2 3 13" xfId="29700" xr:uid="{00000000-0005-0000-0000-000006740000}"/>
    <cellStyle name="Note 4 2 2 3 13 2" xfId="29701" xr:uid="{00000000-0005-0000-0000-000007740000}"/>
    <cellStyle name="Note 4 2 2 3 13 2 2" xfId="29702" xr:uid="{00000000-0005-0000-0000-000008740000}"/>
    <cellStyle name="Note 4 2 2 3 13 3" xfId="29703" xr:uid="{00000000-0005-0000-0000-000009740000}"/>
    <cellStyle name="Note 4 2 2 3 14" xfId="29704" xr:uid="{00000000-0005-0000-0000-00000A740000}"/>
    <cellStyle name="Note 4 2 2 3 14 2" xfId="29705" xr:uid="{00000000-0005-0000-0000-00000B740000}"/>
    <cellStyle name="Note 4 2 2 3 14 2 2" xfId="29706" xr:uid="{00000000-0005-0000-0000-00000C740000}"/>
    <cellStyle name="Note 4 2 2 3 14 3" xfId="29707" xr:uid="{00000000-0005-0000-0000-00000D740000}"/>
    <cellStyle name="Note 4 2 2 3 15" xfId="29708" xr:uid="{00000000-0005-0000-0000-00000E740000}"/>
    <cellStyle name="Note 4 2 2 3 15 2" xfId="29709" xr:uid="{00000000-0005-0000-0000-00000F740000}"/>
    <cellStyle name="Note 4 2 2 3 15 2 2" xfId="29710" xr:uid="{00000000-0005-0000-0000-000010740000}"/>
    <cellStyle name="Note 4 2 2 3 15 3" xfId="29711" xr:uid="{00000000-0005-0000-0000-000011740000}"/>
    <cellStyle name="Note 4 2 2 3 16" xfId="29712" xr:uid="{00000000-0005-0000-0000-000012740000}"/>
    <cellStyle name="Note 4 2 2 3 16 2" xfId="29713" xr:uid="{00000000-0005-0000-0000-000013740000}"/>
    <cellStyle name="Note 4 2 2 3 16 2 2" xfId="29714" xr:uid="{00000000-0005-0000-0000-000014740000}"/>
    <cellStyle name="Note 4 2 2 3 16 3" xfId="29715" xr:uid="{00000000-0005-0000-0000-000015740000}"/>
    <cellStyle name="Note 4 2 2 3 17" xfId="29716" xr:uid="{00000000-0005-0000-0000-000016740000}"/>
    <cellStyle name="Note 4 2 2 3 17 2" xfId="29717" xr:uid="{00000000-0005-0000-0000-000017740000}"/>
    <cellStyle name="Note 4 2 2 3 17 2 2" xfId="29718" xr:uid="{00000000-0005-0000-0000-000018740000}"/>
    <cellStyle name="Note 4 2 2 3 17 3" xfId="29719" xr:uid="{00000000-0005-0000-0000-000019740000}"/>
    <cellStyle name="Note 4 2 2 3 18" xfId="29720" xr:uid="{00000000-0005-0000-0000-00001A740000}"/>
    <cellStyle name="Note 4 2 2 3 18 2" xfId="29721" xr:uid="{00000000-0005-0000-0000-00001B740000}"/>
    <cellStyle name="Note 4 2 2 3 19" xfId="29722" xr:uid="{00000000-0005-0000-0000-00001C740000}"/>
    <cellStyle name="Note 4 2 2 3 2" xfId="29723" xr:uid="{00000000-0005-0000-0000-00001D740000}"/>
    <cellStyle name="Note 4 2 2 3 2 10" xfId="29724" xr:uid="{00000000-0005-0000-0000-00001E740000}"/>
    <cellStyle name="Note 4 2 2 3 2 10 2" xfId="29725" xr:uid="{00000000-0005-0000-0000-00001F740000}"/>
    <cellStyle name="Note 4 2 2 3 2 10 2 2" xfId="29726" xr:uid="{00000000-0005-0000-0000-000020740000}"/>
    <cellStyle name="Note 4 2 2 3 2 10 3" xfId="29727" xr:uid="{00000000-0005-0000-0000-000021740000}"/>
    <cellStyle name="Note 4 2 2 3 2 11" xfId="29728" xr:uid="{00000000-0005-0000-0000-000022740000}"/>
    <cellStyle name="Note 4 2 2 3 2 11 2" xfId="29729" xr:uid="{00000000-0005-0000-0000-000023740000}"/>
    <cellStyle name="Note 4 2 2 3 2 11 2 2" xfId="29730" xr:uid="{00000000-0005-0000-0000-000024740000}"/>
    <cellStyle name="Note 4 2 2 3 2 11 3" xfId="29731" xr:uid="{00000000-0005-0000-0000-000025740000}"/>
    <cellStyle name="Note 4 2 2 3 2 12" xfId="29732" xr:uid="{00000000-0005-0000-0000-000026740000}"/>
    <cellStyle name="Note 4 2 2 3 2 12 2" xfId="29733" xr:uid="{00000000-0005-0000-0000-000027740000}"/>
    <cellStyle name="Note 4 2 2 3 2 12 2 2" xfId="29734" xr:uid="{00000000-0005-0000-0000-000028740000}"/>
    <cellStyle name="Note 4 2 2 3 2 12 3" xfId="29735" xr:uid="{00000000-0005-0000-0000-000029740000}"/>
    <cellStyle name="Note 4 2 2 3 2 13" xfId="29736" xr:uid="{00000000-0005-0000-0000-00002A740000}"/>
    <cellStyle name="Note 4 2 2 3 2 13 2" xfId="29737" xr:uid="{00000000-0005-0000-0000-00002B740000}"/>
    <cellStyle name="Note 4 2 2 3 2 13 2 2" xfId="29738" xr:uid="{00000000-0005-0000-0000-00002C740000}"/>
    <cellStyle name="Note 4 2 2 3 2 13 3" xfId="29739" xr:uid="{00000000-0005-0000-0000-00002D740000}"/>
    <cellStyle name="Note 4 2 2 3 2 14" xfId="29740" xr:uid="{00000000-0005-0000-0000-00002E740000}"/>
    <cellStyle name="Note 4 2 2 3 2 14 2" xfId="29741" xr:uid="{00000000-0005-0000-0000-00002F740000}"/>
    <cellStyle name="Note 4 2 2 3 2 14 2 2" xfId="29742" xr:uid="{00000000-0005-0000-0000-000030740000}"/>
    <cellStyle name="Note 4 2 2 3 2 14 3" xfId="29743" xr:uid="{00000000-0005-0000-0000-000031740000}"/>
    <cellStyle name="Note 4 2 2 3 2 15" xfId="29744" xr:uid="{00000000-0005-0000-0000-000032740000}"/>
    <cellStyle name="Note 4 2 2 3 2 15 2" xfId="29745" xr:uid="{00000000-0005-0000-0000-000033740000}"/>
    <cellStyle name="Note 4 2 2 3 2 15 2 2" xfId="29746" xr:uid="{00000000-0005-0000-0000-000034740000}"/>
    <cellStyle name="Note 4 2 2 3 2 15 3" xfId="29747" xr:uid="{00000000-0005-0000-0000-000035740000}"/>
    <cellStyle name="Note 4 2 2 3 2 16" xfId="29748" xr:uid="{00000000-0005-0000-0000-000036740000}"/>
    <cellStyle name="Note 4 2 2 3 2 16 2" xfId="29749" xr:uid="{00000000-0005-0000-0000-000037740000}"/>
    <cellStyle name="Note 4 2 2 3 2 16 2 2" xfId="29750" xr:uid="{00000000-0005-0000-0000-000038740000}"/>
    <cellStyle name="Note 4 2 2 3 2 16 3" xfId="29751" xr:uid="{00000000-0005-0000-0000-000039740000}"/>
    <cellStyle name="Note 4 2 2 3 2 17" xfId="29752" xr:uid="{00000000-0005-0000-0000-00003A740000}"/>
    <cellStyle name="Note 4 2 2 3 2 17 2" xfId="29753" xr:uid="{00000000-0005-0000-0000-00003B740000}"/>
    <cellStyle name="Note 4 2 2 3 2 17 2 2" xfId="29754" xr:uid="{00000000-0005-0000-0000-00003C740000}"/>
    <cellStyle name="Note 4 2 2 3 2 17 3" xfId="29755" xr:uid="{00000000-0005-0000-0000-00003D740000}"/>
    <cellStyle name="Note 4 2 2 3 2 18" xfId="29756" xr:uid="{00000000-0005-0000-0000-00003E740000}"/>
    <cellStyle name="Note 4 2 2 3 2 18 2" xfId="29757" xr:uid="{00000000-0005-0000-0000-00003F740000}"/>
    <cellStyle name="Note 4 2 2 3 2 18 2 2" xfId="29758" xr:uid="{00000000-0005-0000-0000-000040740000}"/>
    <cellStyle name="Note 4 2 2 3 2 18 3" xfId="29759" xr:uid="{00000000-0005-0000-0000-000041740000}"/>
    <cellStyle name="Note 4 2 2 3 2 19" xfId="29760" xr:uid="{00000000-0005-0000-0000-000042740000}"/>
    <cellStyle name="Note 4 2 2 3 2 19 2" xfId="29761" xr:uid="{00000000-0005-0000-0000-000043740000}"/>
    <cellStyle name="Note 4 2 2 3 2 19 2 2" xfId="29762" xr:uid="{00000000-0005-0000-0000-000044740000}"/>
    <cellStyle name="Note 4 2 2 3 2 19 3" xfId="29763" xr:uid="{00000000-0005-0000-0000-000045740000}"/>
    <cellStyle name="Note 4 2 2 3 2 2" xfId="29764" xr:uid="{00000000-0005-0000-0000-000046740000}"/>
    <cellStyle name="Note 4 2 2 3 2 2 2" xfId="29765" xr:uid="{00000000-0005-0000-0000-000047740000}"/>
    <cellStyle name="Note 4 2 2 3 2 2 2 2" xfId="29766" xr:uid="{00000000-0005-0000-0000-000048740000}"/>
    <cellStyle name="Note 4 2 2 3 2 2 3" xfId="29767" xr:uid="{00000000-0005-0000-0000-000049740000}"/>
    <cellStyle name="Note 4 2 2 3 2 2 4" xfId="29768" xr:uid="{00000000-0005-0000-0000-00004A740000}"/>
    <cellStyle name="Note 4 2 2 3 2 20" xfId="29769" xr:uid="{00000000-0005-0000-0000-00004B740000}"/>
    <cellStyle name="Note 4 2 2 3 2 20 2" xfId="29770" xr:uid="{00000000-0005-0000-0000-00004C740000}"/>
    <cellStyle name="Note 4 2 2 3 2 20 2 2" xfId="29771" xr:uid="{00000000-0005-0000-0000-00004D740000}"/>
    <cellStyle name="Note 4 2 2 3 2 20 3" xfId="29772" xr:uid="{00000000-0005-0000-0000-00004E740000}"/>
    <cellStyle name="Note 4 2 2 3 2 21" xfId="29773" xr:uid="{00000000-0005-0000-0000-00004F740000}"/>
    <cellStyle name="Note 4 2 2 3 2 21 2" xfId="29774" xr:uid="{00000000-0005-0000-0000-000050740000}"/>
    <cellStyle name="Note 4 2 2 3 2 22" xfId="29775" xr:uid="{00000000-0005-0000-0000-000051740000}"/>
    <cellStyle name="Note 4 2 2 3 2 23" xfId="29776" xr:uid="{00000000-0005-0000-0000-000052740000}"/>
    <cellStyle name="Note 4 2 2 3 2 3" xfId="29777" xr:uid="{00000000-0005-0000-0000-000053740000}"/>
    <cellStyle name="Note 4 2 2 3 2 3 2" xfId="29778" xr:uid="{00000000-0005-0000-0000-000054740000}"/>
    <cellStyle name="Note 4 2 2 3 2 3 2 2" xfId="29779" xr:uid="{00000000-0005-0000-0000-000055740000}"/>
    <cellStyle name="Note 4 2 2 3 2 3 3" xfId="29780" xr:uid="{00000000-0005-0000-0000-000056740000}"/>
    <cellStyle name="Note 4 2 2 3 2 3 4" xfId="29781" xr:uid="{00000000-0005-0000-0000-000057740000}"/>
    <cellStyle name="Note 4 2 2 3 2 4" xfId="29782" xr:uid="{00000000-0005-0000-0000-000058740000}"/>
    <cellStyle name="Note 4 2 2 3 2 4 2" xfId="29783" xr:uid="{00000000-0005-0000-0000-000059740000}"/>
    <cellStyle name="Note 4 2 2 3 2 4 2 2" xfId="29784" xr:uid="{00000000-0005-0000-0000-00005A740000}"/>
    <cellStyle name="Note 4 2 2 3 2 4 3" xfId="29785" xr:uid="{00000000-0005-0000-0000-00005B740000}"/>
    <cellStyle name="Note 4 2 2 3 2 5" xfId="29786" xr:uid="{00000000-0005-0000-0000-00005C740000}"/>
    <cellStyle name="Note 4 2 2 3 2 5 2" xfId="29787" xr:uid="{00000000-0005-0000-0000-00005D740000}"/>
    <cellStyle name="Note 4 2 2 3 2 5 2 2" xfId="29788" xr:uid="{00000000-0005-0000-0000-00005E740000}"/>
    <cellStyle name="Note 4 2 2 3 2 5 3" xfId="29789" xr:uid="{00000000-0005-0000-0000-00005F740000}"/>
    <cellStyle name="Note 4 2 2 3 2 6" xfId="29790" xr:uid="{00000000-0005-0000-0000-000060740000}"/>
    <cellStyle name="Note 4 2 2 3 2 6 2" xfId="29791" xr:uid="{00000000-0005-0000-0000-000061740000}"/>
    <cellStyle name="Note 4 2 2 3 2 6 2 2" xfId="29792" xr:uid="{00000000-0005-0000-0000-000062740000}"/>
    <cellStyle name="Note 4 2 2 3 2 6 3" xfId="29793" xr:uid="{00000000-0005-0000-0000-000063740000}"/>
    <cellStyle name="Note 4 2 2 3 2 7" xfId="29794" xr:uid="{00000000-0005-0000-0000-000064740000}"/>
    <cellStyle name="Note 4 2 2 3 2 7 2" xfId="29795" xr:uid="{00000000-0005-0000-0000-000065740000}"/>
    <cellStyle name="Note 4 2 2 3 2 7 2 2" xfId="29796" xr:uid="{00000000-0005-0000-0000-000066740000}"/>
    <cellStyle name="Note 4 2 2 3 2 7 3" xfId="29797" xr:uid="{00000000-0005-0000-0000-000067740000}"/>
    <cellStyle name="Note 4 2 2 3 2 8" xfId="29798" xr:uid="{00000000-0005-0000-0000-000068740000}"/>
    <cellStyle name="Note 4 2 2 3 2 8 2" xfId="29799" xr:uid="{00000000-0005-0000-0000-000069740000}"/>
    <cellStyle name="Note 4 2 2 3 2 8 2 2" xfId="29800" xr:uid="{00000000-0005-0000-0000-00006A740000}"/>
    <cellStyle name="Note 4 2 2 3 2 8 3" xfId="29801" xr:uid="{00000000-0005-0000-0000-00006B740000}"/>
    <cellStyle name="Note 4 2 2 3 2 9" xfId="29802" xr:uid="{00000000-0005-0000-0000-00006C740000}"/>
    <cellStyle name="Note 4 2 2 3 2 9 2" xfId="29803" xr:uid="{00000000-0005-0000-0000-00006D740000}"/>
    <cellStyle name="Note 4 2 2 3 2 9 2 2" xfId="29804" xr:uid="{00000000-0005-0000-0000-00006E740000}"/>
    <cellStyle name="Note 4 2 2 3 2 9 3" xfId="29805" xr:uid="{00000000-0005-0000-0000-00006F740000}"/>
    <cellStyle name="Note 4 2 2 3 20" xfId="29806" xr:uid="{00000000-0005-0000-0000-000070740000}"/>
    <cellStyle name="Note 4 2 2 3 3" xfId="29807" xr:uid="{00000000-0005-0000-0000-000071740000}"/>
    <cellStyle name="Note 4 2 2 3 3 2" xfId="29808" xr:uid="{00000000-0005-0000-0000-000072740000}"/>
    <cellStyle name="Note 4 2 2 3 3 2 2" xfId="29809" xr:uid="{00000000-0005-0000-0000-000073740000}"/>
    <cellStyle name="Note 4 2 2 3 3 3" xfId="29810" xr:uid="{00000000-0005-0000-0000-000074740000}"/>
    <cellStyle name="Note 4 2 2 3 3 4" xfId="29811" xr:uid="{00000000-0005-0000-0000-000075740000}"/>
    <cellStyle name="Note 4 2 2 3 4" xfId="29812" xr:uid="{00000000-0005-0000-0000-000076740000}"/>
    <cellStyle name="Note 4 2 2 3 4 2" xfId="29813" xr:uid="{00000000-0005-0000-0000-000077740000}"/>
    <cellStyle name="Note 4 2 2 3 4 2 2" xfId="29814" xr:uid="{00000000-0005-0000-0000-000078740000}"/>
    <cellStyle name="Note 4 2 2 3 4 3" xfId="29815" xr:uid="{00000000-0005-0000-0000-000079740000}"/>
    <cellStyle name="Note 4 2 2 3 4 4" xfId="29816" xr:uid="{00000000-0005-0000-0000-00007A740000}"/>
    <cellStyle name="Note 4 2 2 3 5" xfId="29817" xr:uid="{00000000-0005-0000-0000-00007B740000}"/>
    <cellStyle name="Note 4 2 2 3 5 2" xfId="29818" xr:uid="{00000000-0005-0000-0000-00007C740000}"/>
    <cellStyle name="Note 4 2 2 3 5 2 2" xfId="29819" xr:uid="{00000000-0005-0000-0000-00007D740000}"/>
    <cellStyle name="Note 4 2 2 3 5 3" xfId="29820" xr:uid="{00000000-0005-0000-0000-00007E740000}"/>
    <cellStyle name="Note 4 2 2 3 6" xfId="29821" xr:uid="{00000000-0005-0000-0000-00007F740000}"/>
    <cellStyle name="Note 4 2 2 3 6 2" xfId="29822" xr:uid="{00000000-0005-0000-0000-000080740000}"/>
    <cellStyle name="Note 4 2 2 3 6 2 2" xfId="29823" xr:uid="{00000000-0005-0000-0000-000081740000}"/>
    <cellStyle name="Note 4 2 2 3 6 3" xfId="29824" xr:uid="{00000000-0005-0000-0000-000082740000}"/>
    <cellStyle name="Note 4 2 2 3 7" xfId="29825" xr:uid="{00000000-0005-0000-0000-000083740000}"/>
    <cellStyle name="Note 4 2 2 3 7 2" xfId="29826" xr:uid="{00000000-0005-0000-0000-000084740000}"/>
    <cellStyle name="Note 4 2 2 3 7 2 2" xfId="29827" xr:uid="{00000000-0005-0000-0000-000085740000}"/>
    <cellStyle name="Note 4 2 2 3 7 3" xfId="29828" xr:uid="{00000000-0005-0000-0000-000086740000}"/>
    <cellStyle name="Note 4 2 2 3 8" xfId="29829" xr:uid="{00000000-0005-0000-0000-000087740000}"/>
    <cellStyle name="Note 4 2 2 3 8 2" xfId="29830" xr:uid="{00000000-0005-0000-0000-000088740000}"/>
    <cellStyle name="Note 4 2 2 3 8 2 2" xfId="29831" xr:uid="{00000000-0005-0000-0000-000089740000}"/>
    <cellStyle name="Note 4 2 2 3 8 3" xfId="29832" xr:uid="{00000000-0005-0000-0000-00008A740000}"/>
    <cellStyle name="Note 4 2 2 3 9" xfId="29833" xr:uid="{00000000-0005-0000-0000-00008B740000}"/>
    <cellStyle name="Note 4 2 2 3 9 2" xfId="29834" xr:uid="{00000000-0005-0000-0000-00008C740000}"/>
    <cellStyle name="Note 4 2 2 3 9 2 2" xfId="29835" xr:uid="{00000000-0005-0000-0000-00008D740000}"/>
    <cellStyle name="Note 4 2 2 3 9 3" xfId="29836" xr:uid="{00000000-0005-0000-0000-00008E740000}"/>
    <cellStyle name="Note 4 2 2 4" xfId="29837" xr:uid="{00000000-0005-0000-0000-00008F740000}"/>
    <cellStyle name="Note 4 2 2 4 10" xfId="29838" xr:uid="{00000000-0005-0000-0000-000090740000}"/>
    <cellStyle name="Note 4 2 2 4 10 2" xfId="29839" xr:uid="{00000000-0005-0000-0000-000091740000}"/>
    <cellStyle name="Note 4 2 2 4 10 2 2" xfId="29840" xr:uid="{00000000-0005-0000-0000-000092740000}"/>
    <cellStyle name="Note 4 2 2 4 10 3" xfId="29841" xr:uid="{00000000-0005-0000-0000-000093740000}"/>
    <cellStyle name="Note 4 2 2 4 11" xfId="29842" xr:uid="{00000000-0005-0000-0000-000094740000}"/>
    <cellStyle name="Note 4 2 2 4 11 2" xfId="29843" xr:uid="{00000000-0005-0000-0000-000095740000}"/>
    <cellStyle name="Note 4 2 2 4 11 2 2" xfId="29844" xr:uid="{00000000-0005-0000-0000-000096740000}"/>
    <cellStyle name="Note 4 2 2 4 11 3" xfId="29845" xr:uid="{00000000-0005-0000-0000-000097740000}"/>
    <cellStyle name="Note 4 2 2 4 12" xfId="29846" xr:uid="{00000000-0005-0000-0000-000098740000}"/>
    <cellStyle name="Note 4 2 2 4 12 2" xfId="29847" xr:uid="{00000000-0005-0000-0000-000099740000}"/>
    <cellStyle name="Note 4 2 2 4 12 2 2" xfId="29848" xr:uid="{00000000-0005-0000-0000-00009A740000}"/>
    <cellStyle name="Note 4 2 2 4 12 3" xfId="29849" xr:uid="{00000000-0005-0000-0000-00009B740000}"/>
    <cellStyle name="Note 4 2 2 4 13" xfId="29850" xr:uid="{00000000-0005-0000-0000-00009C740000}"/>
    <cellStyle name="Note 4 2 2 4 13 2" xfId="29851" xr:uid="{00000000-0005-0000-0000-00009D740000}"/>
    <cellStyle name="Note 4 2 2 4 13 2 2" xfId="29852" xr:uid="{00000000-0005-0000-0000-00009E740000}"/>
    <cellStyle name="Note 4 2 2 4 13 3" xfId="29853" xr:uid="{00000000-0005-0000-0000-00009F740000}"/>
    <cellStyle name="Note 4 2 2 4 14" xfId="29854" xr:uid="{00000000-0005-0000-0000-0000A0740000}"/>
    <cellStyle name="Note 4 2 2 4 14 2" xfId="29855" xr:uid="{00000000-0005-0000-0000-0000A1740000}"/>
    <cellStyle name="Note 4 2 2 4 14 2 2" xfId="29856" xr:uid="{00000000-0005-0000-0000-0000A2740000}"/>
    <cellStyle name="Note 4 2 2 4 14 3" xfId="29857" xr:uid="{00000000-0005-0000-0000-0000A3740000}"/>
    <cellStyle name="Note 4 2 2 4 15" xfId="29858" xr:uid="{00000000-0005-0000-0000-0000A4740000}"/>
    <cellStyle name="Note 4 2 2 4 15 2" xfId="29859" xr:uid="{00000000-0005-0000-0000-0000A5740000}"/>
    <cellStyle name="Note 4 2 2 4 15 2 2" xfId="29860" xr:uid="{00000000-0005-0000-0000-0000A6740000}"/>
    <cellStyle name="Note 4 2 2 4 15 3" xfId="29861" xr:uid="{00000000-0005-0000-0000-0000A7740000}"/>
    <cellStyle name="Note 4 2 2 4 16" xfId="29862" xr:uid="{00000000-0005-0000-0000-0000A8740000}"/>
    <cellStyle name="Note 4 2 2 4 16 2" xfId="29863" xr:uid="{00000000-0005-0000-0000-0000A9740000}"/>
    <cellStyle name="Note 4 2 2 4 16 2 2" xfId="29864" xr:uid="{00000000-0005-0000-0000-0000AA740000}"/>
    <cellStyle name="Note 4 2 2 4 16 3" xfId="29865" xr:uid="{00000000-0005-0000-0000-0000AB740000}"/>
    <cellStyle name="Note 4 2 2 4 17" xfId="29866" xr:uid="{00000000-0005-0000-0000-0000AC740000}"/>
    <cellStyle name="Note 4 2 2 4 17 2" xfId="29867" xr:uid="{00000000-0005-0000-0000-0000AD740000}"/>
    <cellStyle name="Note 4 2 2 4 17 2 2" xfId="29868" xr:uid="{00000000-0005-0000-0000-0000AE740000}"/>
    <cellStyle name="Note 4 2 2 4 17 3" xfId="29869" xr:uid="{00000000-0005-0000-0000-0000AF740000}"/>
    <cellStyle name="Note 4 2 2 4 18" xfId="29870" xr:uid="{00000000-0005-0000-0000-0000B0740000}"/>
    <cellStyle name="Note 4 2 2 4 18 2" xfId="29871" xr:uid="{00000000-0005-0000-0000-0000B1740000}"/>
    <cellStyle name="Note 4 2 2 4 18 2 2" xfId="29872" xr:uid="{00000000-0005-0000-0000-0000B2740000}"/>
    <cellStyle name="Note 4 2 2 4 18 3" xfId="29873" xr:uid="{00000000-0005-0000-0000-0000B3740000}"/>
    <cellStyle name="Note 4 2 2 4 19" xfId="29874" xr:uid="{00000000-0005-0000-0000-0000B4740000}"/>
    <cellStyle name="Note 4 2 2 4 19 2" xfId="29875" xr:uid="{00000000-0005-0000-0000-0000B5740000}"/>
    <cellStyle name="Note 4 2 2 4 19 2 2" xfId="29876" xr:uid="{00000000-0005-0000-0000-0000B6740000}"/>
    <cellStyle name="Note 4 2 2 4 19 3" xfId="29877" xr:uid="{00000000-0005-0000-0000-0000B7740000}"/>
    <cellStyle name="Note 4 2 2 4 2" xfId="29878" xr:uid="{00000000-0005-0000-0000-0000B8740000}"/>
    <cellStyle name="Note 4 2 2 4 2 10" xfId="29879" xr:uid="{00000000-0005-0000-0000-0000B9740000}"/>
    <cellStyle name="Note 4 2 2 4 2 10 2" xfId="29880" xr:uid="{00000000-0005-0000-0000-0000BA740000}"/>
    <cellStyle name="Note 4 2 2 4 2 10 2 2" xfId="29881" xr:uid="{00000000-0005-0000-0000-0000BB740000}"/>
    <cellStyle name="Note 4 2 2 4 2 10 3" xfId="29882" xr:uid="{00000000-0005-0000-0000-0000BC740000}"/>
    <cellStyle name="Note 4 2 2 4 2 11" xfId="29883" xr:uid="{00000000-0005-0000-0000-0000BD740000}"/>
    <cellStyle name="Note 4 2 2 4 2 11 2" xfId="29884" xr:uid="{00000000-0005-0000-0000-0000BE740000}"/>
    <cellStyle name="Note 4 2 2 4 2 11 2 2" xfId="29885" xr:uid="{00000000-0005-0000-0000-0000BF740000}"/>
    <cellStyle name="Note 4 2 2 4 2 11 3" xfId="29886" xr:uid="{00000000-0005-0000-0000-0000C0740000}"/>
    <cellStyle name="Note 4 2 2 4 2 12" xfId="29887" xr:uid="{00000000-0005-0000-0000-0000C1740000}"/>
    <cellStyle name="Note 4 2 2 4 2 12 2" xfId="29888" xr:uid="{00000000-0005-0000-0000-0000C2740000}"/>
    <cellStyle name="Note 4 2 2 4 2 12 2 2" xfId="29889" xr:uid="{00000000-0005-0000-0000-0000C3740000}"/>
    <cellStyle name="Note 4 2 2 4 2 12 3" xfId="29890" xr:uid="{00000000-0005-0000-0000-0000C4740000}"/>
    <cellStyle name="Note 4 2 2 4 2 13" xfId="29891" xr:uid="{00000000-0005-0000-0000-0000C5740000}"/>
    <cellStyle name="Note 4 2 2 4 2 13 2" xfId="29892" xr:uid="{00000000-0005-0000-0000-0000C6740000}"/>
    <cellStyle name="Note 4 2 2 4 2 13 2 2" xfId="29893" xr:uid="{00000000-0005-0000-0000-0000C7740000}"/>
    <cellStyle name="Note 4 2 2 4 2 13 3" xfId="29894" xr:uid="{00000000-0005-0000-0000-0000C8740000}"/>
    <cellStyle name="Note 4 2 2 4 2 14" xfId="29895" xr:uid="{00000000-0005-0000-0000-0000C9740000}"/>
    <cellStyle name="Note 4 2 2 4 2 14 2" xfId="29896" xr:uid="{00000000-0005-0000-0000-0000CA740000}"/>
    <cellStyle name="Note 4 2 2 4 2 14 2 2" xfId="29897" xr:uid="{00000000-0005-0000-0000-0000CB740000}"/>
    <cellStyle name="Note 4 2 2 4 2 14 3" xfId="29898" xr:uid="{00000000-0005-0000-0000-0000CC740000}"/>
    <cellStyle name="Note 4 2 2 4 2 15" xfId="29899" xr:uid="{00000000-0005-0000-0000-0000CD740000}"/>
    <cellStyle name="Note 4 2 2 4 2 15 2" xfId="29900" xr:uid="{00000000-0005-0000-0000-0000CE740000}"/>
    <cellStyle name="Note 4 2 2 4 2 15 2 2" xfId="29901" xr:uid="{00000000-0005-0000-0000-0000CF740000}"/>
    <cellStyle name="Note 4 2 2 4 2 15 3" xfId="29902" xr:uid="{00000000-0005-0000-0000-0000D0740000}"/>
    <cellStyle name="Note 4 2 2 4 2 16" xfId="29903" xr:uid="{00000000-0005-0000-0000-0000D1740000}"/>
    <cellStyle name="Note 4 2 2 4 2 16 2" xfId="29904" xr:uid="{00000000-0005-0000-0000-0000D2740000}"/>
    <cellStyle name="Note 4 2 2 4 2 16 2 2" xfId="29905" xr:uid="{00000000-0005-0000-0000-0000D3740000}"/>
    <cellStyle name="Note 4 2 2 4 2 16 3" xfId="29906" xr:uid="{00000000-0005-0000-0000-0000D4740000}"/>
    <cellStyle name="Note 4 2 2 4 2 17" xfId="29907" xr:uid="{00000000-0005-0000-0000-0000D5740000}"/>
    <cellStyle name="Note 4 2 2 4 2 17 2" xfId="29908" xr:uid="{00000000-0005-0000-0000-0000D6740000}"/>
    <cellStyle name="Note 4 2 2 4 2 17 2 2" xfId="29909" xr:uid="{00000000-0005-0000-0000-0000D7740000}"/>
    <cellStyle name="Note 4 2 2 4 2 17 3" xfId="29910" xr:uid="{00000000-0005-0000-0000-0000D8740000}"/>
    <cellStyle name="Note 4 2 2 4 2 18" xfId="29911" xr:uid="{00000000-0005-0000-0000-0000D9740000}"/>
    <cellStyle name="Note 4 2 2 4 2 18 2" xfId="29912" xr:uid="{00000000-0005-0000-0000-0000DA740000}"/>
    <cellStyle name="Note 4 2 2 4 2 18 2 2" xfId="29913" xr:uid="{00000000-0005-0000-0000-0000DB740000}"/>
    <cellStyle name="Note 4 2 2 4 2 18 3" xfId="29914" xr:uid="{00000000-0005-0000-0000-0000DC740000}"/>
    <cellStyle name="Note 4 2 2 4 2 19" xfId="29915" xr:uid="{00000000-0005-0000-0000-0000DD740000}"/>
    <cellStyle name="Note 4 2 2 4 2 19 2" xfId="29916" xr:uid="{00000000-0005-0000-0000-0000DE740000}"/>
    <cellStyle name="Note 4 2 2 4 2 19 2 2" xfId="29917" xr:uid="{00000000-0005-0000-0000-0000DF740000}"/>
    <cellStyle name="Note 4 2 2 4 2 19 3" xfId="29918" xr:uid="{00000000-0005-0000-0000-0000E0740000}"/>
    <cellStyle name="Note 4 2 2 4 2 2" xfId="29919" xr:uid="{00000000-0005-0000-0000-0000E1740000}"/>
    <cellStyle name="Note 4 2 2 4 2 2 2" xfId="29920" xr:uid="{00000000-0005-0000-0000-0000E2740000}"/>
    <cellStyle name="Note 4 2 2 4 2 2 2 2" xfId="29921" xr:uid="{00000000-0005-0000-0000-0000E3740000}"/>
    <cellStyle name="Note 4 2 2 4 2 2 3" xfId="29922" xr:uid="{00000000-0005-0000-0000-0000E4740000}"/>
    <cellStyle name="Note 4 2 2 4 2 2 4" xfId="29923" xr:uid="{00000000-0005-0000-0000-0000E5740000}"/>
    <cellStyle name="Note 4 2 2 4 2 20" xfId="29924" xr:uid="{00000000-0005-0000-0000-0000E6740000}"/>
    <cellStyle name="Note 4 2 2 4 2 20 2" xfId="29925" xr:uid="{00000000-0005-0000-0000-0000E7740000}"/>
    <cellStyle name="Note 4 2 2 4 2 20 2 2" xfId="29926" xr:uid="{00000000-0005-0000-0000-0000E8740000}"/>
    <cellStyle name="Note 4 2 2 4 2 20 3" xfId="29927" xr:uid="{00000000-0005-0000-0000-0000E9740000}"/>
    <cellStyle name="Note 4 2 2 4 2 21" xfId="29928" xr:uid="{00000000-0005-0000-0000-0000EA740000}"/>
    <cellStyle name="Note 4 2 2 4 2 21 2" xfId="29929" xr:uid="{00000000-0005-0000-0000-0000EB740000}"/>
    <cellStyle name="Note 4 2 2 4 2 22" xfId="29930" xr:uid="{00000000-0005-0000-0000-0000EC740000}"/>
    <cellStyle name="Note 4 2 2 4 2 23" xfId="29931" xr:uid="{00000000-0005-0000-0000-0000ED740000}"/>
    <cellStyle name="Note 4 2 2 4 2 3" xfId="29932" xr:uid="{00000000-0005-0000-0000-0000EE740000}"/>
    <cellStyle name="Note 4 2 2 4 2 3 2" xfId="29933" xr:uid="{00000000-0005-0000-0000-0000EF740000}"/>
    <cellStyle name="Note 4 2 2 4 2 3 2 2" xfId="29934" xr:uid="{00000000-0005-0000-0000-0000F0740000}"/>
    <cellStyle name="Note 4 2 2 4 2 3 3" xfId="29935" xr:uid="{00000000-0005-0000-0000-0000F1740000}"/>
    <cellStyle name="Note 4 2 2 4 2 4" xfId="29936" xr:uid="{00000000-0005-0000-0000-0000F2740000}"/>
    <cellStyle name="Note 4 2 2 4 2 4 2" xfId="29937" xr:uid="{00000000-0005-0000-0000-0000F3740000}"/>
    <cellStyle name="Note 4 2 2 4 2 4 2 2" xfId="29938" xr:uid="{00000000-0005-0000-0000-0000F4740000}"/>
    <cellStyle name="Note 4 2 2 4 2 4 3" xfId="29939" xr:uid="{00000000-0005-0000-0000-0000F5740000}"/>
    <cellStyle name="Note 4 2 2 4 2 5" xfId="29940" xr:uid="{00000000-0005-0000-0000-0000F6740000}"/>
    <cellStyle name="Note 4 2 2 4 2 5 2" xfId="29941" xr:uid="{00000000-0005-0000-0000-0000F7740000}"/>
    <cellStyle name="Note 4 2 2 4 2 5 2 2" xfId="29942" xr:uid="{00000000-0005-0000-0000-0000F8740000}"/>
    <cellStyle name="Note 4 2 2 4 2 5 3" xfId="29943" xr:uid="{00000000-0005-0000-0000-0000F9740000}"/>
    <cellStyle name="Note 4 2 2 4 2 6" xfId="29944" xr:uid="{00000000-0005-0000-0000-0000FA740000}"/>
    <cellStyle name="Note 4 2 2 4 2 6 2" xfId="29945" xr:uid="{00000000-0005-0000-0000-0000FB740000}"/>
    <cellStyle name="Note 4 2 2 4 2 6 2 2" xfId="29946" xr:uid="{00000000-0005-0000-0000-0000FC740000}"/>
    <cellStyle name="Note 4 2 2 4 2 6 3" xfId="29947" xr:uid="{00000000-0005-0000-0000-0000FD740000}"/>
    <cellStyle name="Note 4 2 2 4 2 7" xfId="29948" xr:uid="{00000000-0005-0000-0000-0000FE740000}"/>
    <cellStyle name="Note 4 2 2 4 2 7 2" xfId="29949" xr:uid="{00000000-0005-0000-0000-0000FF740000}"/>
    <cellStyle name="Note 4 2 2 4 2 7 2 2" xfId="29950" xr:uid="{00000000-0005-0000-0000-000000750000}"/>
    <cellStyle name="Note 4 2 2 4 2 7 3" xfId="29951" xr:uid="{00000000-0005-0000-0000-000001750000}"/>
    <cellStyle name="Note 4 2 2 4 2 8" xfId="29952" xr:uid="{00000000-0005-0000-0000-000002750000}"/>
    <cellStyle name="Note 4 2 2 4 2 8 2" xfId="29953" xr:uid="{00000000-0005-0000-0000-000003750000}"/>
    <cellStyle name="Note 4 2 2 4 2 8 2 2" xfId="29954" xr:uid="{00000000-0005-0000-0000-000004750000}"/>
    <cellStyle name="Note 4 2 2 4 2 8 3" xfId="29955" xr:uid="{00000000-0005-0000-0000-000005750000}"/>
    <cellStyle name="Note 4 2 2 4 2 9" xfId="29956" xr:uid="{00000000-0005-0000-0000-000006750000}"/>
    <cellStyle name="Note 4 2 2 4 2 9 2" xfId="29957" xr:uid="{00000000-0005-0000-0000-000007750000}"/>
    <cellStyle name="Note 4 2 2 4 2 9 2 2" xfId="29958" xr:uid="{00000000-0005-0000-0000-000008750000}"/>
    <cellStyle name="Note 4 2 2 4 2 9 3" xfId="29959" xr:uid="{00000000-0005-0000-0000-000009750000}"/>
    <cellStyle name="Note 4 2 2 4 20" xfId="29960" xr:uid="{00000000-0005-0000-0000-00000A750000}"/>
    <cellStyle name="Note 4 2 2 4 20 2" xfId="29961" xr:uid="{00000000-0005-0000-0000-00000B750000}"/>
    <cellStyle name="Note 4 2 2 4 20 2 2" xfId="29962" xr:uid="{00000000-0005-0000-0000-00000C750000}"/>
    <cellStyle name="Note 4 2 2 4 20 3" xfId="29963" xr:uid="{00000000-0005-0000-0000-00000D750000}"/>
    <cellStyle name="Note 4 2 2 4 21" xfId="29964" xr:uid="{00000000-0005-0000-0000-00000E750000}"/>
    <cellStyle name="Note 4 2 2 4 21 2" xfId="29965" xr:uid="{00000000-0005-0000-0000-00000F750000}"/>
    <cellStyle name="Note 4 2 2 4 21 2 2" xfId="29966" xr:uid="{00000000-0005-0000-0000-000010750000}"/>
    <cellStyle name="Note 4 2 2 4 21 3" xfId="29967" xr:uid="{00000000-0005-0000-0000-000011750000}"/>
    <cellStyle name="Note 4 2 2 4 22" xfId="29968" xr:uid="{00000000-0005-0000-0000-000012750000}"/>
    <cellStyle name="Note 4 2 2 4 22 2" xfId="29969" xr:uid="{00000000-0005-0000-0000-000013750000}"/>
    <cellStyle name="Note 4 2 2 4 23" xfId="29970" xr:uid="{00000000-0005-0000-0000-000014750000}"/>
    <cellStyle name="Note 4 2 2 4 24" xfId="29971" xr:uid="{00000000-0005-0000-0000-000015750000}"/>
    <cellStyle name="Note 4 2 2 4 3" xfId="29972" xr:uid="{00000000-0005-0000-0000-000016750000}"/>
    <cellStyle name="Note 4 2 2 4 3 2" xfId="29973" xr:uid="{00000000-0005-0000-0000-000017750000}"/>
    <cellStyle name="Note 4 2 2 4 3 2 2" xfId="29974" xr:uid="{00000000-0005-0000-0000-000018750000}"/>
    <cellStyle name="Note 4 2 2 4 3 3" xfId="29975" xr:uid="{00000000-0005-0000-0000-000019750000}"/>
    <cellStyle name="Note 4 2 2 4 3 4" xfId="29976" xr:uid="{00000000-0005-0000-0000-00001A750000}"/>
    <cellStyle name="Note 4 2 2 4 4" xfId="29977" xr:uid="{00000000-0005-0000-0000-00001B750000}"/>
    <cellStyle name="Note 4 2 2 4 4 2" xfId="29978" xr:uid="{00000000-0005-0000-0000-00001C750000}"/>
    <cellStyle name="Note 4 2 2 4 4 2 2" xfId="29979" xr:uid="{00000000-0005-0000-0000-00001D750000}"/>
    <cellStyle name="Note 4 2 2 4 4 3" xfId="29980" xr:uid="{00000000-0005-0000-0000-00001E750000}"/>
    <cellStyle name="Note 4 2 2 4 4 4" xfId="29981" xr:uid="{00000000-0005-0000-0000-00001F750000}"/>
    <cellStyle name="Note 4 2 2 4 5" xfId="29982" xr:uid="{00000000-0005-0000-0000-000020750000}"/>
    <cellStyle name="Note 4 2 2 4 5 2" xfId="29983" xr:uid="{00000000-0005-0000-0000-000021750000}"/>
    <cellStyle name="Note 4 2 2 4 5 2 2" xfId="29984" xr:uid="{00000000-0005-0000-0000-000022750000}"/>
    <cellStyle name="Note 4 2 2 4 5 3" xfId="29985" xr:uid="{00000000-0005-0000-0000-000023750000}"/>
    <cellStyle name="Note 4 2 2 4 6" xfId="29986" xr:uid="{00000000-0005-0000-0000-000024750000}"/>
    <cellStyle name="Note 4 2 2 4 6 2" xfId="29987" xr:uid="{00000000-0005-0000-0000-000025750000}"/>
    <cellStyle name="Note 4 2 2 4 6 2 2" xfId="29988" xr:uid="{00000000-0005-0000-0000-000026750000}"/>
    <cellStyle name="Note 4 2 2 4 6 3" xfId="29989" xr:uid="{00000000-0005-0000-0000-000027750000}"/>
    <cellStyle name="Note 4 2 2 4 7" xfId="29990" xr:uid="{00000000-0005-0000-0000-000028750000}"/>
    <cellStyle name="Note 4 2 2 4 7 2" xfId="29991" xr:uid="{00000000-0005-0000-0000-000029750000}"/>
    <cellStyle name="Note 4 2 2 4 7 2 2" xfId="29992" xr:uid="{00000000-0005-0000-0000-00002A750000}"/>
    <cellStyle name="Note 4 2 2 4 7 3" xfId="29993" xr:uid="{00000000-0005-0000-0000-00002B750000}"/>
    <cellStyle name="Note 4 2 2 4 8" xfId="29994" xr:uid="{00000000-0005-0000-0000-00002C750000}"/>
    <cellStyle name="Note 4 2 2 4 8 2" xfId="29995" xr:uid="{00000000-0005-0000-0000-00002D750000}"/>
    <cellStyle name="Note 4 2 2 4 8 2 2" xfId="29996" xr:uid="{00000000-0005-0000-0000-00002E750000}"/>
    <cellStyle name="Note 4 2 2 4 8 3" xfId="29997" xr:uid="{00000000-0005-0000-0000-00002F750000}"/>
    <cellStyle name="Note 4 2 2 4 9" xfId="29998" xr:uid="{00000000-0005-0000-0000-000030750000}"/>
    <cellStyle name="Note 4 2 2 4 9 2" xfId="29999" xr:uid="{00000000-0005-0000-0000-000031750000}"/>
    <cellStyle name="Note 4 2 2 4 9 2 2" xfId="30000" xr:uid="{00000000-0005-0000-0000-000032750000}"/>
    <cellStyle name="Note 4 2 2 4 9 3" xfId="30001" xr:uid="{00000000-0005-0000-0000-000033750000}"/>
    <cellStyle name="Note 4 2 2 5" xfId="30002" xr:uid="{00000000-0005-0000-0000-000034750000}"/>
    <cellStyle name="Note 4 2 2 5 10" xfId="30003" xr:uid="{00000000-0005-0000-0000-000035750000}"/>
    <cellStyle name="Note 4 2 2 5 10 2" xfId="30004" xr:uid="{00000000-0005-0000-0000-000036750000}"/>
    <cellStyle name="Note 4 2 2 5 10 2 2" xfId="30005" xr:uid="{00000000-0005-0000-0000-000037750000}"/>
    <cellStyle name="Note 4 2 2 5 10 3" xfId="30006" xr:uid="{00000000-0005-0000-0000-000038750000}"/>
    <cellStyle name="Note 4 2 2 5 11" xfId="30007" xr:uid="{00000000-0005-0000-0000-000039750000}"/>
    <cellStyle name="Note 4 2 2 5 11 2" xfId="30008" xr:uid="{00000000-0005-0000-0000-00003A750000}"/>
    <cellStyle name="Note 4 2 2 5 11 2 2" xfId="30009" xr:uid="{00000000-0005-0000-0000-00003B750000}"/>
    <cellStyle name="Note 4 2 2 5 11 3" xfId="30010" xr:uid="{00000000-0005-0000-0000-00003C750000}"/>
    <cellStyle name="Note 4 2 2 5 12" xfId="30011" xr:uid="{00000000-0005-0000-0000-00003D750000}"/>
    <cellStyle name="Note 4 2 2 5 12 2" xfId="30012" xr:uid="{00000000-0005-0000-0000-00003E750000}"/>
    <cellStyle name="Note 4 2 2 5 12 2 2" xfId="30013" xr:uid="{00000000-0005-0000-0000-00003F750000}"/>
    <cellStyle name="Note 4 2 2 5 12 3" xfId="30014" xr:uid="{00000000-0005-0000-0000-000040750000}"/>
    <cellStyle name="Note 4 2 2 5 13" xfId="30015" xr:uid="{00000000-0005-0000-0000-000041750000}"/>
    <cellStyle name="Note 4 2 2 5 13 2" xfId="30016" xr:uid="{00000000-0005-0000-0000-000042750000}"/>
    <cellStyle name="Note 4 2 2 5 13 2 2" xfId="30017" xr:uid="{00000000-0005-0000-0000-000043750000}"/>
    <cellStyle name="Note 4 2 2 5 13 3" xfId="30018" xr:uid="{00000000-0005-0000-0000-000044750000}"/>
    <cellStyle name="Note 4 2 2 5 14" xfId="30019" xr:uid="{00000000-0005-0000-0000-000045750000}"/>
    <cellStyle name="Note 4 2 2 5 14 2" xfId="30020" xr:uid="{00000000-0005-0000-0000-000046750000}"/>
    <cellStyle name="Note 4 2 2 5 14 2 2" xfId="30021" xr:uid="{00000000-0005-0000-0000-000047750000}"/>
    <cellStyle name="Note 4 2 2 5 14 3" xfId="30022" xr:uid="{00000000-0005-0000-0000-000048750000}"/>
    <cellStyle name="Note 4 2 2 5 15" xfId="30023" xr:uid="{00000000-0005-0000-0000-000049750000}"/>
    <cellStyle name="Note 4 2 2 5 15 2" xfId="30024" xr:uid="{00000000-0005-0000-0000-00004A750000}"/>
    <cellStyle name="Note 4 2 2 5 15 2 2" xfId="30025" xr:uid="{00000000-0005-0000-0000-00004B750000}"/>
    <cellStyle name="Note 4 2 2 5 15 3" xfId="30026" xr:uid="{00000000-0005-0000-0000-00004C750000}"/>
    <cellStyle name="Note 4 2 2 5 16" xfId="30027" xr:uid="{00000000-0005-0000-0000-00004D750000}"/>
    <cellStyle name="Note 4 2 2 5 16 2" xfId="30028" xr:uid="{00000000-0005-0000-0000-00004E750000}"/>
    <cellStyle name="Note 4 2 2 5 16 2 2" xfId="30029" xr:uid="{00000000-0005-0000-0000-00004F750000}"/>
    <cellStyle name="Note 4 2 2 5 16 3" xfId="30030" xr:uid="{00000000-0005-0000-0000-000050750000}"/>
    <cellStyle name="Note 4 2 2 5 17" xfId="30031" xr:uid="{00000000-0005-0000-0000-000051750000}"/>
    <cellStyle name="Note 4 2 2 5 17 2" xfId="30032" xr:uid="{00000000-0005-0000-0000-000052750000}"/>
    <cellStyle name="Note 4 2 2 5 17 2 2" xfId="30033" xr:uid="{00000000-0005-0000-0000-000053750000}"/>
    <cellStyle name="Note 4 2 2 5 17 3" xfId="30034" xr:uid="{00000000-0005-0000-0000-000054750000}"/>
    <cellStyle name="Note 4 2 2 5 18" xfId="30035" xr:uid="{00000000-0005-0000-0000-000055750000}"/>
    <cellStyle name="Note 4 2 2 5 18 2" xfId="30036" xr:uid="{00000000-0005-0000-0000-000056750000}"/>
    <cellStyle name="Note 4 2 2 5 18 2 2" xfId="30037" xr:uid="{00000000-0005-0000-0000-000057750000}"/>
    <cellStyle name="Note 4 2 2 5 18 3" xfId="30038" xr:uid="{00000000-0005-0000-0000-000058750000}"/>
    <cellStyle name="Note 4 2 2 5 19" xfId="30039" xr:uid="{00000000-0005-0000-0000-000059750000}"/>
    <cellStyle name="Note 4 2 2 5 19 2" xfId="30040" xr:uid="{00000000-0005-0000-0000-00005A750000}"/>
    <cellStyle name="Note 4 2 2 5 19 2 2" xfId="30041" xr:uid="{00000000-0005-0000-0000-00005B750000}"/>
    <cellStyle name="Note 4 2 2 5 19 3" xfId="30042" xr:uid="{00000000-0005-0000-0000-00005C750000}"/>
    <cellStyle name="Note 4 2 2 5 2" xfId="30043" xr:uid="{00000000-0005-0000-0000-00005D750000}"/>
    <cellStyle name="Note 4 2 2 5 2 2" xfId="30044" xr:uid="{00000000-0005-0000-0000-00005E750000}"/>
    <cellStyle name="Note 4 2 2 5 2 2 2" xfId="30045" xr:uid="{00000000-0005-0000-0000-00005F750000}"/>
    <cellStyle name="Note 4 2 2 5 2 3" xfId="30046" xr:uid="{00000000-0005-0000-0000-000060750000}"/>
    <cellStyle name="Note 4 2 2 5 2 4" xfId="30047" xr:uid="{00000000-0005-0000-0000-000061750000}"/>
    <cellStyle name="Note 4 2 2 5 20" xfId="30048" xr:uid="{00000000-0005-0000-0000-000062750000}"/>
    <cellStyle name="Note 4 2 2 5 20 2" xfId="30049" xr:uid="{00000000-0005-0000-0000-000063750000}"/>
    <cellStyle name="Note 4 2 2 5 20 2 2" xfId="30050" xr:uid="{00000000-0005-0000-0000-000064750000}"/>
    <cellStyle name="Note 4 2 2 5 20 3" xfId="30051" xr:uid="{00000000-0005-0000-0000-000065750000}"/>
    <cellStyle name="Note 4 2 2 5 21" xfId="30052" xr:uid="{00000000-0005-0000-0000-000066750000}"/>
    <cellStyle name="Note 4 2 2 5 21 2" xfId="30053" xr:uid="{00000000-0005-0000-0000-000067750000}"/>
    <cellStyle name="Note 4 2 2 5 22" xfId="30054" xr:uid="{00000000-0005-0000-0000-000068750000}"/>
    <cellStyle name="Note 4 2 2 5 23" xfId="30055" xr:uid="{00000000-0005-0000-0000-000069750000}"/>
    <cellStyle name="Note 4 2 2 5 3" xfId="30056" xr:uid="{00000000-0005-0000-0000-00006A750000}"/>
    <cellStyle name="Note 4 2 2 5 3 2" xfId="30057" xr:uid="{00000000-0005-0000-0000-00006B750000}"/>
    <cellStyle name="Note 4 2 2 5 3 2 2" xfId="30058" xr:uid="{00000000-0005-0000-0000-00006C750000}"/>
    <cellStyle name="Note 4 2 2 5 3 3" xfId="30059" xr:uid="{00000000-0005-0000-0000-00006D750000}"/>
    <cellStyle name="Note 4 2 2 5 4" xfId="30060" xr:uid="{00000000-0005-0000-0000-00006E750000}"/>
    <cellStyle name="Note 4 2 2 5 4 2" xfId="30061" xr:uid="{00000000-0005-0000-0000-00006F750000}"/>
    <cellStyle name="Note 4 2 2 5 4 2 2" xfId="30062" xr:uid="{00000000-0005-0000-0000-000070750000}"/>
    <cellStyle name="Note 4 2 2 5 4 3" xfId="30063" xr:uid="{00000000-0005-0000-0000-000071750000}"/>
    <cellStyle name="Note 4 2 2 5 5" xfId="30064" xr:uid="{00000000-0005-0000-0000-000072750000}"/>
    <cellStyle name="Note 4 2 2 5 5 2" xfId="30065" xr:uid="{00000000-0005-0000-0000-000073750000}"/>
    <cellStyle name="Note 4 2 2 5 5 2 2" xfId="30066" xr:uid="{00000000-0005-0000-0000-000074750000}"/>
    <cellStyle name="Note 4 2 2 5 5 3" xfId="30067" xr:uid="{00000000-0005-0000-0000-000075750000}"/>
    <cellStyle name="Note 4 2 2 5 6" xfId="30068" xr:uid="{00000000-0005-0000-0000-000076750000}"/>
    <cellStyle name="Note 4 2 2 5 6 2" xfId="30069" xr:uid="{00000000-0005-0000-0000-000077750000}"/>
    <cellStyle name="Note 4 2 2 5 6 2 2" xfId="30070" xr:uid="{00000000-0005-0000-0000-000078750000}"/>
    <cellStyle name="Note 4 2 2 5 6 3" xfId="30071" xr:uid="{00000000-0005-0000-0000-000079750000}"/>
    <cellStyle name="Note 4 2 2 5 7" xfId="30072" xr:uid="{00000000-0005-0000-0000-00007A750000}"/>
    <cellStyle name="Note 4 2 2 5 7 2" xfId="30073" xr:uid="{00000000-0005-0000-0000-00007B750000}"/>
    <cellStyle name="Note 4 2 2 5 7 2 2" xfId="30074" xr:uid="{00000000-0005-0000-0000-00007C750000}"/>
    <cellStyle name="Note 4 2 2 5 7 3" xfId="30075" xr:uid="{00000000-0005-0000-0000-00007D750000}"/>
    <cellStyle name="Note 4 2 2 5 8" xfId="30076" xr:uid="{00000000-0005-0000-0000-00007E750000}"/>
    <cellStyle name="Note 4 2 2 5 8 2" xfId="30077" xr:uid="{00000000-0005-0000-0000-00007F750000}"/>
    <cellStyle name="Note 4 2 2 5 8 2 2" xfId="30078" xr:uid="{00000000-0005-0000-0000-000080750000}"/>
    <cellStyle name="Note 4 2 2 5 8 3" xfId="30079" xr:uid="{00000000-0005-0000-0000-000081750000}"/>
    <cellStyle name="Note 4 2 2 5 9" xfId="30080" xr:uid="{00000000-0005-0000-0000-000082750000}"/>
    <cellStyle name="Note 4 2 2 5 9 2" xfId="30081" xr:uid="{00000000-0005-0000-0000-000083750000}"/>
    <cellStyle name="Note 4 2 2 5 9 2 2" xfId="30082" xr:uid="{00000000-0005-0000-0000-000084750000}"/>
    <cellStyle name="Note 4 2 2 5 9 3" xfId="30083" xr:uid="{00000000-0005-0000-0000-000085750000}"/>
    <cellStyle name="Note 4 2 2 6" xfId="30084" xr:uid="{00000000-0005-0000-0000-000086750000}"/>
    <cellStyle name="Note 4 2 2 6 2" xfId="30085" xr:uid="{00000000-0005-0000-0000-000087750000}"/>
    <cellStyle name="Note 4 2 2 6 2 2" xfId="30086" xr:uid="{00000000-0005-0000-0000-000088750000}"/>
    <cellStyle name="Note 4 2 2 6 3" xfId="30087" xr:uid="{00000000-0005-0000-0000-000089750000}"/>
    <cellStyle name="Note 4 2 2 6 4" xfId="30088" xr:uid="{00000000-0005-0000-0000-00008A750000}"/>
    <cellStyle name="Note 4 2 2 7" xfId="30089" xr:uid="{00000000-0005-0000-0000-00008B750000}"/>
    <cellStyle name="Note 4 2 2 7 2" xfId="30090" xr:uid="{00000000-0005-0000-0000-00008C750000}"/>
    <cellStyle name="Note 4 2 2 7 2 2" xfId="30091" xr:uid="{00000000-0005-0000-0000-00008D750000}"/>
    <cellStyle name="Note 4 2 2 7 3" xfId="30092" xr:uid="{00000000-0005-0000-0000-00008E750000}"/>
    <cellStyle name="Note 4 2 2 8" xfId="30093" xr:uid="{00000000-0005-0000-0000-00008F750000}"/>
    <cellStyle name="Note 4 2 2 8 2" xfId="30094" xr:uid="{00000000-0005-0000-0000-000090750000}"/>
    <cellStyle name="Note 4 2 2 8 2 2" xfId="30095" xr:uid="{00000000-0005-0000-0000-000091750000}"/>
    <cellStyle name="Note 4 2 2 8 3" xfId="30096" xr:uid="{00000000-0005-0000-0000-000092750000}"/>
    <cellStyle name="Note 4 2 2 9" xfId="30097" xr:uid="{00000000-0005-0000-0000-000093750000}"/>
    <cellStyle name="Note 4 2 2 9 2" xfId="30098" xr:uid="{00000000-0005-0000-0000-000094750000}"/>
    <cellStyle name="Note 4 2 2 9 2 2" xfId="30099" xr:uid="{00000000-0005-0000-0000-000095750000}"/>
    <cellStyle name="Note 4 2 2 9 3" xfId="30100" xr:uid="{00000000-0005-0000-0000-000096750000}"/>
    <cellStyle name="Note 4 2 20" xfId="30101" xr:uid="{00000000-0005-0000-0000-000097750000}"/>
    <cellStyle name="Note 4 2 20 2" xfId="30102" xr:uid="{00000000-0005-0000-0000-000098750000}"/>
    <cellStyle name="Note 4 2 20 2 2" xfId="30103" xr:uid="{00000000-0005-0000-0000-000099750000}"/>
    <cellStyle name="Note 4 2 20 3" xfId="30104" xr:uid="{00000000-0005-0000-0000-00009A750000}"/>
    <cellStyle name="Note 4 2 21" xfId="30105" xr:uid="{00000000-0005-0000-0000-00009B750000}"/>
    <cellStyle name="Note 4 2 21 2" xfId="30106" xr:uid="{00000000-0005-0000-0000-00009C750000}"/>
    <cellStyle name="Note 4 2 21 2 2" xfId="30107" xr:uid="{00000000-0005-0000-0000-00009D750000}"/>
    <cellStyle name="Note 4 2 21 3" xfId="30108" xr:uid="{00000000-0005-0000-0000-00009E750000}"/>
    <cellStyle name="Note 4 2 22" xfId="30109" xr:uid="{00000000-0005-0000-0000-00009F750000}"/>
    <cellStyle name="Note 4 2 22 2" xfId="30110" xr:uid="{00000000-0005-0000-0000-0000A0750000}"/>
    <cellStyle name="Note 4 2 23" xfId="30111" xr:uid="{00000000-0005-0000-0000-0000A1750000}"/>
    <cellStyle name="Note 4 2 24" xfId="30112" xr:uid="{00000000-0005-0000-0000-0000A2750000}"/>
    <cellStyle name="Note 4 2 25" xfId="30113" xr:uid="{00000000-0005-0000-0000-0000A3750000}"/>
    <cellStyle name="Note 4 2 26" xfId="30114" xr:uid="{00000000-0005-0000-0000-0000A4750000}"/>
    <cellStyle name="Note 4 2 27" xfId="30115" xr:uid="{00000000-0005-0000-0000-0000A5750000}"/>
    <cellStyle name="Note 4 2 3" xfId="30116" xr:uid="{00000000-0005-0000-0000-0000A6750000}"/>
    <cellStyle name="Note 4 2 3 10" xfId="30117" xr:uid="{00000000-0005-0000-0000-0000A7750000}"/>
    <cellStyle name="Note 4 2 3 10 2" xfId="30118" xr:uid="{00000000-0005-0000-0000-0000A8750000}"/>
    <cellStyle name="Note 4 2 3 10 2 2" xfId="30119" xr:uid="{00000000-0005-0000-0000-0000A9750000}"/>
    <cellStyle name="Note 4 2 3 10 3" xfId="30120" xr:uid="{00000000-0005-0000-0000-0000AA750000}"/>
    <cellStyle name="Note 4 2 3 11" xfId="30121" xr:uid="{00000000-0005-0000-0000-0000AB750000}"/>
    <cellStyle name="Note 4 2 3 11 2" xfId="30122" xr:uid="{00000000-0005-0000-0000-0000AC750000}"/>
    <cellStyle name="Note 4 2 3 11 2 2" xfId="30123" xr:uid="{00000000-0005-0000-0000-0000AD750000}"/>
    <cellStyle name="Note 4 2 3 11 3" xfId="30124" xr:uid="{00000000-0005-0000-0000-0000AE750000}"/>
    <cellStyle name="Note 4 2 3 12" xfId="30125" xr:uid="{00000000-0005-0000-0000-0000AF750000}"/>
    <cellStyle name="Note 4 2 3 12 2" xfId="30126" xr:uid="{00000000-0005-0000-0000-0000B0750000}"/>
    <cellStyle name="Note 4 2 3 12 2 2" xfId="30127" xr:uid="{00000000-0005-0000-0000-0000B1750000}"/>
    <cellStyle name="Note 4 2 3 12 3" xfId="30128" xr:uid="{00000000-0005-0000-0000-0000B2750000}"/>
    <cellStyle name="Note 4 2 3 13" xfId="30129" xr:uid="{00000000-0005-0000-0000-0000B3750000}"/>
    <cellStyle name="Note 4 2 3 13 2" xfId="30130" xr:uid="{00000000-0005-0000-0000-0000B4750000}"/>
    <cellStyle name="Note 4 2 3 13 2 2" xfId="30131" xr:uid="{00000000-0005-0000-0000-0000B5750000}"/>
    <cellStyle name="Note 4 2 3 13 3" xfId="30132" xr:uid="{00000000-0005-0000-0000-0000B6750000}"/>
    <cellStyle name="Note 4 2 3 14" xfId="30133" xr:uid="{00000000-0005-0000-0000-0000B7750000}"/>
    <cellStyle name="Note 4 2 3 14 2" xfId="30134" xr:uid="{00000000-0005-0000-0000-0000B8750000}"/>
    <cellStyle name="Note 4 2 3 14 2 2" xfId="30135" xr:uid="{00000000-0005-0000-0000-0000B9750000}"/>
    <cellStyle name="Note 4 2 3 14 3" xfId="30136" xr:uid="{00000000-0005-0000-0000-0000BA750000}"/>
    <cellStyle name="Note 4 2 3 15" xfId="30137" xr:uid="{00000000-0005-0000-0000-0000BB750000}"/>
    <cellStyle name="Note 4 2 3 15 2" xfId="30138" xr:uid="{00000000-0005-0000-0000-0000BC750000}"/>
    <cellStyle name="Note 4 2 3 15 2 2" xfId="30139" xr:uid="{00000000-0005-0000-0000-0000BD750000}"/>
    <cellStyle name="Note 4 2 3 15 3" xfId="30140" xr:uid="{00000000-0005-0000-0000-0000BE750000}"/>
    <cellStyle name="Note 4 2 3 16" xfId="30141" xr:uid="{00000000-0005-0000-0000-0000BF750000}"/>
    <cellStyle name="Note 4 2 3 16 2" xfId="30142" xr:uid="{00000000-0005-0000-0000-0000C0750000}"/>
    <cellStyle name="Note 4 2 3 16 2 2" xfId="30143" xr:uid="{00000000-0005-0000-0000-0000C1750000}"/>
    <cellStyle name="Note 4 2 3 16 3" xfId="30144" xr:uid="{00000000-0005-0000-0000-0000C2750000}"/>
    <cellStyle name="Note 4 2 3 17" xfId="30145" xr:uid="{00000000-0005-0000-0000-0000C3750000}"/>
    <cellStyle name="Note 4 2 3 17 2" xfId="30146" xr:uid="{00000000-0005-0000-0000-0000C4750000}"/>
    <cellStyle name="Note 4 2 3 17 2 2" xfId="30147" xr:uid="{00000000-0005-0000-0000-0000C5750000}"/>
    <cellStyle name="Note 4 2 3 17 3" xfId="30148" xr:uid="{00000000-0005-0000-0000-0000C6750000}"/>
    <cellStyle name="Note 4 2 3 18" xfId="30149" xr:uid="{00000000-0005-0000-0000-0000C7750000}"/>
    <cellStyle name="Note 4 2 3 18 2" xfId="30150" xr:uid="{00000000-0005-0000-0000-0000C8750000}"/>
    <cellStyle name="Note 4 2 3 19" xfId="30151" xr:uid="{00000000-0005-0000-0000-0000C9750000}"/>
    <cellStyle name="Note 4 2 3 2" xfId="30152" xr:uid="{00000000-0005-0000-0000-0000CA750000}"/>
    <cellStyle name="Note 4 2 3 2 10" xfId="30153" xr:uid="{00000000-0005-0000-0000-0000CB750000}"/>
    <cellStyle name="Note 4 2 3 2 10 2" xfId="30154" xr:uid="{00000000-0005-0000-0000-0000CC750000}"/>
    <cellStyle name="Note 4 2 3 2 10 2 2" xfId="30155" xr:uid="{00000000-0005-0000-0000-0000CD750000}"/>
    <cellStyle name="Note 4 2 3 2 10 3" xfId="30156" xr:uid="{00000000-0005-0000-0000-0000CE750000}"/>
    <cellStyle name="Note 4 2 3 2 11" xfId="30157" xr:uid="{00000000-0005-0000-0000-0000CF750000}"/>
    <cellStyle name="Note 4 2 3 2 11 2" xfId="30158" xr:uid="{00000000-0005-0000-0000-0000D0750000}"/>
    <cellStyle name="Note 4 2 3 2 11 2 2" xfId="30159" xr:uid="{00000000-0005-0000-0000-0000D1750000}"/>
    <cellStyle name="Note 4 2 3 2 11 3" xfId="30160" xr:uid="{00000000-0005-0000-0000-0000D2750000}"/>
    <cellStyle name="Note 4 2 3 2 12" xfId="30161" xr:uid="{00000000-0005-0000-0000-0000D3750000}"/>
    <cellStyle name="Note 4 2 3 2 12 2" xfId="30162" xr:uid="{00000000-0005-0000-0000-0000D4750000}"/>
    <cellStyle name="Note 4 2 3 2 12 2 2" xfId="30163" xr:uid="{00000000-0005-0000-0000-0000D5750000}"/>
    <cellStyle name="Note 4 2 3 2 12 3" xfId="30164" xr:uid="{00000000-0005-0000-0000-0000D6750000}"/>
    <cellStyle name="Note 4 2 3 2 13" xfId="30165" xr:uid="{00000000-0005-0000-0000-0000D7750000}"/>
    <cellStyle name="Note 4 2 3 2 13 2" xfId="30166" xr:uid="{00000000-0005-0000-0000-0000D8750000}"/>
    <cellStyle name="Note 4 2 3 2 13 2 2" xfId="30167" xr:uid="{00000000-0005-0000-0000-0000D9750000}"/>
    <cellStyle name="Note 4 2 3 2 13 3" xfId="30168" xr:uid="{00000000-0005-0000-0000-0000DA750000}"/>
    <cellStyle name="Note 4 2 3 2 14" xfId="30169" xr:uid="{00000000-0005-0000-0000-0000DB750000}"/>
    <cellStyle name="Note 4 2 3 2 14 2" xfId="30170" xr:uid="{00000000-0005-0000-0000-0000DC750000}"/>
    <cellStyle name="Note 4 2 3 2 14 2 2" xfId="30171" xr:uid="{00000000-0005-0000-0000-0000DD750000}"/>
    <cellStyle name="Note 4 2 3 2 14 3" xfId="30172" xr:uid="{00000000-0005-0000-0000-0000DE750000}"/>
    <cellStyle name="Note 4 2 3 2 15" xfId="30173" xr:uid="{00000000-0005-0000-0000-0000DF750000}"/>
    <cellStyle name="Note 4 2 3 2 15 2" xfId="30174" xr:uid="{00000000-0005-0000-0000-0000E0750000}"/>
    <cellStyle name="Note 4 2 3 2 15 2 2" xfId="30175" xr:uid="{00000000-0005-0000-0000-0000E1750000}"/>
    <cellStyle name="Note 4 2 3 2 15 3" xfId="30176" xr:uid="{00000000-0005-0000-0000-0000E2750000}"/>
    <cellStyle name="Note 4 2 3 2 16" xfId="30177" xr:uid="{00000000-0005-0000-0000-0000E3750000}"/>
    <cellStyle name="Note 4 2 3 2 16 2" xfId="30178" xr:uid="{00000000-0005-0000-0000-0000E4750000}"/>
    <cellStyle name="Note 4 2 3 2 16 2 2" xfId="30179" xr:uid="{00000000-0005-0000-0000-0000E5750000}"/>
    <cellStyle name="Note 4 2 3 2 16 3" xfId="30180" xr:uid="{00000000-0005-0000-0000-0000E6750000}"/>
    <cellStyle name="Note 4 2 3 2 17" xfId="30181" xr:uid="{00000000-0005-0000-0000-0000E7750000}"/>
    <cellStyle name="Note 4 2 3 2 17 2" xfId="30182" xr:uid="{00000000-0005-0000-0000-0000E8750000}"/>
    <cellStyle name="Note 4 2 3 2 17 2 2" xfId="30183" xr:uid="{00000000-0005-0000-0000-0000E9750000}"/>
    <cellStyle name="Note 4 2 3 2 17 3" xfId="30184" xr:uid="{00000000-0005-0000-0000-0000EA750000}"/>
    <cellStyle name="Note 4 2 3 2 18" xfId="30185" xr:uid="{00000000-0005-0000-0000-0000EB750000}"/>
    <cellStyle name="Note 4 2 3 2 18 2" xfId="30186" xr:uid="{00000000-0005-0000-0000-0000EC750000}"/>
    <cellStyle name="Note 4 2 3 2 18 2 2" xfId="30187" xr:uid="{00000000-0005-0000-0000-0000ED750000}"/>
    <cellStyle name="Note 4 2 3 2 18 3" xfId="30188" xr:uid="{00000000-0005-0000-0000-0000EE750000}"/>
    <cellStyle name="Note 4 2 3 2 19" xfId="30189" xr:uid="{00000000-0005-0000-0000-0000EF750000}"/>
    <cellStyle name="Note 4 2 3 2 19 2" xfId="30190" xr:uid="{00000000-0005-0000-0000-0000F0750000}"/>
    <cellStyle name="Note 4 2 3 2 19 2 2" xfId="30191" xr:uid="{00000000-0005-0000-0000-0000F1750000}"/>
    <cellStyle name="Note 4 2 3 2 19 3" xfId="30192" xr:uid="{00000000-0005-0000-0000-0000F2750000}"/>
    <cellStyle name="Note 4 2 3 2 2" xfId="30193" xr:uid="{00000000-0005-0000-0000-0000F3750000}"/>
    <cellStyle name="Note 4 2 3 2 2 2" xfId="30194" xr:uid="{00000000-0005-0000-0000-0000F4750000}"/>
    <cellStyle name="Note 4 2 3 2 2 2 2" xfId="30195" xr:uid="{00000000-0005-0000-0000-0000F5750000}"/>
    <cellStyle name="Note 4 2 3 2 2 2 2 2" xfId="30196" xr:uid="{00000000-0005-0000-0000-0000F6750000}"/>
    <cellStyle name="Note 4 2 3 2 2 2 3" xfId="30197" xr:uid="{00000000-0005-0000-0000-0000F7750000}"/>
    <cellStyle name="Note 4 2 3 2 2 2 4" xfId="30198" xr:uid="{00000000-0005-0000-0000-0000F8750000}"/>
    <cellStyle name="Note 4 2 3 2 2 3" xfId="30199" xr:uid="{00000000-0005-0000-0000-0000F9750000}"/>
    <cellStyle name="Note 4 2 3 2 2 3 2" xfId="30200" xr:uid="{00000000-0005-0000-0000-0000FA750000}"/>
    <cellStyle name="Note 4 2 3 2 2 4" xfId="30201" xr:uid="{00000000-0005-0000-0000-0000FB750000}"/>
    <cellStyle name="Note 4 2 3 2 2 5" xfId="30202" xr:uid="{00000000-0005-0000-0000-0000FC750000}"/>
    <cellStyle name="Note 4 2 3 2 20" xfId="30203" xr:uid="{00000000-0005-0000-0000-0000FD750000}"/>
    <cellStyle name="Note 4 2 3 2 20 2" xfId="30204" xr:uid="{00000000-0005-0000-0000-0000FE750000}"/>
    <cellStyle name="Note 4 2 3 2 20 2 2" xfId="30205" xr:uid="{00000000-0005-0000-0000-0000FF750000}"/>
    <cellStyle name="Note 4 2 3 2 20 3" xfId="30206" xr:uid="{00000000-0005-0000-0000-000000760000}"/>
    <cellStyle name="Note 4 2 3 2 21" xfId="30207" xr:uid="{00000000-0005-0000-0000-000001760000}"/>
    <cellStyle name="Note 4 2 3 2 21 2" xfId="30208" xr:uid="{00000000-0005-0000-0000-000002760000}"/>
    <cellStyle name="Note 4 2 3 2 22" xfId="30209" xr:uid="{00000000-0005-0000-0000-000003760000}"/>
    <cellStyle name="Note 4 2 3 2 23" xfId="30210" xr:uid="{00000000-0005-0000-0000-000004760000}"/>
    <cellStyle name="Note 4 2 3 2 3" xfId="30211" xr:uid="{00000000-0005-0000-0000-000005760000}"/>
    <cellStyle name="Note 4 2 3 2 3 2" xfId="30212" xr:uid="{00000000-0005-0000-0000-000006760000}"/>
    <cellStyle name="Note 4 2 3 2 3 2 2" xfId="30213" xr:uid="{00000000-0005-0000-0000-000007760000}"/>
    <cellStyle name="Note 4 2 3 2 3 2 3" xfId="30214" xr:uid="{00000000-0005-0000-0000-000008760000}"/>
    <cellStyle name="Note 4 2 3 2 3 3" xfId="30215" xr:uid="{00000000-0005-0000-0000-000009760000}"/>
    <cellStyle name="Note 4 2 3 2 3 3 2" xfId="30216" xr:uid="{00000000-0005-0000-0000-00000A760000}"/>
    <cellStyle name="Note 4 2 3 2 3 4" xfId="30217" xr:uid="{00000000-0005-0000-0000-00000B760000}"/>
    <cellStyle name="Note 4 2 3 2 4" xfId="30218" xr:uid="{00000000-0005-0000-0000-00000C760000}"/>
    <cellStyle name="Note 4 2 3 2 4 2" xfId="30219" xr:uid="{00000000-0005-0000-0000-00000D760000}"/>
    <cellStyle name="Note 4 2 3 2 4 2 2" xfId="30220" xr:uid="{00000000-0005-0000-0000-00000E760000}"/>
    <cellStyle name="Note 4 2 3 2 4 3" xfId="30221" xr:uid="{00000000-0005-0000-0000-00000F760000}"/>
    <cellStyle name="Note 4 2 3 2 4 4" xfId="30222" xr:uid="{00000000-0005-0000-0000-000010760000}"/>
    <cellStyle name="Note 4 2 3 2 5" xfId="30223" xr:uid="{00000000-0005-0000-0000-000011760000}"/>
    <cellStyle name="Note 4 2 3 2 5 2" xfId="30224" xr:uid="{00000000-0005-0000-0000-000012760000}"/>
    <cellStyle name="Note 4 2 3 2 5 2 2" xfId="30225" xr:uid="{00000000-0005-0000-0000-000013760000}"/>
    <cellStyle name="Note 4 2 3 2 5 3" xfId="30226" xr:uid="{00000000-0005-0000-0000-000014760000}"/>
    <cellStyle name="Note 4 2 3 2 5 4" xfId="30227" xr:uid="{00000000-0005-0000-0000-000015760000}"/>
    <cellStyle name="Note 4 2 3 2 6" xfId="30228" xr:uid="{00000000-0005-0000-0000-000016760000}"/>
    <cellStyle name="Note 4 2 3 2 6 2" xfId="30229" xr:uid="{00000000-0005-0000-0000-000017760000}"/>
    <cellStyle name="Note 4 2 3 2 6 2 2" xfId="30230" xr:uid="{00000000-0005-0000-0000-000018760000}"/>
    <cellStyle name="Note 4 2 3 2 6 3" xfId="30231" xr:uid="{00000000-0005-0000-0000-000019760000}"/>
    <cellStyle name="Note 4 2 3 2 7" xfId="30232" xr:uid="{00000000-0005-0000-0000-00001A760000}"/>
    <cellStyle name="Note 4 2 3 2 7 2" xfId="30233" xr:uid="{00000000-0005-0000-0000-00001B760000}"/>
    <cellStyle name="Note 4 2 3 2 7 2 2" xfId="30234" xr:uid="{00000000-0005-0000-0000-00001C760000}"/>
    <cellStyle name="Note 4 2 3 2 7 3" xfId="30235" xr:uid="{00000000-0005-0000-0000-00001D760000}"/>
    <cellStyle name="Note 4 2 3 2 8" xfId="30236" xr:uid="{00000000-0005-0000-0000-00001E760000}"/>
    <cellStyle name="Note 4 2 3 2 8 2" xfId="30237" xr:uid="{00000000-0005-0000-0000-00001F760000}"/>
    <cellStyle name="Note 4 2 3 2 8 2 2" xfId="30238" xr:uid="{00000000-0005-0000-0000-000020760000}"/>
    <cellStyle name="Note 4 2 3 2 8 3" xfId="30239" xr:uid="{00000000-0005-0000-0000-000021760000}"/>
    <cellStyle name="Note 4 2 3 2 9" xfId="30240" xr:uid="{00000000-0005-0000-0000-000022760000}"/>
    <cellStyle name="Note 4 2 3 2 9 2" xfId="30241" xr:uid="{00000000-0005-0000-0000-000023760000}"/>
    <cellStyle name="Note 4 2 3 2 9 2 2" xfId="30242" xr:uid="{00000000-0005-0000-0000-000024760000}"/>
    <cellStyle name="Note 4 2 3 2 9 3" xfId="30243" xr:uid="{00000000-0005-0000-0000-000025760000}"/>
    <cellStyle name="Note 4 2 3 20" xfId="30244" xr:uid="{00000000-0005-0000-0000-000026760000}"/>
    <cellStyle name="Note 4 2 3 3" xfId="30245" xr:uid="{00000000-0005-0000-0000-000027760000}"/>
    <cellStyle name="Note 4 2 3 3 2" xfId="30246" xr:uid="{00000000-0005-0000-0000-000028760000}"/>
    <cellStyle name="Note 4 2 3 3 2 2" xfId="30247" xr:uid="{00000000-0005-0000-0000-000029760000}"/>
    <cellStyle name="Note 4 2 3 3 2 2 2" xfId="30248" xr:uid="{00000000-0005-0000-0000-00002A760000}"/>
    <cellStyle name="Note 4 2 3 3 2 3" xfId="30249" xr:uid="{00000000-0005-0000-0000-00002B760000}"/>
    <cellStyle name="Note 4 2 3 3 2 4" xfId="30250" xr:uid="{00000000-0005-0000-0000-00002C760000}"/>
    <cellStyle name="Note 4 2 3 3 3" xfId="30251" xr:uid="{00000000-0005-0000-0000-00002D760000}"/>
    <cellStyle name="Note 4 2 3 3 3 2" xfId="30252" xr:uid="{00000000-0005-0000-0000-00002E760000}"/>
    <cellStyle name="Note 4 2 3 3 4" xfId="30253" xr:uid="{00000000-0005-0000-0000-00002F760000}"/>
    <cellStyle name="Note 4 2 3 3 5" xfId="30254" xr:uid="{00000000-0005-0000-0000-000030760000}"/>
    <cellStyle name="Note 4 2 3 4" xfId="30255" xr:uid="{00000000-0005-0000-0000-000031760000}"/>
    <cellStyle name="Note 4 2 3 4 2" xfId="30256" xr:uid="{00000000-0005-0000-0000-000032760000}"/>
    <cellStyle name="Note 4 2 3 4 2 2" xfId="30257" xr:uid="{00000000-0005-0000-0000-000033760000}"/>
    <cellStyle name="Note 4 2 3 4 2 3" xfId="30258" xr:uid="{00000000-0005-0000-0000-000034760000}"/>
    <cellStyle name="Note 4 2 3 4 3" xfId="30259" xr:uid="{00000000-0005-0000-0000-000035760000}"/>
    <cellStyle name="Note 4 2 3 4 3 2" xfId="30260" xr:uid="{00000000-0005-0000-0000-000036760000}"/>
    <cellStyle name="Note 4 2 3 4 4" xfId="30261" xr:uid="{00000000-0005-0000-0000-000037760000}"/>
    <cellStyle name="Note 4 2 3 5" xfId="30262" xr:uid="{00000000-0005-0000-0000-000038760000}"/>
    <cellStyle name="Note 4 2 3 5 2" xfId="30263" xr:uid="{00000000-0005-0000-0000-000039760000}"/>
    <cellStyle name="Note 4 2 3 5 2 2" xfId="30264" xr:uid="{00000000-0005-0000-0000-00003A760000}"/>
    <cellStyle name="Note 4 2 3 5 2 3" xfId="30265" xr:uid="{00000000-0005-0000-0000-00003B760000}"/>
    <cellStyle name="Note 4 2 3 5 3" xfId="30266" xr:uid="{00000000-0005-0000-0000-00003C760000}"/>
    <cellStyle name="Note 4 2 3 5 4" xfId="30267" xr:uid="{00000000-0005-0000-0000-00003D760000}"/>
    <cellStyle name="Note 4 2 3 6" xfId="30268" xr:uid="{00000000-0005-0000-0000-00003E760000}"/>
    <cellStyle name="Note 4 2 3 6 2" xfId="30269" xr:uid="{00000000-0005-0000-0000-00003F760000}"/>
    <cellStyle name="Note 4 2 3 6 2 2" xfId="30270" xr:uid="{00000000-0005-0000-0000-000040760000}"/>
    <cellStyle name="Note 4 2 3 6 3" xfId="30271" xr:uid="{00000000-0005-0000-0000-000041760000}"/>
    <cellStyle name="Note 4 2 3 6 4" xfId="30272" xr:uid="{00000000-0005-0000-0000-000042760000}"/>
    <cellStyle name="Note 4 2 3 7" xfId="30273" xr:uid="{00000000-0005-0000-0000-000043760000}"/>
    <cellStyle name="Note 4 2 3 7 2" xfId="30274" xr:uid="{00000000-0005-0000-0000-000044760000}"/>
    <cellStyle name="Note 4 2 3 7 2 2" xfId="30275" xr:uid="{00000000-0005-0000-0000-000045760000}"/>
    <cellStyle name="Note 4 2 3 7 3" xfId="30276" xr:uid="{00000000-0005-0000-0000-000046760000}"/>
    <cellStyle name="Note 4 2 3 8" xfId="30277" xr:uid="{00000000-0005-0000-0000-000047760000}"/>
    <cellStyle name="Note 4 2 3 8 2" xfId="30278" xr:uid="{00000000-0005-0000-0000-000048760000}"/>
    <cellStyle name="Note 4 2 3 8 2 2" xfId="30279" xr:uid="{00000000-0005-0000-0000-000049760000}"/>
    <cellStyle name="Note 4 2 3 8 3" xfId="30280" xr:uid="{00000000-0005-0000-0000-00004A760000}"/>
    <cellStyle name="Note 4 2 3 9" xfId="30281" xr:uid="{00000000-0005-0000-0000-00004B760000}"/>
    <cellStyle name="Note 4 2 3 9 2" xfId="30282" xr:uid="{00000000-0005-0000-0000-00004C760000}"/>
    <cellStyle name="Note 4 2 3 9 2 2" xfId="30283" xr:uid="{00000000-0005-0000-0000-00004D760000}"/>
    <cellStyle name="Note 4 2 3 9 3" xfId="30284" xr:uid="{00000000-0005-0000-0000-00004E760000}"/>
    <cellStyle name="Note 4 2 4" xfId="30285" xr:uid="{00000000-0005-0000-0000-00004F760000}"/>
    <cellStyle name="Note 4 2 4 10" xfId="30286" xr:uid="{00000000-0005-0000-0000-000050760000}"/>
    <cellStyle name="Note 4 2 4 10 2" xfId="30287" xr:uid="{00000000-0005-0000-0000-000051760000}"/>
    <cellStyle name="Note 4 2 4 10 2 2" xfId="30288" xr:uid="{00000000-0005-0000-0000-000052760000}"/>
    <cellStyle name="Note 4 2 4 10 3" xfId="30289" xr:uid="{00000000-0005-0000-0000-000053760000}"/>
    <cellStyle name="Note 4 2 4 11" xfId="30290" xr:uid="{00000000-0005-0000-0000-000054760000}"/>
    <cellStyle name="Note 4 2 4 11 2" xfId="30291" xr:uid="{00000000-0005-0000-0000-000055760000}"/>
    <cellStyle name="Note 4 2 4 11 2 2" xfId="30292" xr:uid="{00000000-0005-0000-0000-000056760000}"/>
    <cellStyle name="Note 4 2 4 11 3" xfId="30293" xr:uid="{00000000-0005-0000-0000-000057760000}"/>
    <cellStyle name="Note 4 2 4 12" xfId="30294" xr:uid="{00000000-0005-0000-0000-000058760000}"/>
    <cellStyle name="Note 4 2 4 12 2" xfId="30295" xr:uid="{00000000-0005-0000-0000-000059760000}"/>
    <cellStyle name="Note 4 2 4 12 2 2" xfId="30296" xr:uid="{00000000-0005-0000-0000-00005A760000}"/>
    <cellStyle name="Note 4 2 4 12 3" xfId="30297" xr:uid="{00000000-0005-0000-0000-00005B760000}"/>
    <cellStyle name="Note 4 2 4 13" xfId="30298" xr:uid="{00000000-0005-0000-0000-00005C760000}"/>
    <cellStyle name="Note 4 2 4 13 2" xfId="30299" xr:uid="{00000000-0005-0000-0000-00005D760000}"/>
    <cellStyle name="Note 4 2 4 13 2 2" xfId="30300" xr:uid="{00000000-0005-0000-0000-00005E760000}"/>
    <cellStyle name="Note 4 2 4 13 3" xfId="30301" xr:uid="{00000000-0005-0000-0000-00005F760000}"/>
    <cellStyle name="Note 4 2 4 14" xfId="30302" xr:uid="{00000000-0005-0000-0000-000060760000}"/>
    <cellStyle name="Note 4 2 4 14 2" xfId="30303" xr:uid="{00000000-0005-0000-0000-000061760000}"/>
    <cellStyle name="Note 4 2 4 14 2 2" xfId="30304" xr:uid="{00000000-0005-0000-0000-000062760000}"/>
    <cellStyle name="Note 4 2 4 14 3" xfId="30305" xr:uid="{00000000-0005-0000-0000-000063760000}"/>
    <cellStyle name="Note 4 2 4 15" xfId="30306" xr:uid="{00000000-0005-0000-0000-000064760000}"/>
    <cellStyle name="Note 4 2 4 15 2" xfId="30307" xr:uid="{00000000-0005-0000-0000-000065760000}"/>
    <cellStyle name="Note 4 2 4 15 2 2" xfId="30308" xr:uid="{00000000-0005-0000-0000-000066760000}"/>
    <cellStyle name="Note 4 2 4 15 3" xfId="30309" xr:uid="{00000000-0005-0000-0000-000067760000}"/>
    <cellStyle name="Note 4 2 4 16" xfId="30310" xr:uid="{00000000-0005-0000-0000-000068760000}"/>
    <cellStyle name="Note 4 2 4 16 2" xfId="30311" xr:uid="{00000000-0005-0000-0000-000069760000}"/>
    <cellStyle name="Note 4 2 4 16 2 2" xfId="30312" xr:uid="{00000000-0005-0000-0000-00006A760000}"/>
    <cellStyle name="Note 4 2 4 16 3" xfId="30313" xr:uid="{00000000-0005-0000-0000-00006B760000}"/>
    <cellStyle name="Note 4 2 4 17" xfId="30314" xr:uid="{00000000-0005-0000-0000-00006C760000}"/>
    <cellStyle name="Note 4 2 4 17 2" xfId="30315" xr:uid="{00000000-0005-0000-0000-00006D760000}"/>
    <cellStyle name="Note 4 2 4 17 2 2" xfId="30316" xr:uid="{00000000-0005-0000-0000-00006E760000}"/>
    <cellStyle name="Note 4 2 4 17 3" xfId="30317" xr:uid="{00000000-0005-0000-0000-00006F760000}"/>
    <cellStyle name="Note 4 2 4 18" xfId="30318" xr:uid="{00000000-0005-0000-0000-000070760000}"/>
    <cellStyle name="Note 4 2 4 18 2" xfId="30319" xr:uid="{00000000-0005-0000-0000-000071760000}"/>
    <cellStyle name="Note 4 2 4 19" xfId="30320" xr:uid="{00000000-0005-0000-0000-000072760000}"/>
    <cellStyle name="Note 4 2 4 2" xfId="30321" xr:uid="{00000000-0005-0000-0000-000073760000}"/>
    <cellStyle name="Note 4 2 4 2 10" xfId="30322" xr:uid="{00000000-0005-0000-0000-000074760000}"/>
    <cellStyle name="Note 4 2 4 2 10 2" xfId="30323" xr:uid="{00000000-0005-0000-0000-000075760000}"/>
    <cellStyle name="Note 4 2 4 2 10 2 2" xfId="30324" xr:uid="{00000000-0005-0000-0000-000076760000}"/>
    <cellStyle name="Note 4 2 4 2 10 3" xfId="30325" xr:uid="{00000000-0005-0000-0000-000077760000}"/>
    <cellStyle name="Note 4 2 4 2 11" xfId="30326" xr:uid="{00000000-0005-0000-0000-000078760000}"/>
    <cellStyle name="Note 4 2 4 2 11 2" xfId="30327" xr:uid="{00000000-0005-0000-0000-000079760000}"/>
    <cellStyle name="Note 4 2 4 2 11 2 2" xfId="30328" xr:uid="{00000000-0005-0000-0000-00007A760000}"/>
    <cellStyle name="Note 4 2 4 2 11 3" xfId="30329" xr:uid="{00000000-0005-0000-0000-00007B760000}"/>
    <cellStyle name="Note 4 2 4 2 12" xfId="30330" xr:uid="{00000000-0005-0000-0000-00007C760000}"/>
    <cellStyle name="Note 4 2 4 2 12 2" xfId="30331" xr:uid="{00000000-0005-0000-0000-00007D760000}"/>
    <cellStyle name="Note 4 2 4 2 12 2 2" xfId="30332" xr:uid="{00000000-0005-0000-0000-00007E760000}"/>
    <cellStyle name="Note 4 2 4 2 12 3" xfId="30333" xr:uid="{00000000-0005-0000-0000-00007F760000}"/>
    <cellStyle name="Note 4 2 4 2 13" xfId="30334" xr:uid="{00000000-0005-0000-0000-000080760000}"/>
    <cellStyle name="Note 4 2 4 2 13 2" xfId="30335" xr:uid="{00000000-0005-0000-0000-000081760000}"/>
    <cellStyle name="Note 4 2 4 2 13 2 2" xfId="30336" xr:uid="{00000000-0005-0000-0000-000082760000}"/>
    <cellStyle name="Note 4 2 4 2 13 3" xfId="30337" xr:uid="{00000000-0005-0000-0000-000083760000}"/>
    <cellStyle name="Note 4 2 4 2 14" xfId="30338" xr:uid="{00000000-0005-0000-0000-000084760000}"/>
    <cellStyle name="Note 4 2 4 2 14 2" xfId="30339" xr:uid="{00000000-0005-0000-0000-000085760000}"/>
    <cellStyle name="Note 4 2 4 2 14 2 2" xfId="30340" xr:uid="{00000000-0005-0000-0000-000086760000}"/>
    <cellStyle name="Note 4 2 4 2 14 3" xfId="30341" xr:uid="{00000000-0005-0000-0000-000087760000}"/>
    <cellStyle name="Note 4 2 4 2 15" xfId="30342" xr:uid="{00000000-0005-0000-0000-000088760000}"/>
    <cellStyle name="Note 4 2 4 2 15 2" xfId="30343" xr:uid="{00000000-0005-0000-0000-000089760000}"/>
    <cellStyle name="Note 4 2 4 2 15 2 2" xfId="30344" xr:uid="{00000000-0005-0000-0000-00008A760000}"/>
    <cellStyle name="Note 4 2 4 2 15 3" xfId="30345" xr:uid="{00000000-0005-0000-0000-00008B760000}"/>
    <cellStyle name="Note 4 2 4 2 16" xfId="30346" xr:uid="{00000000-0005-0000-0000-00008C760000}"/>
    <cellStyle name="Note 4 2 4 2 16 2" xfId="30347" xr:uid="{00000000-0005-0000-0000-00008D760000}"/>
    <cellStyle name="Note 4 2 4 2 16 2 2" xfId="30348" xr:uid="{00000000-0005-0000-0000-00008E760000}"/>
    <cellStyle name="Note 4 2 4 2 16 3" xfId="30349" xr:uid="{00000000-0005-0000-0000-00008F760000}"/>
    <cellStyle name="Note 4 2 4 2 17" xfId="30350" xr:uid="{00000000-0005-0000-0000-000090760000}"/>
    <cellStyle name="Note 4 2 4 2 17 2" xfId="30351" xr:uid="{00000000-0005-0000-0000-000091760000}"/>
    <cellStyle name="Note 4 2 4 2 17 2 2" xfId="30352" xr:uid="{00000000-0005-0000-0000-000092760000}"/>
    <cellStyle name="Note 4 2 4 2 17 3" xfId="30353" xr:uid="{00000000-0005-0000-0000-000093760000}"/>
    <cellStyle name="Note 4 2 4 2 18" xfId="30354" xr:uid="{00000000-0005-0000-0000-000094760000}"/>
    <cellStyle name="Note 4 2 4 2 18 2" xfId="30355" xr:uid="{00000000-0005-0000-0000-000095760000}"/>
    <cellStyle name="Note 4 2 4 2 18 2 2" xfId="30356" xr:uid="{00000000-0005-0000-0000-000096760000}"/>
    <cellStyle name="Note 4 2 4 2 18 3" xfId="30357" xr:uid="{00000000-0005-0000-0000-000097760000}"/>
    <cellStyle name="Note 4 2 4 2 19" xfId="30358" xr:uid="{00000000-0005-0000-0000-000098760000}"/>
    <cellStyle name="Note 4 2 4 2 19 2" xfId="30359" xr:uid="{00000000-0005-0000-0000-000099760000}"/>
    <cellStyle name="Note 4 2 4 2 19 2 2" xfId="30360" xr:uid="{00000000-0005-0000-0000-00009A760000}"/>
    <cellStyle name="Note 4 2 4 2 19 3" xfId="30361" xr:uid="{00000000-0005-0000-0000-00009B760000}"/>
    <cellStyle name="Note 4 2 4 2 2" xfId="30362" xr:uid="{00000000-0005-0000-0000-00009C760000}"/>
    <cellStyle name="Note 4 2 4 2 2 2" xfId="30363" xr:uid="{00000000-0005-0000-0000-00009D760000}"/>
    <cellStyle name="Note 4 2 4 2 2 2 2" xfId="30364" xr:uid="{00000000-0005-0000-0000-00009E760000}"/>
    <cellStyle name="Note 4 2 4 2 2 2 2 2" xfId="30365" xr:uid="{00000000-0005-0000-0000-00009F760000}"/>
    <cellStyle name="Note 4 2 4 2 2 2 3" xfId="30366" xr:uid="{00000000-0005-0000-0000-0000A0760000}"/>
    <cellStyle name="Note 4 2 4 2 2 2 4" xfId="30367" xr:uid="{00000000-0005-0000-0000-0000A1760000}"/>
    <cellStyle name="Note 4 2 4 2 2 3" xfId="30368" xr:uid="{00000000-0005-0000-0000-0000A2760000}"/>
    <cellStyle name="Note 4 2 4 2 2 3 2" xfId="30369" xr:uid="{00000000-0005-0000-0000-0000A3760000}"/>
    <cellStyle name="Note 4 2 4 2 2 4" xfId="30370" xr:uid="{00000000-0005-0000-0000-0000A4760000}"/>
    <cellStyle name="Note 4 2 4 2 2 5" xfId="30371" xr:uid="{00000000-0005-0000-0000-0000A5760000}"/>
    <cellStyle name="Note 4 2 4 2 20" xfId="30372" xr:uid="{00000000-0005-0000-0000-0000A6760000}"/>
    <cellStyle name="Note 4 2 4 2 20 2" xfId="30373" xr:uid="{00000000-0005-0000-0000-0000A7760000}"/>
    <cellStyle name="Note 4 2 4 2 20 2 2" xfId="30374" xr:uid="{00000000-0005-0000-0000-0000A8760000}"/>
    <cellStyle name="Note 4 2 4 2 20 3" xfId="30375" xr:uid="{00000000-0005-0000-0000-0000A9760000}"/>
    <cellStyle name="Note 4 2 4 2 21" xfId="30376" xr:uid="{00000000-0005-0000-0000-0000AA760000}"/>
    <cellStyle name="Note 4 2 4 2 21 2" xfId="30377" xr:uid="{00000000-0005-0000-0000-0000AB760000}"/>
    <cellStyle name="Note 4 2 4 2 22" xfId="30378" xr:uid="{00000000-0005-0000-0000-0000AC760000}"/>
    <cellStyle name="Note 4 2 4 2 23" xfId="30379" xr:uid="{00000000-0005-0000-0000-0000AD760000}"/>
    <cellStyle name="Note 4 2 4 2 3" xfId="30380" xr:uid="{00000000-0005-0000-0000-0000AE760000}"/>
    <cellStyle name="Note 4 2 4 2 3 2" xfId="30381" xr:uid="{00000000-0005-0000-0000-0000AF760000}"/>
    <cellStyle name="Note 4 2 4 2 3 2 2" xfId="30382" xr:uid="{00000000-0005-0000-0000-0000B0760000}"/>
    <cellStyle name="Note 4 2 4 2 3 2 3" xfId="30383" xr:uid="{00000000-0005-0000-0000-0000B1760000}"/>
    <cellStyle name="Note 4 2 4 2 3 3" xfId="30384" xr:uid="{00000000-0005-0000-0000-0000B2760000}"/>
    <cellStyle name="Note 4 2 4 2 3 3 2" xfId="30385" xr:uid="{00000000-0005-0000-0000-0000B3760000}"/>
    <cellStyle name="Note 4 2 4 2 3 4" xfId="30386" xr:uid="{00000000-0005-0000-0000-0000B4760000}"/>
    <cellStyle name="Note 4 2 4 2 4" xfId="30387" xr:uid="{00000000-0005-0000-0000-0000B5760000}"/>
    <cellStyle name="Note 4 2 4 2 4 2" xfId="30388" xr:uid="{00000000-0005-0000-0000-0000B6760000}"/>
    <cellStyle name="Note 4 2 4 2 4 2 2" xfId="30389" xr:uid="{00000000-0005-0000-0000-0000B7760000}"/>
    <cellStyle name="Note 4 2 4 2 4 3" xfId="30390" xr:uid="{00000000-0005-0000-0000-0000B8760000}"/>
    <cellStyle name="Note 4 2 4 2 4 4" xfId="30391" xr:uid="{00000000-0005-0000-0000-0000B9760000}"/>
    <cellStyle name="Note 4 2 4 2 5" xfId="30392" xr:uid="{00000000-0005-0000-0000-0000BA760000}"/>
    <cellStyle name="Note 4 2 4 2 5 2" xfId="30393" xr:uid="{00000000-0005-0000-0000-0000BB760000}"/>
    <cellStyle name="Note 4 2 4 2 5 2 2" xfId="30394" xr:uid="{00000000-0005-0000-0000-0000BC760000}"/>
    <cellStyle name="Note 4 2 4 2 5 3" xfId="30395" xr:uid="{00000000-0005-0000-0000-0000BD760000}"/>
    <cellStyle name="Note 4 2 4 2 5 4" xfId="30396" xr:uid="{00000000-0005-0000-0000-0000BE760000}"/>
    <cellStyle name="Note 4 2 4 2 6" xfId="30397" xr:uid="{00000000-0005-0000-0000-0000BF760000}"/>
    <cellStyle name="Note 4 2 4 2 6 2" xfId="30398" xr:uid="{00000000-0005-0000-0000-0000C0760000}"/>
    <cellStyle name="Note 4 2 4 2 6 2 2" xfId="30399" xr:uid="{00000000-0005-0000-0000-0000C1760000}"/>
    <cellStyle name="Note 4 2 4 2 6 3" xfId="30400" xr:uid="{00000000-0005-0000-0000-0000C2760000}"/>
    <cellStyle name="Note 4 2 4 2 7" xfId="30401" xr:uid="{00000000-0005-0000-0000-0000C3760000}"/>
    <cellStyle name="Note 4 2 4 2 7 2" xfId="30402" xr:uid="{00000000-0005-0000-0000-0000C4760000}"/>
    <cellStyle name="Note 4 2 4 2 7 2 2" xfId="30403" xr:uid="{00000000-0005-0000-0000-0000C5760000}"/>
    <cellStyle name="Note 4 2 4 2 7 3" xfId="30404" xr:uid="{00000000-0005-0000-0000-0000C6760000}"/>
    <cellStyle name="Note 4 2 4 2 8" xfId="30405" xr:uid="{00000000-0005-0000-0000-0000C7760000}"/>
    <cellStyle name="Note 4 2 4 2 8 2" xfId="30406" xr:uid="{00000000-0005-0000-0000-0000C8760000}"/>
    <cellStyle name="Note 4 2 4 2 8 2 2" xfId="30407" xr:uid="{00000000-0005-0000-0000-0000C9760000}"/>
    <cellStyle name="Note 4 2 4 2 8 3" xfId="30408" xr:uid="{00000000-0005-0000-0000-0000CA760000}"/>
    <cellStyle name="Note 4 2 4 2 9" xfId="30409" xr:uid="{00000000-0005-0000-0000-0000CB760000}"/>
    <cellStyle name="Note 4 2 4 2 9 2" xfId="30410" xr:uid="{00000000-0005-0000-0000-0000CC760000}"/>
    <cellStyle name="Note 4 2 4 2 9 2 2" xfId="30411" xr:uid="{00000000-0005-0000-0000-0000CD760000}"/>
    <cellStyle name="Note 4 2 4 2 9 3" xfId="30412" xr:uid="{00000000-0005-0000-0000-0000CE760000}"/>
    <cellStyle name="Note 4 2 4 20" xfId="30413" xr:uid="{00000000-0005-0000-0000-0000CF760000}"/>
    <cellStyle name="Note 4 2 4 3" xfId="30414" xr:uid="{00000000-0005-0000-0000-0000D0760000}"/>
    <cellStyle name="Note 4 2 4 3 2" xfId="30415" xr:uid="{00000000-0005-0000-0000-0000D1760000}"/>
    <cellStyle name="Note 4 2 4 3 2 2" xfId="30416" xr:uid="{00000000-0005-0000-0000-0000D2760000}"/>
    <cellStyle name="Note 4 2 4 3 2 2 2" xfId="30417" xr:uid="{00000000-0005-0000-0000-0000D3760000}"/>
    <cellStyle name="Note 4 2 4 3 2 3" xfId="30418" xr:uid="{00000000-0005-0000-0000-0000D4760000}"/>
    <cellStyle name="Note 4 2 4 3 2 4" xfId="30419" xr:uid="{00000000-0005-0000-0000-0000D5760000}"/>
    <cellStyle name="Note 4 2 4 3 3" xfId="30420" xr:uid="{00000000-0005-0000-0000-0000D6760000}"/>
    <cellStyle name="Note 4 2 4 3 3 2" xfId="30421" xr:uid="{00000000-0005-0000-0000-0000D7760000}"/>
    <cellStyle name="Note 4 2 4 3 4" xfId="30422" xr:uid="{00000000-0005-0000-0000-0000D8760000}"/>
    <cellStyle name="Note 4 2 4 3 5" xfId="30423" xr:uid="{00000000-0005-0000-0000-0000D9760000}"/>
    <cellStyle name="Note 4 2 4 4" xfId="30424" xr:uid="{00000000-0005-0000-0000-0000DA760000}"/>
    <cellStyle name="Note 4 2 4 4 2" xfId="30425" xr:uid="{00000000-0005-0000-0000-0000DB760000}"/>
    <cellStyle name="Note 4 2 4 4 2 2" xfId="30426" xr:uid="{00000000-0005-0000-0000-0000DC760000}"/>
    <cellStyle name="Note 4 2 4 4 2 3" xfId="30427" xr:uid="{00000000-0005-0000-0000-0000DD760000}"/>
    <cellStyle name="Note 4 2 4 4 3" xfId="30428" xr:uid="{00000000-0005-0000-0000-0000DE760000}"/>
    <cellStyle name="Note 4 2 4 4 3 2" xfId="30429" xr:uid="{00000000-0005-0000-0000-0000DF760000}"/>
    <cellStyle name="Note 4 2 4 4 4" xfId="30430" xr:uid="{00000000-0005-0000-0000-0000E0760000}"/>
    <cellStyle name="Note 4 2 4 5" xfId="30431" xr:uid="{00000000-0005-0000-0000-0000E1760000}"/>
    <cellStyle name="Note 4 2 4 5 2" xfId="30432" xr:uid="{00000000-0005-0000-0000-0000E2760000}"/>
    <cellStyle name="Note 4 2 4 5 2 2" xfId="30433" xr:uid="{00000000-0005-0000-0000-0000E3760000}"/>
    <cellStyle name="Note 4 2 4 5 2 3" xfId="30434" xr:uid="{00000000-0005-0000-0000-0000E4760000}"/>
    <cellStyle name="Note 4 2 4 5 3" xfId="30435" xr:uid="{00000000-0005-0000-0000-0000E5760000}"/>
    <cellStyle name="Note 4 2 4 5 4" xfId="30436" xr:uid="{00000000-0005-0000-0000-0000E6760000}"/>
    <cellStyle name="Note 4 2 4 6" xfId="30437" xr:uid="{00000000-0005-0000-0000-0000E7760000}"/>
    <cellStyle name="Note 4 2 4 6 2" xfId="30438" xr:uid="{00000000-0005-0000-0000-0000E8760000}"/>
    <cellStyle name="Note 4 2 4 6 2 2" xfId="30439" xr:uid="{00000000-0005-0000-0000-0000E9760000}"/>
    <cellStyle name="Note 4 2 4 6 3" xfId="30440" xr:uid="{00000000-0005-0000-0000-0000EA760000}"/>
    <cellStyle name="Note 4 2 4 6 4" xfId="30441" xr:uid="{00000000-0005-0000-0000-0000EB760000}"/>
    <cellStyle name="Note 4 2 4 7" xfId="30442" xr:uid="{00000000-0005-0000-0000-0000EC760000}"/>
    <cellStyle name="Note 4 2 4 7 2" xfId="30443" xr:uid="{00000000-0005-0000-0000-0000ED760000}"/>
    <cellStyle name="Note 4 2 4 7 2 2" xfId="30444" xr:uid="{00000000-0005-0000-0000-0000EE760000}"/>
    <cellStyle name="Note 4 2 4 7 3" xfId="30445" xr:uid="{00000000-0005-0000-0000-0000EF760000}"/>
    <cellStyle name="Note 4 2 4 8" xfId="30446" xr:uid="{00000000-0005-0000-0000-0000F0760000}"/>
    <cellStyle name="Note 4 2 4 8 2" xfId="30447" xr:uid="{00000000-0005-0000-0000-0000F1760000}"/>
    <cellStyle name="Note 4 2 4 8 2 2" xfId="30448" xr:uid="{00000000-0005-0000-0000-0000F2760000}"/>
    <cellStyle name="Note 4 2 4 8 3" xfId="30449" xr:uid="{00000000-0005-0000-0000-0000F3760000}"/>
    <cellStyle name="Note 4 2 4 9" xfId="30450" xr:uid="{00000000-0005-0000-0000-0000F4760000}"/>
    <cellStyle name="Note 4 2 4 9 2" xfId="30451" xr:uid="{00000000-0005-0000-0000-0000F5760000}"/>
    <cellStyle name="Note 4 2 4 9 2 2" xfId="30452" xr:uid="{00000000-0005-0000-0000-0000F6760000}"/>
    <cellStyle name="Note 4 2 4 9 3" xfId="30453" xr:uid="{00000000-0005-0000-0000-0000F7760000}"/>
    <cellStyle name="Note 4 2 5" xfId="30454" xr:uid="{00000000-0005-0000-0000-0000F8760000}"/>
    <cellStyle name="Note 4 2 5 10" xfId="30455" xr:uid="{00000000-0005-0000-0000-0000F9760000}"/>
    <cellStyle name="Note 4 2 5 10 2" xfId="30456" xr:uid="{00000000-0005-0000-0000-0000FA760000}"/>
    <cellStyle name="Note 4 2 5 10 2 2" xfId="30457" xr:uid="{00000000-0005-0000-0000-0000FB760000}"/>
    <cellStyle name="Note 4 2 5 10 3" xfId="30458" xr:uid="{00000000-0005-0000-0000-0000FC760000}"/>
    <cellStyle name="Note 4 2 5 11" xfId="30459" xr:uid="{00000000-0005-0000-0000-0000FD760000}"/>
    <cellStyle name="Note 4 2 5 11 2" xfId="30460" xr:uid="{00000000-0005-0000-0000-0000FE760000}"/>
    <cellStyle name="Note 4 2 5 11 2 2" xfId="30461" xr:uid="{00000000-0005-0000-0000-0000FF760000}"/>
    <cellStyle name="Note 4 2 5 11 3" xfId="30462" xr:uid="{00000000-0005-0000-0000-000000770000}"/>
    <cellStyle name="Note 4 2 5 12" xfId="30463" xr:uid="{00000000-0005-0000-0000-000001770000}"/>
    <cellStyle name="Note 4 2 5 12 2" xfId="30464" xr:uid="{00000000-0005-0000-0000-000002770000}"/>
    <cellStyle name="Note 4 2 5 12 2 2" xfId="30465" xr:uid="{00000000-0005-0000-0000-000003770000}"/>
    <cellStyle name="Note 4 2 5 12 3" xfId="30466" xr:uid="{00000000-0005-0000-0000-000004770000}"/>
    <cellStyle name="Note 4 2 5 13" xfId="30467" xr:uid="{00000000-0005-0000-0000-000005770000}"/>
    <cellStyle name="Note 4 2 5 13 2" xfId="30468" xr:uid="{00000000-0005-0000-0000-000006770000}"/>
    <cellStyle name="Note 4 2 5 13 2 2" xfId="30469" xr:uid="{00000000-0005-0000-0000-000007770000}"/>
    <cellStyle name="Note 4 2 5 13 3" xfId="30470" xr:uid="{00000000-0005-0000-0000-000008770000}"/>
    <cellStyle name="Note 4 2 5 14" xfId="30471" xr:uid="{00000000-0005-0000-0000-000009770000}"/>
    <cellStyle name="Note 4 2 5 14 2" xfId="30472" xr:uid="{00000000-0005-0000-0000-00000A770000}"/>
    <cellStyle name="Note 4 2 5 14 2 2" xfId="30473" xr:uid="{00000000-0005-0000-0000-00000B770000}"/>
    <cellStyle name="Note 4 2 5 14 3" xfId="30474" xr:uid="{00000000-0005-0000-0000-00000C770000}"/>
    <cellStyle name="Note 4 2 5 15" xfId="30475" xr:uid="{00000000-0005-0000-0000-00000D770000}"/>
    <cellStyle name="Note 4 2 5 15 2" xfId="30476" xr:uid="{00000000-0005-0000-0000-00000E770000}"/>
    <cellStyle name="Note 4 2 5 15 2 2" xfId="30477" xr:uid="{00000000-0005-0000-0000-00000F770000}"/>
    <cellStyle name="Note 4 2 5 15 3" xfId="30478" xr:uid="{00000000-0005-0000-0000-000010770000}"/>
    <cellStyle name="Note 4 2 5 16" xfId="30479" xr:uid="{00000000-0005-0000-0000-000011770000}"/>
    <cellStyle name="Note 4 2 5 16 2" xfId="30480" xr:uid="{00000000-0005-0000-0000-000012770000}"/>
    <cellStyle name="Note 4 2 5 16 2 2" xfId="30481" xr:uid="{00000000-0005-0000-0000-000013770000}"/>
    <cellStyle name="Note 4 2 5 16 3" xfId="30482" xr:uid="{00000000-0005-0000-0000-000014770000}"/>
    <cellStyle name="Note 4 2 5 17" xfId="30483" xr:uid="{00000000-0005-0000-0000-000015770000}"/>
    <cellStyle name="Note 4 2 5 17 2" xfId="30484" xr:uid="{00000000-0005-0000-0000-000016770000}"/>
    <cellStyle name="Note 4 2 5 17 2 2" xfId="30485" xr:uid="{00000000-0005-0000-0000-000017770000}"/>
    <cellStyle name="Note 4 2 5 17 3" xfId="30486" xr:uid="{00000000-0005-0000-0000-000018770000}"/>
    <cellStyle name="Note 4 2 5 18" xfId="30487" xr:uid="{00000000-0005-0000-0000-000019770000}"/>
    <cellStyle name="Note 4 2 5 18 2" xfId="30488" xr:uid="{00000000-0005-0000-0000-00001A770000}"/>
    <cellStyle name="Note 4 2 5 18 2 2" xfId="30489" xr:uid="{00000000-0005-0000-0000-00001B770000}"/>
    <cellStyle name="Note 4 2 5 18 3" xfId="30490" xr:uid="{00000000-0005-0000-0000-00001C770000}"/>
    <cellStyle name="Note 4 2 5 19" xfId="30491" xr:uid="{00000000-0005-0000-0000-00001D770000}"/>
    <cellStyle name="Note 4 2 5 19 2" xfId="30492" xr:uid="{00000000-0005-0000-0000-00001E770000}"/>
    <cellStyle name="Note 4 2 5 19 2 2" xfId="30493" xr:uid="{00000000-0005-0000-0000-00001F770000}"/>
    <cellStyle name="Note 4 2 5 19 3" xfId="30494" xr:uid="{00000000-0005-0000-0000-000020770000}"/>
    <cellStyle name="Note 4 2 5 2" xfId="30495" xr:uid="{00000000-0005-0000-0000-000021770000}"/>
    <cellStyle name="Note 4 2 5 2 10" xfId="30496" xr:uid="{00000000-0005-0000-0000-000022770000}"/>
    <cellStyle name="Note 4 2 5 2 10 2" xfId="30497" xr:uid="{00000000-0005-0000-0000-000023770000}"/>
    <cellStyle name="Note 4 2 5 2 10 2 2" xfId="30498" xr:uid="{00000000-0005-0000-0000-000024770000}"/>
    <cellStyle name="Note 4 2 5 2 10 3" xfId="30499" xr:uid="{00000000-0005-0000-0000-000025770000}"/>
    <cellStyle name="Note 4 2 5 2 11" xfId="30500" xr:uid="{00000000-0005-0000-0000-000026770000}"/>
    <cellStyle name="Note 4 2 5 2 11 2" xfId="30501" xr:uid="{00000000-0005-0000-0000-000027770000}"/>
    <cellStyle name="Note 4 2 5 2 11 2 2" xfId="30502" xr:uid="{00000000-0005-0000-0000-000028770000}"/>
    <cellStyle name="Note 4 2 5 2 11 3" xfId="30503" xr:uid="{00000000-0005-0000-0000-000029770000}"/>
    <cellStyle name="Note 4 2 5 2 12" xfId="30504" xr:uid="{00000000-0005-0000-0000-00002A770000}"/>
    <cellStyle name="Note 4 2 5 2 12 2" xfId="30505" xr:uid="{00000000-0005-0000-0000-00002B770000}"/>
    <cellStyle name="Note 4 2 5 2 12 2 2" xfId="30506" xr:uid="{00000000-0005-0000-0000-00002C770000}"/>
    <cellStyle name="Note 4 2 5 2 12 3" xfId="30507" xr:uid="{00000000-0005-0000-0000-00002D770000}"/>
    <cellStyle name="Note 4 2 5 2 13" xfId="30508" xr:uid="{00000000-0005-0000-0000-00002E770000}"/>
    <cellStyle name="Note 4 2 5 2 13 2" xfId="30509" xr:uid="{00000000-0005-0000-0000-00002F770000}"/>
    <cellStyle name="Note 4 2 5 2 13 2 2" xfId="30510" xr:uid="{00000000-0005-0000-0000-000030770000}"/>
    <cellStyle name="Note 4 2 5 2 13 3" xfId="30511" xr:uid="{00000000-0005-0000-0000-000031770000}"/>
    <cellStyle name="Note 4 2 5 2 14" xfId="30512" xr:uid="{00000000-0005-0000-0000-000032770000}"/>
    <cellStyle name="Note 4 2 5 2 14 2" xfId="30513" xr:uid="{00000000-0005-0000-0000-000033770000}"/>
    <cellStyle name="Note 4 2 5 2 14 2 2" xfId="30514" xr:uid="{00000000-0005-0000-0000-000034770000}"/>
    <cellStyle name="Note 4 2 5 2 14 3" xfId="30515" xr:uid="{00000000-0005-0000-0000-000035770000}"/>
    <cellStyle name="Note 4 2 5 2 15" xfId="30516" xr:uid="{00000000-0005-0000-0000-000036770000}"/>
    <cellStyle name="Note 4 2 5 2 15 2" xfId="30517" xr:uid="{00000000-0005-0000-0000-000037770000}"/>
    <cellStyle name="Note 4 2 5 2 15 2 2" xfId="30518" xr:uid="{00000000-0005-0000-0000-000038770000}"/>
    <cellStyle name="Note 4 2 5 2 15 3" xfId="30519" xr:uid="{00000000-0005-0000-0000-000039770000}"/>
    <cellStyle name="Note 4 2 5 2 16" xfId="30520" xr:uid="{00000000-0005-0000-0000-00003A770000}"/>
    <cellStyle name="Note 4 2 5 2 16 2" xfId="30521" xr:uid="{00000000-0005-0000-0000-00003B770000}"/>
    <cellStyle name="Note 4 2 5 2 16 2 2" xfId="30522" xr:uid="{00000000-0005-0000-0000-00003C770000}"/>
    <cellStyle name="Note 4 2 5 2 16 3" xfId="30523" xr:uid="{00000000-0005-0000-0000-00003D770000}"/>
    <cellStyle name="Note 4 2 5 2 17" xfId="30524" xr:uid="{00000000-0005-0000-0000-00003E770000}"/>
    <cellStyle name="Note 4 2 5 2 17 2" xfId="30525" xr:uid="{00000000-0005-0000-0000-00003F770000}"/>
    <cellStyle name="Note 4 2 5 2 17 2 2" xfId="30526" xr:uid="{00000000-0005-0000-0000-000040770000}"/>
    <cellStyle name="Note 4 2 5 2 17 3" xfId="30527" xr:uid="{00000000-0005-0000-0000-000041770000}"/>
    <cellStyle name="Note 4 2 5 2 18" xfId="30528" xr:uid="{00000000-0005-0000-0000-000042770000}"/>
    <cellStyle name="Note 4 2 5 2 18 2" xfId="30529" xr:uid="{00000000-0005-0000-0000-000043770000}"/>
    <cellStyle name="Note 4 2 5 2 18 2 2" xfId="30530" xr:uid="{00000000-0005-0000-0000-000044770000}"/>
    <cellStyle name="Note 4 2 5 2 18 3" xfId="30531" xr:uid="{00000000-0005-0000-0000-000045770000}"/>
    <cellStyle name="Note 4 2 5 2 19" xfId="30532" xr:uid="{00000000-0005-0000-0000-000046770000}"/>
    <cellStyle name="Note 4 2 5 2 19 2" xfId="30533" xr:uid="{00000000-0005-0000-0000-000047770000}"/>
    <cellStyle name="Note 4 2 5 2 19 2 2" xfId="30534" xr:uid="{00000000-0005-0000-0000-000048770000}"/>
    <cellStyle name="Note 4 2 5 2 19 3" xfId="30535" xr:uid="{00000000-0005-0000-0000-000049770000}"/>
    <cellStyle name="Note 4 2 5 2 2" xfId="30536" xr:uid="{00000000-0005-0000-0000-00004A770000}"/>
    <cellStyle name="Note 4 2 5 2 2 2" xfId="30537" xr:uid="{00000000-0005-0000-0000-00004B770000}"/>
    <cellStyle name="Note 4 2 5 2 2 2 2" xfId="30538" xr:uid="{00000000-0005-0000-0000-00004C770000}"/>
    <cellStyle name="Note 4 2 5 2 2 2 3" xfId="30539" xr:uid="{00000000-0005-0000-0000-00004D770000}"/>
    <cellStyle name="Note 4 2 5 2 2 3" xfId="30540" xr:uid="{00000000-0005-0000-0000-00004E770000}"/>
    <cellStyle name="Note 4 2 5 2 2 3 2" xfId="30541" xr:uid="{00000000-0005-0000-0000-00004F770000}"/>
    <cellStyle name="Note 4 2 5 2 2 4" xfId="30542" xr:uid="{00000000-0005-0000-0000-000050770000}"/>
    <cellStyle name="Note 4 2 5 2 20" xfId="30543" xr:uid="{00000000-0005-0000-0000-000051770000}"/>
    <cellStyle name="Note 4 2 5 2 20 2" xfId="30544" xr:uid="{00000000-0005-0000-0000-000052770000}"/>
    <cellStyle name="Note 4 2 5 2 20 2 2" xfId="30545" xr:uid="{00000000-0005-0000-0000-000053770000}"/>
    <cellStyle name="Note 4 2 5 2 20 3" xfId="30546" xr:uid="{00000000-0005-0000-0000-000054770000}"/>
    <cellStyle name="Note 4 2 5 2 21" xfId="30547" xr:uid="{00000000-0005-0000-0000-000055770000}"/>
    <cellStyle name="Note 4 2 5 2 21 2" xfId="30548" xr:uid="{00000000-0005-0000-0000-000056770000}"/>
    <cellStyle name="Note 4 2 5 2 22" xfId="30549" xr:uid="{00000000-0005-0000-0000-000057770000}"/>
    <cellStyle name="Note 4 2 5 2 23" xfId="30550" xr:uid="{00000000-0005-0000-0000-000058770000}"/>
    <cellStyle name="Note 4 2 5 2 3" xfId="30551" xr:uid="{00000000-0005-0000-0000-000059770000}"/>
    <cellStyle name="Note 4 2 5 2 3 2" xfId="30552" xr:uid="{00000000-0005-0000-0000-00005A770000}"/>
    <cellStyle name="Note 4 2 5 2 3 2 2" xfId="30553" xr:uid="{00000000-0005-0000-0000-00005B770000}"/>
    <cellStyle name="Note 4 2 5 2 3 3" xfId="30554" xr:uid="{00000000-0005-0000-0000-00005C770000}"/>
    <cellStyle name="Note 4 2 5 2 3 4" xfId="30555" xr:uid="{00000000-0005-0000-0000-00005D770000}"/>
    <cellStyle name="Note 4 2 5 2 4" xfId="30556" xr:uid="{00000000-0005-0000-0000-00005E770000}"/>
    <cellStyle name="Note 4 2 5 2 4 2" xfId="30557" xr:uid="{00000000-0005-0000-0000-00005F770000}"/>
    <cellStyle name="Note 4 2 5 2 4 2 2" xfId="30558" xr:uid="{00000000-0005-0000-0000-000060770000}"/>
    <cellStyle name="Note 4 2 5 2 4 3" xfId="30559" xr:uid="{00000000-0005-0000-0000-000061770000}"/>
    <cellStyle name="Note 4 2 5 2 4 4" xfId="30560" xr:uid="{00000000-0005-0000-0000-000062770000}"/>
    <cellStyle name="Note 4 2 5 2 5" xfId="30561" xr:uid="{00000000-0005-0000-0000-000063770000}"/>
    <cellStyle name="Note 4 2 5 2 5 2" xfId="30562" xr:uid="{00000000-0005-0000-0000-000064770000}"/>
    <cellStyle name="Note 4 2 5 2 5 2 2" xfId="30563" xr:uid="{00000000-0005-0000-0000-000065770000}"/>
    <cellStyle name="Note 4 2 5 2 5 3" xfId="30564" xr:uid="{00000000-0005-0000-0000-000066770000}"/>
    <cellStyle name="Note 4 2 5 2 6" xfId="30565" xr:uid="{00000000-0005-0000-0000-000067770000}"/>
    <cellStyle name="Note 4 2 5 2 6 2" xfId="30566" xr:uid="{00000000-0005-0000-0000-000068770000}"/>
    <cellStyle name="Note 4 2 5 2 6 2 2" xfId="30567" xr:uid="{00000000-0005-0000-0000-000069770000}"/>
    <cellStyle name="Note 4 2 5 2 6 3" xfId="30568" xr:uid="{00000000-0005-0000-0000-00006A770000}"/>
    <cellStyle name="Note 4 2 5 2 7" xfId="30569" xr:uid="{00000000-0005-0000-0000-00006B770000}"/>
    <cellStyle name="Note 4 2 5 2 7 2" xfId="30570" xr:uid="{00000000-0005-0000-0000-00006C770000}"/>
    <cellStyle name="Note 4 2 5 2 7 2 2" xfId="30571" xr:uid="{00000000-0005-0000-0000-00006D770000}"/>
    <cellStyle name="Note 4 2 5 2 7 3" xfId="30572" xr:uid="{00000000-0005-0000-0000-00006E770000}"/>
    <cellStyle name="Note 4 2 5 2 8" xfId="30573" xr:uid="{00000000-0005-0000-0000-00006F770000}"/>
    <cellStyle name="Note 4 2 5 2 8 2" xfId="30574" xr:uid="{00000000-0005-0000-0000-000070770000}"/>
    <cellStyle name="Note 4 2 5 2 8 2 2" xfId="30575" xr:uid="{00000000-0005-0000-0000-000071770000}"/>
    <cellStyle name="Note 4 2 5 2 8 3" xfId="30576" xr:uid="{00000000-0005-0000-0000-000072770000}"/>
    <cellStyle name="Note 4 2 5 2 9" xfId="30577" xr:uid="{00000000-0005-0000-0000-000073770000}"/>
    <cellStyle name="Note 4 2 5 2 9 2" xfId="30578" xr:uid="{00000000-0005-0000-0000-000074770000}"/>
    <cellStyle name="Note 4 2 5 2 9 2 2" xfId="30579" xr:uid="{00000000-0005-0000-0000-000075770000}"/>
    <cellStyle name="Note 4 2 5 2 9 3" xfId="30580" xr:uid="{00000000-0005-0000-0000-000076770000}"/>
    <cellStyle name="Note 4 2 5 20" xfId="30581" xr:uid="{00000000-0005-0000-0000-000077770000}"/>
    <cellStyle name="Note 4 2 5 20 2" xfId="30582" xr:uid="{00000000-0005-0000-0000-000078770000}"/>
    <cellStyle name="Note 4 2 5 20 2 2" xfId="30583" xr:uid="{00000000-0005-0000-0000-000079770000}"/>
    <cellStyle name="Note 4 2 5 20 3" xfId="30584" xr:uid="{00000000-0005-0000-0000-00007A770000}"/>
    <cellStyle name="Note 4 2 5 21" xfId="30585" xr:uid="{00000000-0005-0000-0000-00007B770000}"/>
    <cellStyle name="Note 4 2 5 21 2" xfId="30586" xr:uid="{00000000-0005-0000-0000-00007C770000}"/>
    <cellStyle name="Note 4 2 5 21 2 2" xfId="30587" xr:uid="{00000000-0005-0000-0000-00007D770000}"/>
    <cellStyle name="Note 4 2 5 21 3" xfId="30588" xr:uid="{00000000-0005-0000-0000-00007E770000}"/>
    <cellStyle name="Note 4 2 5 22" xfId="30589" xr:uid="{00000000-0005-0000-0000-00007F770000}"/>
    <cellStyle name="Note 4 2 5 22 2" xfId="30590" xr:uid="{00000000-0005-0000-0000-000080770000}"/>
    <cellStyle name="Note 4 2 5 23" xfId="30591" xr:uid="{00000000-0005-0000-0000-000081770000}"/>
    <cellStyle name="Note 4 2 5 24" xfId="30592" xr:uid="{00000000-0005-0000-0000-000082770000}"/>
    <cellStyle name="Note 4 2 5 3" xfId="30593" xr:uid="{00000000-0005-0000-0000-000083770000}"/>
    <cellStyle name="Note 4 2 5 3 2" xfId="30594" xr:uid="{00000000-0005-0000-0000-000084770000}"/>
    <cellStyle name="Note 4 2 5 3 2 2" xfId="30595" xr:uid="{00000000-0005-0000-0000-000085770000}"/>
    <cellStyle name="Note 4 2 5 3 2 3" xfId="30596" xr:uid="{00000000-0005-0000-0000-000086770000}"/>
    <cellStyle name="Note 4 2 5 3 3" xfId="30597" xr:uid="{00000000-0005-0000-0000-000087770000}"/>
    <cellStyle name="Note 4 2 5 3 3 2" xfId="30598" xr:uid="{00000000-0005-0000-0000-000088770000}"/>
    <cellStyle name="Note 4 2 5 3 4" xfId="30599" xr:uid="{00000000-0005-0000-0000-000089770000}"/>
    <cellStyle name="Note 4 2 5 4" xfId="30600" xr:uid="{00000000-0005-0000-0000-00008A770000}"/>
    <cellStyle name="Note 4 2 5 4 2" xfId="30601" xr:uid="{00000000-0005-0000-0000-00008B770000}"/>
    <cellStyle name="Note 4 2 5 4 2 2" xfId="30602" xr:uid="{00000000-0005-0000-0000-00008C770000}"/>
    <cellStyle name="Note 4 2 5 4 3" xfId="30603" xr:uid="{00000000-0005-0000-0000-00008D770000}"/>
    <cellStyle name="Note 4 2 5 4 4" xfId="30604" xr:uid="{00000000-0005-0000-0000-00008E770000}"/>
    <cellStyle name="Note 4 2 5 5" xfId="30605" xr:uid="{00000000-0005-0000-0000-00008F770000}"/>
    <cellStyle name="Note 4 2 5 5 2" xfId="30606" xr:uid="{00000000-0005-0000-0000-000090770000}"/>
    <cellStyle name="Note 4 2 5 5 2 2" xfId="30607" xr:uid="{00000000-0005-0000-0000-000091770000}"/>
    <cellStyle name="Note 4 2 5 5 3" xfId="30608" xr:uid="{00000000-0005-0000-0000-000092770000}"/>
    <cellStyle name="Note 4 2 5 5 4" xfId="30609" xr:uid="{00000000-0005-0000-0000-000093770000}"/>
    <cellStyle name="Note 4 2 5 6" xfId="30610" xr:uid="{00000000-0005-0000-0000-000094770000}"/>
    <cellStyle name="Note 4 2 5 6 2" xfId="30611" xr:uid="{00000000-0005-0000-0000-000095770000}"/>
    <cellStyle name="Note 4 2 5 6 2 2" xfId="30612" xr:uid="{00000000-0005-0000-0000-000096770000}"/>
    <cellStyle name="Note 4 2 5 6 3" xfId="30613" xr:uid="{00000000-0005-0000-0000-000097770000}"/>
    <cellStyle name="Note 4 2 5 7" xfId="30614" xr:uid="{00000000-0005-0000-0000-000098770000}"/>
    <cellStyle name="Note 4 2 5 7 2" xfId="30615" xr:uid="{00000000-0005-0000-0000-000099770000}"/>
    <cellStyle name="Note 4 2 5 7 2 2" xfId="30616" xr:uid="{00000000-0005-0000-0000-00009A770000}"/>
    <cellStyle name="Note 4 2 5 7 3" xfId="30617" xr:uid="{00000000-0005-0000-0000-00009B770000}"/>
    <cellStyle name="Note 4 2 5 8" xfId="30618" xr:uid="{00000000-0005-0000-0000-00009C770000}"/>
    <cellStyle name="Note 4 2 5 8 2" xfId="30619" xr:uid="{00000000-0005-0000-0000-00009D770000}"/>
    <cellStyle name="Note 4 2 5 8 2 2" xfId="30620" xr:uid="{00000000-0005-0000-0000-00009E770000}"/>
    <cellStyle name="Note 4 2 5 8 3" xfId="30621" xr:uid="{00000000-0005-0000-0000-00009F770000}"/>
    <cellStyle name="Note 4 2 5 9" xfId="30622" xr:uid="{00000000-0005-0000-0000-0000A0770000}"/>
    <cellStyle name="Note 4 2 5 9 2" xfId="30623" xr:uid="{00000000-0005-0000-0000-0000A1770000}"/>
    <cellStyle name="Note 4 2 5 9 2 2" xfId="30624" xr:uid="{00000000-0005-0000-0000-0000A2770000}"/>
    <cellStyle name="Note 4 2 5 9 3" xfId="30625" xr:uid="{00000000-0005-0000-0000-0000A3770000}"/>
    <cellStyle name="Note 4 2 6" xfId="30626" xr:uid="{00000000-0005-0000-0000-0000A4770000}"/>
    <cellStyle name="Note 4 2 6 10" xfId="30627" xr:uid="{00000000-0005-0000-0000-0000A5770000}"/>
    <cellStyle name="Note 4 2 6 10 2" xfId="30628" xr:uid="{00000000-0005-0000-0000-0000A6770000}"/>
    <cellStyle name="Note 4 2 6 10 2 2" xfId="30629" xr:uid="{00000000-0005-0000-0000-0000A7770000}"/>
    <cellStyle name="Note 4 2 6 10 3" xfId="30630" xr:uid="{00000000-0005-0000-0000-0000A8770000}"/>
    <cellStyle name="Note 4 2 6 11" xfId="30631" xr:uid="{00000000-0005-0000-0000-0000A9770000}"/>
    <cellStyle name="Note 4 2 6 11 2" xfId="30632" xr:uid="{00000000-0005-0000-0000-0000AA770000}"/>
    <cellStyle name="Note 4 2 6 11 2 2" xfId="30633" xr:uid="{00000000-0005-0000-0000-0000AB770000}"/>
    <cellStyle name="Note 4 2 6 11 3" xfId="30634" xr:uid="{00000000-0005-0000-0000-0000AC770000}"/>
    <cellStyle name="Note 4 2 6 12" xfId="30635" xr:uid="{00000000-0005-0000-0000-0000AD770000}"/>
    <cellStyle name="Note 4 2 6 12 2" xfId="30636" xr:uid="{00000000-0005-0000-0000-0000AE770000}"/>
    <cellStyle name="Note 4 2 6 12 2 2" xfId="30637" xr:uid="{00000000-0005-0000-0000-0000AF770000}"/>
    <cellStyle name="Note 4 2 6 12 3" xfId="30638" xr:uid="{00000000-0005-0000-0000-0000B0770000}"/>
    <cellStyle name="Note 4 2 6 13" xfId="30639" xr:uid="{00000000-0005-0000-0000-0000B1770000}"/>
    <cellStyle name="Note 4 2 6 13 2" xfId="30640" xr:uid="{00000000-0005-0000-0000-0000B2770000}"/>
    <cellStyle name="Note 4 2 6 13 2 2" xfId="30641" xr:uid="{00000000-0005-0000-0000-0000B3770000}"/>
    <cellStyle name="Note 4 2 6 13 3" xfId="30642" xr:uid="{00000000-0005-0000-0000-0000B4770000}"/>
    <cellStyle name="Note 4 2 6 14" xfId="30643" xr:uid="{00000000-0005-0000-0000-0000B5770000}"/>
    <cellStyle name="Note 4 2 6 14 2" xfId="30644" xr:uid="{00000000-0005-0000-0000-0000B6770000}"/>
    <cellStyle name="Note 4 2 6 14 2 2" xfId="30645" xr:uid="{00000000-0005-0000-0000-0000B7770000}"/>
    <cellStyle name="Note 4 2 6 14 3" xfId="30646" xr:uid="{00000000-0005-0000-0000-0000B8770000}"/>
    <cellStyle name="Note 4 2 6 15" xfId="30647" xr:uid="{00000000-0005-0000-0000-0000B9770000}"/>
    <cellStyle name="Note 4 2 6 15 2" xfId="30648" xr:uid="{00000000-0005-0000-0000-0000BA770000}"/>
    <cellStyle name="Note 4 2 6 15 2 2" xfId="30649" xr:uid="{00000000-0005-0000-0000-0000BB770000}"/>
    <cellStyle name="Note 4 2 6 15 3" xfId="30650" xr:uid="{00000000-0005-0000-0000-0000BC770000}"/>
    <cellStyle name="Note 4 2 6 16" xfId="30651" xr:uid="{00000000-0005-0000-0000-0000BD770000}"/>
    <cellStyle name="Note 4 2 6 16 2" xfId="30652" xr:uid="{00000000-0005-0000-0000-0000BE770000}"/>
    <cellStyle name="Note 4 2 6 16 2 2" xfId="30653" xr:uid="{00000000-0005-0000-0000-0000BF770000}"/>
    <cellStyle name="Note 4 2 6 16 3" xfId="30654" xr:uid="{00000000-0005-0000-0000-0000C0770000}"/>
    <cellStyle name="Note 4 2 6 17" xfId="30655" xr:uid="{00000000-0005-0000-0000-0000C1770000}"/>
    <cellStyle name="Note 4 2 6 17 2" xfId="30656" xr:uid="{00000000-0005-0000-0000-0000C2770000}"/>
    <cellStyle name="Note 4 2 6 17 2 2" xfId="30657" xr:uid="{00000000-0005-0000-0000-0000C3770000}"/>
    <cellStyle name="Note 4 2 6 17 3" xfId="30658" xr:uid="{00000000-0005-0000-0000-0000C4770000}"/>
    <cellStyle name="Note 4 2 6 18" xfId="30659" xr:uid="{00000000-0005-0000-0000-0000C5770000}"/>
    <cellStyle name="Note 4 2 6 18 2" xfId="30660" xr:uid="{00000000-0005-0000-0000-0000C6770000}"/>
    <cellStyle name="Note 4 2 6 18 2 2" xfId="30661" xr:uid="{00000000-0005-0000-0000-0000C7770000}"/>
    <cellStyle name="Note 4 2 6 18 3" xfId="30662" xr:uid="{00000000-0005-0000-0000-0000C8770000}"/>
    <cellStyle name="Note 4 2 6 19" xfId="30663" xr:uid="{00000000-0005-0000-0000-0000C9770000}"/>
    <cellStyle name="Note 4 2 6 19 2" xfId="30664" xr:uid="{00000000-0005-0000-0000-0000CA770000}"/>
    <cellStyle name="Note 4 2 6 19 2 2" xfId="30665" xr:uid="{00000000-0005-0000-0000-0000CB770000}"/>
    <cellStyle name="Note 4 2 6 19 3" xfId="30666" xr:uid="{00000000-0005-0000-0000-0000CC770000}"/>
    <cellStyle name="Note 4 2 6 2" xfId="30667" xr:uid="{00000000-0005-0000-0000-0000CD770000}"/>
    <cellStyle name="Note 4 2 6 2 2" xfId="30668" xr:uid="{00000000-0005-0000-0000-0000CE770000}"/>
    <cellStyle name="Note 4 2 6 2 2 2" xfId="30669" xr:uid="{00000000-0005-0000-0000-0000CF770000}"/>
    <cellStyle name="Note 4 2 6 2 2 3" xfId="30670" xr:uid="{00000000-0005-0000-0000-0000D0770000}"/>
    <cellStyle name="Note 4 2 6 2 3" xfId="30671" xr:uid="{00000000-0005-0000-0000-0000D1770000}"/>
    <cellStyle name="Note 4 2 6 2 3 2" xfId="30672" xr:uid="{00000000-0005-0000-0000-0000D2770000}"/>
    <cellStyle name="Note 4 2 6 2 4" xfId="30673" xr:uid="{00000000-0005-0000-0000-0000D3770000}"/>
    <cellStyle name="Note 4 2 6 20" xfId="30674" xr:uid="{00000000-0005-0000-0000-0000D4770000}"/>
    <cellStyle name="Note 4 2 6 20 2" xfId="30675" xr:uid="{00000000-0005-0000-0000-0000D5770000}"/>
    <cellStyle name="Note 4 2 6 20 2 2" xfId="30676" xr:uid="{00000000-0005-0000-0000-0000D6770000}"/>
    <cellStyle name="Note 4 2 6 20 3" xfId="30677" xr:uid="{00000000-0005-0000-0000-0000D7770000}"/>
    <cellStyle name="Note 4 2 6 21" xfId="30678" xr:uid="{00000000-0005-0000-0000-0000D8770000}"/>
    <cellStyle name="Note 4 2 6 21 2" xfId="30679" xr:uid="{00000000-0005-0000-0000-0000D9770000}"/>
    <cellStyle name="Note 4 2 6 22" xfId="30680" xr:uid="{00000000-0005-0000-0000-0000DA770000}"/>
    <cellStyle name="Note 4 2 6 23" xfId="30681" xr:uid="{00000000-0005-0000-0000-0000DB770000}"/>
    <cellStyle name="Note 4 2 6 3" xfId="30682" xr:uid="{00000000-0005-0000-0000-0000DC770000}"/>
    <cellStyle name="Note 4 2 6 3 2" xfId="30683" xr:uid="{00000000-0005-0000-0000-0000DD770000}"/>
    <cellStyle name="Note 4 2 6 3 2 2" xfId="30684" xr:uid="{00000000-0005-0000-0000-0000DE770000}"/>
    <cellStyle name="Note 4 2 6 3 3" xfId="30685" xr:uid="{00000000-0005-0000-0000-0000DF770000}"/>
    <cellStyle name="Note 4 2 6 3 4" xfId="30686" xr:uid="{00000000-0005-0000-0000-0000E0770000}"/>
    <cellStyle name="Note 4 2 6 4" xfId="30687" xr:uid="{00000000-0005-0000-0000-0000E1770000}"/>
    <cellStyle name="Note 4 2 6 4 2" xfId="30688" xr:uid="{00000000-0005-0000-0000-0000E2770000}"/>
    <cellStyle name="Note 4 2 6 4 2 2" xfId="30689" xr:uid="{00000000-0005-0000-0000-0000E3770000}"/>
    <cellStyle name="Note 4 2 6 4 3" xfId="30690" xr:uid="{00000000-0005-0000-0000-0000E4770000}"/>
    <cellStyle name="Note 4 2 6 4 4" xfId="30691" xr:uid="{00000000-0005-0000-0000-0000E5770000}"/>
    <cellStyle name="Note 4 2 6 5" xfId="30692" xr:uid="{00000000-0005-0000-0000-0000E6770000}"/>
    <cellStyle name="Note 4 2 6 5 2" xfId="30693" xr:uid="{00000000-0005-0000-0000-0000E7770000}"/>
    <cellStyle name="Note 4 2 6 5 2 2" xfId="30694" xr:uid="{00000000-0005-0000-0000-0000E8770000}"/>
    <cellStyle name="Note 4 2 6 5 3" xfId="30695" xr:uid="{00000000-0005-0000-0000-0000E9770000}"/>
    <cellStyle name="Note 4 2 6 6" xfId="30696" xr:uid="{00000000-0005-0000-0000-0000EA770000}"/>
    <cellStyle name="Note 4 2 6 6 2" xfId="30697" xr:uid="{00000000-0005-0000-0000-0000EB770000}"/>
    <cellStyle name="Note 4 2 6 6 2 2" xfId="30698" xr:uid="{00000000-0005-0000-0000-0000EC770000}"/>
    <cellStyle name="Note 4 2 6 6 3" xfId="30699" xr:uid="{00000000-0005-0000-0000-0000ED770000}"/>
    <cellStyle name="Note 4 2 6 7" xfId="30700" xr:uid="{00000000-0005-0000-0000-0000EE770000}"/>
    <cellStyle name="Note 4 2 6 7 2" xfId="30701" xr:uid="{00000000-0005-0000-0000-0000EF770000}"/>
    <cellStyle name="Note 4 2 6 7 2 2" xfId="30702" xr:uid="{00000000-0005-0000-0000-0000F0770000}"/>
    <cellStyle name="Note 4 2 6 7 3" xfId="30703" xr:uid="{00000000-0005-0000-0000-0000F1770000}"/>
    <cellStyle name="Note 4 2 6 8" xfId="30704" xr:uid="{00000000-0005-0000-0000-0000F2770000}"/>
    <cellStyle name="Note 4 2 6 8 2" xfId="30705" xr:uid="{00000000-0005-0000-0000-0000F3770000}"/>
    <cellStyle name="Note 4 2 6 8 2 2" xfId="30706" xr:uid="{00000000-0005-0000-0000-0000F4770000}"/>
    <cellStyle name="Note 4 2 6 8 3" xfId="30707" xr:uid="{00000000-0005-0000-0000-0000F5770000}"/>
    <cellStyle name="Note 4 2 6 9" xfId="30708" xr:uid="{00000000-0005-0000-0000-0000F6770000}"/>
    <cellStyle name="Note 4 2 6 9 2" xfId="30709" xr:uid="{00000000-0005-0000-0000-0000F7770000}"/>
    <cellStyle name="Note 4 2 6 9 2 2" xfId="30710" xr:uid="{00000000-0005-0000-0000-0000F8770000}"/>
    <cellStyle name="Note 4 2 6 9 3" xfId="30711" xr:uid="{00000000-0005-0000-0000-0000F9770000}"/>
    <cellStyle name="Note 4 2 7" xfId="30712" xr:uid="{00000000-0005-0000-0000-0000FA770000}"/>
    <cellStyle name="Note 4 2 7 2" xfId="30713" xr:uid="{00000000-0005-0000-0000-0000FB770000}"/>
    <cellStyle name="Note 4 2 7 2 2" xfId="30714" xr:uid="{00000000-0005-0000-0000-0000FC770000}"/>
    <cellStyle name="Note 4 2 7 2 3" xfId="30715" xr:uid="{00000000-0005-0000-0000-0000FD770000}"/>
    <cellStyle name="Note 4 2 7 3" xfId="30716" xr:uid="{00000000-0005-0000-0000-0000FE770000}"/>
    <cellStyle name="Note 4 2 7 3 2" xfId="30717" xr:uid="{00000000-0005-0000-0000-0000FF770000}"/>
    <cellStyle name="Note 4 2 7 4" xfId="30718" xr:uid="{00000000-0005-0000-0000-000000780000}"/>
    <cellStyle name="Note 4 2 8" xfId="30719" xr:uid="{00000000-0005-0000-0000-000001780000}"/>
    <cellStyle name="Note 4 2 8 2" xfId="30720" xr:uid="{00000000-0005-0000-0000-000002780000}"/>
    <cellStyle name="Note 4 2 8 2 2" xfId="30721" xr:uid="{00000000-0005-0000-0000-000003780000}"/>
    <cellStyle name="Note 4 2 8 2 3" xfId="30722" xr:uid="{00000000-0005-0000-0000-000004780000}"/>
    <cellStyle name="Note 4 2 8 3" xfId="30723" xr:uid="{00000000-0005-0000-0000-000005780000}"/>
    <cellStyle name="Note 4 2 8 4" xfId="30724" xr:uid="{00000000-0005-0000-0000-000006780000}"/>
    <cellStyle name="Note 4 2 9" xfId="30725" xr:uid="{00000000-0005-0000-0000-000007780000}"/>
    <cellStyle name="Note 4 2 9 2" xfId="30726" xr:uid="{00000000-0005-0000-0000-000008780000}"/>
    <cellStyle name="Note 4 2 9 2 2" xfId="30727" xr:uid="{00000000-0005-0000-0000-000009780000}"/>
    <cellStyle name="Note 4 2 9 3" xfId="30728" xr:uid="{00000000-0005-0000-0000-00000A780000}"/>
    <cellStyle name="Note 4 2 9 4" xfId="30729" xr:uid="{00000000-0005-0000-0000-00000B780000}"/>
    <cellStyle name="Note 4 20" xfId="30730" xr:uid="{00000000-0005-0000-0000-00000C780000}"/>
    <cellStyle name="Note 4 20 2" xfId="30731" xr:uid="{00000000-0005-0000-0000-00000D780000}"/>
    <cellStyle name="Note 4 20 2 2" xfId="30732" xr:uid="{00000000-0005-0000-0000-00000E780000}"/>
    <cellStyle name="Note 4 20 3" xfId="30733" xr:uid="{00000000-0005-0000-0000-00000F780000}"/>
    <cellStyle name="Note 4 21" xfId="30734" xr:uid="{00000000-0005-0000-0000-000010780000}"/>
    <cellStyle name="Note 4 21 2" xfId="30735" xr:uid="{00000000-0005-0000-0000-000011780000}"/>
    <cellStyle name="Note 4 21 2 2" xfId="30736" xr:uid="{00000000-0005-0000-0000-000012780000}"/>
    <cellStyle name="Note 4 21 3" xfId="30737" xr:uid="{00000000-0005-0000-0000-000013780000}"/>
    <cellStyle name="Note 4 22" xfId="30738" xr:uid="{00000000-0005-0000-0000-000014780000}"/>
    <cellStyle name="Note 4 22 2" xfId="30739" xr:uid="{00000000-0005-0000-0000-000015780000}"/>
    <cellStyle name="Note 4 22 2 2" xfId="30740" xr:uid="{00000000-0005-0000-0000-000016780000}"/>
    <cellStyle name="Note 4 22 3" xfId="30741" xr:uid="{00000000-0005-0000-0000-000017780000}"/>
    <cellStyle name="Note 4 23" xfId="30742" xr:uid="{00000000-0005-0000-0000-000018780000}"/>
    <cellStyle name="Note 4 23 2" xfId="30743" xr:uid="{00000000-0005-0000-0000-000019780000}"/>
    <cellStyle name="Note 4 24" xfId="30744" xr:uid="{00000000-0005-0000-0000-00001A780000}"/>
    <cellStyle name="Note 4 25" xfId="30745" xr:uid="{00000000-0005-0000-0000-00001B780000}"/>
    <cellStyle name="Note 4 26" xfId="30746" xr:uid="{00000000-0005-0000-0000-00001C780000}"/>
    <cellStyle name="Note 4 27" xfId="30747" xr:uid="{00000000-0005-0000-0000-00001D780000}"/>
    <cellStyle name="Note 4 28" xfId="30748" xr:uid="{00000000-0005-0000-0000-00001E780000}"/>
    <cellStyle name="Note 4 3" xfId="30749" xr:uid="{00000000-0005-0000-0000-00001F780000}"/>
    <cellStyle name="Note 4 3 10" xfId="30750" xr:uid="{00000000-0005-0000-0000-000020780000}"/>
    <cellStyle name="Note 4 3 10 2" xfId="30751" xr:uid="{00000000-0005-0000-0000-000021780000}"/>
    <cellStyle name="Note 4 3 10 2 2" xfId="30752" xr:uid="{00000000-0005-0000-0000-000022780000}"/>
    <cellStyle name="Note 4 3 10 3" xfId="30753" xr:uid="{00000000-0005-0000-0000-000023780000}"/>
    <cellStyle name="Note 4 3 11" xfId="30754" xr:uid="{00000000-0005-0000-0000-000024780000}"/>
    <cellStyle name="Note 4 3 11 2" xfId="30755" xr:uid="{00000000-0005-0000-0000-000025780000}"/>
    <cellStyle name="Note 4 3 11 2 2" xfId="30756" xr:uid="{00000000-0005-0000-0000-000026780000}"/>
    <cellStyle name="Note 4 3 11 3" xfId="30757" xr:uid="{00000000-0005-0000-0000-000027780000}"/>
    <cellStyle name="Note 4 3 12" xfId="30758" xr:uid="{00000000-0005-0000-0000-000028780000}"/>
    <cellStyle name="Note 4 3 12 2" xfId="30759" xr:uid="{00000000-0005-0000-0000-000029780000}"/>
    <cellStyle name="Note 4 3 12 2 2" xfId="30760" xr:uid="{00000000-0005-0000-0000-00002A780000}"/>
    <cellStyle name="Note 4 3 12 3" xfId="30761" xr:uid="{00000000-0005-0000-0000-00002B780000}"/>
    <cellStyle name="Note 4 3 13" xfId="30762" xr:uid="{00000000-0005-0000-0000-00002C780000}"/>
    <cellStyle name="Note 4 3 13 2" xfId="30763" xr:uid="{00000000-0005-0000-0000-00002D780000}"/>
    <cellStyle name="Note 4 3 13 2 2" xfId="30764" xr:uid="{00000000-0005-0000-0000-00002E780000}"/>
    <cellStyle name="Note 4 3 13 3" xfId="30765" xr:uid="{00000000-0005-0000-0000-00002F780000}"/>
    <cellStyle name="Note 4 3 14" xfId="30766" xr:uid="{00000000-0005-0000-0000-000030780000}"/>
    <cellStyle name="Note 4 3 14 2" xfId="30767" xr:uid="{00000000-0005-0000-0000-000031780000}"/>
    <cellStyle name="Note 4 3 14 2 2" xfId="30768" xr:uid="{00000000-0005-0000-0000-000032780000}"/>
    <cellStyle name="Note 4 3 14 3" xfId="30769" xr:uid="{00000000-0005-0000-0000-000033780000}"/>
    <cellStyle name="Note 4 3 15" xfId="30770" xr:uid="{00000000-0005-0000-0000-000034780000}"/>
    <cellStyle name="Note 4 3 15 2" xfId="30771" xr:uid="{00000000-0005-0000-0000-000035780000}"/>
    <cellStyle name="Note 4 3 15 2 2" xfId="30772" xr:uid="{00000000-0005-0000-0000-000036780000}"/>
    <cellStyle name="Note 4 3 15 3" xfId="30773" xr:uid="{00000000-0005-0000-0000-000037780000}"/>
    <cellStyle name="Note 4 3 16" xfId="30774" xr:uid="{00000000-0005-0000-0000-000038780000}"/>
    <cellStyle name="Note 4 3 16 2" xfId="30775" xr:uid="{00000000-0005-0000-0000-000039780000}"/>
    <cellStyle name="Note 4 3 16 2 2" xfId="30776" xr:uid="{00000000-0005-0000-0000-00003A780000}"/>
    <cellStyle name="Note 4 3 16 3" xfId="30777" xr:uid="{00000000-0005-0000-0000-00003B780000}"/>
    <cellStyle name="Note 4 3 17" xfId="30778" xr:uid="{00000000-0005-0000-0000-00003C780000}"/>
    <cellStyle name="Note 4 3 17 2" xfId="30779" xr:uid="{00000000-0005-0000-0000-00003D780000}"/>
    <cellStyle name="Note 4 3 17 2 2" xfId="30780" xr:uid="{00000000-0005-0000-0000-00003E780000}"/>
    <cellStyle name="Note 4 3 17 3" xfId="30781" xr:uid="{00000000-0005-0000-0000-00003F780000}"/>
    <cellStyle name="Note 4 3 18" xfId="30782" xr:uid="{00000000-0005-0000-0000-000040780000}"/>
    <cellStyle name="Note 4 3 18 2" xfId="30783" xr:uid="{00000000-0005-0000-0000-000041780000}"/>
    <cellStyle name="Note 4 3 18 2 2" xfId="30784" xr:uid="{00000000-0005-0000-0000-000042780000}"/>
    <cellStyle name="Note 4 3 18 3" xfId="30785" xr:uid="{00000000-0005-0000-0000-000043780000}"/>
    <cellStyle name="Note 4 3 19" xfId="30786" xr:uid="{00000000-0005-0000-0000-000044780000}"/>
    <cellStyle name="Note 4 3 19 2" xfId="30787" xr:uid="{00000000-0005-0000-0000-000045780000}"/>
    <cellStyle name="Note 4 3 19 2 2" xfId="30788" xr:uid="{00000000-0005-0000-0000-000046780000}"/>
    <cellStyle name="Note 4 3 19 3" xfId="30789" xr:uid="{00000000-0005-0000-0000-000047780000}"/>
    <cellStyle name="Note 4 3 2" xfId="30790" xr:uid="{00000000-0005-0000-0000-000048780000}"/>
    <cellStyle name="Note 4 3 2 10" xfId="30791" xr:uid="{00000000-0005-0000-0000-000049780000}"/>
    <cellStyle name="Note 4 3 2 10 2" xfId="30792" xr:uid="{00000000-0005-0000-0000-00004A780000}"/>
    <cellStyle name="Note 4 3 2 10 2 2" xfId="30793" xr:uid="{00000000-0005-0000-0000-00004B780000}"/>
    <cellStyle name="Note 4 3 2 10 3" xfId="30794" xr:uid="{00000000-0005-0000-0000-00004C780000}"/>
    <cellStyle name="Note 4 3 2 11" xfId="30795" xr:uid="{00000000-0005-0000-0000-00004D780000}"/>
    <cellStyle name="Note 4 3 2 11 2" xfId="30796" xr:uid="{00000000-0005-0000-0000-00004E780000}"/>
    <cellStyle name="Note 4 3 2 11 2 2" xfId="30797" xr:uid="{00000000-0005-0000-0000-00004F780000}"/>
    <cellStyle name="Note 4 3 2 11 3" xfId="30798" xr:uid="{00000000-0005-0000-0000-000050780000}"/>
    <cellStyle name="Note 4 3 2 12" xfId="30799" xr:uid="{00000000-0005-0000-0000-000051780000}"/>
    <cellStyle name="Note 4 3 2 12 2" xfId="30800" xr:uid="{00000000-0005-0000-0000-000052780000}"/>
    <cellStyle name="Note 4 3 2 12 2 2" xfId="30801" xr:uid="{00000000-0005-0000-0000-000053780000}"/>
    <cellStyle name="Note 4 3 2 12 3" xfId="30802" xr:uid="{00000000-0005-0000-0000-000054780000}"/>
    <cellStyle name="Note 4 3 2 13" xfId="30803" xr:uid="{00000000-0005-0000-0000-000055780000}"/>
    <cellStyle name="Note 4 3 2 13 2" xfId="30804" xr:uid="{00000000-0005-0000-0000-000056780000}"/>
    <cellStyle name="Note 4 3 2 13 2 2" xfId="30805" xr:uid="{00000000-0005-0000-0000-000057780000}"/>
    <cellStyle name="Note 4 3 2 13 3" xfId="30806" xr:uid="{00000000-0005-0000-0000-000058780000}"/>
    <cellStyle name="Note 4 3 2 14" xfId="30807" xr:uid="{00000000-0005-0000-0000-000059780000}"/>
    <cellStyle name="Note 4 3 2 14 2" xfId="30808" xr:uid="{00000000-0005-0000-0000-00005A780000}"/>
    <cellStyle name="Note 4 3 2 14 2 2" xfId="30809" xr:uid="{00000000-0005-0000-0000-00005B780000}"/>
    <cellStyle name="Note 4 3 2 14 3" xfId="30810" xr:uid="{00000000-0005-0000-0000-00005C780000}"/>
    <cellStyle name="Note 4 3 2 15" xfId="30811" xr:uid="{00000000-0005-0000-0000-00005D780000}"/>
    <cellStyle name="Note 4 3 2 15 2" xfId="30812" xr:uid="{00000000-0005-0000-0000-00005E780000}"/>
    <cellStyle name="Note 4 3 2 15 2 2" xfId="30813" xr:uid="{00000000-0005-0000-0000-00005F780000}"/>
    <cellStyle name="Note 4 3 2 15 3" xfId="30814" xr:uid="{00000000-0005-0000-0000-000060780000}"/>
    <cellStyle name="Note 4 3 2 16" xfId="30815" xr:uid="{00000000-0005-0000-0000-000061780000}"/>
    <cellStyle name="Note 4 3 2 16 2" xfId="30816" xr:uid="{00000000-0005-0000-0000-000062780000}"/>
    <cellStyle name="Note 4 3 2 16 2 2" xfId="30817" xr:uid="{00000000-0005-0000-0000-000063780000}"/>
    <cellStyle name="Note 4 3 2 16 3" xfId="30818" xr:uid="{00000000-0005-0000-0000-000064780000}"/>
    <cellStyle name="Note 4 3 2 17" xfId="30819" xr:uid="{00000000-0005-0000-0000-000065780000}"/>
    <cellStyle name="Note 4 3 2 17 2" xfId="30820" xr:uid="{00000000-0005-0000-0000-000066780000}"/>
    <cellStyle name="Note 4 3 2 17 2 2" xfId="30821" xr:uid="{00000000-0005-0000-0000-000067780000}"/>
    <cellStyle name="Note 4 3 2 17 3" xfId="30822" xr:uid="{00000000-0005-0000-0000-000068780000}"/>
    <cellStyle name="Note 4 3 2 18" xfId="30823" xr:uid="{00000000-0005-0000-0000-000069780000}"/>
    <cellStyle name="Note 4 3 2 18 2" xfId="30824" xr:uid="{00000000-0005-0000-0000-00006A780000}"/>
    <cellStyle name="Note 4 3 2 19" xfId="30825" xr:uid="{00000000-0005-0000-0000-00006B780000}"/>
    <cellStyle name="Note 4 3 2 2" xfId="30826" xr:uid="{00000000-0005-0000-0000-00006C780000}"/>
    <cellStyle name="Note 4 3 2 2 10" xfId="30827" xr:uid="{00000000-0005-0000-0000-00006D780000}"/>
    <cellStyle name="Note 4 3 2 2 10 2" xfId="30828" xr:uid="{00000000-0005-0000-0000-00006E780000}"/>
    <cellStyle name="Note 4 3 2 2 10 2 2" xfId="30829" xr:uid="{00000000-0005-0000-0000-00006F780000}"/>
    <cellStyle name="Note 4 3 2 2 10 3" xfId="30830" xr:uid="{00000000-0005-0000-0000-000070780000}"/>
    <cellStyle name="Note 4 3 2 2 11" xfId="30831" xr:uid="{00000000-0005-0000-0000-000071780000}"/>
    <cellStyle name="Note 4 3 2 2 11 2" xfId="30832" xr:uid="{00000000-0005-0000-0000-000072780000}"/>
    <cellStyle name="Note 4 3 2 2 11 2 2" xfId="30833" xr:uid="{00000000-0005-0000-0000-000073780000}"/>
    <cellStyle name="Note 4 3 2 2 11 3" xfId="30834" xr:uid="{00000000-0005-0000-0000-000074780000}"/>
    <cellStyle name="Note 4 3 2 2 12" xfId="30835" xr:uid="{00000000-0005-0000-0000-000075780000}"/>
    <cellStyle name="Note 4 3 2 2 12 2" xfId="30836" xr:uid="{00000000-0005-0000-0000-000076780000}"/>
    <cellStyle name="Note 4 3 2 2 12 2 2" xfId="30837" xr:uid="{00000000-0005-0000-0000-000077780000}"/>
    <cellStyle name="Note 4 3 2 2 12 3" xfId="30838" xr:uid="{00000000-0005-0000-0000-000078780000}"/>
    <cellStyle name="Note 4 3 2 2 13" xfId="30839" xr:uid="{00000000-0005-0000-0000-000079780000}"/>
    <cellStyle name="Note 4 3 2 2 13 2" xfId="30840" xr:uid="{00000000-0005-0000-0000-00007A780000}"/>
    <cellStyle name="Note 4 3 2 2 13 2 2" xfId="30841" xr:uid="{00000000-0005-0000-0000-00007B780000}"/>
    <cellStyle name="Note 4 3 2 2 13 3" xfId="30842" xr:uid="{00000000-0005-0000-0000-00007C780000}"/>
    <cellStyle name="Note 4 3 2 2 14" xfId="30843" xr:uid="{00000000-0005-0000-0000-00007D780000}"/>
    <cellStyle name="Note 4 3 2 2 14 2" xfId="30844" xr:uid="{00000000-0005-0000-0000-00007E780000}"/>
    <cellStyle name="Note 4 3 2 2 14 2 2" xfId="30845" xr:uid="{00000000-0005-0000-0000-00007F780000}"/>
    <cellStyle name="Note 4 3 2 2 14 3" xfId="30846" xr:uid="{00000000-0005-0000-0000-000080780000}"/>
    <cellStyle name="Note 4 3 2 2 15" xfId="30847" xr:uid="{00000000-0005-0000-0000-000081780000}"/>
    <cellStyle name="Note 4 3 2 2 15 2" xfId="30848" xr:uid="{00000000-0005-0000-0000-000082780000}"/>
    <cellStyle name="Note 4 3 2 2 15 2 2" xfId="30849" xr:uid="{00000000-0005-0000-0000-000083780000}"/>
    <cellStyle name="Note 4 3 2 2 15 3" xfId="30850" xr:uid="{00000000-0005-0000-0000-000084780000}"/>
    <cellStyle name="Note 4 3 2 2 16" xfId="30851" xr:uid="{00000000-0005-0000-0000-000085780000}"/>
    <cellStyle name="Note 4 3 2 2 16 2" xfId="30852" xr:uid="{00000000-0005-0000-0000-000086780000}"/>
    <cellStyle name="Note 4 3 2 2 16 2 2" xfId="30853" xr:uid="{00000000-0005-0000-0000-000087780000}"/>
    <cellStyle name="Note 4 3 2 2 16 3" xfId="30854" xr:uid="{00000000-0005-0000-0000-000088780000}"/>
    <cellStyle name="Note 4 3 2 2 17" xfId="30855" xr:uid="{00000000-0005-0000-0000-000089780000}"/>
    <cellStyle name="Note 4 3 2 2 17 2" xfId="30856" xr:uid="{00000000-0005-0000-0000-00008A780000}"/>
    <cellStyle name="Note 4 3 2 2 17 2 2" xfId="30857" xr:uid="{00000000-0005-0000-0000-00008B780000}"/>
    <cellStyle name="Note 4 3 2 2 17 3" xfId="30858" xr:uid="{00000000-0005-0000-0000-00008C780000}"/>
    <cellStyle name="Note 4 3 2 2 18" xfId="30859" xr:uid="{00000000-0005-0000-0000-00008D780000}"/>
    <cellStyle name="Note 4 3 2 2 18 2" xfId="30860" xr:uid="{00000000-0005-0000-0000-00008E780000}"/>
    <cellStyle name="Note 4 3 2 2 18 2 2" xfId="30861" xr:uid="{00000000-0005-0000-0000-00008F780000}"/>
    <cellStyle name="Note 4 3 2 2 18 3" xfId="30862" xr:uid="{00000000-0005-0000-0000-000090780000}"/>
    <cellStyle name="Note 4 3 2 2 19" xfId="30863" xr:uid="{00000000-0005-0000-0000-000091780000}"/>
    <cellStyle name="Note 4 3 2 2 19 2" xfId="30864" xr:uid="{00000000-0005-0000-0000-000092780000}"/>
    <cellStyle name="Note 4 3 2 2 19 2 2" xfId="30865" xr:uid="{00000000-0005-0000-0000-000093780000}"/>
    <cellStyle name="Note 4 3 2 2 19 3" xfId="30866" xr:uid="{00000000-0005-0000-0000-000094780000}"/>
    <cellStyle name="Note 4 3 2 2 2" xfId="30867" xr:uid="{00000000-0005-0000-0000-000095780000}"/>
    <cellStyle name="Note 4 3 2 2 2 2" xfId="30868" xr:uid="{00000000-0005-0000-0000-000096780000}"/>
    <cellStyle name="Note 4 3 2 2 2 2 2" xfId="30869" xr:uid="{00000000-0005-0000-0000-000097780000}"/>
    <cellStyle name="Note 4 3 2 2 2 2 3" xfId="30870" xr:uid="{00000000-0005-0000-0000-000098780000}"/>
    <cellStyle name="Note 4 3 2 2 2 3" xfId="30871" xr:uid="{00000000-0005-0000-0000-000099780000}"/>
    <cellStyle name="Note 4 3 2 2 2 3 2" xfId="30872" xr:uid="{00000000-0005-0000-0000-00009A780000}"/>
    <cellStyle name="Note 4 3 2 2 2 4" xfId="30873" xr:uid="{00000000-0005-0000-0000-00009B780000}"/>
    <cellStyle name="Note 4 3 2 2 20" xfId="30874" xr:uid="{00000000-0005-0000-0000-00009C780000}"/>
    <cellStyle name="Note 4 3 2 2 20 2" xfId="30875" xr:uid="{00000000-0005-0000-0000-00009D780000}"/>
    <cellStyle name="Note 4 3 2 2 20 2 2" xfId="30876" xr:uid="{00000000-0005-0000-0000-00009E780000}"/>
    <cellStyle name="Note 4 3 2 2 20 3" xfId="30877" xr:uid="{00000000-0005-0000-0000-00009F780000}"/>
    <cellStyle name="Note 4 3 2 2 21" xfId="30878" xr:uid="{00000000-0005-0000-0000-0000A0780000}"/>
    <cellStyle name="Note 4 3 2 2 21 2" xfId="30879" xr:uid="{00000000-0005-0000-0000-0000A1780000}"/>
    <cellStyle name="Note 4 3 2 2 22" xfId="30880" xr:uid="{00000000-0005-0000-0000-0000A2780000}"/>
    <cellStyle name="Note 4 3 2 2 23" xfId="30881" xr:uid="{00000000-0005-0000-0000-0000A3780000}"/>
    <cellStyle name="Note 4 3 2 2 3" xfId="30882" xr:uid="{00000000-0005-0000-0000-0000A4780000}"/>
    <cellStyle name="Note 4 3 2 2 3 2" xfId="30883" xr:uid="{00000000-0005-0000-0000-0000A5780000}"/>
    <cellStyle name="Note 4 3 2 2 3 2 2" xfId="30884" xr:uid="{00000000-0005-0000-0000-0000A6780000}"/>
    <cellStyle name="Note 4 3 2 2 3 3" xfId="30885" xr:uid="{00000000-0005-0000-0000-0000A7780000}"/>
    <cellStyle name="Note 4 3 2 2 3 4" xfId="30886" xr:uid="{00000000-0005-0000-0000-0000A8780000}"/>
    <cellStyle name="Note 4 3 2 2 4" xfId="30887" xr:uid="{00000000-0005-0000-0000-0000A9780000}"/>
    <cellStyle name="Note 4 3 2 2 4 2" xfId="30888" xr:uid="{00000000-0005-0000-0000-0000AA780000}"/>
    <cellStyle name="Note 4 3 2 2 4 2 2" xfId="30889" xr:uid="{00000000-0005-0000-0000-0000AB780000}"/>
    <cellStyle name="Note 4 3 2 2 4 3" xfId="30890" xr:uid="{00000000-0005-0000-0000-0000AC780000}"/>
    <cellStyle name="Note 4 3 2 2 4 4" xfId="30891" xr:uid="{00000000-0005-0000-0000-0000AD780000}"/>
    <cellStyle name="Note 4 3 2 2 5" xfId="30892" xr:uid="{00000000-0005-0000-0000-0000AE780000}"/>
    <cellStyle name="Note 4 3 2 2 5 2" xfId="30893" xr:uid="{00000000-0005-0000-0000-0000AF780000}"/>
    <cellStyle name="Note 4 3 2 2 5 2 2" xfId="30894" xr:uid="{00000000-0005-0000-0000-0000B0780000}"/>
    <cellStyle name="Note 4 3 2 2 5 3" xfId="30895" xr:uid="{00000000-0005-0000-0000-0000B1780000}"/>
    <cellStyle name="Note 4 3 2 2 6" xfId="30896" xr:uid="{00000000-0005-0000-0000-0000B2780000}"/>
    <cellStyle name="Note 4 3 2 2 6 2" xfId="30897" xr:uid="{00000000-0005-0000-0000-0000B3780000}"/>
    <cellStyle name="Note 4 3 2 2 6 2 2" xfId="30898" xr:uid="{00000000-0005-0000-0000-0000B4780000}"/>
    <cellStyle name="Note 4 3 2 2 6 3" xfId="30899" xr:uid="{00000000-0005-0000-0000-0000B5780000}"/>
    <cellStyle name="Note 4 3 2 2 7" xfId="30900" xr:uid="{00000000-0005-0000-0000-0000B6780000}"/>
    <cellStyle name="Note 4 3 2 2 7 2" xfId="30901" xr:uid="{00000000-0005-0000-0000-0000B7780000}"/>
    <cellStyle name="Note 4 3 2 2 7 2 2" xfId="30902" xr:uid="{00000000-0005-0000-0000-0000B8780000}"/>
    <cellStyle name="Note 4 3 2 2 7 3" xfId="30903" xr:uid="{00000000-0005-0000-0000-0000B9780000}"/>
    <cellStyle name="Note 4 3 2 2 8" xfId="30904" xr:uid="{00000000-0005-0000-0000-0000BA780000}"/>
    <cellStyle name="Note 4 3 2 2 8 2" xfId="30905" xr:uid="{00000000-0005-0000-0000-0000BB780000}"/>
    <cellStyle name="Note 4 3 2 2 8 2 2" xfId="30906" xr:uid="{00000000-0005-0000-0000-0000BC780000}"/>
    <cellStyle name="Note 4 3 2 2 8 3" xfId="30907" xr:uid="{00000000-0005-0000-0000-0000BD780000}"/>
    <cellStyle name="Note 4 3 2 2 9" xfId="30908" xr:uid="{00000000-0005-0000-0000-0000BE780000}"/>
    <cellStyle name="Note 4 3 2 2 9 2" xfId="30909" xr:uid="{00000000-0005-0000-0000-0000BF780000}"/>
    <cellStyle name="Note 4 3 2 2 9 2 2" xfId="30910" xr:uid="{00000000-0005-0000-0000-0000C0780000}"/>
    <cellStyle name="Note 4 3 2 2 9 3" xfId="30911" xr:uid="{00000000-0005-0000-0000-0000C1780000}"/>
    <cellStyle name="Note 4 3 2 20" xfId="30912" xr:uid="{00000000-0005-0000-0000-0000C2780000}"/>
    <cellStyle name="Note 4 3 2 3" xfId="30913" xr:uid="{00000000-0005-0000-0000-0000C3780000}"/>
    <cellStyle name="Note 4 3 2 3 2" xfId="30914" xr:uid="{00000000-0005-0000-0000-0000C4780000}"/>
    <cellStyle name="Note 4 3 2 3 2 2" xfId="30915" xr:uid="{00000000-0005-0000-0000-0000C5780000}"/>
    <cellStyle name="Note 4 3 2 3 2 3" xfId="30916" xr:uid="{00000000-0005-0000-0000-0000C6780000}"/>
    <cellStyle name="Note 4 3 2 3 3" xfId="30917" xr:uid="{00000000-0005-0000-0000-0000C7780000}"/>
    <cellStyle name="Note 4 3 2 3 3 2" xfId="30918" xr:uid="{00000000-0005-0000-0000-0000C8780000}"/>
    <cellStyle name="Note 4 3 2 3 4" xfId="30919" xr:uid="{00000000-0005-0000-0000-0000C9780000}"/>
    <cellStyle name="Note 4 3 2 4" xfId="30920" xr:uid="{00000000-0005-0000-0000-0000CA780000}"/>
    <cellStyle name="Note 4 3 2 4 2" xfId="30921" xr:uid="{00000000-0005-0000-0000-0000CB780000}"/>
    <cellStyle name="Note 4 3 2 4 2 2" xfId="30922" xr:uid="{00000000-0005-0000-0000-0000CC780000}"/>
    <cellStyle name="Note 4 3 2 4 3" xfId="30923" xr:uid="{00000000-0005-0000-0000-0000CD780000}"/>
    <cellStyle name="Note 4 3 2 4 4" xfId="30924" xr:uid="{00000000-0005-0000-0000-0000CE780000}"/>
    <cellStyle name="Note 4 3 2 5" xfId="30925" xr:uid="{00000000-0005-0000-0000-0000CF780000}"/>
    <cellStyle name="Note 4 3 2 5 2" xfId="30926" xr:uid="{00000000-0005-0000-0000-0000D0780000}"/>
    <cellStyle name="Note 4 3 2 5 2 2" xfId="30927" xr:uid="{00000000-0005-0000-0000-0000D1780000}"/>
    <cellStyle name="Note 4 3 2 5 3" xfId="30928" xr:uid="{00000000-0005-0000-0000-0000D2780000}"/>
    <cellStyle name="Note 4 3 2 5 4" xfId="30929" xr:uid="{00000000-0005-0000-0000-0000D3780000}"/>
    <cellStyle name="Note 4 3 2 6" xfId="30930" xr:uid="{00000000-0005-0000-0000-0000D4780000}"/>
    <cellStyle name="Note 4 3 2 6 2" xfId="30931" xr:uid="{00000000-0005-0000-0000-0000D5780000}"/>
    <cellStyle name="Note 4 3 2 6 2 2" xfId="30932" xr:uid="{00000000-0005-0000-0000-0000D6780000}"/>
    <cellStyle name="Note 4 3 2 6 3" xfId="30933" xr:uid="{00000000-0005-0000-0000-0000D7780000}"/>
    <cellStyle name="Note 4 3 2 7" xfId="30934" xr:uid="{00000000-0005-0000-0000-0000D8780000}"/>
    <cellStyle name="Note 4 3 2 7 2" xfId="30935" xr:uid="{00000000-0005-0000-0000-0000D9780000}"/>
    <cellStyle name="Note 4 3 2 7 2 2" xfId="30936" xr:uid="{00000000-0005-0000-0000-0000DA780000}"/>
    <cellStyle name="Note 4 3 2 7 3" xfId="30937" xr:uid="{00000000-0005-0000-0000-0000DB780000}"/>
    <cellStyle name="Note 4 3 2 8" xfId="30938" xr:uid="{00000000-0005-0000-0000-0000DC780000}"/>
    <cellStyle name="Note 4 3 2 8 2" xfId="30939" xr:uid="{00000000-0005-0000-0000-0000DD780000}"/>
    <cellStyle name="Note 4 3 2 8 2 2" xfId="30940" xr:uid="{00000000-0005-0000-0000-0000DE780000}"/>
    <cellStyle name="Note 4 3 2 8 3" xfId="30941" xr:uid="{00000000-0005-0000-0000-0000DF780000}"/>
    <cellStyle name="Note 4 3 2 9" xfId="30942" xr:uid="{00000000-0005-0000-0000-0000E0780000}"/>
    <cellStyle name="Note 4 3 2 9 2" xfId="30943" xr:uid="{00000000-0005-0000-0000-0000E1780000}"/>
    <cellStyle name="Note 4 3 2 9 2 2" xfId="30944" xr:uid="{00000000-0005-0000-0000-0000E2780000}"/>
    <cellStyle name="Note 4 3 2 9 3" xfId="30945" xr:uid="{00000000-0005-0000-0000-0000E3780000}"/>
    <cellStyle name="Note 4 3 20" xfId="30946" xr:uid="{00000000-0005-0000-0000-0000E4780000}"/>
    <cellStyle name="Note 4 3 20 2" xfId="30947" xr:uid="{00000000-0005-0000-0000-0000E5780000}"/>
    <cellStyle name="Note 4 3 20 2 2" xfId="30948" xr:uid="{00000000-0005-0000-0000-0000E6780000}"/>
    <cellStyle name="Note 4 3 20 3" xfId="30949" xr:uid="{00000000-0005-0000-0000-0000E7780000}"/>
    <cellStyle name="Note 4 3 21" xfId="30950" xr:uid="{00000000-0005-0000-0000-0000E8780000}"/>
    <cellStyle name="Note 4 3 21 2" xfId="30951" xr:uid="{00000000-0005-0000-0000-0000E9780000}"/>
    <cellStyle name="Note 4 3 22" xfId="30952" xr:uid="{00000000-0005-0000-0000-0000EA780000}"/>
    <cellStyle name="Note 4 3 23" xfId="30953" xr:uid="{00000000-0005-0000-0000-0000EB780000}"/>
    <cellStyle name="Note 4 3 3" xfId="30954" xr:uid="{00000000-0005-0000-0000-0000EC780000}"/>
    <cellStyle name="Note 4 3 3 10" xfId="30955" xr:uid="{00000000-0005-0000-0000-0000ED780000}"/>
    <cellStyle name="Note 4 3 3 10 2" xfId="30956" xr:uid="{00000000-0005-0000-0000-0000EE780000}"/>
    <cellStyle name="Note 4 3 3 10 2 2" xfId="30957" xr:uid="{00000000-0005-0000-0000-0000EF780000}"/>
    <cellStyle name="Note 4 3 3 10 3" xfId="30958" xr:uid="{00000000-0005-0000-0000-0000F0780000}"/>
    <cellStyle name="Note 4 3 3 11" xfId="30959" xr:uid="{00000000-0005-0000-0000-0000F1780000}"/>
    <cellStyle name="Note 4 3 3 11 2" xfId="30960" xr:uid="{00000000-0005-0000-0000-0000F2780000}"/>
    <cellStyle name="Note 4 3 3 11 2 2" xfId="30961" xr:uid="{00000000-0005-0000-0000-0000F3780000}"/>
    <cellStyle name="Note 4 3 3 11 3" xfId="30962" xr:uid="{00000000-0005-0000-0000-0000F4780000}"/>
    <cellStyle name="Note 4 3 3 12" xfId="30963" xr:uid="{00000000-0005-0000-0000-0000F5780000}"/>
    <cellStyle name="Note 4 3 3 12 2" xfId="30964" xr:uid="{00000000-0005-0000-0000-0000F6780000}"/>
    <cellStyle name="Note 4 3 3 12 2 2" xfId="30965" xr:uid="{00000000-0005-0000-0000-0000F7780000}"/>
    <cellStyle name="Note 4 3 3 12 3" xfId="30966" xr:uid="{00000000-0005-0000-0000-0000F8780000}"/>
    <cellStyle name="Note 4 3 3 13" xfId="30967" xr:uid="{00000000-0005-0000-0000-0000F9780000}"/>
    <cellStyle name="Note 4 3 3 13 2" xfId="30968" xr:uid="{00000000-0005-0000-0000-0000FA780000}"/>
    <cellStyle name="Note 4 3 3 13 2 2" xfId="30969" xr:uid="{00000000-0005-0000-0000-0000FB780000}"/>
    <cellStyle name="Note 4 3 3 13 3" xfId="30970" xr:uid="{00000000-0005-0000-0000-0000FC780000}"/>
    <cellStyle name="Note 4 3 3 14" xfId="30971" xr:uid="{00000000-0005-0000-0000-0000FD780000}"/>
    <cellStyle name="Note 4 3 3 14 2" xfId="30972" xr:uid="{00000000-0005-0000-0000-0000FE780000}"/>
    <cellStyle name="Note 4 3 3 14 2 2" xfId="30973" xr:uid="{00000000-0005-0000-0000-0000FF780000}"/>
    <cellStyle name="Note 4 3 3 14 3" xfId="30974" xr:uid="{00000000-0005-0000-0000-000000790000}"/>
    <cellStyle name="Note 4 3 3 15" xfId="30975" xr:uid="{00000000-0005-0000-0000-000001790000}"/>
    <cellStyle name="Note 4 3 3 15 2" xfId="30976" xr:uid="{00000000-0005-0000-0000-000002790000}"/>
    <cellStyle name="Note 4 3 3 15 2 2" xfId="30977" xr:uid="{00000000-0005-0000-0000-000003790000}"/>
    <cellStyle name="Note 4 3 3 15 3" xfId="30978" xr:uid="{00000000-0005-0000-0000-000004790000}"/>
    <cellStyle name="Note 4 3 3 16" xfId="30979" xr:uid="{00000000-0005-0000-0000-000005790000}"/>
    <cellStyle name="Note 4 3 3 16 2" xfId="30980" xr:uid="{00000000-0005-0000-0000-000006790000}"/>
    <cellStyle name="Note 4 3 3 16 2 2" xfId="30981" xr:uid="{00000000-0005-0000-0000-000007790000}"/>
    <cellStyle name="Note 4 3 3 16 3" xfId="30982" xr:uid="{00000000-0005-0000-0000-000008790000}"/>
    <cellStyle name="Note 4 3 3 17" xfId="30983" xr:uid="{00000000-0005-0000-0000-000009790000}"/>
    <cellStyle name="Note 4 3 3 17 2" xfId="30984" xr:uid="{00000000-0005-0000-0000-00000A790000}"/>
    <cellStyle name="Note 4 3 3 17 2 2" xfId="30985" xr:uid="{00000000-0005-0000-0000-00000B790000}"/>
    <cellStyle name="Note 4 3 3 17 3" xfId="30986" xr:uid="{00000000-0005-0000-0000-00000C790000}"/>
    <cellStyle name="Note 4 3 3 18" xfId="30987" xr:uid="{00000000-0005-0000-0000-00000D790000}"/>
    <cellStyle name="Note 4 3 3 18 2" xfId="30988" xr:uid="{00000000-0005-0000-0000-00000E790000}"/>
    <cellStyle name="Note 4 3 3 19" xfId="30989" xr:uid="{00000000-0005-0000-0000-00000F790000}"/>
    <cellStyle name="Note 4 3 3 2" xfId="30990" xr:uid="{00000000-0005-0000-0000-000010790000}"/>
    <cellStyle name="Note 4 3 3 2 10" xfId="30991" xr:uid="{00000000-0005-0000-0000-000011790000}"/>
    <cellStyle name="Note 4 3 3 2 10 2" xfId="30992" xr:uid="{00000000-0005-0000-0000-000012790000}"/>
    <cellStyle name="Note 4 3 3 2 10 2 2" xfId="30993" xr:uid="{00000000-0005-0000-0000-000013790000}"/>
    <cellStyle name="Note 4 3 3 2 10 3" xfId="30994" xr:uid="{00000000-0005-0000-0000-000014790000}"/>
    <cellStyle name="Note 4 3 3 2 11" xfId="30995" xr:uid="{00000000-0005-0000-0000-000015790000}"/>
    <cellStyle name="Note 4 3 3 2 11 2" xfId="30996" xr:uid="{00000000-0005-0000-0000-000016790000}"/>
    <cellStyle name="Note 4 3 3 2 11 2 2" xfId="30997" xr:uid="{00000000-0005-0000-0000-000017790000}"/>
    <cellStyle name="Note 4 3 3 2 11 3" xfId="30998" xr:uid="{00000000-0005-0000-0000-000018790000}"/>
    <cellStyle name="Note 4 3 3 2 12" xfId="30999" xr:uid="{00000000-0005-0000-0000-000019790000}"/>
    <cellStyle name="Note 4 3 3 2 12 2" xfId="31000" xr:uid="{00000000-0005-0000-0000-00001A790000}"/>
    <cellStyle name="Note 4 3 3 2 12 2 2" xfId="31001" xr:uid="{00000000-0005-0000-0000-00001B790000}"/>
    <cellStyle name="Note 4 3 3 2 12 3" xfId="31002" xr:uid="{00000000-0005-0000-0000-00001C790000}"/>
    <cellStyle name="Note 4 3 3 2 13" xfId="31003" xr:uid="{00000000-0005-0000-0000-00001D790000}"/>
    <cellStyle name="Note 4 3 3 2 13 2" xfId="31004" xr:uid="{00000000-0005-0000-0000-00001E790000}"/>
    <cellStyle name="Note 4 3 3 2 13 2 2" xfId="31005" xr:uid="{00000000-0005-0000-0000-00001F790000}"/>
    <cellStyle name="Note 4 3 3 2 13 3" xfId="31006" xr:uid="{00000000-0005-0000-0000-000020790000}"/>
    <cellStyle name="Note 4 3 3 2 14" xfId="31007" xr:uid="{00000000-0005-0000-0000-000021790000}"/>
    <cellStyle name="Note 4 3 3 2 14 2" xfId="31008" xr:uid="{00000000-0005-0000-0000-000022790000}"/>
    <cellStyle name="Note 4 3 3 2 14 2 2" xfId="31009" xr:uid="{00000000-0005-0000-0000-000023790000}"/>
    <cellStyle name="Note 4 3 3 2 14 3" xfId="31010" xr:uid="{00000000-0005-0000-0000-000024790000}"/>
    <cellStyle name="Note 4 3 3 2 15" xfId="31011" xr:uid="{00000000-0005-0000-0000-000025790000}"/>
    <cellStyle name="Note 4 3 3 2 15 2" xfId="31012" xr:uid="{00000000-0005-0000-0000-000026790000}"/>
    <cellStyle name="Note 4 3 3 2 15 2 2" xfId="31013" xr:uid="{00000000-0005-0000-0000-000027790000}"/>
    <cellStyle name="Note 4 3 3 2 15 3" xfId="31014" xr:uid="{00000000-0005-0000-0000-000028790000}"/>
    <cellStyle name="Note 4 3 3 2 16" xfId="31015" xr:uid="{00000000-0005-0000-0000-000029790000}"/>
    <cellStyle name="Note 4 3 3 2 16 2" xfId="31016" xr:uid="{00000000-0005-0000-0000-00002A790000}"/>
    <cellStyle name="Note 4 3 3 2 16 2 2" xfId="31017" xr:uid="{00000000-0005-0000-0000-00002B790000}"/>
    <cellStyle name="Note 4 3 3 2 16 3" xfId="31018" xr:uid="{00000000-0005-0000-0000-00002C790000}"/>
    <cellStyle name="Note 4 3 3 2 17" xfId="31019" xr:uid="{00000000-0005-0000-0000-00002D790000}"/>
    <cellStyle name="Note 4 3 3 2 17 2" xfId="31020" xr:uid="{00000000-0005-0000-0000-00002E790000}"/>
    <cellStyle name="Note 4 3 3 2 17 2 2" xfId="31021" xr:uid="{00000000-0005-0000-0000-00002F790000}"/>
    <cellStyle name="Note 4 3 3 2 17 3" xfId="31022" xr:uid="{00000000-0005-0000-0000-000030790000}"/>
    <cellStyle name="Note 4 3 3 2 18" xfId="31023" xr:uid="{00000000-0005-0000-0000-000031790000}"/>
    <cellStyle name="Note 4 3 3 2 18 2" xfId="31024" xr:uid="{00000000-0005-0000-0000-000032790000}"/>
    <cellStyle name="Note 4 3 3 2 18 2 2" xfId="31025" xr:uid="{00000000-0005-0000-0000-000033790000}"/>
    <cellStyle name="Note 4 3 3 2 18 3" xfId="31026" xr:uid="{00000000-0005-0000-0000-000034790000}"/>
    <cellStyle name="Note 4 3 3 2 19" xfId="31027" xr:uid="{00000000-0005-0000-0000-000035790000}"/>
    <cellStyle name="Note 4 3 3 2 19 2" xfId="31028" xr:uid="{00000000-0005-0000-0000-000036790000}"/>
    <cellStyle name="Note 4 3 3 2 19 2 2" xfId="31029" xr:uid="{00000000-0005-0000-0000-000037790000}"/>
    <cellStyle name="Note 4 3 3 2 19 3" xfId="31030" xr:uid="{00000000-0005-0000-0000-000038790000}"/>
    <cellStyle name="Note 4 3 3 2 2" xfId="31031" xr:uid="{00000000-0005-0000-0000-000039790000}"/>
    <cellStyle name="Note 4 3 3 2 2 2" xfId="31032" xr:uid="{00000000-0005-0000-0000-00003A790000}"/>
    <cellStyle name="Note 4 3 3 2 2 2 2" xfId="31033" xr:uid="{00000000-0005-0000-0000-00003B790000}"/>
    <cellStyle name="Note 4 3 3 2 2 3" xfId="31034" xr:uid="{00000000-0005-0000-0000-00003C790000}"/>
    <cellStyle name="Note 4 3 3 2 2 4" xfId="31035" xr:uid="{00000000-0005-0000-0000-00003D790000}"/>
    <cellStyle name="Note 4 3 3 2 20" xfId="31036" xr:uid="{00000000-0005-0000-0000-00003E790000}"/>
    <cellStyle name="Note 4 3 3 2 20 2" xfId="31037" xr:uid="{00000000-0005-0000-0000-00003F790000}"/>
    <cellStyle name="Note 4 3 3 2 20 2 2" xfId="31038" xr:uid="{00000000-0005-0000-0000-000040790000}"/>
    <cellStyle name="Note 4 3 3 2 20 3" xfId="31039" xr:uid="{00000000-0005-0000-0000-000041790000}"/>
    <cellStyle name="Note 4 3 3 2 21" xfId="31040" xr:uid="{00000000-0005-0000-0000-000042790000}"/>
    <cellStyle name="Note 4 3 3 2 21 2" xfId="31041" xr:uid="{00000000-0005-0000-0000-000043790000}"/>
    <cellStyle name="Note 4 3 3 2 22" xfId="31042" xr:uid="{00000000-0005-0000-0000-000044790000}"/>
    <cellStyle name="Note 4 3 3 2 23" xfId="31043" xr:uid="{00000000-0005-0000-0000-000045790000}"/>
    <cellStyle name="Note 4 3 3 2 3" xfId="31044" xr:uid="{00000000-0005-0000-0000-000046790000}"/>
    <cellStyle name="Note 4 3 3 2 3 2" xfId="31045" xr:uid="{00000000-0005-0000-0000-000047790000}"/>
    <cellStyle name="Note 4 3 3 2 3 2 2" xfId="31046" xr:uid="{00000000-0005-0000-0000-000048790000}"/>
    <cellStyle name="Note 4 3 3 2 3 3" xfId="31047" xr:uid="{00000000-0005-0000-0000-000049790000}"/>
    <cellStyle name="Note 4 3 3 2 3 4" xfId="31048" xr:uid="{00000000-0005-0000-0000-00004A790000}"/>
    <cellStyle name="Note 4 3 3 2 4" xfId="31049" xr:uid="{00000000-0005-0000-0000-00004B790000}"/>
    <cellStyle name="Note 4 3 3 2 4 2" xfId="31050" xr:uid="{00000000-0005-0000-0000-00004C790000}"/>
    <cellStyle name="Note 4 3 3 2 4 2 2" xfId="31051" xr:uid="{00000000-0005-0000-0000-00004D790000}"/>
    <cellStyle name="Note 4 3 3 2 4 3" xfId="31052" xr:uid="{00000000-0005-0000-0000-00004E790000}"/>
    <cellStyle name="Note 4 3 3 2 5" xfId="31053" xr:uid="{00000000-0005-0000-0000-00004F790000}"/>
    <cellStyle name="Note 4 3 3 2 5 2" xfId="31054" xr:uid="{00000000-0005-0000-0000-000050790000}"/>
    <cellStyle name="Note 4 3 3 2 5 2 2" xfId="31055" xr:uid="{00000000-0005-0000-0000-000051790000}"/>
    <cellStyle name="Note 4 3 3 2 5 3" xfId="31056" xr:uid="{00000000-0005-0000-0000-000052790000}"/>
    <cellStyle name="Note 4 3 3 2 6" xfId="31057" xr:uid="{00000000-0005-0000-0000-000053790000}"/>
    <cellStyle name="Note 4 3 3 2 6 2" xfId="31058" xr:uid="{00000000-0005-0000-0000-000054790000}"/>
    <cellStyle name="Note 4 3 3 2 6 2 2" xfId="31059" xr:uid="{00000000-0005-0000-0000-000055790000}"/>
    <cellStyle name="Note 4 3 3 2 6 3" xfId="31060" xr:uid="{00000000-0005-0000-0000-000056790000}"/>
    <cellStyle name="Note 4 3 3 2 7" xfId="31061" xr:uid="{00000000-0005-0000-0000-000057790000}"/>
    <cellStyle name="Note 4 3 3 2 7 2" xfId="31062" xr:uid="{00000000-0005-0000-0000-000058790000}"/>
    <cellStyle name="Note 4 3 3 2 7 2 2" xfId="31063" xr:uid="{00000000-0005-0000-0000-000059790000}"/>
    <cellStyle name="Note 4 3 3 2 7 3" xfId="31064" xr:uid="{00000000-0005-0000-0000-00005A790000}"/>
    <cellStyle name="Note 4 3 3 2 8" xfId="31065" xr:uid="{00000000-0005-0000-0000-00005B790000}"/>
    <cellStyle name="Note 4 3 3 2 8 2" xfId="31066" xr:uid="{00000000-0005-0000-0000-00005C790000}"/>
    <cellStyle name="Note 4 3 3 2 8 2 2" xfId="31067" xr:uid="{00000000-0005-0000-0000-00005D790000}"/>
    <cellStyle name="Note 4 3 3 2 8 3" xfId="31068" xr:uid="{00000000-0005-0000-0000-00005E790000}"/>
    <cellStyle name="Note 4 3 3 2 9" xfId="31069" xr:uid="{00000000-0005-0000-0000-00005F790000}"/>
    <cellStyle name="Note 4 3 3 2 9 2" xfId="31070" xr:uid="{00000000-0005-0000-0000-000060790000}"/>
    <cellStyle name="Note 4 3 3 2 9 2 2" xfId="31071" xr:uid="{00000000-0005-0000-0000-000061790000}"/>
    <cellStyle name="Note 4 3 3 2 9 3" xfId="31072" xr:uid="{00000000-0005-0000-0000-000062790000}"/>
    <cellStyle name="Note 4 3 3 20" xfId="31073" xr:uid="{00000000-0005-0000-0000-000063790000}"/>
    <cellStyle name="Note 4 3 3 3" xfId="31074" xr:uid="{00000000-0005-0000-0000-000064790000}"/>
    <cellStyle name="Note 4 3 3 3 2" xfId="31075" xr:uid="{00000000-0005-0000-0000-000065790000}"/>
    <cellStyle name="Note 4 3 3 3 2 2" xfId="31076" xr:uid="{00000000-0005-0000-0000-000066790000}"/>
    <cellStyle name="Note 4 3 3 3 3" xfId="31077" xr:uid="{00000000-0005-0000-0000-000067790000}"/>
    <cellStyle name="Note 4 3 3 3 4" xfId="31078" xr:uid="{00000000-0005-0000-0000-000068790000}"/>
    <cellStyle name="Note 4 3 3 4" xfId="31079" xr:uid="{00000000-0005-0000-0000-000069790000}"/>
    <cellStyle name="Note 4 3 3 4 2" xfId="31080" xr:uid="{00000000-0005-0000-0000-00006A790000}"/>
    <cellStyle name="Note 4 3 3 4 2 2" xfId="31081" xr:uid="{00000000-0005-0000-0000-00006B790000}"/>
    <cellStyle name="Note 4 3 3 4 3" xfId="31082" xr:uid="{00000000-0005-0000-0000-00006C790000}"/>
    <cellStyle name="Note 4 3 3 4 4" xfId="31083" xr:uid="{00000000-0005-0000-0000-00006D790000}"/>
    <cellStyle name="Note 4 3 3 5" xfId="31084" xr:uid="{00000000-0005-0000-0000-00006E790000}"/>
    <cellStyle name="Note 4 3 3 5 2" xfId="31085" xr:uid="{00000000-0005-0000-0000-00006F790000}"/>
    <cellStyle name="Note 4 3 3 5 2 2" xfId="31086" xr:uid="{00000000-0005-0000-0000-000070790000}"/>
    <cellStyle name="Note 4 3 3 5 3" xfId="31087" xr:uid="{00000000-0005-0000-0000-000071790000}"/>
    <cellStyle name="Note 4 3 3 6" xfId="31088" xr:uid="{00000000-0005-0000-0000-000072790000}"/>
    <cellStyle name="Note 4 3 3 6 2" xfId="31089" xr:uid="{00000000-0005-0000-0000-000073790000}"/>
    <cellStyle name="Note 4 3 3 6 2 2" xfId="31090" xr:uid="{00000000-0005-0000-0000-000074790000}"/>
    <cellStyle name="Note 4 3 3 6 3" xfId="31091" xr:uid="{00000000-0005-0000-0000-000075790000}"/>
    <cellStyle name="Note 4 3 3 7" xfId="31092" xr:uid="{00000000-0005-0000-0000-000076790000}"/>
    <cellStyle name="Note 4 3 3 7 2" xfId="31093" xr:uid="{00000000-0005-0000-0000-000077790000}"/>
    <cellStyle name="Note 4 3 3 7 2 2" xfId="31094" xr:uid="{00000000-0005-0000-0000-000078790000}"/>
    <cellStyle name="Note 4 3 3 7 3" xfId="31095" xr:uid="{00000000-0005-0000-0000-000079790000}"/>
    <cellStyle name="Note 4 3 3 8" xfId="31096" xr:uid="{00000000-0005-0000-0000-00007A790000}"/>
    <cellStyle name="Note 4 3 3 8 2" xfId="31097" xr:uid="{00000000-0005-0000-0000-00007B790000}"/>
    <cellStyle name="Note 4 3 3 8 2 2" xfId="31098" xr:uid="{00000000-0005-0000-0000-00007C790000}"/>
    <cellStyle name="Note 4 3 3 8 3" xfId="31099" xr:uid="{00000000-0005-0000-0000-00007D790000}"/>
    <cellStyle name="Note 4 3 3 9" xfId="31100" xr:uid="{00000000-0005-0000-0000-00007E790000}"/>
    <cellStyle name="Note 4 3 3 9 2" xfId="31101" xr:uid="{00000000-0005-0000-0000-00007F790000}"/>
    <cellStyle name="Note 4 3 3 9 2 2" xfId="31102" xr:uid="{00000000-0005-0000-0000-000080790000}"/>
    <cellStyle name="Note 4 3 3 9 3" xfId="31103" xr:uid="{00000000-0005-0000-0000-000081790000}"/>
    <cellStyle name="Note 4 3 4" xfId="31104" xr:uid="{00000000-0005-0000-0000-000082790000}"/>
    <cellStyle name="Note 4 3 4 10" xfId="31105" xr:uid="{00000000-0005-0000-0000-000083790000}"/>
    <cellStyle name="Note 4 3 4 10 2" xfId="31106" xr:uid="{00000000-0005-0000-0000-000084790000}"/>
    <cellStyle name="Note 4 3 4 10 2 2" xfId="31107" xr:uid="{00000000-0005-0000-0000-000085790000}"/>
    <cellStyle name="Note 4 3 4 10 3" xfId="31108" xr:uid="{00000000-0005-0000-0000-000086790000}"/>
    <cellStyle name="Note 4 3 4 11" xfId="31109" xr:uid="{00000000-0005-0000-0000-000087790000}"/>
    <cellStyle name="Note 4 3 4 11 2" xfId="31110" xr:uid="{00000000-0005-0000-0000-000088790000}"/>
    <cellStyle name="Note 4 3 4 11 2 2" xfId="31111" xr:uid="{00000000-0005-0000-0000-000089790000}"/>
    <cellStyle name="Note 4 3 4 11 3" xfId="31112" xr:uid="{00000000-0005-0000-0000-00008A790000}"/>
    <cellStyle name="Note 4 3 4 12" xfId="31113" xr:uid="{00000000-0005-0000-0000-00008B790000}"/>
    <cellStyle name="Note 4 3 4 12 2" xfId="31114" xr:uid="{00000000-0005-0000-0000-00008C790000}"/>
    <cellStyle name="Note 4 3 4 12 2 2" xfId="31115" xr:uid="{00000000-0005-0000-0000-00008D790000}"/>
    <cellStyle name="Note 4 3 4 12 3" xfId="31116" xr:uid="{00000000-0005-0000-0000-00008E790000}"/>
    <cellStyle name="Note 4 3 4 13" xfId="31117" xr:uid="{00000000-0005-0000-0000-00008F790000}"/>
    <cellStyle name="Note 4 3 4 13 2" xfId="31118" xr:uid="{00000000-0005-0000-0000-000090790000}"/>
    <cellStyle name="Note 4 3 4 13 2 2" xfId="31119" xr:uid="{00000000-0005-0000-0000-000091790000}"/>
    <cellStyle name="Note 4 3 4 13 3" xfId="31120" xr:uid="{00000000-0005-0000-0000-000092790000}"/>
    <cellStyle name="Note 4 3 4 14" xfId="31121" xr:uid="{00000000-0005-0000-0000-000093790000}"/>
    <cellStyle name="Note 4 3 4 14 2" xfId="31122" xr:uid="{00000000-0005-0000-0000-000094790000}"/>
    <cellStyle name="Note 4 3 4 14 2 2" xfId="31123" xr:uid="{00000000-0005-0000-0000-000095790000}"/>
    <cellStyle name="Note 4 3 4 14 3" xfId="31124" xr:uid="{00000000-0005-0000-0000-000096790000}"/>
    <cellStyle name="Note 4 3 4 15" xfId="31125" xr:uid="{00000000-0005-0000-0000-000097790000}"/>
    <cellStyle name="Note 4 3 4 15 2" xfId="31126" xr:uid="{00000000-0005-0000-0000-000098790000}"/>
    <cellStyle name="Note 4 3 4 15 2 2" xfId="31127" xr:uid="{00000000-0005-0000-0000-000099790000}"/>
    <cellStyle name="Note 4 3 4 15 3" xfId="31128" xr:uid="{00000000-0005-0000-0000-00009A790000}"/>
    <cellStyle name="Note 4 3 4 16" xfId="31129" xr:uid="{00000000-0005-0000-0000-00009B790000}"/>
    <cellStyle name="Note 4 3 4 16 2" xfId="31130" xr:uid="{00000000-0005-0000-0000-00009C790000}"/>
    <cellStyle name="Note 4 3 4 16 2 2" xfId="31131" xr:uid="{00000000-0005-0000-0000-00009D790000}"/>
    <cellStyle name="Note 4 3 4 16 3" xfId="31132" xr:uid="{00000000-0005-0000-0000-00009E790000}"/>
    <cellStyle name="Note 4 3 4 17" xfId="31133" xr:uid="{00000000-0005-0000-0000-00009F790000}"/>
    <cellStyle name="Note 4 3 4 17 2" xfId="31134" xr:uid="{00000000-0005-0000-0000-0000A0790000}"/>
    <cellStyle name="Note 4 3 4 17 2 2" xfId="31135" xr:uid="{00000000-0005-0000-0000-0000A1790000}"/>
    <cellStyle name="Note 4 3 4 17 3" xfId="31136" xr:uid="{00000000-0005-0000-0000-0000A2790000}"/>
    <cellStyle name="Note 4 3 4 18" xfId="31137" xr:uid="{00000000-0005-0000-0000-0000A3790000}"/>
    <cellStyle name="Note 4 3 4 18 2" xfId="31138" xr:uid="{00000000-0005-0000-0000-0000A4790000}"/>
    <cellStyle name="Note 4 3 4 18 2 2" xfId="31139" xr:uid="{00000000-0005-0000-0000-0000A5790000}"/>
    <cellStyle name="Note 4 3 4 18 3" xfId="31140" xr:uid="{00000000-0005-0000-0000-0000A6790000}"/>
    <cellStyle name="Note 4 3 4 19" xfId="31141" xr:uid="{00000000-0005-0000-0000-0000A7790000}"/>
    <cellStyle name="Note 4 3 4 19 2" xfId="31142" xr:uid="{00000000-0005-0000-0000-0000A8790000}"/>
    <cellStyle name="Note 4 3 4 19 2 2" xfId="31143" xr:uid="{00000000-0005-0000-0000-0000A9790000}"/>
    <cellStyle name="Note 4 3 4 19 3" xfId="31144" xr:uid="{00000000-0005-0000-0000-0000AA790000}"/>
    <cellStyle name="Note 4 3 4 2" xfId="31145" xr:uid="{00000000-0005-0000-0000-0000AB790000}"/>
    <cellStyle name="Note 4 3 4 2 10" xfId="31146" xr:uid="{00000000-0005-0000-0000-0000AC790000}"/>
    <cellStyle name="Note 4 3 4 2 10 2" xfId="31147" xr:uid="{00000000-0005-0000-0000-0000AD790000}"/>
    <cellStyle name="Note 4 3 4 2 10 2 2" xfId="31148" xr:uid="{00000000-0005-0000-0000-0000AE790000}"/>
    <cellStyle name="Note 4 3 4 2 10 3" xfId="31149" xr:uid="{00000000-0005-0000-0000-0000AF790000}"/>
    <cellStyle name="Note 4 3 4 2 11" xfId="31150" xr:uid="{00000000-0005-0000-0000-0000B0790000}"/>
    <cellStyle name="Note 4 3 4 2 11 2" xfId="31151" xr:uid="{00000000-0005-0000-0000-0000B1790000}"/>
    <cellStyle name="Note 4 3 4 2 11 2 2" xfId="31152" xr:uid="{00000000-0005-0000-0000-0000B2790000}"/>
    <cellStyle name="Note 4 3 4 2 11 3" xfId="31153" xr:uid="{00000000-0005-0000-0000-0000B3790000}"/>
    <cellStyle name="Note 4 3 4 2 12" xfId="31154" xr:uid="{00000000-0005-0000-0000-0000B4790000}"/>
    <cellStyle name="Note 4 3 4 2 12 2" xfId="31155" xr:uid="{00000000-0005-0000-0000-0000B5790000}"/>
    <cellStyle name="Note 4 3 4 2 12 2 2" xfId="31156" xr:uid="{00000000-0005-0000-0000-0000B6790000}"/>
    <cellStyle name="Note 4 3 4 2 12 3" xfId="31157" xr:uid="{00000000-0005-0000-0000-0000B7790000}"/>
    <cellStyle name="Note 4 3 4 2 13" xfId="31158" xr:uid="{00000000-0005-0000-0000-0000B8790000}"/>
    <cellStyle name="Note 4 3 4 2 13 2" xfId="31159" xr:uid="{00000000-0005-0000-0000-0000B9790000}"/>
    <cellStyle name="Note 4 3 4 2 13 2 2" xfId="31160" xr:uid="{00000000-0005-0000-0000-0000BA790000}"/>
    <cellStyle name="Note 4 3 4 2 13 3" xfId="31161" xr:uid="{00000000-0005-0000-0000-0000BB790000}"/>
    <cellStyle name="Note 4 3 4 2 14" xfId="31162" xr:uid="{00000000-0005-0000-0000-0000BC790000}"/>
    <cellStyle name="Note 4 3 4 2 14 2" xfId="31163" xr:uid="{00000000-0005-0000-0000-0000BD790000}"/>
    <cellStyle name="Note 4 3 4 2 14 2 2" xfId="31164" xr:uid="{00000000-0005-0000-0000-0000BE790000}"/>
    <cellStyle name="Note 4 3 4 2 14 3" xfId="31165" xr:uid="{00000000-0005-0000-0000-0000BF790000}"/>
    <cellStyle name="Note 4 3 4 2 15" xfId="31166" xr:uid="{00000000-0005-0000-0000-0000C0790000}"/>
    <cellStyle name="Note 4 3 4 2 15 2" xfId="31167" xr:uid="{00000000-0005-0000-0000-0000C1790000}"/>
    <cellStyle name="Note 4 3 4 2 15 2 2" xfId="31168" xr:uid="{00000000-0005-0000-0000-0000C2790000}"/>
    <cellStyle name="Note 4 3 4 2 15 3" xfId="31169" xr:uid="{00000000-0005-0000-0000-0000C3790000}"/>
    <cellStyle name="Note 4 3 4 2 16" xfId="31170" xr:uid="{00000000-0005-0000-0000-0000C4790000}"/>
    <cellStyle name="Note 4 3 4 2 16 2" xfId="31171" xr:uid="{00000000-0005-0000-0000-0000C5790000}"/>
    <cellStyle name="Note 4 3 4 2 16 2 2" xfId="31172" xr:uid="{00000000-0005-0000-0000-0000C6790000}"/>
    <cellStyle name="Note 4 3 4 2 16 3" xfId="31173" xr:uid="{00000000-0005-0000-0000-0000C7790000}"/>
    <cellStyle name="Note 4 3 4 2 17" xfId="31174" xr:uid="{00000000-0005-0000-0000-0000C8790000}"/>
    <cellStyle name="Note 4 3 4 2 17 2" xfId="31175" xr:uid="{00000000-0005-0000-0000-0000C9790000}"/>
    <cellStyle name="Note 4 3 4 2 17 2 2" xfId="31176" xr:uid="{00000000-0005-0000-0000-0000CA790000}"/>
    <cellStyle name="Note 4 3 4 2 17 3" xfId="31177" xr:uid="{00000000-0005-0000-0000-0000CB790000}"/>
    <cellStyle name="Note 4 3 4 2 18" xfId="31178" xr:uid="{00000000-0005-0000-0000-0000CC790000}"/>
    <cellStyle name="Note 4 3 4 2 18 2" xfId="31179" xr:uid="{00000000-0005-0000-0000-0000CD790000}"/>
    <cellStyle name="Note 4 3 4 2 18 2 2" xfId="31180" xr:uid="{00000000-0005-0000-0000-0000CE790000}"/>
    <cellStyle name="Note 4 3 4 2 18 3" xfId="31181" xr:uid="{00000000-0005-0000-0000-0000CF790000}"/>
    <cellStyle name="Note 4 3 4 2 19" xfId="31182" xr:uid="{00000000-0005-0000-0000-0000D0790000}"/>
    <cellStyle name="Note 4 3 4 2 19 2" xfId="31183" xr:uid="{00000000-0005-0000-0000-0000D1790000}"/>
    <cellStyle name="Note 4 3 4 2 19 2 2" xfId="31184" xr:uid="{00000000-0005-0000-0000-0000D2790000}"/>
    <cellStyle name="Note 4 3 4 2 19 3" xfId="31185" xr:uid="{00000000-0005-0000-0000-0000D3790000}"/>
    <cellStyle name="Note 4 3 4 2 2" xfId="31186" xr:uid="{00000000-0005-0000-0000-0000D4790000}"/>
    <cellStyle name="Note 4 3 4 2 2 2" xfId="31187" xr:uid="{00000000-0005-0000-0000-0000D5790000}"/>
    <cellStyle name="Note 4 3 4 2 2 2 2" xfId="31188" xr:uid="{00000000-0005-0000-0000-0000D6790000}"/>
    <cellStyle name="Note 4 3 4 2 2 3" xfId="31189" xr:uid="{00000000-0005-0000-0000-0000D7790000}"/>
    <cellStyle name="Note 4 3 4 2 2 4" xfId="31190" xr:uid="{00000000-0005-0000-0000-0000D8790000}"/>
    <cellStyle name="Note 4 3 4 2 20" xfId="31191" xr:uid="{00000000-0005-0000-0000-0000D9790000}"/>
    <cellStyle name="Note 4 3 4 2 20 2" xfId="31192" xr:uid="{00000000-0005-0000-0000-0000DA790000}"/>
    <cellStyle name="Note 4 3 4 2 20 2 2" xfId="31193" xr:uid="{00000000-0005-0000-0000-0000DB790000}"/>
    <cellStyle name="Note 4 3 4 2 20 3" xfId="31194" xr:uid="{00000000-0005-0000-0000-0000DC790000}"/>
    <cellStyle name="Note 4 3 4 2 21" xfId="31195" xr:uid="{00000000-0005-0000-0000-0000DD790000}"/>
    <cellStyle name="Note 4 3 4 2 21 2" xfId="31196" xr:uid="{00000000-0005-0000-0000-0000DE790000}"/>
    <cellStyle name="Note 4 3 4 2 22" xfId="31197" xr:uid="{00000000-0005-0000-0000-0000DF790000}"/>
    <cellStyle name="Note 4 3 4 2 23" xfId="31198" xr:uid="{00000000-0005-0000-0000-0000E0790000}"/>
    <cellStyle name="Note 4 3 4 2 3" xfId="31199" xr:uid="{00000000-0005-0000-0000-0000E1790000}"/>
    <cellStyle name="Note 4 3 4 2 3 2" xfId="31200" xr:uid="{00000000-0005-0000-0000-0000E2790000}"/>
    <cellStyle name="Note 4 3 4 2 3 2 2" xfId="31201" xr:uid="{00000000-0005-0000-0000-0000E3790000}"/>
    <cellStyle name="Note 4 3 4 2 3 3" xfId="31202" xr:uid="{00000000-0005-0000-0000-0000E4790000}"/>
    <cellStyle name="Note 4 3 4 2 4" xfId="31203" xr:uid="{00000000-0005-0000-0000-0000E5790000}"/>
    <cellStyle name="Note 4 3 4 2 4 2" xfId="31204" xr:uid="{00000000-0005-0000-0000-0000E6790000}"/>
    <cellStyle name="Note 4 3 4 2 4 2 2" xfId="31205" xr:uid="{00000000-0005-0000-0000-0000E7790000}"/>
    <cellStyle name="Note 4 3 4 2 4 3" xfId="31206" xr:uid="{00000000-0005-0000-0000-0000E8790000}"/>
    <cellStyle name="Note 4 3 4 2 5" xfId="31207" xr:uid="{00000000-0005-0000-0000-0000E9790000}"/>
    <cellStyle name="Note 4 3 4 2 5 2" xfId="31208" xr:uid="{00000000-0005-0000-0000-0000EA790000}"/>
    <cellStyle name="Note 4 3 4 2 5 2 2" xfId="31209" xr:uid="{00000000-0005-0000-0000-0000EB790000}"/>
    <cellStyle name="Note 4 3 4 2 5 3" xfId="31210" xr:uid="{00000000-0005-0000-0000-0000EC790000}"/>
    <cellStyle name="Note 4 3 4 2 6" xfId="31211" xr:uid="{00000000-0005-0000-0000-0000ED790000}"/>
    <cellStyle name="Note 4 3 4 2 6 2" xfId="31212" xr:uid="{00000000-0005-0000-0000-0000EE790000}"/>
    <cellStyle name="Note 4 3 4 2 6 2 2" xfId="31213" xr:uid="{00000000-0005-0000-0000-0000EF790000}"/>
    <cellStyle name="Note 4 3 4 2 6 3" xfId="31214" xr:uid="{00000000-0005-0000-0000-0000F0790000}"/>
    <cellStyle name="Note 4 3 4 2 7" xfId="31215" xr:uid="{00000000-0005-0000-0000-0000F1790000}"/>
    <cellStyle name="Note 4 3 4 2 7 2" xfId="31216" xr:uid="{00000000-0005-0000-0000-0000F2790000}"/>
    <cellStyle name="Note 4 3 4 2 7 2 2" xfId="31217" xr:uid="{00000000-0005-0000-0000-0000F3790000}"/>
    <cellStyle name="Note 4 3 4 2 7 3" xfId="31218" xr:uid="{00000000-0005-0000-0000-0000F4790000}"/>
    <cellStyle name="Note 4 3 4 2 8" xfId="31219" xr:uid="{00000000-0005-0000-0000-0000F5790000}"/>
    <cellStyle name="Note 4 3 4 2 8 2" xfId="31220" xr:uid="{00000000-0005-0000-0000-0000F6790000}"/>
    <cellStyle name="Note 4 3 4 2 8 2 2" xfId="31221" xr:uid="{00000000-0005-0000-0000-0000F7790000}"/>
    <cellStyle name="Note 4 3 4 2 8 3" xfId="31222" xr:uid="{00000000-0005-0000-0000-0000F8790000}"/>
    <cellStyle name="Note 4 3 4 2 9" xfId="31223" xr:uid="{00000000-0005-0000-0000-0000F9790000}"/>
    <cellStyle name="Note 4 3 4 2 9 2" xfId="31224" xr:uid="{00000000-0005-0000-0000-0000FA790000}"/>
    <cellStyle name="Note 4 3 4 2 9 2 2" xfId="31225" xr:uid="{00000000-0005-0000-0000-0000FB790000}"/>
    <cellStyle name="Note 4 3 4 2 9 3" xfId="31226" xr:uid="{00000000-0005-0000-0000-0000FC790000}"/>
    <cellStyle name="Note 4 3 4 20" xfId="31227" xr:uid="{00000000-0005-0000-0000-0000FD790000}"/>
    <cellStyle name="Note 4 3 4 20 2" xfId="31228" xr:uid="{00000000-0005-0000-0000-0000FE790000}"/>
    <cellStyle name="Note 4 3 4 20 2 2" xfId="31229" xr:uid="{00000000-0005-0000-0000-0000FF790000}"/>
    <cellStyle name="Note 4 3 4 20 3" xfId="31230" xr:uid="{00000000-0005-0000-0000-0000007A0000}"/>
    <cellStyle name="Note 4 3 4 21" xfId="31231" xr:uid="{00000000-0005-0000-0000-0000017A0000}"/>
    <cellStyle name="Note 4 3 4 21 2" xfId="31232" xr:uid="{00000000-0005-0000-0000-0000027A0000}"/>
    <cellStyle name="Note 4 3 4 21 2 2" xfId="31233" xr:uid="{00000000-0005-0000-0000-0000037A0000}"/>
    <cellStyle name="Note 4 3 4 21 3" xfId="31234" xr:uid="{00000000-0005-0000-0000-0000047A0000}"/>
    <cellStyle name="Note 4 3 4 22" xfId="31235" xr:uid="{00000000-0005-0000-0000-0000057A0000}"/>
    <cellStyle name="Note 4 3 4 22 2" xfId="31236" xr:uid="{00000000-0005-0000-0000-0000067A0000}"/>
    <cellStyle name="Note 4 3 4 23" xfId="31237" xr:uid="{00000000-0005-0000-0000-0000077A0000}"/>
    <cellStyle name="Note 4 3 4 24" xfId="31238" xr:uid="{00000000-0005-0000-0000-0000087A0000}"/>
    <cellStyle name="Note 4 3 4 3" xfId="31239" xr:uid="{00000000-0005-0000-0000-0000097A0000}"/>
    <cellStyle name="Note 4 3 4 3 2" xfId="31240" xr:uid="{00000000-0005-0000-0000-00000A7A0000}"/>
    <cellStyle name="Note 4 3 4 3 2 2" xfId="31241" xr:uid="{00000000-0005-0000-0000-00000B7A0000}"/>
    <cellStyle name="Note 4 3 4 3 3" xfId="31242" xr:uid="{00000000-0005-0000-0000-00000C7A0000}"/>
    <cellStyle name="Note 4 3 4 3 4" xfId="31243" xr:uid="{00000000-0005-0000-0000-00000D7A0000}"/>
    <cellStyle name="Note 4 3 4 4" xfId="31244" xr:uid="{00000000-0005-0000-0000-00000E7A0000}"/>
    <cellStyle name="Note 4 3 4 4 2" xfId="31245" xr:uid="{00000000-0005-0000-0000-00000F7A0000}"/>
    <cellStyle name="Note 4 3 4 4 2 2" xfId="31246" xr:uid="{00000000-0005-0000-0000-0000107A0000}"/>
    <cellStyle name="Note 4 3 4 4 3" xfId="31247" xr:uid="{00000000-0005-0000-0000-0000117A0000}"/>
    <cellStyle name="Note 4 3 4 4 4" xfId="31248" xr:uid="{00000000-0005-0000-0000-0000127A0000}"/>
    <cellStyle name="Note 4 3 4 5" xfId="31249" xr:uid="{00000000-0005-0000-0000-0000137A0000}"/>
    <cellStyle name="Note 4 3 4 5 2" xfId="31250" xr:uid="{00000000-0005-0000-0000-0000147A0000}"/>
    <cellStyle name="Note 4 3 4 5 2 2" xfId="31251" xr:uid="{00000000-0005-0000-0000-0000157A0000}"/>
    <cellStyle name="Note 4 3 4 5 3" xfId="31252" xr:uid="{00000000-0005-0000-0000-0000167A0000}"/>
    <cellStyle name="Note 4 3 4 6" xfId="31253" xr:uid="{00000000-0005-0000-0000-0000177A0000}"/>
    <cellStyle name="Note 4 3 4 6 2" xfId="31254" xr:uid="{00000000-0005-0000-0000-0000187A0000}"/>
    <cellStyle name="Note 4 3 4 6 2 2" xfId="31255" xr:uid="{00000000-0005-0000-0000-0000197A0000}"/>
    <cellStyle name="Note 4 3 4 6 3" xfId="31256" xr:uid="{00000000-0005-0000-0000-00001A7A0000}"/>
    <cellStyle name="Note 4 3 4 7" xfId="31257" xr:uid="{00000000-0005-0000-0000-00001B7A0000}"/>
    <cellStyle name="Note 4 3 4 7 2" xfId="31258" xr:uid="{00000000-0005-0000-0000-00001C7A0000}"/>
    <cellStyle name="Note 4 3 4 7 2 2" xfId="31259" xr:uid="{00000000-0005-0000-0000-00001D7A0000}"/>
    <cellStyle name="Note 4 3 4 7 3" xfId="31260" xr:uid="{00000000-0005-0000-0000-00001E7A0000}"/>
    <cellStyle name="Note 4 3 4 8" xfId="31261" xr:uid="{00000000-0005-0000-0000-00001F7A0000}"/>
    <cellStyle name="Note 4 3 4 8 2" xfId="31262" xr:uid="{00000000-0005-0000-0000-0000207A0000}"/>
    <cellStyle name="Note 4 3 4 8 2 2" xfId="31263" xr:uid="{00000000-0005-0000-0000-0000217A0000}"/>
    <cellStyle name="Note 4 3 4 8 3" xfId="31264" xr:uid="{00000000-0005-0000-0000-0000227A0000}"/>
    <cellStyle name="Note 4 3 4 9" xfId="31265" xr:uid="{00000000-0005-0000-0000-0000237A0000}"/>
    <cellStyle name="Note 4 3 4 9 2" xfId="31266" xr:uid="{00000000-0005-0000-0000-0000247A0000}"/>
    <cellStyle name="Note 4 3 4 9 2 2" xfId="31267" xr:uid="{00000000-0005-0000-0000-0000257A0000}"/>
    <cellStyle name="Note 4 3 4 9 3" xfId="31268" xr:uid="{00000000-0005-0000-0000-0000267A0000}"/>
    <cellStyle name="Note 4 3 5" xfId="31269" xr:uid="{00000000-0005-0000-0000-0000277A0000}"/>
    <cellStyle name="Note 4 3 5 10" xfId="31270" xr:uid="{00000000-0005-0000-0000-0000287A0000}"/>
    <cellStyle name="Note 4 3 5 10 2" xfId="31271" xr:uid="{00000000-0005-0000-0000-0000297A0000}"/>
    <cellStyle name="Note 4 3 5 10 2 2" xfId="31272" xr:uid="{00000000-0005-0000-0000-00002A7A0000}"/>
    <cellStyle name="Note 4 3 5 10 3" xfId="31273" xr:uid="{00000000-0005-0000-0000-00002B7A0000}"/>
    <cellStyle name="Note 4 3 5 11" xfId="31274" xr:uid="{00000000-0005-0000-0000-00002C7A0000}"/>
    <cellStyle name="Note 4 3 5 11 2" xfId="31275" xr:uid="{00000000-0005-0000-0000-00002D7A0000}"/>
    <cellStyle name="Note 4 3 5 11 2 2" xfId="31276" xr:uid="{00000000-0005-0000-0000-00002E7A0000}"/>
    <cellStyle name="Note 4 3 5 11 3" xfId="31277" xr:uid="{00000000-0005-0000-0000-00002F7A0000}"/>
    <cellStyle name="Note 4 3 5 12" xfId="31278" xr:uid="{00000000-0005-0000-0000-0000307A0000}"/>
    <cellStyle name="Note 4 3 5 12 2" xfId="31279" xr:uid="{00000000-0005-0000-0000-0000317A0000}"/>
    <cellStyle name="Note 4 3 5 12 2 2" xfId="31280" xr:uid="{00000000-0005-0000-0000-0000327A0000}"/>
    <cellStyle name="Note 4 3 5 12 3" xfId="31281" xr:uid="{00000000-0005-0000-0000-0000337A0000}"/>
    <cellStyle name="Note 4 3 5 13" xfId="31282" xr:uid="{00000000-0005-0000-0000-0000347A0000}"/>
    <cellStyle name="Note 4 3 5 13 2" xfId="31283" xr:uid="{00000000-0005-0000-0000-0000357A0000}"/>
    <cellStyle name="Note 4 3 5 13 2 2" xfId="31284" xr:uid="{00000000-0005-0000-0000-0000367A0000}"/>
    <cellStyle name="Note 4 3 5 13 3" xfId="31285" xr:uid="{00000000-0005-0000-0000-0000377A0000}"/>
    <cellStyle name="Note 4 3 5 14" xfId="31286" xr:uid="{00000000-0005-0000-0000-0000387A0000}"/>
    <cellStyle name="Note 4 3 5 14 2" xfId="31287" xr:uid="{00000000-0005-0000-0000-0000397A0000}"/>
    <cellStyle name="Note 4 3 5 14 2 2" xfId="31288" xr:uid="{00000000-0005-0000-0000-00003A7A0000}"/>
    <cellStyle name="Note 4 3 5 14 3" xfId="31289" xr:uid="{00000000-0005-0000-0000-00003B7A0000}"/>
    <cellStyle name="Note 4 3 5 15" xfId="31290" xr:uid="{00000000-0005-0000-0000-00003C7A0000}"/>
    <cellStyle name="Note 4 3 5 15 2" xfId="31291" xr:uid="{00000000-0005-0000-0000-00003D7A0000}"/>
    <cellStyle name="Note 4 3 5 15 2 2" xfId="31292" xr:uid="{00000000-0005-0000-0000-00003E7A0000}"/>
    <cellStyle name="Note 4 3 5 15 3" xfId="31293" xr:uid="{00000000-0005-0000-0000-00003F7A0000}"/>
    <cellStyle name="Note 4 3 5 16" xfId="31294" xr:uid="{00000000-0005-0000-0000-0000407A0000}"/>
    <cellStyle name="Note 4 3 5 16 2" xfId="31295" xr:uid="{00000000-0005-0000-0000-0000417A0000}"/>
    <cellStyle name="Note 4 3 5 16 2 2" xfId="31296" xr:uid="{00000000-0005-0000-0000-0000427A0000}"/>
    <cellStyle name="Note 4 3 5 16 3" xfId="31297" xr:uid="{00000000-0005-0000-0000-0000437A0000}"/>
    <cellStyle name="Note 4 3 5 17" xfId="31298" xr:uid="{00000000-0005-0000-0000-0000447A0000}"/>
    <cellStyle name="Note 4 3 5 17 2" xfId="31299" xr:uid="{00000000-0005-0000-0000-0000457A0000}"/>
    <cellStyle name="Note 4 3 5 17 2 2" xfId="31300" xr:uid="{00000000-0005-0000-0000-0000467A0000}"/>
    <cellStyle name="Note 4 3 5 17 3" xfId="31301" xr:uid="{00000000-0005-0000-0000-0000477A0000}"/>
    <cellStyle name="Note 4 3 5 18" xfId="31302" xr:uid="{00000000-0005-0000-0000-0000487A0000}"/>
    <cellStyle name="Note 4 3 5 18 2" xfId="31303" xr:uid="{00000000-0005-0000-0000-0000497A0000}"/>
    <cellStyle name="Note 4 3 5 18 2 2" xfId="31304" xr:uid="{00000000-0005-0000-0000-00004A7A0000}"/>
    <cellStyle name="Note 4 3 5 18 3" xfId="31305" xr:uid="{00000000-0005-0000-0000-00004B7A0000}"/>
    <cellStyle name="Note 4 3 5 19" xfId="31306" xr:uid="{00000000-0005-0000-0000-00004C7A0000}"/>
    <cellStyle name="Note 4 3 5 19 2" xfId="31307" xr:uid="{00000000-0005-0000-0000-00004D7A0000}"/>
    <cellStyle name="Note 4 3 5 19 2 2" xfId="31308" xr:uid="{00000000-0005-0000-0000-00004E7A0000}"/>
    <cellStyle name="Note 4 3 5 19 3" xfId="31309" xr:uid="{00000000-0005-0000-0000-00004F7A0000}"/>
    <cellStyle name="Note 4 3 5 2" xfId="31310" xr:uid="{00000000-0005-0000-0000-0000507A0000}"/>
    <cellStyle name="Note 4 3 5 2 2" xfId="31311" xr:uid="{00000000-0005-0000-0000-0000517A0000}"/>
    <cellStyle name="Note 4 3 5 2 2 2" xfId="31312" xr:uid="{00000000-0005-0000-0000-0000527A0000}"/>
    <cellStyle name="Note 4 3 5 2 3" xfId="31313" xr:uid="{00000000-0005-0000-0000-0000537A0000}"/>
    <cellStyle name="Note 4 3 5 2 4" xfId="31314" xr:uid="{00000000-0005-0000-0000-0000547A0000}"/>
    <cellStyle name="Note 4 3 5 20" xfId="31315" xr:uid="{00000000-0005-0000-0000-0000557A0000}"/>
    <cellStyle name="Note 4 3 5 20 2" xfId="31316" xr:uid="{00000000-0005-0000-0000-0000567A0000}"/>
    <cellStyle name="Note 4 3 5 20 2 2" xfId="31317" xr:uid="{00000000-0005-0000-0000-0000577A0000}"/>
    <cellStyle name="Note 4 3 5 20 3" xfId="31318" xr:uid="{00000000-0005-0000-0000-0000587A0000}"/>
    <cellStyle name="Note 4 3 5 21" xfId="31319" xr:uid="{00000000-0005-0000-0000-0000597A0000}"/>
    <cellStyle name="Note 4 3 5 21 2" xfId="31320" xr:uid="{00000000-0005-0000-0000-00005A7A0000}"/>
    <cellStyle name="Note 4 3 5 22" xfId="31321" xr:uid="{00000000-0005-0000-0000-00005B7A0000}"/>
    <cellStyle name="Note 4 3 5 23" xfId="31322" xr:uid="{00000000-0005-0000-0000-00005C7A0000}"/>
    <cellStyle name="Note 4 3 5 3" xfId="31323" xr:uid="{00000000-0005-0000-0000-00005D7A0000}"/>
    <cellStyle name="Note 4 3 5 3 2" xfId="31324" xr:uid="{00000000-0005-0000-0000-00005E7A0000}"/>
    <cellStyle name="Note 4 3 5 3 2 2" xfId="31325" xr:uid="{00000000-0005-0000-0000-00005F7A0000}"/>
    <cellStyle name="Note 4 3 5 3 3" xfId="31326" xr:uid="{00000000-0005-0000-0000-0000607A0000}"/>
    <cellStyle name="Note 4 3 5 4" xfId="31327" xr:uid="{00000000-0005-0000-0000-0000617A0000}"/>
    <cellStyle name="Note 4 3 5 4 2" xfId="31328" xr:uid="{00000000-0005-0000-0000-0000627A0000}"/>
    <cellStyle name="Note 4 3 5 4 2 2" xfId="31329" xr:uid="{00000000-0005-0000-0000-0000637A0000}"/>
    <cellStyle name="Note 4 3 5 4 3" xfId="31330" xr:uid="{00000000-0005-0000-0000-0000647A0000}"/>
    <cellStyle name="Note 4 3 5 5" xfId="31331" xr:uid="{00000000-0005-0000-0000-0000657A0000}"/>
    <cellStyle name="Note 4 3 5 5 2" xfId="31332" xr:uid="{00000000-0005-0000-0000-0000667A0000}"/>
    <cellStyle name="Note 4 3 5 5 2 2" xfId="31333" xr:uid="{00000000-0005-0000-0000-0000677A0000}"/>
    <cellStyle name="Note 4 3 5 5 3" xfId="31334" xr:uid="{00000000-0005-0000-0000-0000687A0000}"/>
    <cellStyle name="Note 4 3 5 6" xfId="31335" xr:uid="{00000000-0005-0000-0000-0000697A0000}"/>
    <cellStyle name="Note 4 3 5 6 2" xfId="31336" xr:uid="{00000000-0005-0000-0000-00006A7A0000}"/>
    <cellStyle name="Note 4 3 5 6 2 2" xfId="31337" xr:uid="{00000000-0005-0000-0000-00006B7A0000}"/>
    <cellStyle name="Note 4 3 5 6 3" xfId="31338" xr:uid="{00000000-0005-0000-0000-00006C7A0000}"/>
    <cellStyle name="Note 4 3 5 7" xfId="31339" xr:uid="{00000000-0005-0000-0000-00006D7A0000}"/>
    <cellStyle name="Note 4 3 5 7 2" xfId="31340" xr:uid="{00000000-0005-0000-0000-00006E7A0000}"/>
    <cellStyle name="Note 4 3 5 7 2 2" xfId="31341" xr:uid="{00000000-0005-0000-0000-00006F7A0000}"/>
    <cellStyle name="Note 4 3 5 7 3" xfId="31342" xr:uid="{00000000-0005-0000-0000-0000707A0000}"/>
    <cellStyle name="Note 4 3 5 8" xfId="31343" xr:uid="{00000000-0005-0000-0000-0000717A0000}"/>
    <cellStyle name="Note 4 3 5 8 2" xfId="31344" xr:uid="{00000000-0005-0000-0000-0000727A0000}"/>
    <cellStyle name="Note 4 3 5 8 2 2" xfId="31345" xr:uid="{00000000-0005-0000-0000-0000737A0000}"/>
    <cellStyle name="Note 4 3 5 8 3" xfId="31346" xr:uid="{00000000-0005-0000-0000-0000747A0000}"/>
    <cellStyle name="Note 4 3 5 9" xfId="31347" xr:uid="{00000000-0005-0000-0000-0000757A0000}"/>
    <cellStyle name="Note 4 3 5 9 2" xfId="31348" xr:uid="{00000000-0005-0000-0000-0000767A0000}"/>
    <cellStyle name="Note 4 3 5 9 2 2" xfId="31349" xr:uid="{00000000-0005-0000-0000-0000777A0000}"/>
    <cellStyle name="Note 4 3 5 9 3" xfId="31350" xr:uid="{00000000-0005-0000-0000-0000787A0000}"/>
    <cellStyle name="Note 4 3 6" xfId="31351" xr:uid="{00000000-0005-0000-0000-0000797A0000}"/>
    <cellStyle name="Note 4 3 6 2" xfId="31352" xr:uid="{00000000-0005-0000-0000-00007A7A0000}"/>
    <cellStyle name="Note 4 3 6 2 2" xfId="31353" xr:uid="{00000000-0005-0000-0000-00007B7A0000}"/>
    <cellStyle name="Note 4 3 6 3" xfId="31354" xr:uid="{00000000-0005-0000-0000-00007C7A0000}"/>
    <cellStyle name="Note 4 3 6 4" xfId="31355" xr:uid="{00000000-0005-0000-0000-00007D7A0000}"/>
    <cellStyle name="Note 4 3 7" xfId="31356" xr:uid="{00000000-0005-0000-0000-00007E7A0000}"/>
    <cellStyle name="Note 4 3 7 2" xfId="31357" xr:uid="{00000000-0005-0000-0000-00007F7A0000}"/>
    <cellStyle name="Note 4 3 7 2 2" xfId="31358" xr:uid="{00000000-0005-0000-0000-0000807A0000}"/>
    <cellStyle name="Note 4 3 7 3" xfId="31359" xr:uid="{00000000-0005-0000-0000-0000817A0000}"/>
    <cellStyle name="Note 4 3 8" xfId="31360" xr:uid="{00000000-0005-0000-0000-0000827A0000}"/>
    <cellStyle name="Note 4 3 8 2" xfId="31361" xr:uid="{00000000-0005-0000-0000-0000837A0000}"/>
    <cellStyle name="Note 4 3 8 2 2" xfId="31362" xr:uid="{00000000-0005-0000-0000-0000847A0000}"/>
    <cellStyle name="Note 4 3 8 3" xfId="31363" xr:uid="{00000000-0005-0000-0000-0000857A0000}"/>
    <cellStyle name="Note 4 3 9" xfId="31364" xr:uid="{00000000-0005-0000-0000-0000867A0000}"/>
    <cellStyle name="Note 4 3 9 2" xfId="31365" xr:uid="{00000000-0005-0000-0000-0000877A0000}"/>
    <cellStyle name="Note 4 3 9 2 2" xfId="31366" xr:uid="{00000000-0005-0000-0000-0000887A0000}"/>
    <cellStyle name="Note 4 3 9 3" xfId="31367" xr:uid="{00000000-0005-0000-0000-0000897A0000}"/>
    <cellStyle name="Note 4 4" xfId="31368" xr:uid="{00000000-0005-0000-0000-00008A7A0000}"/>
    <cellStyle name="Note 4 4 10" xfId="31369" xr:uid="{00000000-0005-0000-0000-00008B7A0000}"/>
    <cellStyle name="Note 4 4 10 2" xfId="31370" xr:uid="{00000000-0005-0000-0000-00008C7A0000}"/>
    <cellStyle name="Note 4 4 10 2 2" xfId="31371" xr:uid="{00000000-0005-0000-0000-00008D7A0000}"/>
    <cellStyle name="Note 4 4 10 3" xfId="31372" xr:uid="{00000000-0005-0000-0000-00008E7A0000}"/>
    <cellStyle name="Note 4 4 11" xfId="31373" xr:uid="{00000000-0005-0000-0000-00008F7A0000}"/>
    <cellStyle name="Note 4 4 11 2" xfId="31374" xr:uid="{00000000-0005-0000-0000-0000907A0000}"/>
    <cellStyle name="Note 4 4 11 2 2" xfId="31375" xr:uid="{00000000-0005-0000-0000-0000917A0000}"/>
    <cellStyle name="Note 4 4 11 3" xfId="31376" xr:uid="{00000000-0005-0000-0000-0000927A0000}"/>
    <cellStyle name="Note 4 4 12" xfId="31377" xr:uid="{00000000-0005-0000-0000-0000937A0000}"/>
    <cellStyle name="Note 4 4 12 2" xfId="31378" xr:uid="{00000000-0005-0000-0000-0000947A0000}"/>
    <cellStyle name="Note 4 4 12 2 2" xfId="31379" xr:uid="{00000000-0005-0000-0000-0000957A0000}"/>
    <cellStyle name="Note 4 4 12 3" xfId="31380" xr:uid="{00000000-0005-0000-0000-0000967A0000}"/>
    <cellStyle name="Note 4 4 13" xfId="31381" xr:uid="{00000000-0005-0000-0000-0000977A0000}"/>
    <cellStyle name="Note 4 4 13 2" xfId="31382" xr:uid="{00000000-0005-0000-0000-0000987A0000}"/>
    <cellStyle name="Note 4 4 13 2 2" xfId="31383" xr:uid="{00000000-0005-0000-0000-0000997A0000}"/>
    <cellStyle name="Note 4 4 13 3" xfId="31384" xr:uid="{00000000-0005-0000-0000-00009A7A0000}"/>
    <cellStyle name="Note 4 4 14" xfId="31385" xr:uid="{00000000-0005-0000-0000-00009B7A0000}"/>
    <cellStyle name="Note 4 4 14 2" xfId="31386" xr:uid="{00000000-0005-0000-0000-00009C7A0000}"/>
    <cellStyle name="Note 4 4 14 2 2" xfId="31387" xr:uid="{00000000-0005-0000-0000-00009D7A0000}"/>
    <cellStyle name="Note 4 4 14 3" xfId="31388" xr:uid="{00000000-0005-0000-0000-00009E7A0000}"/>
    <cellStyle name="Note 4 4 15" xfId="31389" xr:uid="{00000000-0005-0000-0000-00009F7A0000}"/>
    <cellStyle name="Note 4 4 15 2" xfId="31390" xr:uid="{00000000-0005-0000-0000-0000A07A0000}"/>
    <cellStyle name="Note 4 4 15 2 2" xfId="31391" xr:uid="{00000000-0005-0000-0000-0000A17A0000}"/>
    <cellStyle name="Note 4 4 15 3" xfId="31392" xr:uid="{00000000-0005-0000-0000-0000A27A0000}"/>
    <cellStyle name="Note 4 4 16" xfId="31393" xr:uid="{00000000-0005-0000-0000-0000A37A0000}"/>
    <cellStyle name="Note 4 4 16 2" xfId="31394" xr:uid="{00000000-0005-0000-0000-0000A47A0000}"/>
    <cellStyle name="Note 4 4 16 2 2" xfId="31395" xr:uid="{00000000-0005-0000-0000-0000A57A0000}"/>
    <cellStyle name="Note 4 4 16 3" xfId="31396" xr:uid="{00000000-0005-0000-0000-0000A67A0000}"/>
    <cellStyle name="Note 4 4 17" xfId="31397" xr:uid="{00000000-0005-0000-0000-0000A77A0000}"/>
    <cellStyle name="Note 4 4 17 2" xfId="31398" xr:uid="{00000000-0005-0000-0000-0000A87A0000}"/>
    <cellStyle name="Note 4 4 17 2 2" xfId="31399" xr:uid="{00000000-0005-0000-0000-0000A97A0000}"/>
    <cellStyle name="Note 4 4 17 3" xfId="31400" xr:uid="{00000000-0005-0000-0000-0000AA7A0000}"/>
    <cellStyle name="Note 4 4 18" xfId="31401" xr:uid="{00000000-0005-0000-0000-0000AB7A0000}"/>
    <cellStyle name="Note 4 4 18 2" xfId="31402" xr:uid="{00000000-0005-0000-0000-0000AC7A0000}"/>
    <cellStyle name="Note 4 4 19" xfId="31403" xr:uid="{00000000-0005-0000-0000-0000AD7A0000}"/>
    <cellStyle name="Note 4 4 2" xfId="31404" xr:uid="{00000000-0005-0000-0000-0000AE7A0000}"/>
    <cellStyle name="Note 4 4 2 10" xfId="31405" xr:uid="{00000000-0005-0000-0000-0000AF7A0000}"/>
    <cellStyle name="Note 4 4 2 10 2" xfId="31406" xr:uid="{00000000-0005-0000-0000-0000B07A0000}"/>
    <cellStyle name="Note 4 4 2 10 2 2" xfId="31407" xr:uid="{00000000-0005-0000-0000-0000B17A0000}"/>
    <cellStyle name="Note 4 4 2 10 3" xfId="31408" xr:uid="{00000000-0005-0000-0000-0000B27A0000}"/>
    <cellStyle name="Note 4 4 2 11" xfId="31409" xr:uid="{00000000-0005-0000-0000-0000B37A0000}"/>
    <cellStyle name="Note 4 4 2 11 2" xfId="31410" xr:uid="{00000000-0005-0000-0000-0000B47A0000}"/>
    <cellStyle name="Note 4 4 2 11 2 2" xfId="31411" xr:uid="{00000000-0005-0000-0000-0000B57A0000}"/>
    <cellStyle name="Note 4 4 2 11 3" xfId="31412" xr:uid="{00000000-0005-0000-0000-0000B67A0000}"/>
    <cellStyle name="Note 4 4 2 12" xfId="31413" xr:uid="{00000000-0005-0000-0000-0000B77A0000}"/>
    <cellStyle name="Note 4 4 2 12 2" xfId="31414" xr:uid="{00000000-0005-0000-0000-0000B87A0000}"/>
    <cellStyle name="Note 4 4 2 12 2 2" xfId="31415" xr:uid="{00000000-0005-0000-0000-0000B97A0000}"/>
    <cellStyle name="Note 4 4 2 12 3" xfId="31416" xr:uid="{00000000-0005-0000-0000-0000BA7A0000}"/>
    <cellStyle name="Note 4 4 2 13" xfId="31417" xr:uid="{00000000-0005-0000-0000-0000BB7A0000}"/>
    <cellStyle name="Note 4 4 2 13 2" xfId="31418" xr:uid="{00000000-0005-0000-0000-0000BC7A0000}"/>
    <cellStyle name="Note 4 4 2 13 2 2" xfId="31419" xr:uid="{00000000-0005-0000-0000-0000BD7A0000}"/>
    <cellStyle name="Note 4 4 2 13 3" xfId="31420" xr:uid="{00000000-0005-0000-0000-0000BE7A0000}"/>
    <cellStyle name="Note 4 4 2 14" xfId="31421" xr:uid="{00000000-0005-0000-0000-0000BF7A0000}"/>
    <cellStyle name="Note 4 4 2 14 2" xfId="31422" xr:uid="{00000000-0005-0000-0000-0000C07A0000}"/>
    <cellStyle name="Note 4 4 2 14 2 2" xfId="31423" xr:uid="{00000000-0005-0000-0000-0000C17A0000}"/>
    <cellStyle name="Note 4 4 2 14 3" xfId="31424" xr:uid="{00000000-0005-0000-0000-0000C27A0000}"/>
    <cellStyle name="Note 4 4 2 15" xfId="31425" xr:uid="{00000000-0005-0000-0000-0000C37A0000}"/>
    <cellStyle name="Note 4 4 2 15 2" xfId="31426" xr:uid="{00000000-0005-0000-0000-0000C47A0000}"/>
    <cellStyle name="Note 4 4 2 15 2 2" xfId="31427" xr:uid="{00000000-0005-0000-0000-0000C57A0000}"/>
    <cellStyle name="Note 4 4 2 15 3" xfId="31428" xr:uid="{00000000-0005-0000-0000-0000C67A0000}"/>
    <cellStyle name="Note 4 4 2 16" xfId="31429" xr:uid="{00000000-0005-0000-0000-0000C77A0000}"/>
    <cellStyle name="Note 4 4 2 16 2" xfId="31430" xr:uid="{00000000-0005-0000-0000-0000C87A0000}"/>
    <cellStyle name="Note 4 4 2 16 2 2" xfId="31431" xr:uid="{00000000-0005-0000-0000-0000C97A0000}"/>
    <cellStyle name="Note 4 4 2 16 3" xfId="31432" xr:uid="{00000000-0005-0000-0000-0000CA7A0000}"/>
    <cellStyle name="Note 4 4 2 17" xfId="31433" xr:uid="{00000000-0005-0000-0000-0000CB7A0000}"/>
    <cellStyle name="Note 4 4 2 17 2" xfId="31434" xr:uid="{00000000-0005-0000-0000-0000CC7A0000}"/>
    <cellStyle name="Note 4 4 2 17 2 2" xfId="31435" xr:uid="{00000000-0005-0000-0000-0000CD7A0000}"/>
    <cellStyle name="Note 4 4 2 17 3" xfId="31436" xr:uid="{00000000-0005-0000-0000-0000CE7A0000}"/>
    <cellStyle name="Note 4 4 2 18" xfId="31437" xr:uid="{00000000-0005-0000-0000-0000CF7A0000}"/>
    <cellStyle name="Note 4 4 2 18 2" xfId="31438" xr:uid="{00000000-0005-0000-0000-0000D07A0000}"/>
    <cellStyle name="Note 4 4 2 18 2 2" xfId="31439" xr:uid="{00000000-0005-0000-0000-0000D17A0000}"/>
    <cellStyle name="Note 4 4 2 18 3" xfId="31440" xr:uid="{00000000-0005-0000-0000-0000D27A0000}"/>
    <cellStyle name="Note 4 4 2 19" xfId="31441" xr:uid="{00000000-0005-0000-0000-0000D37A0000}"/>
    <cellStyle name="Note 4 4 2 19 2" xfId="31442" xr:uid="{00000000-0005-0000-0000-0000D47A0000}"/>
    <cellStyle name="Note 4 4 2 19 2 2" xfId="31443" xr:uid="{00000000-0005-0000-0000-0000D57A0000}"/>
    <cellStyle name="Note 4 4 2 19 3" xfId="31444" xr:uid="{00000000-0005-0000-0000-0000D67A0000}"/>
    <cellStyle name="Note 4 4 2 2" xfId="31445" xr:uid="{00000000-0005-0000-0000-0000D77A0000}"/>
    <cellStyle name="Note 4 4 2 2 2" xfId="31446" xr:uid="{00000000-0005-0000-0000-0000D87A0000}"/>
    <cellStyle name="Note 4 4 2 2 2 2" xfId="31447" xr:uid="{00000000-0005-0000-0000-0000D97A0000}"/>
    <cellStyle name="Note 4 4 2 2 2 2 2" xfId="31448" xr:uid="{00000000-0005-0000-0000-0000DA7A0000}"/>
    <cellStyle name="Note 4 4 2 2 2 3" xfId="31449" xr:uid="{00000000-0005-0000-0000-0000DB7A0000}"/>
    <cellStyle name="Note 4 4 2 2 2 4" xfId="31450" xr:uid="{00000000-0005-0000-0000-0000DC7A0000}"/>
    <cellStyle name="Note 4 4 2 2 3" xfId="31451" xr:uid="{00000000-0005-0000-0000-0000DD7A0000}"/>
    <cellStyle name="Note 4 4 2 2 3 2" xfId="31452" xr:uid="{00000000-0005-0000-0000-0000DE7A0000}"/>
    <cellStyle name="Note 4 4 2 2 4" xfId="31453" xr:uid="{00000000-0005-0000-0000-0000DF7A0000}"/>
    <cellStyle name="Note 4 4 2 2 5" xfId="31454" xr:uid="{00000000-0005-0000-0000-0000E07A0000}"/>
    <cellStyle name="Note 4 4 2 20" xfId="31455" xr:uid="{00000000-0005-0000-0000-0000E17A0000}"/>
    <cellStyle name="Note 4 4 2 20 2" xfId="31456" xr:uid="{00000000-0005-0000-0000-0000E27A0000}"/>
    <cellStyle name="Note 4 4 2 20 2 2" xfId="31457" xr:uid="{00000000-0005-0000-0000-0000E37A0000}"/>
    <cellStyle name="Note 4 4 2 20 3" xfId="31458" xr:uid="{00000000-0005-0000-0000-0000E47A0000}"/>
    <cellStyle name="Note 4 4 2 21" xfId="31459" xr:uid="{00000000-0005-0000-0000-0000E57A0000}"/>
    <cellStyle name="Note 4 4 2 21 2" xfId="31460" xr:uid="{00000000-0005-0000-0000-0000E67A0000}"/>
    <cellStyle name="Note 4 4 2 22" xfId="31461" xr:uid="{00000000-0005-0000-0000-0000E77A0000}"/>
    <cellStyle name="Note 4 4 2 23" xfId="31462" xr:uid="{00000000-0005-0000-0000-0000E87A0000}"/>
    <cellStyle name="Note 4 4 2 3" xfId="31463" xr:uid="{00000000-0005-0000-0000-0000E97A0000}"/>
    <cellStyle name="Note 4 4 2 3 2" xfId="31464" xr:uid="{00000000-0005-0000-0000-0000EA7A0000}"/>
    <cellStyle name="Note 4 4 2 3 2 2" xfId="31465" xr:uid="{00000000-0005-0000-0000-0000EB7A0000}"/>
    <cellStyle name="Note 4 4 2 3 2 3" xfId="31466" xr:uid="{00000000-0005-0000-0000-0000EC7A0000}"/>
    <cellStyle name="Note 4 4 2 3 3" xfId="31467" xr:uid="{00000000-0005-0000-0000-0000ED7A0000}"/>
    <cellStyle name="Note 4 4 2 3 3 2" xfId="31468" xr:uid="{00000000-0005-0000-0000-0000EE7A0000}"/>
    <cellStyle name="Note 4 4 2 3 4" xfId="31469" xr:uid="{00000000-0005-0000-0000-0000EF7A0000}"/>
    <cellStyle name="Note 4 4 2 4" xfId="31470" xr:uid="{00000000-0005-0000-0000-0000F07A0000}"/>
    <cellStyle name="Note 4 4 2 4 2" xfId="31471" xr:uid="{00000000-0005-0000-0000-0000F17A0000}"/>
    <cellStyle name="Note 4 4 2 4 2 2" xfId="31472" xr:uid="{00000000-0005-0000-0000-0000F27A0000}"/>
    <cellStyle name="Note 4 4 2 4 3" xfId="31473" xr:uid="{00000000-0005-0000-0000-0000F37A0000}"/>
    <cellStyle name="Note 4 4 2 4 4" xfId="31474" xr:uid="{00000000-0005-0000-0000-0000F47A0000}"/>
    <cellStyle name="Note 4 4 2 5" xfId="31475" xr:uid="{00000000-0005-0000-0000-0000F57A0000}"/>
    <cellStyle name="Note 4 4 2 5 2" xfId="31476" xr:uid="{00000000-0005-0000-0000-0000F67A0000}"/>
    <cellStyle name="Note 4 4 2 5 2 2" xfId="31477" xr:uid="{00000000-0005-0000-0000-0000F77A0000}"/>
    <cellStyle name="Note 4 4 2 5 3" xfId="31478" xr:uid="{00000000-0005-0000-0000-0000F87A0000}"/>
    <cellStyle name="Note 4 4 2 5 4" xfId="31479" xr:uid="{00000000-0005-0000-0000-0000F97A0000}"/>
    <cellStyle name="Note 4 4 2 6" xfId="31480" xr:uid="{00000000-0005-0000-0000-0000FA7A0000}"/>
    <cellStyle name="Note 4 4 2 6 2" xfId="31481" xr:uid="{00000000-0005-0000-0000-0000FB7A0000}"/>
    <cellStyle name="Note 4 4 2 6 2 2" xfId="31482" xr:uid="{00000000-0005-0000-0000-0000FC7A0000}"/>
    <cellStyle name="Note 4 4 2 6 3" xfId="31483" xr:uid="{00000000-0005-0000-0000-0000FD7A0000}"/>
    <cellStyle name="Note 4 4 2 7" xfId="31484" xr:uid="{00000000-0005-0000-0000-0000FE7A0000}"/>
    <cellStyle name="Note 4 4 2 7 2" xfId="31485" xr:uid="{00000000-0005-0000-0000-0000FF7A0000}"/>
    <cellStyle name="Note 4 4 2 7 2 2" xfId="31486" xr:uid="{00000000-0005-0000-0000-0000007B0000}"/>
    <cellStyle name="Note 4 4 2 7 3" xfId="31487" xr:uid="{00000000-0005-0000-0000-0000017B0000}"/>
    <cellStyle name="Note 4 4 2 8" xfId="31488" xr:uid="{00000000-0005-0000-0000-0000027B0000}"/>
    <cellStyle name="Note 4 4 2 8 2" xfId="31489" xr:uid="{00000000-0005-0000-0000-0000037B0000}"/>
    <cellStyle name="Note 4 4 2 8 2 2" xfId="31490" xr:uid="{00000000-0005-0000-0000-0000047B0000}"/>
    <cellStyle name="Note 4 4 2 8 3" xfId="31491" xr:uid="{00000000-0005-0000-0000-0000057B0000}"/>
    <cellStyle name="Note 4 4 2 9" xfId="31492" xr:uid="{00000000-0005-0000-0000-0000067B0000}"/>
    <cellStyle name="Note 4 4 2 9 2" xfId="31493" xr:uid="{00000000-0005-0000-0000-0000077B0000}"/>
    <cellStyle name="Note 4 4 2 9 2 2" xfId="31494" xr:uid="{00000000-0005-0000-0000-0000087B0000}"/>
    <cellStyle name="Note 4 4 2 9 3" xfId="31495" xr:uid="{00000000-0005-0000-0000-0000097B0000}"/>
    <cellStyle name="Note 4 4 20" xfId="31496" xr:uid="{00000000-0005-0000-0000-00000A7B0000}"/>
    <cellStyle name="Note 4 4 3" xfId="31497" xr:uid="{00000000-0005-0000-0000-00000B7B0000}"/>
    <cellStyle name="Note 4 4 3 2" xfId="31498" xr:uid="{00000000-0005-0000-0000-00000C7B0000}"/>
    <cellStyle name="Note 4 4 3 2 2" xfId="31499" xr:uid="{00000000-0005-0000-0000-00000D7B0000}"/>
    <cellStyle name="Note 4 4 3 2 2 2" xfId="31500" xr:uid="{00000000-0005-0000-0000-00000E7B0000}"/>
    <cellStyle name="Note 4 4 3 2 3" xfId="31501" xr:uid="{00000000-0005-0000-0000-00000F7B0000}"/>
    <cellStyle name="Note 4 4 3 2 4" xfId="31502" xr:uid="{00000000-0005-0000-0000-0000107B0000}"/>
    <cellStyle name="Note 4 4 3 3" xfId="31503" xr:uid="{00000000-0005-0000-0000-0000117B0000}"/>
    <cellStyle name="Note 4 4 3 3 2" xfId="31504" xr:uid="{00000000-0005-0000-0000-0000127B0000}"/>
    <cellStyle name="Note 4 4 3 4" xfId="31505" xr:uid="{00000000-0005-0000-0000-0000137B0000}"/>
    <cellStyle name="Note 4 4 3 5" xfId="31506" xr:uid="{00000000-0005-0000-0000-0000147B0000}"/>
    <cellStyle name="Note 4 4 4" xfId="31507" xr:uid="{00000000-0005-0000-0000-0000157B0000}"/>
    <cellStyle name="Note 4 4 4 2" xfId="31508" xr:uid="{00000000-0005-0000-0000-0000167B0000}"/>
    <cellStyle name="Note 4 4 4 2 2" xfId="31509" xr:uid="{00000000-0005-0000-0000-0000177B0000}"/>
    <cellStyle name="Note 4 4 4 2 3" xfId="31510" xr:uid="{00000000-0005-0000-0000-0000187B0000}"/>
    <cellStyle name="Note 4 4 4 3" xfId="31511" xr:uid="{00000000-0005-0000-0000-0000197B0000}"/>
    <cellStyle name="Note 4 4 4 3 2" xfId="31512" xr:uid="{00000000-0005-0000-0000-00001A7B0000}"/>
    <cellStyle name="Note 4 4 4 4" xfId="31513" xr:uid="{00000000-0005-0000-0000-00001B7B0000}"/>
    <cellStyle name="Note 4 4 5" xfId="31514" xr:uid="{00000000-0005-0000-0000-00001C7B0000}"/>
    <cellStyle name="Note 4 4 5 2" xfId="31515" xr:uid="{00000000-0005-0000-0000-00001D7B0000}"/>
    <cellStyle name="Note 4 4 5 2 2" xfId="31516" xr:uid="{00000000-0005-0000-0000-00001E7B0000}"/>
    <cellStyle name="Note 4 4 5 2 3" xfId="31517" xr:uid="{00000000-0005-0000-0000-00001F7B0000}"/>
    <cellStyle name="Note 4 4 5 3" xfId="31518" xr:uid="{00000000-0005-0000-0000-0000207B0000}"/>
    <cellStyle name="Note 4 4 5 4" xfId="31519" xr:uid="{00000000-0005-0000-0000-0000217B0000}"/>
    <cellStyle name="Note 4 4 6" xfId="31520" xr:uid="{00000000-0005-0000-0000-0000227B0000}"/>
    <cellStyle name="Note 4 4 6 2" xfId="31521" xr:uid="{00000000-0005-0000-0000-0000237B0000}"/>
    <cellStyle name="Note 4 4 6 2 2" xfId="31522" xr:uid="{00000000-0005-0000-0000-0000247B0000}"/>
    <cellStyle name="Note 4 4 6 3" xfId="31523" xr:uid="{00000000-0005-0000-0000-0000257B0000}"/>
    <cellStyle name="Note 4 4 6 4" xfId="31524" xr:uid="{00000000-0005-0000-0000-0000267B0000}"/>
    <cellStyle name="Note 4 4 7" xfId="31525" xr:uid="{00000000-0005-0000-0000-0000277B0000}"/>
    <cellStyle name="Note 4 4 7 2" xfId="31526" xr:uid="{00000000-0005-0000-0000-0000287B0000}"/>
    <cellStyle name="Note 4 4 7 2 2" xfId="31527" xr:uid="{00000000-0005-0000-0000-0000297B0000}"/>
    <cellStyle name="Note 4 4 7 3" xfId="31528" xr:uid="{00000000-0005-0000-0000-00002A7B0000}"/>
    <cellStyle name="Note 4 4 8" xfId="31529" xr:uid="{00000000-0005-0000-0000-00002B7B0000}"/>
    <cellStyle name="Note 4 4 8 2" xfId="31530" xr:uid="{00000000-0005-0000-0000-00002C7B0000}"/>
    <cellStyle name="Note 4 4 8 2 2" xfId="31531" xr:uid="{00000000-0005-0000-0000-00002D7B0000}"/>
    <cellStyle name="Note 4 4 8 3" xfId="31532" xr:uid="{00000000-0005-0000-0000-00002E7B0000}"/>
    <cellStyle name="Note 4 4 9" xfId="31533" xr:uid="{00000000-0005-0000-0000-00002F7B0000}"/>
    <cellStyle name="Note 4 4 9 2" xfId="31534" xr:uid="{00000000-0005-0000-0000-0000307B0000}"/>
    <cellStyle name="Note 4 4 9 2 2" xfId="31535" xr:uid="{00000000-0005-0000-0000-0000317B0000}"/>
    <cellStyle name="Note 4 4 9 3" xfId="31536" xr:uid="{00000000-0005-0000-0000-0000327B0000}"/>
    <cellStyle name="Note 4 5" xfId="31537" xr:uid="{00000000-0005-0000-0000-0000337B0000}"/>
    <cellStyle name="Note 4 5 10" xfId="31538" xr:uid="{00000000-0005-0000-0000-0000347B0000}"/>
    <cellStyle name="Note 4 5 10 2" xfId="31539" xr:uid="{00000000-0005-0000-0000-0000357B0000}"/>
    <cellStyle name="Note 4 5 10 2 2" xfId="31540" xr:uid="{00000000-0005-0000-0000-0000367B0000}"/>
    <cellStyle name="Note 4 5 10 3" xfId="31541" xr:uid="{00000000-0005-0000-0000-0000377B0000}"/>
    <cellStyle name="Note 4 5 11" xfId="31542" xr:uid="{00000000-0005-0000-0000-0000387B0000}"/>
    <cellStyle name="Note 4 5 11 2" xfId="31543" xr:uid="{00000000-0005-0000-0000-0000397B0000}"/>
    <cellStyle name="Note 4 5 11 2 2" xfId="31544" xr:uid="{00000000-0005-0000-0000-00003A7B0000}"/>
    <cellStyle name="Note 4 5 11 3" xfId="31545" xr:uid="{00000000-0005-0000-0000-00003B7B0000}"/>
    <cellStyle name="Note 4 5 12" xfId="31546" xr:uid="{00000000-0005-0000-0000-00003C7B0000}"/>
    <cellStyle name="Note 4 5 12 2" xfId="31547" xr:uid="{00000000-0005-0000-0000-00003D7B0000}"/>
    <cellStyle name="Note 4 5 12 2 2" xfId="31548" xr:uid="{00000000-0005-0000-0000-00003E7B0000}"/>
    <cellStyle name="Note 4 5 12 3" xfId="31549" xr:uid="{00000000-0005-0000-0000-00003F7B0000}"/>
    <cellStyle name="Note 4 5 13" xfId="31550" xr:uid="{00000000-0005-0000-0000-0000407B0000}"/>
    <cellStyle name="Note 4 5 13 2" xfId="31551" xr:uid="{00000000-0005-0000-0000-0000417B0000}"/>
    <cellStyle name="Note 4 5 13 2 2" xfId="31552" xr:uid="{00000000-0005-0000-0000-0000427B0000}"/>
    <cellStyle name="Note 4 5 13 3" xfId="31553" xr:uid="{00000000-0005-0000-0000-0000437B0000}"/>
    <cellStyle name="Note 4 5 14" xfId="31554" xr:uid="{00000000-0005-0000-0000-0000447B0000}"/>
    <cellStyle name="Note 4 5 14 2" xfId="31555" xr:uid="{00000000-0005-0000-0000-0000457B0000}"/>
    <cellStyle name="Note 4 5 14 2 2" xfId="31556" xr:uid="{00000000-0005-0000-0000-0000467B0000}"/>
    <cellStyle name="Note 4 5 14 3" xfId="31557" xr:uid="{00000000-0005-0000-0000-0000477B0000}"/>
    <cellStyle name="Note 4 5 15" xfId="31558" xr:uid="{00000000-0005-0000-0000-0000487B0000}"/>
    <cellStyle name="Note 4 5 15 2" xfId="31559" xr:uid="{00000000-0005-0000-0000-0000497B0000}"/>
    <cellStyle name="Note 4 5 15 2 2" xfId="31560" xr:uid="{00000000-0005-0000-0000-00004A7B0000}"/>
    <cellStyle name="Note 4 5 15 3" xfId="31561" xr:uid="{00000000-0005-0000-0000-00004B7B0000}"/>
    <cellStyle name="Note 4 5 16" xfId="31562" xr:uid="{00000000-0005-0000-0000-00004C7B0000}"/>
    <cellStyle name="Note 4 5 16 2" xfId="31563" xr:uid="{00000000-0005-0000-0000-00004D7B0000}"/>
    <cellStyle name="Note 4 5 16 2 2" xfId="31564" xr:uid="{00000000-0005-0000-0000-00004E7B0000}"/>
    <cellStyle name="Note 4 5 16 3" xfId="31565" xr:uid="{00000000-0005-0000-0000-00004F7B0000}"/>
    <cellStyle name="Note 4 5 17" xfId="31566" xr:uid="{00000000-0005-0000-0000-0000507B0000}"/>
    <cellStyle name="Note 4 5 17 2" xfId="31567" xr:uid="{00000000-0005-0000-0000-0000517B0000}"/>
    <cellStyle name="Note 4 5 17 2 2" xfId="31568" xr:uid="{00000000-0005-0000-0000-0000527B0000}"/>
    <cellStyle name="Note 4 5 17 3" xfId="31569" xr:uid="{00000000-0005-0000-0000-0000537B0000}"/>
    <cellStyle name="Note 4 5 18" xfId="31570" xr:uid="{00000000-0005-0000-0000-0000547B0000}"/>
    <cellStyle name="Note 4 5 18 2" xfId="31571" xr:uid="{00000000-0005-0000-0000-0000557B0000}"/>
    <cellStyle name="Note 4 5 19" xfId="31572" xr:uid="{00000000-0005-0000-0000-0000567B0000}"/>
    <cellStyle name="Note 4 5 2" xfId="31573" xr:uid="{00000000-0005-0000-0000-0000577B0000}"/>
    <cellStyle name="Note 4 5 2 10" xfId="31574" xr:uid="{00000000-0005-0000-0000-0000587B0000}"/>
    <cellStyle name="Note 4 5 2 10 2" xfId="31575" xr:uid="{00000000-0005-0000-0000-0000597B0000}"/>
    <cellStyle name="Note 4 5 2 10 2 2" xfId="31576" xr:uid="{00000000-0005-0000-0000-00005A7B0000}"/>
    <cellStyle name="Note 4 5 2 10 3" xfId="31577" xr:uid="{00000000-0005-0000-0000-00005B7B0000}"/>
    <cellStyle name="Note 4 5 2 11" xfId="31578" xr:uid="{00000000-0005-0000-0000-00005C7B0000}"/>
    <cellStyle name="Note 4 5 2 11 2" xfId="31579" xr:uid="{00000000-0005-0000-0000-00005D7B0000}"/>
    <cellStyle name="Note 4 5 2 11 2 2" xfId="31580" xr:uid="{00000000-0005-0000-0000-00005E7B0000}"/>
    <cellStyle name="Note 4 5 2 11 3" xfId="31581" xr:uid="{00000000-0005-0000-0000-00005F7B0000}"/>
    <cellStyle name="Note 4 5 2 12" xfId="31582" xr:uid="{00000000-0005-0000-0000-0000607B0000}"/>
    <cellStyle name="Note 4 5 2 12 2" xfId="31583" xr:uid="{00000000-0005-0000-0000-0000617B0000}"/>
    <cellStyle name="Note 4 5 2 12 2 2" xfId="31584" xr:uid="{00000000-0005-0000-0000-0000627B0000}"/>
    <cellStyle name="Note 4 5 2 12 3" xfId="31585" xr:uid="{00000000-0005-0000-0000-0000637B0000}"/>
    <cellStyle name="Note 4 5 2 13" xfId="31586" xr:uid="{00000000-0005-0000-0000-0000647B0000}"/>
    <cellStyle name="Note 4 5 2 13 2" xfId="31587" xr:uid="{00000000-0005-0000-0000-0000657B0000}"/>
    <cellStyle name="Note 4 5 2 13 2 2" xfId="31588" xr:uid="{00000000-0005-0000-0000-0000667B0000}"/>
    <cellStyle name="Note 4 5 2 13 3" xfId="31589" xr:uid="{00000000-0005-0000-0000-0000677B0000}"/>
    <cellStyle name="Note 4 5 2 14" xfId="31590" xr:uid="{00000000-0005-0000-0000-0000687B0000}"/>
    <cellStyle name="Note 4 5 2 14 2" xfId="31591" xr:uid="{00000000-0005-0000-0000-0000697B0000}"/>
    <cellStyle name="Note 4 5 2 14 2 2" xfId="31592" xr:uid="{00000000-0005-0000-0000-00006A7B0000}"/>
    <cellStyle name="Note 4 5 2 14 3" xfId="31593" xr:uid="{00000000-0005-0000-0000-00006B7B0000}"/>
    <cellStyle name="Note 4 5 2 15" xfId="31594" xr:uid="{00000000-0005-0000-0000-00006C7B0000}"/>
    <cellStyle name="Note 4 5 2 15 2" xfId="31595" xr:uid="{00000000-0005-0000-0000-00006D7B0000}"/>
    <cellStyle name="Note 4 5 2 15 2 2" xfId="31596" xr:uid="{00000000-0005-0000-0000-00006E7B0000}"/>
    <cellStyle name="Note 4 5 2 15 3" xfId="31597" xr:uid="{00000000-0005-0000-0000-00006F7B0000}"/>
    <cellStyle name="Note 4 5 2 16" xfId="31598" xr:uid="{00000000-0005-0000-0000-0000707B0000}"/>
    <cellStyle name="Note 4 5 2 16 2" xfId="31599" xr:uid="{00000000-0005-0000-0000-0000717B0000}"/>
    <cellStyle name="Note 4 5 2 16 2 2" xfId="31600" xr:uid="{00000000-0005-0000-0000-0000727B0000}"/>
    <cellStyle name="Note 4 5 2 16 3" xfId="31601" xr:uid="{00000000-0005-0000-0000-0000737B0000}"/>
    <cellStyle name="Note 4 5 2 17" xfId="31602" xr:uid="{00000000-0005-0000-0000-0000747B0000}"/>
    <cellStyle name="Note 4 5 2 17 2" xfId="31603" xr:uid="{00000000-0005-0000-0000-0000757B0000}"/>
    <cellStyle name="Note 4 5 2 17 2 2" xfId="31604" xr:uid="{00000000-0005-0000-0000-0000767B0000}"/>
    <cellStyle name="Note 4 5 2 17 3" xfId="31605" xr:uid="{00000000-0005-0000-0000-0000777B0000}"/>
    <cellStyle name="Note 4 5 2 18" xfId="31606" xr:uid="{00000000-0005-0000-0000-0000787B0000}"/>
    <cellStyle name="Note 4 5 2 18 2" xfId="31607" xr:uid="{00000000-0005-0000-0000-0000797B0000}"/>
    <cellStyle name="Note 4 5 2 18 2 2" xfId="31608" xr:uid="{00000000-0005-0000-0000-00007A7B0000}"/>
    <cellStyle name="Note 4 5 2 18 3" xfId="31609" xr:uid="{00000000-0005-0000-0000-00007B7B0000}"/>
    <cellStyle name="Note 4 5 2 19" xfId="31610" xr:uid="{00000000-0005-0000-0000-00007C7B0000}"/>
    <cellStyle name="Note 4 5 2 19 2" xfId="31611" xr:uid="{00000000-0005-0000-0000-00007D7B0000}"/>
    <cellStyle name="Note 4 5 2 19 2 2" xfId="31612" xr:uid="{00000000-0005-0000-0000-00007E7B0000}"/>
    <cellStyle name="Note 4 5 2 19 3" xfId="31613" xr:uid="{00000000-0005-0000-0000-00007F7B0000}"/>
    <cellStyle name="Note 4 5 2 2" xfId="31614" xr:uid="{00000000-0005-0000-0000-0000807B0000}"/>
    <cellStyle name="Note 4 5 2 2 2" xfId="31615" xr:uid="{00000000-0005-0000-0000-0000817B0000}"/>
    <cellStyle name="Note 4 5 2 2 2 2" xfId="31616" xr:uid="{00000000-0005-0000-0000-0000827B0000}"/>
    <cellStyle name="Note 4 5 2 2 2 2 2" xfId="31617" xr:uid="{00000000-0005-0000-0000-0000837B0000}"/>
    <cellStyle name="Note 4 5 2 2 2 3" xfId="31618" xr:uid="{00000000-0005-0000-0000-0000847B0000}"/>
    <cellStyle name="Note 4 5 2 2 2 4" xfId="31619" xr:uid="{00000000-0005-0000-0000-0000857B0000}"/>
    <cellStyle name="Note 4 5 2 2 3" xfId="31620" xr:uid="{00000000-0005-0000-0000-0000867B0000}"/>
    <cellStyle name="Note 4 5 2 2 3 2" xfId="31621" xr:uid="{00000000-0005-0000-0000-0000877B0000}"/>
    <cellStyle name="Note 4 5 2 2 4" xfId="31622" xr:uid="{00000000-0005-0000-0000-0000887B0000}"/>
    <cellStyle name="Note 4 5 2 2 5" xfId="31623" xr:uid="{00000000-0005-0000-0000-0000897B0000}"/>
    <cellStyle name="Note 4 5 2 20" xfId="31624" xr:uid="{00000000-0005-0000-0000-00008A7B0000}"/>
    <cellStyle name="Note 4 5 2 20 2" xfId="31625" xr:uid="{00000000-0005-0000-0000-00008B7B0000}"/>
    <cellStyle name="Note 4 5 2 20 2 2" xfId="31626" xr:uid="{00000000-0005-0000-0000-00008C7B0000}"/>
    <cellStyle name="Note 4 5 2 20 3" xfId="31627" xr:uid="{00000000-0005-0000-0000-00008D7B0000}"/>
    <cellStyle name="Note 4 5 2 21" xfId="31628" xr:uid="{00000000-0005-0000-0000-00008E7B0000}"/>
    <cellStyle name="Note 4 5 2 21 2" xfId="31629" xr:uid="{00000000-0005-0000-0000-00008F7B0000}"/>
    <cellStyle name="Note 4 5 2 22" xfId="31630" xr:uid="{00000000-0005-0000-0000-0000907B0000}"/>
    <cellStyle name="Note 4 5 2 23" xfId="31631" xr:uid="{00000000-0005-0000-0000-0000917B0000}"/>
    <cellStyle name="Note 4 5 2 3" xfId="31632" xr:uid="{00000000-0005-0000-0000-0000927B0000}"/>
    <cellStyle name="Note 4 5 2 3 2" xfId="31633" xr:uid="{00000000-0005-0000-0000-0000937B0000}"/>
    <cellStyle name="Note 4 5 2 3 2 2" xfId="31634" xr:uid="{00000000-0005-0000-0000-0000947B0000}"/>
    <cellStyle name="Note 4 5 2 3 2 3" xfId="31635" xr:uid="{00000000-0005-0000-0000-0000957B0000}"/>
    <cellStyle name="Note 4 5 2 3 3" xfId="31636" xr:uid="{00000000-0005-0000-0000-0000967B0000}"/>
    <cellStyle name="Note 4 5 2 3 3 2" xfId="31637" xr:uid="{00000000-0005-0000-0000-0000977B0000}"/>
    <cellStyle name="Note 4 5 2 3 4" xfId="31638" xr:uid="{00000000-0005-0000-0000-0000987B0000}"/>
    <cellStyle name="Note 4 5 2 4" xfId="31639" xr:uid="{00000000-0005-0000-0000-0000997B0000}"/>
    <cellStyle name="Note 4 5 2 4 2" xfId="31640" xr:uid="{00000000-0005-0000-0000-00009A7B0000}"/>
    <cellStyle name="Note 4 5 2 4 2 2" xfId="31641" xr:uid="{00000000-0005-0000-0000-00009B7B0000}"/>
    <cellStyle name="Note 4 5 2 4 3" xfId="31642" xr:uid="{00000000-0005-0000-0000-00009C7B0000}"/>
    <cellStyle name="Note 4 5 2 4 4" xfId="31643" xr:uid="{00000000-0005-0000-0000-00009D7B0000}"/>
    <cellStyle name="Note 4 5 2 5" xfId="31644" xr:uid="{00000000-0005-0000-0000-00009E7B0000}"/>
    <cellStyle name="Note 4 5 2 5 2" xfId="31645" xr:uid="{00000000-0005-0000-0000-00009F7B0000}"/>
    <cellStyle name="Note 4 5 2 5 2 2" xfId="31646" xr:uid="{00000000-0005-0000-0000-0000A07B0000}"/>
    <cellStyle name="Note 4 5 2 5 3" xfId="31647" xr:uid="{00000000-0005-0000-0000-0000A17B0000}"/>
    <cellStyle name="Note 4 5 2 5 4" xfId="31648" xr:uid="{00000000-0005-0000-0000-0000A27B0000}"/>
    <cellStyle name="Note 4 5 2 6" xfId="31649" xr:uid="{00000000-0005-0000-0000-0000A37B0000}"/>
    <cellStyle name="Note 4 5 2 6 2" xfId="31650" xr:uid="{00000000-0005-0000-0000-0000A47B0000}"/>
    <cellStyle name="Note 4 5 2 6 2 2" xfId="31651" xr:uid="{00000000-0005-0000-0000-0000A57B0000}"/>
    <cellStyle name="Note 4 5 2 6 3" xfId="31652" xr:uid="{00000000-0005-0000-0000-0000A67B0000}"/>
    <cellStyle name="Note 4 5 2 7" xfId="31653" xr:uid="{00000000-0005-0000-0000-0000A77B0000}"/>
    <cellStyle name="Note 4 5 2 7 2" xfId="31654" xr:uid="{00000000-0005-0000-0000-0000A87B0000}"/>
    <cellStyle name="Note 4 5 2 7 2 2" xfId="31655" xr:uid="{00000000-0005-0000-0000-0000A97B0000}"/>
    <cellStyle name="Note 4 5 2 7 3" xfId="31656" xr:uid="{00000000-0005-0000-0000-0000AA7B0000}"/>
    <cellStyle name="Note 4 5 2 8" xfId="31657" xr:uid="{00000000-0005-0000-0000-0000AB7B0000}"/>
    <cellStyle name="Note 4 5 2 8 2" xfId="31658" xr:uid="{00000000-0005-0000-0000-0000AC7B0000}"/>
    <cellStyle name="Note 4 5 2 8 2 2" xfId="31659" xr:uid="{00000000-0005-0000-0000-0000AD7B0000}"/>
    <cellStyle name="Note 4 5 2 8 3" xfId="31660" xr:uid="{00000000-0005-0000-0000-0000AE7B0000}"/>
    <cellStyle name="Note 4 5 2 9" xfId="31661" xr:uid="{00000000-0005-0000-0000-0000AF7B0000}"/>
    <cellStyle name="Note 4 5 2 9 2" xfId="31662" xr:uid="{00000000-0005-0000-0000-0000B07B0000}"/>
    <cellStyle name="Note 4 5 2 9 2 2" xfId="31663" xr:uid="{00000000-0005-0000-0000-0000B17B0000}"/>
    <cellStyle name="Note 4 5 2 9 3" xfId="31664" xr:uid="{00000000-0005-0000-0000-0000B27B0000}"/>
    <cellStyle name="Note 4 5 20" xfId="31665" xr:uid="{00000000-0005-0000-0000-0000B37B0000}"/>
    <cellStyle name="Note 4 5 3" xfId="31666" xr:uid="{00000000-0005-0000-0000-0000B47B0000}"/>
    <cellStyle name="Note 4 5 3 2" xfId="31667" xr:uid="{00000000-0005-0000-0000-0000B57B0000}"/>
    <cellStyle name="Note 4 5 3 2 2" xfId="31668" xr:uid="{00000000-0005-0000-0000-0000B67B0000}"/>
    <cellStyle name="Note 4 5 3 2 2 2" xfId="31669" xr:uid="{00000000-0005-0000-0000-0000B77B0000}"/>
    <cellStyle name="Note 4 5 3 2 3" xfId="31670" xr:uid="{00000000-0005-0000-0000-0000B87B0000}"/>
    <cellStyle name="Note 4 5 3 2 4" xfId="31671" xr:uid="{00000000-0005-0000-0000-0000B97B0000}"/>
    <cellStyle name="Note 4 5 3 3" xfId="31672" xr:uid="{00000000-0005-0000-0000-0000BA7B0000}"/>
    <cellStyle name="Note 4 5 3 3 2" xfId="31673" xr:uid="{00000000-0005-0000-0000-0000BB7B0000}"/>
    <cellStyle name="Note 4 5 3 4" xfId="31674" xr:uid="{00000000-0005-0000-0000-0000BC7B0000}"/>
    <cellStyle name="Note 4 5 3 5" xfId="31675" xr:uid="{00000000-0005-0000-0000-0000BD7B0000}"/>
    <cellStyle name="Note 4 5 4" xfId="31676" xr:uid="{00000000-0005-0000-0000-0000BE7B0000}"/>
    <cellStyle name="Note 4 5 4 2" xfId="31677" xr:uid="{00000000-0005-0000-0000-0000BF7B0000}"/>
    <cellStyle name="Note 4 5 4 2 2" xfId="31678" xr:uid="{00000000-0005-0000-0000-0000C07B0000}"/>
    <cellStyle name="Note 4 5 4 2 3" xfId="31679" xr:uid="{00000000-0005-0000-0000-0000C17B0000}"/>
    <cellStyle name="Note 4 5 4 3" xfId="31680" xr:uid="{00000000-0005-0000-0000-0000C27B0000}"/>
    <cellStyle name="Note 4 5 4 3 2" xfId="31681" xr:uid="{00000000-0005-0000-0000-0000C37B0000}"/>
    <cellStyle name="Note 4 5 4 4" xfId="31682" xr:uid="{00000000-0005-0000-0000-0000C47B0000}"/>
    <cellStyle name="Note 4 5 5" xfId="31683" xr:uid="{00000000-0005-0000-0000-0000C57B0000}"/>
    <cellStyle name="Note 4 5 5 2" xfId="31684" xr:uid="{00000000-0005-0000-0000-0000C67B0000}"/>
    <cellStyle name="Note 4 5 5 2 2" xfId="31685" xr:uid="{00000000-0005-0000-0000-0000C77B0000}"/>
    <cellStyle name="Note 4 5 5 2 3" xfId="31686" xr:uid="{00000000-0005-0000-0000-0000C87B0000}"/>
    <cellStyle name="Note 4 5 5 3" xfId="31687" xr:uid="{00000000-0005-0000-0000-0000C97B0000}"/>
    <cellStyle name="Note 4 5 5 4" xfId="31688" xr:uid="{00000000-0005-0000-0000-0000CA7B0000}"/>
    <cellStyle name="Note 4 5 6" xfId="31689" xr:uid="{00000000-0005-0000-0000-0000CB7B0000}"/>
    <cellStyle name="Note 4 5 6 2" xfId="31690" xr:uid="{00000000-0005-0000-0000-0000CC7B0000}"/>
    <cellStyle name="Note 4 5 6 2 2" xfId="31691" xr:uid="{00000000-0005-0000-0000-0000CD7B0000}"/>
    <cellStyle name="Note 4 5 6 3" xfId="31692" xr:uid="{00000000-0005-0000-0000-0000CE7B0000}"/>
    <cellStyle name="Note 4 5 6 4" xfId="31693" xr:uid="{00000000-0005-0000-0000-0000CF7B0000}"/>
    <cellStyle name="Note 4 5 7" xfId="31694" xr:uid="{00000000-0005-0000-0000-0000D07B0000}"/>
    <cellStyle name="Note 4 5 7 2" xfId="31695" xr:uid="{00000000-0005-0000-0000-0000D17B0000}"/>
    <cellStyle name="Note 4 5 7 2 2" xfId="31696" xr:uid="{00000000-0005-0000-0000-0000D27B0000}"/>
    <cellStyle name="Note 4 5 7 3" xfId="31697" xr:uid="{00000000-0005-0000-0000-0000D37B0000}"/>
    <cellStyle name="Note 4 5 8" xfId="31698" xr:uid="{00000000-0005-0000-0000-0000D47B0000}"/>
    <cellStyle name="Note 4 5 8 2" xfId="31699" xr:uid="{00000000-0005-0000-0000-0000D57B0000}"/>
    <cellStyle name="Note 4 5 8 2 2" xfId="31700" xr:uid="{00000000-0005-0000-0000-0000D67B0000}"/>
    <cellStyle name="Note 4 5 8 3" xfId="31701" xr:uid="{00000000-0005-0000-0000-0000D77B0000}"/>
    <cellStyle name="Note 4 5 9" xfId="31702" xr:uid="{00000000-0005-0000-0000-0000D87B0000}"/>
    <cellStyle name="Note 4 5 9 2" xfId="31703" xr:uid="{00000000-0005-0000-0000-0000D97B0000}"/>
    <cellStyle name="Note 4 5 9 2 2" xfId="31704" xr:uid="{00000000-0005-0000-0000-0000DA7B0000}"/>
    <cellStyle name="Note 4 5 9 3" xfId="31705" xr:uid="{00000000-0005-0000-0000-0000DB7B0000}"/>
    <cellStyle name="Note 4 6" xfId="31706" xr:uid="{00000000-0005-0000-0000-0000DC7B0000}"/>
    <cellStyle name="Note 4 6 10" xfId="31707" xr:uid="{00000000-0005-0000-0000-0000DD7B0000}"/>
    <cellStyle name="Note 4 6 10 2" xfId="31708" xr:uid="{00000000-0005-0000-0000-0000DE7B0000}"/>
    <cellStyle name="Note 4 6 10 2 2" xfId="31709" xr:uid="{00000000-0005-0000-0000-0000DF7B0000}"/>
    <cellStyle name="Note 4 6 10 3" xfId="31710" xr:uid="{00000000-0005-0000-0000-0000E07B0000}"/>
    <cellStyle name="Note 4 6 11" xfId="31711" xr:uid="{00000000-0005-0000-0000-0000E17B0000}"/>
    <cellStyle name="Note 4 6 11 2" xfId="31712" xr:uid="{00000000-0005-0000-0000-0000E27B0000}"/>
    <cellStyle name="Note 4 6 11 2 2" xfId="31713" xr:uid="{00000000-0005-0000-0000-0000E37B0000}"/>
    <cellStyle name="Note 4 6 11 3" xfId="31714" xr:uid="{00000000-0005-0000-0000-0000E47B0000}"/>
    <cellStyle name="Note 4 6 12" xfId="31715" xr:uid="{00000000-0005-0000-0000-0000E57B0000}"/>
    <cellStyle name="Note 4 6 12 2" xfId="31716" xr:uid="{00000000-0005-0000-0000-0000E67B0000}"/>
    <cellStyle name="Note 4 6 12 2 2" xfId="31717" xr:uid="{00000000-0005-0000-0000-0000E77B0000}"/>
    <cellStyle name="Note 4 6 12 3" xfId="31718" xr:uid="{00000000-0005-0000-0000-0000E87B0000}"/>
    <cellStyle name="Note 4 6 13" xfId="31719" xr:uid="{00000000-0005-0000-0000-0000E97B0000}"/>
    <cellStyle name="Note 4 6 13 2" xfId="31720" xr:uid="{00000000-0005-0000-0000-0000EA7B0000}"/>
    <cellStyle name="Note 4 6 13 2 2" xfId="31721" xr:uid="{00000000-0005-0000-0000-0000EB7B0000}"/>
    <cellStyle name="Note 4 6 13 3" xfId="31722" xr:uid="{00000000-0005-0000-0000-0000EC7B0000}"/>
    <cellStyle name="Note 4 6 14" xfId="31723" xr:uid="{00000000-0005-0000-0000-0000ED7B0000}"/>
    <cellStyle name="Note 4 6 14 2" xfId="31724" xr:uid="{00000000-0005-0000-0000-0000EE7B0000}"/>
    <cellStyle name="Note 4 6 14 2 2" xfId="31725" xr:uid="{00000000-0005-0000-0000-0000EF7B0000}"/>
    <cellStyle name="Note 4 6 14 3" xfId="31726" xr:uid="{00000000-0005-0000-0000-0000F07B0000}"/>
    <cellStyle name="Note 4 6 15" xfId="31727" xr:uid="{00000000-0005-0000-0000-0000F17B0000}"/>
    <cellStyle name="Note 4 6 15 2" xfId="31728" xr:uid="{00000000-0005-0000-0000-0000F27B0000}"/>
    <cellStyle name="Note 4 6 15 2 2" xfId="31729" xr:uid="{00000000-0005-0000-0000-0000F37B0000}"/>
    <cellStyle name="Note 4 6 15 3" xfId="31730" xr:uid="{00000000-0005-0000-0000-0000F47B0000}"/>
    <cellStyle name="Note 4 6 16" xfId="31731" xr:uid="{00000000-0005-0000-0000-0000F57B0000}"/>
    <cellStyle name="Note 4 6 16 2" xfId="31732" xr:uid="{00000000-0005-0000-0000-0000F67B0000}"/>
    <cellStyle name="Note 4 6 16 2 2" xfId="31733" xr:uid="{00000000-0005-0000-0000-0000F77B0000}"/>
    <cellStyle name="Note 4 6 16 3" xfId="31734" xr:uid="{00000000-0005-0000-0000-0000F87B0000}"/>
    <cellStyle name="Note 4 6 17" xfId="31735" xr:uid="{00000000-0005-0000-0000-0000F97B0000}"/>
    <cellStyle name="Note 4 6 17 2" xfId="31736" xr:uid="{00000000-0005-0000-0000-0000FA7B0000}"/>
    <cellStyle name="Note 4 6 17 2 2" xfId="31737" xr:uid="{00000000-0005-0000-0000-0000FB7B0000}"/>
    <cellStyle name="Note 4 6 17 3" xfId="31738" xr:uid="{00000000-0005-0000-0000-0000FC7B0000}"/>
    <cellStyle name="Note 4 6 18" xfId="31739" xr:uid="{00000000-0005-0000-0000-0000FD7B0000}"/>
    <cellStyle name="Note 4 6 18 2" xfId="31740" xr:uid="{00000000-0005-0000-0000-0000FE7B0000}"/>
    <cellStyle name="Note 4 6 18 2 2" xfId="31741" xr:uid="{00000000-0005-0000-0000-0000FF7B0000}"/>
    <cellStyle name="Note 4 6 18 3" xfId="31742" xr:uid="{00000000-0005-0000-0000-0000007C0000}"/>
    <cellStyle name="Note 4 6 19" xfId="31743" xr:uid="{00000000-0005-0000-0000-0000017C0000}"/>
    <cellStyle name="Note 4 6 19 2" xfId="31744" xr:uid="{00000000-0005-0000-0000-0000027C0000}"/>
    <cellStyle name="Note 4 6 19 2 2" xfId="31745" xr:uid="{00000000-0005-0000-0000-0000037C0000}"/>
    <cellStyle name="Note 4 6 19 3" xfId="31746" xr:uid="{00000000-0005-0000-0000-0000047C0000}"/>
    <cellStyle name="Note 4 6 2" xfId="31747" xr:uid="{00000000-0005-0000-0000-0000057C0000}"/>
    <cellStyle name="Note 4 6 2 10" xfId="31748" xr:uid="{00000000-0005-0000-0000-0000067C0000}"/>
    <cellStyle name="Note 4 6 2 10 2" xfId="31749" xr:uid="{00000000-0005-0000-0000-0000077C0000}"/>
    <cellStyle name="Note 4 6 2 10 2 2" xfId="31750" xr:uid="{00000000-0005-0000-0000-0000087C0000}"/>
    <cellStyle name="Note 4 6 2 10 3" xfId="31751" xr:uid="{00000000-0005-0000-0000-0000097C0000}"/>
    <cellStyle name="Note 4 6 2 11" xfId="31752" xr:uid="{00000000-0005-0000-0000-00000A7C0000}"/>
    <cellStyle name="Note 4 6 2 11 2" xfId="31753" xr:uid="{00000000-0005-0000-0000-00000B7C0000}"/>
    <cellStyle name="Note 4 6 2 11 2 2" xfId="31754" xr:uid="{00000000-0005-0000-0000-00000C7C0000}"/>
    <cellStyle name="Note 4 6 2 11 3" xfId="31755" xr:uid="{00000000-0005-0000-0000-00000D7C0000}"/>
    <cellStyle name="Note 4 6 2 12" xfId="31756" xr:uid="{00000000-0005-0000-0000-00000E7C0000}"/>
    <cellStyle name="Note 4 6 2 12 2" xfId="31757" xr:uid="{00000000-0005-0000-0000-00000F7C0000}"/>
    <cellStyle name="Note 4 6 2 12 2 2" xfId="31758" xr:uid="{00000000-0005-0000-0000-0000107C0000}"/>
    <cellStyle name="Note 4 6 2 12 3" xfId="31759" xr:uid="{00000000-0005-0000-0000-0000117C0000}"/>
    <cellStyle name="Note 4 6 2 13" xfId="31760" xr:uid="{00000000-0005-0000-0000-0000127C0000}"/>
    <cellStyle name="Note 4 6 2 13 2" xfId="31761" xr:uid="{00000000-0005-0000-0000-0000137C0000}"/>
    <cellStyle name="Note 4 6 2 13 2 2" xfId="31762" xr:uid="{00000000-0005-0000-0000-0000147C0000}"/>
    <cellStyle name="Note 4 6 2 13 3" xfId="31763" xr:uid="{00000000-0005-0000-0000-0000157C0000}"/>
    <cellStyle name="Note 4 6 2 14" xfId="31764" xr:uid="{00000000-0005-0000-0000-0000167C0000}"/>
    <cellStyle name="Note 4 6 2 14 2" xfId="31765" xr:uid="{00000000-0005-0000-0000-0000177C0000}"/>
    <cellStyle name="Note 4 6 2 14 2 2" xfId="31766" xr:uid="{00000000-0005-0000-0000-0000187C0000}"/>
    <cellStyle name="Note 4 6 2 14 3" xfId="31767" xr:uid="{00000000-0005-0000-0000-0000197C0000}"/>
    <cellStyle name="Note 4 6 2 15" xfId="31768" xr:uid="{00000000-0005-0000-0000-00001A7C0000}"/>
    <cellStyle name="Note 4 6 2 15 2" xfId="31769" xr:uid="{00000000-0005-0000-0000-00001B7C0000}"/>
    <cellStyle name="Note 4 6 2 15 2 2" xfId="31770" xr:uid="{00000000-0005-0000-0000-00001C7C0000}"/>
    <cellStyle name="Note 4 6 2 15 3" xfId="31771" xr:uid="{00000000-0005-0000-0000-00001D7C0000}"/>
    <cellStyle name="Note 4 6 2 16" xfId="31772" xr:uid="{00000000-0005-0000-0000-00001E7C0000}"/>
    <cellStyle name="Note 4 6 2 16 2" xfId="31773" xr:uid="{00000000-0005-0000-0000-00001F7C0000}"/>
    <cellStyle name="Note 4 6 2 16 2 2" xfId="31774" xr:uid="{00000000-0005-0000-0000-0000207C0000}"/>
    <cellStyle name="Note 4 6 2 16 3" xfId="31775" xr:uid="{00000000-0005-0000-0000-0000217C0000}"/>
    <cellStyle name="Note 4 6 2 17" xfId="31776" xr:uid="{00000000-0005-0000-0000-0000227C0000}"/>
    <cellStyle name="Note 4 6 2 17 2" xfId="31777" xr:uid="{00000000-0005-0000-0000-0000237C0000}"/>
    <cellStyle name="Note 4 6 2 17 2 2" xfId="31778" xr:uid="{00000000-0005-0000-0000-0000247C0000}"/>
    <cellStyle name="Note 4 6 2 17 3" xfId="31779" xr:uid="{00000000-0005-0000-0000-0000257C0000}"/>
    <cellStyle name="Note 4 6 2 18" xfId="31780" xr:uid="{00000000-0005-0000-0000-0000267C0000}"/>
    <cellStyle name="Note 4 6 2 18 2" xfId="31781" xr:uid="{00000000-0005-0000-0000-0000277C0000}"/>
    <cellStyle name="Note 4 6 2 18 2 2" xfId="31782" xr:uid="{00000000-0005-0000-0000-0000287C0000}"/>
    <cellStyle name="Note 4 6 2 18 3" xfId="31783" xr:uid="{00000000-0005-0000-0000-0000297C0000}"/>
    <cellStyle name="Note 4 6 2 19" xfId="31784" xr:uid="{00000000-0005-0000-0000-00002A7C0000}"/>
    <cellStyle name="Note 4 6 2 19 2" xfId="31785" xr:uid="{00000000-0005-0000-0000-00002B7C0000}"/>
    <cellStyle name="Note 4 6 2 19 2 2" xfId="31786" xr:uid="{00000000-0005-0000-0000-00002C7C0000}"/>
    <cellStyle name="Note 4 6 2 19 3" xfId="31787" xr:uid="{00000000-0005-0000-0000-00002D7C0000}"/>
    <cellStyle name="Note 4 6 2 2" xfId="31788" xr:uid="{00000000-0005-0000-0000-00002E7C0000}"/>
    <cellStyle name="Note 4 6 2 2 2" xfId="31789" xr:uid="{00000000-0005-0000-0000-00002F7C0000}"/>
    <cellStyle name="Note 4 6 2 2 2 2" xfId="31790" xr:uid="{00000000-0005-0000-0000-0000307C0000}"/>
    <cellStyle name="Note 4 6 2 2 2 3" xfId="31791" xr:uid="{00000000-0005-0000-0000-0000317C0000}"/>
    <cellStyle name="Note 4 6 2 2 3" xfId="31792" xr:uid="{00000000-0005-0000-0000-0000327C0000}"/>
    <cellStyle name="Note 4 6 2 2 3 2" xfId="31793" xr:uid="{00000000-0005-0000-0000-0000337C0000}"/>
    <cellStyle name="Note 4 6 2 2 4" xfId="31794" xr:uid="{00000000-0005-0000-0000-0000347C0000}"/>
    <cellStyle name="Note 4 6 2 20" xfId="31795" xr:uid="{00000000-0005-0000-0000-0000357C0000}"/>
    <cellStyle name="Note 4 6 2 20 2" xfId="31796" xr:uid="{00000000-0005-0000-0000-0000367C0000}"/>
    <cellStyle name="Note 4 6 2 20 2 2" xfId="31797" xr:uid="{00000000-0005-0000-0000-0000377C0000}"/>
    <cellStyle name="Note 4 6 2 20 3" xfId="31798" xr:uid="{00000000-0005-0000-0000-0000387C0000}"/>
    <cellStyle name="Note 4 6 2 21" xfId="31799" xr:uid="{00000000-0005-0000-0000-0000397C0000}"/>
    <cellStyle name="Note 4 6 2 21 2" xfId="31800" xr:uid="{00000000-0005-0000-0000-00003A7C0000}"/>
    <cellStyle name="Note 4 6 2 22" xfId="31801" xr:uid="{00000000-0005-0000-0000-00003B7C0000}"/>
    <cellStyle name="Note 4 6 2 23" xfId="31802" xr:uid="{00000000-0005-0000-0000-00003C7C0000}"/>
    <cellStyle name="Note 4 6 2 3" xfId="31803" xr:uid="{00000000-0005-0000-0000-00003D7C0000}"/>
    <cellStyle name="Note 4 6 2 3 2" xfId="31804" xr:uid="{00000000-0005-0000-0000-00003E7C0000}"/>
    <cellStyle name="Note 4 6 2 3 2 2" xfId="31805" xr:uid="{00000000-0005-0000-0000-00003F7C0000}"/>
    <cellStyle name="Note 4 6 2 3 3" xfId="31806" xr:uid="{00000000-0005-0000-0000-0000407C0000}"/>
    <cellStyle name="Note 4 6 2 3 4" xfId="31807" xr:uid="{00000000-0005-0000-0000-0000417C0000}"/>
    <cellStyle name="Note 4 6 2 4" xfId="31808" xr:uid="{00000000-0005-0000-0000-0000427C0000}"/>
    <cellStyle name="Note 4 6 2 4 2" xfId="31809" xr:uid="{00000000-0005-0000-0000-0000437C0000}"/>
    <cellStyle name="Note 4 6 2 4 2 2" xfId="31810" xr:uid="{00000000-0005-0000-0000-0000447C0000}"/>
    <cellStyle name="Note 4 6 2 4 3" xfId="31811" xr:uid="{00000000-0005-0000-0000-0000457C0000}"/>
    <cellStyle name="Note 4 6 2 4 4" xfId="31812" xr:uid="{00000000-0005-0000-0000-0000467C0000}"/>
    <cellStyle name="Note 4 6 2 5" xfId="31813" xr:uid="{00000000-0005-0000-0000-0000477C0000}"/>
    <cellStyle name="Note 4 6 2 5 2" xfId="31814" xr:uid="{00000000-0005-0000-0000-0000487C0000}"/>
    <cellStyle name="Note 4 6 2 5 2 2" xfId="31815" xr:uid="{00000000-0005-0000-0000-0000497C0000}"/>
    <cellStyle name="Note 4 6 2 5 3" xfId="31816" xr:uid="{00000000-0005-0000-0000-00004A7C0000}"/>
    <cellStyle name="Note 4 6 2 6" xfId="31817" xr:uid="{00000000-0005-0000-0000-00004B7C0000}"/>
    <cellStyle name="Note 4 6 2 6 2" xfId="31818" xr:uid="{00000000-0005-0000-0000-00004C7C0000}"/>
    <cellStyle name="Note 4 6 2 6 2 2" xfId="31819" xr:uid="{00000000-0005-0000-0000-00004D7C0000}"/>
    <cellStyle name="Note 4 6 2 6 3" xfId="31820" xr:uid="{00000000-0005-0000-0000-00004E7C0000}"/>
    <cellStyle name="Note 4 6 2 7" xfId="31821" xr:uid="{00000000-0005-0000-0000-00004F7C0000}"/>
    <cellStyle name="Note 4 6 2 7 2" xfId="31822" xr:uid="{00000000-0005-0000-0000-0000507C0000}"/>
    <cellStyle name="Note 4 6 2 7 2 2" xfId="31823" xr:uid="{00000000-0005-0000-0000-0000517C0000}"/>
    <cellStyle name="Note 4 6 2 7 3" xfId="31824" xr:uid="{00000000-0005-0000-0000-0000527C0000}"/>
    <cellStyle name="Note 4 6 2 8" xfId="31825" xr:uid="{00000000-0005-0000-0000-0000537C0000}"/>
    <cellStyle name="Note 4 6 2 8 2" xfId="31826" xr:uid="{00000000-0005-0000-0000-0000547C0000}"/>
    <cellStyle name="Note 4 6 2 8 2 2" xfId="31827" xr:uid="{00000000-0005-0000-0000-0000557C0000}"/>
    <cellStyle name="Note 4 6 2 8 3" xfId="31828" xr:uid="{00000000-0005-0000-0000-0000567C0000}"/>
    <cellStyle name="Note 4 6 2 9" xfId="31829" xr:uid="{00000000-0005-0000-0000-0000577C0000}"/>
    <cellStyle name="Note 4 6 2 9 2" xfId="31830" xr:uid="{00000000-0005-0000-0000-0000587C0000}"/>
    <cellStyle name="Note 4 6 2 9 2 2" xfId="31831" xr:uid="{00000000-0005-0000-0000-0000597C0000}"/>
    <cellStyle name="Note 4 6 2 9 3" xfId="31832" xr:uid="{00000000-0005-0000-0000-00005A7C0000}"/>
    <cellStyle name="Note 4 6 20" xfId="31833" xr:uid="{00000000-0005-0000-0000-00005B7C0000}"/>
    <cellStyle name="Note 4 6 20 2" xfId="31834" xr:uid="{00000000-0005-0000-0000-00005C7C0000}"/>
    <cellStyle name="Note 4 6 20 2 2" xfId="31835" xr:uid="{00000000-0005-0000-0000-00005D7C0000}"/>
    <cellStyle name="Note 4 6 20 3" xfId="31836" xr:uid="{00000000-0005-0000-0000-00005E7C0000}"/>
    <cellStyle name="Note 4 6 21" xfId="31837" xr:uid="{00000000-0005-0000-0000-00005F7C0000}"/>
    <cellStyle name="Note 4 6 21 2" xfId="31838" xr:uid="{00000000-0005-0000-0000-0000607C0000}"/>
    <cellStyle name="Note 4 6 21 2 2" xfId="31839" xr:uid="{00000000-0005-0000-0000-0000617C0000}"/>
    <cellStyle name="Note 4 6 21 3" xfId="31840" xr:uid="{00000000-0005-0000-0000-0000627C0000}"/>
    <cellStyle name="Note 4 6 22" xfId="31841" xr:uid="{00000000-0005-0000-0000-0000637C0000}"/>
    <cellStyle name="Note 4 6 22 2" xfId="31842" xr:uid="{00000000-0005-0000-0000-0000647C0000}"/>
    <cellStyle name="Note 4 6 23" xfId="31843" xr:uid="{00000000-0005-0000-0000-0000657C0000}"/>
    <cellStyle name="Note 4 6 24" xfId="31844" xr:uid="{00000000-0005-0000-0000-0000667C0000}"/>
    <cellStyle name="Note 4 6 3" xfId="31845" xr:uid="{00000000-0005-0000-0000-0000677C0000}"/>
    <cellStyle name="Note 4 6 3 2" xfId="31846" xr:uid="{00000000-0005-0000-0000-0000687C0000}"/>
    <cellStyle name="Note 4 6 3 2 2" xfId="31847" xr:uid="{00000000-0005-0000-0000-0000697C0000}"/>
    <cellStyle name="Note 4 6 3 2 3" xfId="31848" xr:uid="{00000000-0005-0000-0000-00006A7C0000}"/>
    <cellStyle name="Note 4 6 3 3" xfId="31849" xr:uid="{00000000-0005-0000-0000-00006B7C0000}"/>
    <cellStyle name="Note 4 6 3 3 2" xfId="31850" xr:uid="{00000000-0005-0000-0000-00006C7C0000}"/>
    <cellStyle name="Note 4 6 3 4" xfId="31851" xr:uid="{00000000-0005-0000-0000-00006D7C0000}"/>
    <cellStyle name="Note 4 6 4" xfId="31852" xr:uid="{00000000-0005-0000-0000-00006E7C0000}"/>
    <cellStyle name="Note 4 6 4 2" xfId="31853" xr:uid="{00000000-0005-0000-0000-00006F7C0000}"/>
    <cellStyle name="Note 4 6 4 2 2" xfId="31854" xr:uid="{00000000-0005-0000-0000-0000707C0000}"/>
    <cellStyle name="Note 4 6 4 3" xfId="31855" xr:uid="{00000000-0005-0000-0000-0000717C0000}"/>
    <cellStyle name="Note 4 6 4 4" xfId="31856" xr:uid="{00000000-0005-0000-0000-0000727C0000}"/>
    <cellStyle name="Note 4 6 5" xfId="31857" xr:uid="{00000000-0005-0000-0000-0000737C0000}"/>
    <cellStyle name="Note 4 6 5 2" xfId="31858" xr:uid="{00000000-0005-0000-0000-0000747C0000}"/>
    <cellStyle name="Note 4 6 5 2 2" xfId="31859" xr:uid="{00000000-0005-0000-0000-0000757C0000}"/>
    <cellStyle name="Note 4 6 5 3" xfId="31860" xr:uid="{00000000-0005-0000-0000-0000767C0000}"/>
    <cellStyle name="Note 4 6 5 4" xfId="31861" xr:uid="{00000000-0005-0000-0000-0000777C0000}"/>
    <cellStyle name="Note 4 6 6" xfId="31862" xr:uid="{00000000-0005-0000-0000-0000787C0000}"/>
    <cellStyle name="Note 4 6 6 2" xfId="31863" xr:uid="{00000000-0005-0000-0000-0000797C0000}"/>
    <cellStyle name="Note 4 6 6 2 2" xfId="31864" xr:uid="{00000000-0005-0000-0000-00007A7C0000}"/>
    <cellStyle name="Note 4 6 6 3" xfId="31865" xr:uid="{00000000-0005-0000-0000-00007B7C0000}"/>
    <cellStyle name="Note 4 6 7" xfId="31866" xr:uid="{00000000-0005-0000-0000-00007C7C0000}"/>
    <cellStyle name="Note 4 6 7 2" xfId="31867" xr:uid="{00000000-0005-0000-0000-00007D7C0000}"/>
    <cellStyle name="Note 4 6 7 2 2" xfId="31868" xr:uid="{00000000-0005-0000-0000-00007E7C0000}"/>
    <cellStyle name="Note 4 6 7 3" xfId="31869" xr:uid="{00000000-0005-0000-0000-00007F7C0000}"/>
    <cellStyle name="Note 4 6 8" xfId="31870" xr:uid="{00000000-0005-0000-0000-0000807C0000}"/>
    <cellStyle name="Note 4 6 8 2" xfId="31871" xr:uid="{00000000-0005-0000-0000-0000817C0000}"/>
    <cellStyle name="Note 4 6 8 2 2" xfId="31872" xr:uid="{00000000-0005-0000-0000-0000827C0000}"/>
    <cellStyle name="Note 4 6 8 3" xfId="31873" xr:uid="{00000000-0005-0000-0000-0000837C0000}"/>
    <cellStyle name="Note 4 6 9" xfId="31874" xr:uid="{00000000-0005-0000-0000-0000847C0000}"/>
    <cellStyle name="Note 4 6 9 2" xfId="31875" xr:uid="{00000000-0005-0000-0000-0000857C0000}"/>
    <cellStyle name="Note 4 6 9 2 2" xfId="31876" xr:uid="{00000000-0005-0000-0000-0000867C0000}"/>
    <cellStyle name="Note 4 6 9 3" xfId="31877" xr:uid="{00000000-0005-0000-0000-0000877C0000}"/>
    <cellStyle name="Note 4 7" xfId="31878" xr:uid="{00000000-0005-0000-0000-0000887C0000}"/>
    <cellStyle name="Note 4 7 10" xfId="31879" xr:uid="{00000000-0005-0000-0000-0000897C0000}"/>
    <cellStyle name="Note 4 7 10 2" xfId="31880" xr:uid="{00000000-0005-0000-0000-00008A7C0000}"/>
    <cellStyle name="Note 4 7 10 2 2" xfId="31881" xr:uid="{00000000-0005-0000-0000-00008B7C0000}"/>
    <cellStyle name="Note 4 7 10 3" xfId="31882" xr:uid="{00000000-0005-0000-0000-00008C7C0000}"/>
    <cellStyle name="Note 4 7 11" xfId="31883" xr:uid="{00000000-0005-0000-0000-00008D7C0000}"/>
    <cellStyle name="Note 4 7 11 2" xfId="31884" xr:uid="{00000000-0005-0000-0000-00008E7C0000}"/>
    <cellStyle name="Note 4 7 11 2 2" xfId="31885" xr:uid="{00000000-0005-0000-0000-00008F7C0000}"/>
    <cellStyle name="Note 4 7 11 3" xfId="31886" xr:uid="{00000000-0005-0000-0000-0000907C0000}"/>
    <cellStyle name="Note 4 7 12" xfId="31887" xr:uid="{00000000-0005-0000-0000-0000917C0000}"/>
    <cellStyle name="Note 4 7 12 2" xfId="31888" xr:uid="{00000000-0005-0000-0000-0000927C0000}"/>
    <cellStyle name="Note 4 7 12 2 2" xfId="31889" xr:uid="{00000000-0005-0000-0000-0000937C0000}"/>
    <cellStyle name="Note 4 7 12 3" xfId="31890" xr:uid="{00000000-0005-0000-0000-0000947C0000}"/>
    <cellStyle name="Note 4 7 13" xfId="31891" xr:uid="{00000000-0005-0000-0000-0000957C0000}"/>
    <cellStyle name="Note 4 7 13 2" xfId="31892" xr:uid="{00000000-0005-0000-0000-0000967C0000}"/>
    <cellStyle name="Note 4 7 13 2 2" xfId="31893" xr:uid="{00000000-0005-0000-0000-0000977C0000}"/>
    <cellStyle name="Note 4 7 13 3" xfId="31894" xr:uid="{00000000-0005-0000-0000-0000987C0000}"/>
    <cellStyle name="Note 4 7 14" xfId="31895" xr:uid="{00000000-0005-0000-0000-0000997C0000}"/>
    <cellStyle name="Note 4 7 14 2" xfId="31896" xr:uid="{00000000-0005-0000-0000-00009A7C0000}"/>
    <cellStyle name="Note 4 7 14 2 2" xfId="31897" xr:uid="{00000000-0005-0000-0000-00009B7C0000}"/>
    <cellStyle name="Note 4 7 14 3" xfId="31898" xr:uid="{00000000-0005-0000-0000-00009C7C0000}"/>
    <cellStyle name="Note 4 7 15" xfId="31899" xr:uid="{00000000-0005-0000-0000-00009D7C0000}"/>
    <cellStyle name="Note 4 7 15 2" xfId="31900" xr:uid="{00000000-0005-0000-0000-00009E7C0000}"/>
    <cellStyle name="Note 4 7 15 2 2" xfId="31901" xr:uid="{00000000-0005-0000-0000-00009F7C0000}"/>
    <cellStyle name="Note 4 7 15 3" xfId="31902" xr:uid="{00000000-0005-0000-0000-0000A07C0000}"/>
    <cellStyle name="Note 4 7 16" xfId="31903" xr:uid="{00000000-0005-0000-0000-0000A17C0000}"/>
    <cellStyle name="Note 4 7 16 2" xfId="31904" xr:uid="{00000000-0005-0000-0000-0000A27C0000}"/>
    <cellStyle name="Note 4 7 16 2 2" xfId="31905" xr:uid="{00000000-0005-0000-0000-0000A37C0000}"/>
    <cellStyle name="Note 4 7 16 3" xfId="31906" xr:uid="{00000000-0005-0000-0000-0000A47C0000}"/>
    <cellStyle name="Note 4 7 17" xfId="31907" xr:uid="{00000000-0005-0000-0000-0000A57C0000}"/>
    <cellStyle name="Note 4 7 17 2" xfId="31908" xr:uid="{00000000-0005-0000-0000-0000A67C0000}"/>
    <cellStyle name="Note 4 7 17 2 2" xfId="31909" xr:uid="{00000000-0005-0000-0000-0000A77C0000}"/>
    <cellStyle name="Note 4 7 17 3" xfId="31910" xr:uid="{00000000-0005-0000-0000-0000A87C0000}"/>
    <cellStyle name="Note 4 7 18" xfId="31911" xr:uid="{00000000-0005-0000-0000-0000A97C0000}"/>
    <cellStyle name="Note 4 7 18 2" xfId="31912" xr:uid="{00000000-0005-0000-0000-0000AA7C0000}"/>
    <cellStyle name="Note 4 7 18 2 2" xfId="31913" xr:uid="{00000000-0005-0000-0000-0000AB7C0000}"/>
    <cellStyle name="Note 4 7 18 3" xfId="31914" xr:uid="{00000000-0005-0000-0000-0000AC7C0000}"/>
    <cellStyle name="Note 4 7 19" xfId="31915" xr:uid="{00000000-0005-0000-0000-0000AD7C0000}"/>
    <cellStyle name="Note 4 7 19 2" xfId="31916" xr:uid="{00000000-0005-0000-0000-0000AE7C0000}"/>
    <cellStyle name="Note 4 7 19 2 2" xfId="31917" xr:uid="{00000000-0005-0000-0000-0000AF7C0000}"/>
    <cellStyle name="Note 4 7 19 3" xfId="31918" xr:uid="{00000000-0005-0000-0000-0000B07C0000}"/>
    <cellStyle name="Note 4 7 2" xfId="31919" xr:uid="{00000000-0005-0000-0000-0000B17C0000}"/>
    <cellStyle name="Note 4 7 2 2" xfId="31920" xr:uid="{00000000-0005-0000-0000-0000B27C0000}"/>
    <cellStyle name="Note 4 7 2 2 2" xfId="31921" xr:uid="{00000000-0005-0000-0000-0000B37C0000}"/>
    <cellStyle name="Note 4 7 2 2 3" xfId="31922" xr:uid="{00000000-0005-0000-0000-0000B47C0000}"/>
    <cellStyle name="Note 4 7 2 3" xfId="31923" xr:uid="{00000000-0005-0000-0000-0000B57C0000}"/>
    <cellStyle name="Note 4 7 2 3 2" xfId="31924" xr:uid="{00000000-0005-0000-0000-0000B67C0000}"/>
    <cellStyle name="Note 4 7 2 4" xfId="31925" xr:uid="{00000000-0005-0000-0000-0000B77C0000}"/>
    <cellStyle name="Note 4 7 20" xfId="31926" xr:uid="{00000000-0005-0000-0000-0000B87C0000}"/>
    <cellStyle name="Note 4 7 20 2" xfId="31927" xr:uid="{00000000-0005-0000-0000-0000B97C0000}"/>
    <cellStyle name="Note 4 7 20 2 2" xfId="31928" xr:uid="{00000000-0005-0000-0000-0000BA7C0000}"/>
    <cellStyle name="Note 4 7 20 3" xfId="31929" xr:uid="{00000000-0005-0000-0000-0000BB7C0000}"/>
    <cellStyle name="Note 4 7 21" xfId="31930" xr:uid="{00000000-0005-0000-0000-0000BC7C0000}"/>
    <cellStyle name="Note 4 7 21 2" xfId="31931" xr:uid="{00000000-0005-0000-0000-0000BD7C0000}"/>
    <cellStyle name="Note 4 7 22" xfId="31932" xr:uid="{00000000-0005-0000-0000-0000BE7C0000}"/>
    <cellStyle name="Note 4 7 23" xfId="31933" xr:uid="{00000000-0005-0000-0000-0000BF7C0000}"/>
    <cellStyle name="Note 4 7 3" xfId="31934" xr:uid="{00000000-0005-0000-0000-0000C07C0000}"/>
    <cellStyle name="Note 4 7 3 2" xfId="31935" xr:uid="{00000000-0005-0000-0000-0000C17C0000}"/>
    <cellStyle name="Note 4 7 3 2 2" xfId="31936" xr:uid="{00000000-0005-0000-0000-0000C27C0000}"/>
    <cellStyle name="Note 4 7 3 3" xfId="31937" xr:uid="{00000000-0005-0000-0000-0000C37C0000}"/>
    <cellStyle name="Note 4 7 3 4" xfId="31938" xr:uid="{00000000-0005-0000-0000-0000C47C0000}"/>
    <cellStyle name="Note 4 7 4" xfId="31939" xr:uid="{00000000-0005-0000-0000-0000C57C0000}"/>
    <cellStyle name="Note 4 7 4 2" xfId="31940" xr:uid="{00000000-0005-0000-0000-0000C67C0000}"/>
    <cellStyle name="Note 4 7 4 2 2" xfId="31941" xr:uid="{00000000-0005-0000-0000-0000C77C0000}"/>
    <cellStyle name="Note 4 7 4 3" xfId="31942" xr:uid="{00000000-0005-0000-0000-0000C87C0000}"/>
    <cellStyle name="Note 4 7 4 4" xfId="31943" xr:uid="{00000000-0005-0000-0000-0000C97C0000}"/>
    <cellStyle name="Note 4 7 5" xfId="31944" xr:uid="{00000000-0005-0000-0000-0000CA7C0000}"/>
    <cellStyle name="Note 4 7 5 2" xfId="31945" xr:uid="{00000000-0005-0000-0000-0000CB7C0000}"/>
    <cellStyle name="Note 4 7 5 2 2" xfId="31946" xr:uid="{00000000-0005-0000-0000-0000CC7C0000}"/>
    <cellStyle name="Note 4 7 5 3" xfId="31947" xr:uid="{00000000-0005-0000-0000-0000CD7C0000}"/>
    <cellStyle name="Note 4 7 6" xfId="31948" xr:uid="{00000000-0005-0000-0000-0000CE7C0000}"/>
    <cellStyle name="Note 4 7 6 2" xfId="31949" xr:uid="{00000000-0005-0000-0000-0000CF7C0000}"/>
    <cellStyle name="Note 4 7 6 2 2" xfId="31950" xr:uid="{00000000-0005-0000-0000-0000D07C0000}"/>
    <cellStyle name="Note 4 7 6 3" xfId="31951" xr:uid="{00000000-0005-0000-0000-0000D17C0000}"/>
    <cellStyle name="Note 4 7 7" xfId="31952" xr:uid="{00000000-0005-0000-0000-0000D27C0000}"/>
    <cellStyle name="Note 4 7 7 2" xfId="31953" xr:uid="{00000000-0005-0000-0000-0000D37C0000}"/>
    <cellStyle name="Note 4 7 7 2 2" xfId="31954" xr:uid="{00000000-0005-0000-0000-0000D47C0000}"/>
    <cellStyle name="Note 4 7 7 3" xfId="31955" xr:uid="{00000000-0005-0000-0000-0000D57C0000}"/>
    <cellStyle name="Note 4 7 8" xfId="31956" xr:uid="{00000000-0005-0000-0000-0000D67C0000}"/>
    <cellStyle name="Note 4 7 8 2" xfId="31957" xr:uid="{00000000-0005-0000-0000-0000D77C0000}"/>
    <cellStyle name="Note 4 7 8 2 2" xfId="31958" xr:uid="{00000000-0005-0000-0000-0000D87C0000}"/>
    <cellStyle name="Note 4 7 8 3" xfId="31959" xr:uid="{00000000-0005-0000-0000-0000D97C0000}"/>
    <cellStyle name="Note 4 7 9" xfId="31960" xr:uid="{00000000-0005-0000-0000-0000DA7C0000}"/>
    <cellStyle name="Note 4 7 9 2" xfId="31961" xr:uid="{00000000-0005-0000-0000-0000DB7C0000}"/>
    <cellStyle name="Note 4 7 9 2 2" xfId="31962" xr:uid="{00000000-0005-0000-0000-0000DC7C0000}"/>
    <cellStyle name="Note 4 7 9 3" xfId="31963" xr:uid="{00000000-0005-0000-0000-0000DD7C0000}"/>
    <cellStyle name="Note 4 8" xfId="31964" xr:uid="{00000000-0005-0000-0000-0000DE7C0000}"/>
    <cellStyle name="Note 4 8 2" xfId="31965" xr:uid="{00000000-0005-0000-0000-0000DF7C0000}"/>
    <cellStyle name="Note 4 8 2 2" xfId="31966" xr:uid="{00000000-0005-0000-0000-0000E07C0000}"/>
    <cellStyle name="Note 4 8 2 3" xfId="31967" xr:uid="{00000000-0005-0000-0000-0000E17C0000}"/>
    <cellStyle name="Note 4 8 3" xfId="31968" xr:uid="{00000000-0005-0000-0000-0000E27C0000}"/>
    <cellStyle name="Note 4 8 3 2" xfId="31969" xr:uid="{00000000-0005-0000-0000-0000E37C0000}"/>
    <cellStyle name="Note 4 8 4" xfId="31970" xr:uid="{00000000-0005-0000-0000-0000E47C0000}"/>
    <cellStyle name="Note 4 9" xfId="31971" xr:uid="{00000000-0005-0000-0000-0000E57C0000}"/>
    <cellStyle name="Note 4 9 2" xfId="31972" xr:uid="{00000000-0005-0000-0000-0000E67C0000}"/>
    <cellStyle name="Note 4 9 2 2" xfId="31973" xr:uid="{00000000-0005-0000-0000-0000E77C0000}"/>
    <cellStyle name="Note 4 9 2 3" xfId="31974" xr:uid="{00000000-0005-0000-0000-0000E87C0000}"/>
    <cellStyle name="Note 4 9 3" xfId="31975" xr:uid="{00000000-0005-0000-0000-0000E97C0000}"/>
    <cellStyle name="Note 4 9 4" xfId="31976" xr:uid="{00000000-0005-0000-0000-0000EA7C0000}"/>
    <cellStyle name="Note 5" xfId="31977" xr:uid="{00000000-0005-0000-0000-0000EB7C0000}"/>
    <cellStyle name="Note 5 10" xfId="31978" xr:uid="{00000000-0005-0000-0000-0000EC7C0000}"/>
    <cellStyle name="Note 5 10 2" xfId="31979" xr:uid="{00000000-0005-0000-0000-0000ED7C0000}"/>
    <cellStyle name="Note 5 10 2 2" xfId="31980" xr:uid="{00000000-0005-0000-0000-0000EE7C0000}"/>
    <cellStyle name="Note 5 10 3" xfId="31981" xr:uid="{00000000-0005-0000-0000-0000EF7C0000}"/>
    <cellStyle name="Note 5 10 4" xfId="31982" xr:uid="{00000000-0005-0000-0000-0000F07C0000}"/>
    <cellStyle name="Note 5 11" xfId="31983" xr:uid="{00000000-0005-0000-0000-0000F17C0000}"/>
    <cellStyle name="Note 5 11 2" xfId="31984" xr:uid="{00000000-0005-0000-0000-0000F27C0000}"/>
    <cellStyle name="Note 5 11 2 2" xfId="31985" xr:uid="{00000000-0005-0000-0000-0000F37C0000}"/>
    <cellStyle name="Note 5 11 3" xfId="31986" xr:uid="{00000000-0005-0000-0000-0000F47C0000}"/>
    <cellStyle name="Note 5 12" xfId="31987" xr:uid="{00000000-0005-0000-0000-0000F57C0000}"/>
    <cellStyle name="Note 5 12 2" xfId="31988" xr:uid="{00000000-0005-0000-0000-0000F67C0000}"/>
    <cellStyle name="Note 5 12 2 2" xfId="31989" xr:uid="{00000000-0005-0000-0000-0000F77C0000}"/>
    <cellStyle name="Note 5 12 3" xfId="31990" xr:uid="{00000000-0005-0000-0000-0000F87C0000}"/>
    <cellStyle name="Note 5 13" xfId="31991" xr:uid="{00000000-0005-0000-0000-0000F97C0000}"/>
    <cellStyle name="Note 5 13 2" xfId="31992" xr:uid="{00000000-0005-0000-0000-0000FA7C0000}"/>
    <cellStyle name="Note 5 13 2 2" xfId="31993" xr:uid="{00000000-0005-0000-0000-0000FB7C0000}"/>
    <cellStyle name="Note 5 13 3" xfId="31994" xr:uid="{00000000-0005-0000-0000-0000FC7C0000}"/>
    <cellStyle name="Note 5 14" xfId="31995" xr:uid="{00000000-0005-0000-0000-0000FD7C0000}"/>
    <cellStyle name="Note 5 14 2" xfId="31996" xr:uid="{00000000-0005-0000-0000-0000FE7C0000}"/>
    <cellStyle name="Note 5 14 2 2" xfId="31997" xr:uid="{00000000-0005-0000-0000-0000FF7C0000}"/>
    <cellStyle name="Note 5 14 3" xfId="31998" xr:uid="{00000000-0005-0000-0000-0000007D0000}"/>
    <cellStyle name="Note 5 15" xfId="31999" xr:uid="{00000000-0005-0000-0000-0000017D0000}"/>
    <cellStyle name="Note 5 15 2" xfId="32000" xr:uid="{00000000-0005-0000-0000-0000027D0000}"/>
    <cellStyle name="Note 5 15 2 2" xfId="32001" xr:uid="{00000000-0005-0000-0000-0000037D0000}"/>
    <cellStyle name="Note 5 15 3" xfId="32002" xr:uid="{00000000-0005-0000-0000-0000047D0000}"/>
    <cellStyle name="Note 5 16" xfId="32003" xr:uid="{00000000-0005-0000-0000-0000057D0000}"/>
    <cellStyle name="Note 5 16 2" xfId="32004" xr:uid="{00000000-0005-0000-0000-0000067D0000}"/>
    <cellStyle name="Note 5 16 2 2" xfId="32005" xr:uid="{00000000-0005-0000-0000-0000077D0000}"/>
    <cellStyle name="Note 5 16 3" xfId="32006" xr:uid="{00000000-0005-0000-0000-0000087D0000}"/>
    <cellStyle name="Note 5 17" xfId="32007" xr:uid="{00000000-0005-0000-0000-0000097D0000}"/>
    <cellStyle name="Note 5 17 2" xfId="32008" xr:uid="{00000000-0005-0000-0000-00000A7D0000}"/>
    <cellStyle name="Note 5 17 2 2" xfId="32009" xr:uid="{00000000-0005-0000-0000-00000B7D0000}"/>
    <cellStyle name="Note 5 17 3" xfId="32010" xr:uid="{00000000-0005-0000-0000-00000C7D0000}"/>
    <cellStyle name="Note 5 18" xfId="32011" xr:uid="{00000000-0005-0000-0000-00000D7D0000}"/>
    <cellStyle name="Note 5 18 2" xfId="32012" xr:uid="{00000000-0005-0000-0000-00000E7D0000}"/>
    <cellStyle name="Note 5 18 2 2" xfId="32013" xr:uid="{00000000-0005-0000-0000-00000F7D0000}"/>
    <cellStyle name="Note 5 18 3" xfId="32014" xr:uid="{00000000-0005-0000-0000-0000107D0000}"/>
    <cellStyle name="Note 5 19" xfId="32015" xr:uid="{00000000-0005-0000-0000-0000117D0000}"/>
    <cellStyle name="Note 5 19 2" xfId="32016" xr:uid="{00000000-0005-0000-0000-0000127D0000}"/>
    <cellStyle name="Note 5 19 2 2" xfId="32017" xr:uid="{00000000-0005-0000-0000-0000137D0000}"/>
    <cellStyle name="Note 5 19 3" xfId="32018" xr:uid="{00000000-0005-0000-0000-0000147D0000}"/>
    <cellStyle name="Note 5 2" xfId="32019" xr:uid="{00000000-0005-0000-0000-0000157D0000}"/>
    <cellStyle name="Note 5 2 10" xfId="32020" xr:uid="{00000000-0005-0000-0000-0000167D0000}"/>
    <cellStyle name="Note 5 2 10 2" xfId="32021" xr:uid="{00000000-0005-0000-0000-0000177D0000}"/>
    <cellStyle name="Note 5 2 10 2 2" xfId="32022" xr:uid="{00000000-0005-0000-0000-0000187D0000}"/>
    <cellStyle name="Note 5 2 10 3" xfId="32023" xr:uid="{00000000-0005-0000-0000-0000197D0000}"/>
    <cellStyle name="Note 5 2 11" xfId="32024" xr:uid="{00000000-0005-0000-0000-00001A7D0000}"/>
    <cellStyle name="Note 5 2 11 2" xfId="32025" xr:uid="{00000000-0005-0000-0000-00001B7D0000}"/>
    <cellStyle name="Note 5 2 11 2 2" xfId="32026" xr:uid="{00000000-0005-0000-0000-00001C7D0000}"/>
    <cellStyle name="Note 5 2 11 3" xfId="32027" xr:uid="{00000000-0005-0000-0000-00001D7D0000}"/>
    <cellStyle name="Note 5 2 12" xfId="32028" xr:uid="{00000000-0005-0000-0000-00001E7D0000}"/>
    <cellStyle name="Note 5 2 12 2" xfId="32029" xr:uid="{00000000-0005-0000-0000-00001F7D0000}"/>
    <cellStyle name="Note 5 2 12 2 2" xfId="32030" xr:uid="{00000000-0005-0000-0000-0000207D0000}"/>
    <cellStyle name="Note 5 2 12 3" xfId="32031" xr:uid="{00000000-0005-0000-0000-0000217D0000}"/>
    <cellStyle name="Note 5 2 13" xfId="32032" xr:uid="{00000000-0005-0000-0000-0000227D0000}"/>
    <cellStyle name="Note 5 2 13 2" xfId="32033" xr:uid="{00000000-0005-0000-0000-0000237D0000}"/>
    <cellStyle name="Note 5 2 13 2 2" xfId="32034" xr:uid="{00000000-0005-0000-0000-0000247D0000}"/>
    <cellStyle name="Note 5 2 13 3" xfId="32035" xr:uid="{00000000-0005-0000-0000-0000257D0000}"/>
    <cellStyle name="Note 5 2 14" xfId="32036" xr:uid="{00000000-0005-0000-0000-0000267D0000}"/>
    <cellStyle name="Note 5 2 14 2" xfId="32037" xr:uid="{00000000-0005-0000-0000-0000277D0000}"/>
    <cellStyle name="Note 5 2 14 2 2" xfId="32038" xr:uid="{00000000-0005-0000-0000-0000287D0000}"/>
    <cellStyle name="Note 5 2 14 3" xfId="32039" xr:uid="{00000000-0005-0000-0000-0000297D0000}"/>
    <cellStyle name="Note 5 2 15" xfId="32040" xr:uid="{00000000-0005-0000-0000-00002A7D0000}"/>
    <cellStyle name="Note 5 2 15 2" xfId="32041" xr:uid="{00000000-0005-0000-0000-00002B7D0000}"/>
    <cellStyle name="Note 5 2 15 2 2" xfId="32042" xr:uid="{00000000-0005-0000-0000-00002C7D0000}"/>
    <cellStyle name="Note 5 2 15 3" xfId="32043" xr:uid="{00000000-0005-0000-0000-00002D7D0000}"/>
    <cellStyle name="Note 5 2 16" xfId="32044" xr:uid="{00000000-0005-0000-0000-00002E7D0000}"/>
    <cellStyle name="Note 5 2 16 2" xfId="32045" xr:uid="{00000000-0005-0000-0000-00002F7D0000}"/>
    <cellStyle name="Note 5 2 16 2 2" xfId="32046" xr:uid="{00000000-0005-0000-0000-0000307D0000}"/>
    <cellStyle name="Note 5 2 16 3" xfId="32047" xr:uid="{00000000-0005-0000-0000-0000317D0000}"/>
    <cellStyle name="Note 5 2 17" xfId="32048" xr:uid="{00000000-0005-0000-0000-0000327D0000}"/>
    <cellStyle name="Note 5 2 17 2" xfId="32049" xr:uid="{00000000-0005-0000-0000-0000337D0000}"/>
    <cellStyle name="Note 5 2 17 2 2" xfId="32050" xr:uid="{00000000-0005-0000-0000-0000347D0000}"/>
    <cellStyle name="Note 5 2 17 3" xfId="32051" xr:uid="{00000000-0005-0000-0000-0000357D0000}"/>
    <cellStyle name="Note 5 2 18" xfId="32052" xr:uid="{00000000-0005-0000-0000-0000367D0000}"/>
    <cellStyle name="Note 5 2 18 2" xfId="32053" xr:uid="{00000000-0005-0000-0000-0000377D0000}"/>
    <cellStyle name="Note 5 2 18 2 2" xfId="32054" xr:uid="{00000000-0005-0000-0000-0000387D0000}"/>
    <cellStyle name="Note 5 2 18 3" xfId="32055" xr:uid="{00000000-0005-0000-0000-0000397D0000}"/>
    <cellStyle name="Note 5 2 19" xfId="32056" xr:uid="{00000000-0005-0000-0000-00003A7D0000}"/>
    <cellStyle name="Note 5 2 19 2" xfId="32057" xr:uid="{00000000-0005-0000-0000-00003B7D0000}"/>
    <cellStyle name="Note 5 2 19 2 2" xfId="32058" xr:uid="{00000000-0005-0000-0000-00003C7D0000}"/>
    <cellStyle name="Note 5 2 19 3" xfId="32059" xr:uid="{00000000-0005-0000-0000-00003D7D0000}"/>
    <cellStyle name="Note 5 2 2" xfId="32060" xr:uid="{00000000-0005-0000-0000-00003E7D0000}"/>
    <cellStyle name="Note 5 2 2 10" xfId="32061" xr:uid="{00000000-0005-0000-0000-00003F7D0000}"/>
    <cellStyle name="Note 5 2 2 10 2" xfId="32062" xr:uid="{00000000-0005-0000-0000-0000407D0000}"/>
    <cellStyle name="Note 5 2 2 10 2 2" xfId="32063" xr:uid="{00000000-0005-0000-0000-0000417D0000}"/>
    <cellStyle name="Note 5 2 2 10 3" xfId="32064" xr:uid="{00000000-0005-0000-0000-0000427D0000}"/>
    <cellStyle name="Note 5 2 2 11" xfId="32065" xr:uid="{00000000-0005-0000-0000-0000437D0000}"/>
    <cellStyle name="Note 5 2 2 11 2" xfId="32066" xr:uid="{00000000-0005-0000-0000-0000447D0000}"/>
    <cellStyle name="Note 5 2 2 11 2 2" xfId="32067" xr:uid="{00000000-0005-0000-0000-0000457D0000}"/>
    <cellStyle name="Note 5 2 2 11 3" xfId="32068" xr:uid="{00000000-0005-0000-0000-0000467D0000}"/>
    <cellStyle name="Note 5 2 2 12" xfId="32069" xr:uid="{00000000-0005-0000-0000-0000477D0000}"/>
    <cellStyle name="Note 5 2 2 12 2" xfId="32070" xr:uid="{00000000-0005-0000-0000-0000487D0000}"/>
    <cellStyle name="Note 5 2 2 12 2 2" xfId="32071" xr:uid="{00000000-0005-0000-0000-0000497D0000}"/>
    <cellStyle name="Note 5 2 2 12 3" xfId="32072" xr:uid="{00000000-0005-0000-0000-00004A7D0000}"/>
    <cellStyle name="Note 5 2 2 13" xfId="32073" xr:uid="{00000000-0005-0000-0000-00004B7D0000}"/>
    <cellStyle name="Note 5 2 2 13 2" xfId="32074" xr:uid="{00000000-0005-0000-0000-00004C7D0000}"/>
    <cellStyle name="Note 5 2 2 13 2 2" xfId="32075" xr:uid="{00000000-0005-0000-0000-00004D7D0000}"/>
    <cellStyle name="Note 5 2 2 13 3" xfId="32076" xr:uid="{00000000-0005-0000-0000-00004E7D0000}"/>
    <cellStyle name="Note 5 2 2 14" xfId="32077" xr:uid="{00000000-0005-0000-0000-00004F7D0000}"/>
    <cellStyle name="Note 5 2 2 14 2" xfId="32078" xr:uid="{00000000-0005-0000-0000-0000507D0000}"/>
    <cellStyle name="Note 5 2 2 14 2 2" xfId="32079" xr:uid="{00000000-0005-0000-0000-0000517D0000}"/>
    <cellStyle name="Note 5 2 2 14 3" xfId="32080" xr:uid="{00000000-0005-0000-0000-0000527D0000}"/>
    <cellStyle name="Note 5 2 2 15" xfId="32081" xr:uid="{00000000-0005-0000-0000-0000537D0000}"/>
    <cellStyle name="Note 5 2 2 15 2" xfId="32082" xr:uid="{00000000-0005-0000-0000-0000547D0000}"/>
    <cellStyle name="Note 5 2 2 15 2 2" xfId="32083" xr:uid="{00000000-0005-0000-0000-0000557D0000}"/>
    <cellStyle name="Note 5 2 2 15 3" xfId="32084" xr:uid="{00000000-0005-0000-0000-0000567D0000}"/>
    <cellStyle name="Note 5 2 2 16" xfId="32085" xr:uid="{00000000-0005-0000-0000-0000577D0000}"/>
    <cellStyle name="Note 5 2 2 16 2" xfId="32086" xr:uid="{00000000-0005-0000-0000-0000587D0000}"/>
    <cellStyle name="Note 5 2 2 16 2 2" xfId="32087" xr:uid="{00000000-0005-0000-0000-0000597D0000}"/>
    <cellStyle name="Note 5 2 2 16 3" xfId="32088" xr:uid="{00000000-0005-0000-0000-00005A7D0000}"/>
    <cellStyle name="Note 5 2 2 17" xfId="32089" xr:uid="{00000000-0005-0000-0000-00005B7D0000}"/>
    <cellStyle name="Note 5 2 2 17 2" xfId="32090" xr:uid="{00000000-0005-0000-0000-00005C7D0000}"/>
    <cellStyle name="Note 5 2 2 17 2 2" xfId="32091" xr:uid="{00000000-0005-0000-0000-00005D7D0000}"/>
    <cellStyle name="Note 5 2 2 17 3" xfId="32092" xr:uid="{00000000-0005-0000-0000-00005E7D0000}"/>
    <cellStyle name="Note 5 2 2 18" xfId="32093" xr:uid="{00000000-0005-0000-0000-00005F7D0000}"/>
    <cellStyle name="Note 5 2 2 18 2" xfId="32094" xr:uid="{00000000-0005-0000-0000-0000607D0000}"/>
    <cellStyle name="Note 5 2 2 18 2 2" xfId="32095" xr:uid="{00000000-0005-0000-0000-0000617D0000}"/>
    <cellStyle name="Note 5 2 2 18 3" xfId="32096" xr:uid="{00000000-0005-0000-0000-0000627D0000}"/>
    <cellStyle name="Note 5 2 2 19" xfId="32097" xr:uid="{00000000-0005-0000-0000-0000637D0000}"/>
    <cellStyle name="Note 5 2 2 19 2" xfId="32098" xr:uid="{00000000-0005-0000-0000-0000647D0000}"/>
    <cellStyle name="Note 5 2 2 19 2 2" xfId="32099" xr:uid="{00000000-0005-0000-0000-0000657D0000}"/>
    <cellStyle name="Note 5 2 2 19 3" xfId="32100" xr:uid="{00000000-0005-0000-0000-0000667D0000}"/>
    <cellStyle name="Note 5 2 2 2" xfId="32101" xr:uid="{00000000-0005-0000-0000-0000677D0000}"/>
    <cellStyle name="Note 5 2 2 2 10" xfId="32102" xr:uid="{00000000-0005-0000-0000-0000687D0000}"/>
    <cellStyle name="Note 5 2 2 2 10 2" xfId="32103" xr:uid="{00000000-0005-0000-0000-0000697D0000}"/>
    <cellStyle name="Note 5 2 2 2 10 2 2" xfId="32104" xr:uid="{00000000-0005-0000-0000-00006A7D0000}"/>
    <cellStyle name="Note 5 2 2 2 10 3" xfId="32105" xr:uid="{00000000-0005-0000-0000-00006B7D0000}"/>
    <cellStyle name="Note 5 2 2 2 11" xfId="32106" xr:uid="{00000000-0005-0000-0000-00006C7D0000}"/>
    <cellStyle name="Note 5 2 2 2 11 2" xfId="32107" xr:uid="{00000000-0005-0000-0000-00006D7D0000}"/>
    <cellStyle name="Note 5 2 2 2 11 2 2" xfId="32108" xr:uid="{00000000-0005-0000-0000-00006E7D0000}"/>
    <cellStyle name="Note 5 2 2 2 11 3" xfId="32109" xr:uid="{00000000-0005-0000-0000-00006F7D0000}"/>
    <cellStyle name="Note 5 2 2 2 12" xfId="32110" xr:uid="{00000000-0005-0000-0000-0000707D0000}"/>
    <cellStyle name="Note 5 2 2 2 12 2" xfId="32111" xr:uid="{00000000-0005-0000-0000-0000717D0000}"/>
    <cellStyle name="Note 5 2 2 2 12 2 2" xfId="32112" xr:uid="{00000000-0005-0000-0000-0000727D0000}"/>
    <cellStyle name="Note 5 2 2 2 12 3" xfId="32113" xr:uid="{00000000-0005-0000-0000-0000737D0000}"/>
    <cellStyle name="Note 5 2 2 2 13" xfId="32114" xr:uid="{00000000-0005-0000-0000-0000747D0000}"/>
    <cellStyle name="Note 5 2 2 2 13 2" xfId="32115" xr:uid="{00000000-0005-0000-0000-0000757D0000}"/>
    <cellStyle name="Note 5 2 2 2 13 2 2" xfId="32116" xr:uid="{00000000-0005-0000-0000-0000767D0000}"/>
    <cellStyle name="Note 5 2 2 2 13 3" xfId="32117" xr:uid="{00000000-0005-0000-0000-0000777D0000}"/>
    <cellStyle name="Note 5 2 2 2 14" xfId="32118" xr:uid="{00000000-0005-0000-0000-0000787D0000}"/>
    <cellStyle name="Note 5 2 2 2 14 2" xfId="32119" xr:uid="{00000000-0005-0000-0000-0000797D0000}"/>
    <cellStyle name="Note 5 2 2 2 14 2 2" xfId="32120" xr:uid="{00000000-0005-0000-0000-00007A7D0000}"/>
    <cellStyle name="Note 5 2 2 2 14 3" xfId="32121" xr:uid="{00000000-0005-0000-0000-00007B7D0000}"/>
    <cellStyle name="Note 5 2 2 2 15" xfId="32122" xr:uid="{00000000-0005-0000-0000-00007C7D0000}"/>
    <cellStyle name="Note 5 2 2 2 15 2" xfId="32123" xr:uid="{00000000-0005-0000-0000-00007D7D0000}"/>
    <cellStyle name="Note 5 2 2 2 15 2 2" xfId="32124" xr:uid="{00000000-0005-0000-0000-00007E7D0000}"/>
    <cellStyle name="Note 5 2 2 2 15 3" xfId="32125" xr:uid="{00000000-0005-0000-0000-00007F7D0000}"/>
    <cellStyle name="Note 5 2 2 2 16" xfId="32126" xr:uid="{00000000-0005-0000-0000-0000807D0000}"/>
    <cellStyle name="Note 5 2 2 2 16 2" xfId="32127" xr:uid="{00000000-0005-0000-0000-0000817D0000}"/>
    <cellStyle name="Note 5 2 2 2 16 2 2" xfId="32128" xr:uid="{00000000-0005-0000-0000-0000827D0000}"/>
    <cellStyle name="Note 5 2 2 2 16 3" xfId="32129" xr:uid="{00000000-0005-0000-0000-0000837D0000}"/>
    <cellStyle name="Note 5 2 2 2 17" xfId="32130" xr:uid="{00000000-0005-0000-0000-0000847D0000}"/>
    <cellStyle name="Note 5 2 2 2 17 2" xfId="32131" xr:uid="{00000000-0005-0000-0000-0000857D0000}"/>
    <cellStyle name="Note 5 2 2 2 17 2 2" xfId="32132" xr:uid="{00000000-0005-0000-0000-0000867D0000}"/>
    <cellStyle name="Note 5 2 2 2 17 3" xfId="32133" xr:uid="{00000000-0005-0000-0000-0000877D0000}"/>
    <cellStyle name="Note 5 2 2 2 18" xfId="32134" xr:uid="{00000000-0005-0000-0000-0000887D0000}"/>
    <cellStyle name="Note 5 2 2 2 18 2" xfId="32135" xr:uid="{00000000-0005-0000-0000-0000897D0000}"/>
    <cellStyle name="Note 5 2 2 2 19" xfId="32136" xr:uid="{00000000-0005-0000-0000-00008A7D0000}"/>
    <cellStyle name="Note 5 2 2 2 2" xfId="32137" xr:uid="{00000000-0005-0000-0000-00008B7D0000}"/>
    <cellStyle name="Note 5 2 2 2 2 10" xfId="32138" xr:uid="{00000000-0005-0000-0000-00008C7D0000}"/>
    <cellStyle name="Note 5 2 2 2 2 10 2" xfId="32139" xr:uid="{00000000-0005-0000-0000-00008D7D0000}"/>
    <cellStyle name="Note 5 2 2 2 2 10 2 2" xfId="32140" xr:uid="{00000000-0005-0000-0000-00008E7D0000}"/>
    <cellStyle name="Note 5 2 2 2 2 10 3" xfId="32141" xr:uid="{00000000-0005-0000-0000-00008F7D0000}"/>
    <cellStyle name="Note 5 2 2 2 2 11" xfId="32142" xr:uid="{00000000-0005-0000-0000-0000907D0000}"/>
    <cellStyle name="Note 5 2 2 2 2 11 2" xfId="32143" xr:uid="{00000000-0005-0000-0000-0000917D0000}"/>
    <cellStyle name="Note 5 2 2 2 2 11 2 2" xfId="32144" xr:uid="{00000000-0005-0000-0000-0000927D0000}"/>
    <cellStyle name="Note 5 2 2 2 2 11 3" xfId="32145" xr:uid="{00000000-0005-0000-0000-0000937D0000}"/>
    <cellStyle name="Note 5 2 2 2 2 12" xfId="32146" xr:uid="{00000000-0005-0000-0000-0000947D0000}"/>
    <cellStyle name="Note 5 2 2 2 2 12 2" xfId="32147" xr:uid="{00000000-0005-0000-0000-0000957D0000}"/>
    <cellStyle name="Note 5 2 2 2 2 12 2 2" xfId="32148" xr:uid="{00000000-0005-0000-0000-0000967D0000}"/>
    <cellStyle name="Note 5 2 2 2 2 12 3" xfId="32149" xr:uid="{00000000-0005-0000-0000-0000977D0000}"/>
    <cellStyle name="Note 5 2 2 2 2 13" xfId="32150" xr:uid="{00000000-0005-0000-0000-0000987D0000}"/>
    <cellStyle name="Note 5 2 2 2 2 13 2" xfId="32151" xr:uid="{00000000-0005-0000-0000-0000997D0000}"/>
    <cellStyle name="Note 5 2 2 2 2 13 2 2" xfId="32152" xr:uid="{00000000-0005-0000-0000-00009A7D0000}"/>
    <cellStyle name="Note 5 2 2 2 2 13 3" xfId="32153" xr:uid="{00000000-0005-0000-0000-00009B7D0000}"/>
    <cellStyle name="Note 5 2 2 2 2 14" xfId="32154" xr:uid="{00000000-0005-0000-0000-00009C7D0000}"/>
    <cellStyle name="Note 5 2 2 2 2 14 2" xfId="32155" xr:uid="{00000000-0005-0000-0000-00009D7D0000}"/>
    <cellStyle name="Note 5 2 2 2 2 14 2 2" xfId="32156" xr:uid="{00000000-0005-0000-0000-00009E7D0000}"/>
    <cellStyle name="Note 5 2 2 2 2 14 3" xfId="32157" xr:uid="{00000000-0005-0000-0000-00009F7D0000}"/>
    <cellStyle name="Note 5 2 2 2 2 15" xfId="32158" xr:uid="{00000000-0005-0000-0000-0000A07D0000}"/>
    <cellStyle name="Note 5 2 2 2 2 15 2" xfId="32159" xr:uid="{00000000-0005-0000-0000-0000A17D0000}"/>
    <cellStyle name="Note 5 2 2 2 2 15 2 2" xfId="32160" xr:uid="{00000000-0005-0000-0000-0000A27D0000}"/>
    <cellStyle name="Note 5 2 2 2 2 15 3" xfId="32161" xr:uid="{00000000-0005-0000-0000-0000A37D0000}"/>
    <cellStyle name="Note 5 2 2 2 2 16" xfId="32162" xr:uid="{00000000-0005-0000-0000-0000A47D0000}"/>
    <cellStyle name="Note 5 2 2 2 2 16 2" xfId="32163" xr:uid="{00000000-0005-0000-0000-0000A57D0000}"/>
    <cellStyle name="Note 5 2 2 2 2 16 2 2" xfId="32164" xr:uid="{00000000-0005-0000-0000-0000A67D0000}"/>
    <cellStyle name="Note 5 2 2 2 2 16 3" xfId="32165" xr:uid="{00000000-0005-0000-0000-0000A77D0000}"/>
    <cellStyle name="Note 5 2 2 2 2 17" xfId="32166" xr:uid="{00000000-0005-0000-0000-0000A87D0000}"/>
    <cellStyle name="Note 5 2 2 2 2 17 2" xfId="32167" xr:uid="{00000000-0005-0000-0000-0000A97D0000}"/>
    <cellStyle name="Note 5 2 2 2 2 17 2 2" xfId="32168" xr:uid="{00000000-0005-0000-0000-0000AA7D0000}"/>
    <cellStyle name="Note 5 2 2 2 2 17 3" xfId="32169" xr:uid="{00000000-0005-0000-0000-0000AB7D0000}"/>
    <cellStyle name="Note 5 2 2 2 2 18" xfId="32170" xr:uid="{00000000-0005-0000-0000-0000AC7D0000}"/>
    <cellStyle name="Note 5 2 2 2 2 18 2" xfId="32171" xr:uid="{00000000-0005-0000-0000-0000AD7D0000}"/>
    <cellStyle name="Note 5 2 2 2 2 18 2 2" xfId="32172" xr:uid="{00000000-0005-0000-0000-0000AE7D0000}"/>
    <cellStyle name="Note 5 2 2 2 2 18 3" xfId="32173" xr:uid="{00000000-0005-0000-0000-0000AF7D0000}"/>
    <cellStyle name="Note 5 2 2 2 2 19" xfId="32174" xr:uid="{00000000-0005-0000-0000-0000B07D0000}"/>
    <cellStyle name="Note 5 2 2 2 2 19 2" xfId="32175" xr:uid="{00000000-0005-0000-0000-0000B17D0000}"/>
    <cellStyle name="Note 5 2 2 2 2 19 2 2" xfId="32176" xr:uid="{00000000-0005-0000-0000-0000B27D0000}"/>
    <cellStyle name="Note 5 2 2 2 2 19 3" xfId="32177" xr:uid="{00000000-0005-0000-0000-0000B37D0000}"/>
    <cellStyle name="Note 5 2 2 2 2 2" xfId="32178" xr:uid="{00000000-0005-0000-0000-0000B47D0000}"/>
    <cellStyle name="Note 5 2 2 2 2 2 2" xfId="32179" xr:uid="{00000000-0005-0000-0000-0000B57D0000}"/>
    <cellStyle name="Note 5 2 2 2 2 2 2 2" xfId="32180" xr:uid="{00000000-0005-0000-0000-0000B67D0000}"/>
    <cellStyle name="Note 5 2 2 2 2 2 2 3" xfId="32181" xr:uid="{00000000-0005-0000-0000-0000B77D0000}"/>
    <cellStyle name="Note 5 2 2 2 2 2 3" xfId="32182" xr:uid="{00000000-0005-0000-0000-0000B87D0000}"/>
    <cellStyle name="Note 5 2 2 2 2 2 3 2" xfId="32183" xr:uid="{00000000-0005-0000-0000-0000B97D0000}"/>
    <cellStyle name="Note 5 2 2 2 2 2 4" xfId="32184" xr:uid="{00000000-0005-0000-0000-0000BA7D0000}"/>
    <cellStyle name="Note 5 2 2 2 2 20" xfId="32185" xr:uid="{00000000-0005-0000-0000-0000BB7D0000}"/>
    <cellStyle name="Note 5 2 2 2 2 20 2" xfId="32186" xr:uid="{00000000-0005-0000-0000-0000BC7D0000}"/>
    <cellStyle name="Note 5 2 2 2 2 20 2 2" xfId="32187" xr:uid="{00000000-0005-0000-0000-0000BD7D0000}"/>
    <cellStyle name="Note 5 2 2 2 2 20 3" xfId="32188" xr:uid="{00000000-0005-0000-0000-0000BE7D0000}"/>
    <cellStyle name="Note 5 2 2 2 2 21" xfId="32189" xr:uid="{00000000-0005-0000-0000-0000BF7D0000}"/>
    <cellStyle name="Note 5 2 2 2 2 21 2" xfId="32190" xr:uid="{00000000-0005-0000-0000-0000C07D0000}"/>
    <cellStyle name="Note 5 2 2 2 2 22" xfId="32191" xr:uid="{00000000-0005-0000-0000-0000C17D0000}"/>
    <cellStyle name="Note 5 2 2 2 2 23" xfId="32192" xr:uid="{00000000-0005-0000-0000-0000C27D0000}"/>
    <cellStyle name="Note 5 2 2 2 2 3" xfId="32193" xr:uid="{00000000-0005-0000-0000-0000C37D0000}"/>
    <cellStyle name="Note 5 2 2 2 2 3 2" xfId="32194" xr:uid="{00000000-0005-0000-0000-0000C47D0000}"/>
    <cellStyle name="Note 5 2 2 2 2 3 2 2" xfId="32195" xr:uid="{00000000-0005-0000-0000-0000C57D0000}"/>
    <cellStyle name="Note 5 2 2 2 2 3 3" xfId="32196" xr:uid="{00000000-0005-0000-0000-0000C67D0000}"/>
    <cellStyle name="Note 5 2 2 2 2 3 4" xfId="32197" xr:uid="{00000000-0005-0000-0000-0000C77D0000}"/>
    <cellStyle name="Note 5 2 2 2 2 4" xfId="32198" xr:uid="{00000000-0005-0000-0000-0000C87D0000}"/>
    <cellStyle name="Note 5 2 2 2 2 4 2" xfId="32199" xr:uid="{00000000-0005-0000-0000-0000C97D0000}"/>
    <cellStyle name="Note 5 2 2 2 2 4 2 2" xfId="32200" xr:uid="{00000000-0005-0000-0000-0000CA7D0000}"/>
    <cellStyle name="Note 5 2 2 2 2 4 3" xfId="32201" xr:uid="{00000000-0005-0000-0000-0000CB7D0000}"/>
    <cellStyle name="Note 5 2 2 2 2 4 4" xfId="32202" xr:uid="{00000000-0005-0000-0000-0000CC7D0000}"/>
    <cellStyle name="Note 5 2 2 2 2 5" xfId="32203" xr:uid="{00000000-0005-0000-0000-0000CD7D0000}"/>
    <cellStyle name="Note 5 2 2 2 2 5 2" xfId="32204" xr:uid="{00000000-0005-0000-0000-0000CE7D0000}"/>
    <cellStyle name="Note 5 2 2 2 2 5 2 2" xfId="32205" xr:uid="{00000000-0005-0000-0000-0000CF7D0000}"/>
    <cellStyle name="Note 5 2 2 2 2 5 3" xfId="32206" xr:uid="{00000000-0005-0000-0000-0000D07D0000}"/>
    <cellStyle name="Note 5 2 2 2 2 6" xfId="32207" xr:uid="{00000000-0005-0000-0000-0000D17D0000}"/>
    <cellStyle name="Note 5 2 2 2 2 6 2" xfId="32208" xr:uid="{00000000-0005-0000-0000-0000D27D0000}"/>
    <cellStyle name="Note 5 2 2 2 2 6 2 2" xfId="32209" xr:uid="{00000000-0005-0000-0000-0000D37D0000}"/>
    <cellStyle name="Note 5 2 2 2 2 6 3" xfId="32210" xr:uid="{00000000-0005-0000-0000-0000D47D0000}"/>
    <cellStyle name="Note 5 2 2 2 2 7" xfId="32211" xr:uid="{00000000-0005-0000-0000-0000D57D0000}"/>
    <cellStyle name="Note 5 2 2 2 2 7 2" xfId="32212" xr:uid="{00000000-0005-0000-0000-0000D67D0000}"/>
    <cellStyle name="Note 5 2 2 2 2 7 2 2" xfId="32213" xr:uid="{00000000-0005-0000-0000-0000D77D0000}"/>
    <cellStyle name="Note 5 2 2 2 2 7 3" xfId="32214" xr:uid="{00000000-0005-0000-0000-0000D87D0000}"/>
    <cellStyle name="Note 5 2 2 2 2 8" xfId="32215" xr:uid="{00000000-0005-0000-0000-0000D97D0000}"/>
    <cellStyle name="Note 5 2 2 2 2 8 2" xfId="32216" xr:uid="{00000000-0005-0000-0000-0000DA7D0000}"/>
    <cellStyle name="Note 5 2 2 2 2 8 2 2" xfId="32217" xr:uid="{00000000-0005-0000-0000-0000DB7D0000}"/>
    <cellStyle name="Note 5 2 2 2 2 8 3" xfId="32218" xr:uid="{00000000-0005-0000-0000-0000DC7D0000}"/>
    <cellStyle name="Note 5 2 2 2 2 9" xfId="32219" xr:uid="{00000000-0005-0000-0000-0000DD7D0000}"/>
    <cellStyle name="Note 5 2 2 2 2 9 2" xfId="32220" xr:uid="{00000000-0005-0000-0000-0000DE7D0000}"/>
    <cellStyle name="Note 5 2 2 2 2 9 2 2" xfId="32221" xr:uid="{00000000-0005-0000-0000-0000DF7D0000}"/>
    <cellStyle name="Note 5 2 2 2 2 9 3" xfId="32222" xr:uid="{00000000-0005-0000-0000-0000E07D0000}"/>
    <cellStyle name="Note 5 2 2 2 20" xfId="32223" xr:uid="{00000000-0005-0000-0000-0000E17D0000}"/>
    <cellStyle name="Note 5 2 2 2 3" xfId="32224" xr:uid="{00000000-0005-0000-0000-0000E27D0000}"/>
    <cellStyle name="Note 5 2 2 2 3 2" xfId="32225" xr:uid="{00000000-0005-0000-0000-0000E37D0000}"/>
    <cellStyle name="Note 5 2 2 2 3 2 2" xfId="32226" xr:uid="{00000000-0005-0000-0000-0000E47D0000}"/>
    <cellStyle name="Note 5 2 2 2 3 2 3" xfId="32227" xr:uid="{00000000-0005-0000-0000-0000E57D0000}"/>
    <cellStyle name="Note 5 2 2 2 3 3" xfId="32228" xr:uid="{00000000-0005-0000-0000-0000E67D0000}"/>
    <cellStyle name="Note 5 2 2 2 3 3 2" xfId="32229" xr:uid="{00000000-0005-0000-0000-0000E77D0000}"/>
    <cellStyle name="Note 5 2 2 2 3 4" xfId="32230" xr:uid="{00000000-0005-0000-0000-0000E87D0000}"/>
    <cellStyle name="Note 5 2 2 2 4" xfId="32231" xr:uid="{00000000-0005-0000-0000-0000E97D0000}"/>
    <cellStyle name="Note 5 2 2 2 4 2" xfId="32232" xr:uid="{00000000-0005-0000-0000-0000EA7D0000}"/>
    <cellStyle name="Note 5 2 2 2 4 2 2" xfId="32233" xr:uid="{00000000-0005-0000-0000-0000EB7D0000}"/>
    <cellStyle name="Note 5 2 2 2 4 3" xfId="32234" xr:uid="{00000000-0005-0000-0000-0000EC7D0000}"/>
    <cellStyle name="Note 5 2 2 2 4 4" xfId="32235" xr:uid="{00000000-0005-0000-0000-0000ED7D0000}"/>
    <cellStyle name="Note 5 2 2 2 5" xfId="32236" xr:uid="{00000000-0005-0000-0000-0000EE7D0000}"/>
    <cellStyle name="Note 5 2 2 2 5 2" xfId="32237" xr:uid="{00000000-0005-0000-0000-0000EF7D0000}"/>
    <cellStyle name="Note 5 2 2 2 5 2 2" xfId="32238" xr:uid="{00000000-0005-0000-0000-0000F07D0000}"/>
    <cellStyle name="Note 5 2 2 2 5 3" xfId="32239" xr:uid="{00000000-0005-0000-0000-0000F17D0000}"/>
    <cellStyle name="Note 5 2 2 2 5 4" xfId="32240" xr:uid="{00000000-0005-0000-0000-0000F27D0000}"/>
    <cellStyle name="Note 5 2 2 2 6" xfId="32241" xr:uid="{00000000-0005-0000-0000-0000F37D0000}"/>
    <cellStyle name="Note 5 2 2 2 6 2" xfId="32242" xr:uid="{00000000-0005-0000-0000-0000F47D0000}"/>
    <cellStyle name="Note 5 2 2 2 6 2 2" xfId="32243" xr:uid="{00000000-0005-0000-0000-0000F57D0000}"/>
    <cellStyle name="Note 5 2 2 2 6 3" xfId="32244" xr:uid="{00000000-0005-0000-0000-0000F67D0000}"/>
    <cellStyle name="Note 5 2 2 2 7" xfId="32245" xr:uid="{00000000-0005-0000-0000-0000F77D0000}"/>
    <cellStyle name="Note 5 2 2 2 7 2" xfId="32246" xr:uid="{00000000-0005-0000-0000-0000F87D0000}"/>
    <cellStyle name="Note 5 2 2 2 7 2 2" xfId="32247" xr:uid="{00000000-0005-0000-0000-0000F97D0000}"/>
    <cellStyle name="Note 5 2 2 2 7 3" xfId="32248" xr:uid="{00000000-0005-0000-0000-0000FA7D0000}"/>
    <cellStyle name="Note 5 2 2 2 8" xfId="32249" xr:uid="{00000000-0005-0000-0000-0000FB7D0000}"/>
    <cellStyle name="Note 5 2 2 2 8 2" xfId="32250" xr:uid="{00000000-0005-0000-0000-0000FC7D0000}"/>
    <cellStyle name="Note 5 2 2 2 8 2 2" xfId="32251" xr:uid="{00000000-0005-0000-0000-0000FD7D0000}"/>
    <cellStyle name="Note 5 2 2 2 8 3" xfId="32252" xr:uid="{00000000-0005-0000-0000-0000FE7D0000}"/>
    <cellStyle name="Note 5 2 2 2 9" xfId="32253" xr:uid="{00000000-0005-0000-0000-0000FF7D0000}"/>
    <cellStyle name="Note 5 2 2 2 9 2" xfId="32254" xr:uid="{00000000-0005-0000-0000-0000007E0000}"/>
    <cellStyle name="Note 5 2 2 2 9 2 2" xfId="32255" xr:uid="{00000000-0005-0000-0000-0000017E0000}"/>
    <cellStyle name="Note 5 2 2 2 9 3" xfId="32256" xr:uid="{00000000-0005-0000-0000-0000027E0000}"/>
    <cellStyle name="Note 5 2 2 20" xfId="32257" xr:uid="{00000000-0005-0000-0000-0000037E0000}"/>
    <cellStyle name="Note 5 2 2 20 2" xfId="32258" xr:uid="{00000000-0005-0000-0000-0000047E0000}"/>
    <cellStyle name="Note 5 2 2 20 2 2" xfId="32259" xr:uid="{00000000-0005-0000-0000-0000057E0000}"/>
    <cellStyle name="Note 5 2 2 20 3" xfId="32260" xr:uid="{00000000-0005-0000-0000-0000067E0000}"/>
    <cellStyle name="Note 5 2 2 21" xfId="32261" xr:uid="{00000000-0005-0000-0000-0000077E0000}"/>
    <cellStyle name="Note 5 2 2 21 2" xfId="32262" xr:uid="{00000000-0005-0000-0000-0000087E0000}"/>
    <cellStyle name="Note 5 2 2 22" xfId="32263" xr:uid="{00000000-0005-0000-0000-0000097E0000}"/>
    <cellStyle name="Note 5 2 2 23" xfId="32264" xr:uid="{00000000-0005-0000-0000-00000A7E0000}"/>
    <cellStyle name="Note 5 2 2 3" xfId="32265" xr:uid="{00000000-0005-0000-0000-00000B7E0000}"/>
    <cellStyle name="Note 5 2 2 3 10" xfId="32266" xr:uid="{00000000-0005-0000-0000-00000C7E0000}"/>
    <cellStyle name="Note 5 2 2 3 10 2" xfId="32267" xr:uid="{00000000-0005-0000-0000-00000D7E0000}"/>
    <cellStyle name="Note 5 2 2 3 10 2 2" xfId="32268" xr:uid="{00000000-0005-0000-0000-00000E7E0000}"/>
    <cellStyle name="Note 5 2 2 3 10 3" xfId="32269" xr:uid="{00000000-0005-0000-0000-00000F7E0000}"/>
    <cellStyle name="Note 5 2 2 3 11" xfId="32270" xr:uid="{00000000-0005-0000-0000-0000107E0000}"/>
    <cellStyle name="Note 5 2 2 3 11 2" xfId="32271" xr:uid="{00000000-0005-0000-0000-0000117E0000}"/>
    <cellStyle name="Note 5 2 2 3 11 2 2" xfId="32272" xr:uid="{00000000-0005-0000-0000-0000127E0000}"/>
    <cellStyle name="Note 5 2 2 3 11 3" xfId="32273" xr:uid="{00000000-0005-0000-0000-0000137E0000}"/>
    <cellStyle name="Note 5 2 2 3 12" xfId="32274" xr:uid="{00000000-0005-0000-0000-0000147E0000}"/>
    <cellStyle name="Note 5 2 2 3 12 2" xfId="32275" xr:uid="{00000000-0005-0000-0000-0000157E0000}"/>
    <cellStyle name="Note 5 2 2 3 12 2 2" xfId="32276" xr:uid="{00000000-0005-0000-0000-0000167E0000}"/>
    <cellStyle name="Note 5 2 2 3 12 3" xfId="32277" xr:uid="{00000000-0005-0000-0000-0000177E0000}"/>
    <cellStyle name="Note 5 2 2 3 13" xfId="32278" xr:uid="{00000000-0005-0000-0000-0000187E0000}"/>
    <cellStyle name="Note 5 2 2 3 13 2" xfId="32279" xr:uid="{00000000-0005-0000-0000-0000197E0000}"/>
    <cellStyle name="Note 5 2 2 3 13 2 2" xfId="32280" xr:uid="{00000000-0005-0000-0000-00001A7E0000}"/>
    <cellStyle name="Note 5 2 2 3 13 3" xfId="32281" xr:uid="{00000000-0005-0000-0000-00001B7E0000}"/>
    <cellStyle name="Note 5 2 2 3 14" xfId="32282" xr:uid="{00000000-0005-0000-0000-00001C7E0000}"/>
    <cellStyle name="Note 5 2 2 3 14 2" xfId="32283" xr:uid="{00000000-0005-0000-0000-00001D7E0000}"/>
    <cellStyle name="Note 5 2 2 3 14 2 2" xfId="32284" xr:uid="{00000000-0005-0000-0000-00001E7E0000}"/>
    <cellStyle name="Note 5 2 2 3 14 3" xfId="32285" xr:uid="{00000000-0005-0000-0000-00001F7E0000}"/>
    <cellStyle name="Note 5 2 2 3 15" xfId="32286" xr:uid="{00000000-0005-0000-0000-0000207E0000}"/>
    <cellStyle name="Note 5 2 2 3 15 2" xfId="32287" xr:uid="{00000000-0005-0000-0000-0000217E0000}"/>
    <cellStyle name="Note 5 2 2 3 15 2 2" xfId="32288" xr:uid="{00000000-0005-0000-0000-0000227E0000}"/>
    <cellStyle name="Note 5 2 2 3 15 3" xfId="32289" xr:uid="{00000000-0005-0000-0000-0000237E0000}"/>
    <cellStyle name="Note 5 2 2 3 16" xfId="32290" xr:uid="{00000000-0005-0000-0000-0000247E0000}"/>
    <cellStyle name="Note 5 2 2 3 16 2" xfId="32291" xr:uid="{00000000-0005-0000-0000-0000257E0000}"/>
    <cellStyle name="Note 5 2 2 3 16 2 2" xfId="32292" xr:uid="{00000000-0005-0000-0000-0000267E0000}"/>
    <cellStyle name="Note 5 2 2 3 16 3" xfId="32293" xr:uid="{00000000-0005-0000-0000-0000277E0000}"/>
    <cellStyle name="Note 5 2 2 3 17" xfId="32294" xr:uid="{00000000-0005-0000-0000-0000287E0000}"/>
    <cellStyle name="Note 5 2 2 3 17 2" xfId="32295" xr:uid="{00000000-0005-0000-0000-0000297E0000}"/>
    <cellStyle name="Note 5 2 2 3 17 2 2" xfId="32296" xr:uid="{00000000-0005-0000-0000-00002A7E0000}"/>
    <cellStyle name="Note 5 2 2 3 17 3" xfId="32297" xr:uid="{00000000-0005-0000-0000-00002B7E0000}"/>
    <cellStyle name="Note 5 2 2 3 18" xfId="32298" xr:uid="{00000000-0005-0000-0000-00002C7E0000}"/>
    <cellStyle name="Note 5 2 2 3 18 2" xfId="32299" xr:uid="{00000000-0005-0000-0000-00002D7E0000}"/>
    <cellStyle name="Note 5 2 2 3 19" xfId="32300" xr:uid="{00000000-0005-0000-0000-00002E7E0000}"/>
    <cellStyle name="Note 5 2 2 3 2" xfId="32301" xr:uid="{00000000-0005-0000-0000-00002F7E0000}"/>
    <cellStyle name="Note 5 2 2 3 2 10" xfId="32302" xr:uid="{00000000-0005-0000-0000-0000307E0000}"/>
    <cellStyle name="Note 5 2 2 3 2 10 2" xfId="32303" xr:uid="{00000000-0005-0000-0000-0000317E0000}"/>
    <cellStyle name="Note 5 2 2 3 2 10 2 2" xfId="32304" xr:uid="{00000000-0005-0000-0000-0000327E0000}"/>
    <cellStyle name="Note 5 2 2 3 2 10 3" xfId="32305" xr:uid="{00000000-0005-0000-0000-0000337E0000}"/>
    <cellStyle name="Note 5 2 2 3 2 11" xfId="32306" xr:uid="{00000000-0005-0000-0000-0000347E0000}"/>
    <cellStyle name="Note 5 2 2 3 2 11 2" xfId="32307" xr:uid="{00000000-0005-0000-0000-0000357E0000}"/>
    <cellStyle name="Note 5 2 2 3 2 11 2 2" xfId="32308" xr:uid="{00000000-0005-0000-0000-0000367E0000}"/>
    <cellStyle name="Note 5 2 2 3 2 11 3" xfId="32309" xr:uid="{00000000-0005-0000-0000-0000377E0000}"/>
    <cellStyle name="Note 5 2 2 3 2 12" xfId="32310" xr:uid="{00000000-0005-0000-0000-0000387E0000}"/>
    <cellStyle name="Note 5 2 2 3 2 12 2" xfId="32311" xr:uid="{00000000-0005-0000-0000-0000397E0000}"/>
    <cellStyle name="Note 5 2 2 3 2 12 2 2" xfId="32312" xr:uid="{00000000-0005-0000-0000-00003A7E0000}"/>
    <cellStyle name="Note 5 2 2 3 2 12 3" xfId="32313" xr:uid="{00000000-0005-0000-0000-00003B7E0000}"/>
    <cellStyle name="Note 5 2 2 3 2 13" xfId="32314" xr:uid="{00000000-0005-0000-0000-00003C7E0000}"/>
    <cellStyle name="Note 5 2 2 3 2 13 2" xfId="32315" xr:uid="{00000000-0005-0000-0000-00003D7E0000}"/>
    <cellStyle name="Note 5 2 2 3 2 13 2 2" xfId="32316" xr:uid="{00000000-0005-0000-0000-00003E7E0000}"/>
    <cellStyle name="Note 5 2 2 3 2 13 3" xfId="32317" xr:uid="{00000000-0005-0000-0000-00003F7E0000}"/>
    <cellStyle name="Note 5 2 2 3 2 14" xfId="32318" xr:uid="{00000000-0005-0000-0000-0000407E0000}"/>
    <cellStyle name="Note 5 2 2 3 2 14 2" xfId="32319" xr:uid="{00000000-0005-0000-0000-0000417E0000}"/>
    <cellStyle name="Note 5 2 2 3 2 14 2 2" xfId="32320" xr:uid="{00000000-0005-0000-0000-0000427E0000}"/>
    <cellStyle name="Note 5 2 2 3 2 14 3" xfId="32321" xr:uid="{00000000-0005-0000-0000-0000437E0000}"/>
    <cellStyle name="Note 5 2 2 3 2 15" xfId="32322" xr:uid="{00000000-0005-0000-0000-0000447E0000}"/>
    <cellStyle name="Note 5 2 2 3 2 15 2" xfId="32323" xr:uid="{00000000-0005-0000-0000-0000457E0000}"/>
    <cellStyle name="Note 5 2 2 3 2 15 2 2" xfId="32324" xr:uid="{00000000-0005-0000-0000-0000467E0000}"/>
    <cellStyle name="Note 5 2 2 3 2 15 3" xfId="32325" xr:uid="{00000000-0005-0000-0000-0000477E0000}"/>
    <cellStyle name="Note 5 2 2 3 2 16" xfId="32326" xr:uid="{00000000-0005-0000-0000-0000487E0000}"/>
    <cellStyle name="Note 5 2 2 3 2 16 2" xfId="32327" xr:uid="{00000000-0005-0000-0000-0000497E0000}"/>
    <cellStyle name="Note 5 2 2 3 2 16 2 2" xfId="32328" xr:uid="{00000000-0005-0000-0000-00004A7E0000}"/>
    <cellStyle name="Note 5 2 2 3 2 16 3" xfId="32329" xr:uid="{00000000-0005-0000-0000-00004B7E0000}"/>
    <cellStyle name="Note 5 2 2 3 2 17" xfId="32330" xr:uid="{00000000-0005-0000-0000-00004C7E0000}"/>
    <cellStyle name="Note 5 2 2 3 2 17 2" xfId="32331" xr:uid="{00000000-0005-0000-0000-00004D7E0000}"/>
    <cellStyle name="Note 5 2 2 3 2 17 2 2" xfId="32332" xr:uid="{00000000-0005-0000-0000-00004E7E0000}"/>
    <cellStyle name="Note 5 2 2 3 2 17 3" xfId="32333" xr:uid="{00000000-0005-0000-0000-00004F7E0000}"/>
    <cellStyle name="Note 5 2 2 3 2 18" xfId="32334" xr:uid="{00000000-0005-0000-0000-0000507E0000}"/>
    <cellStyle name="Note 5 2 2 3 2 18 2" xfId="32335" xr:uid="{00000000-0005-0000-0000-0000517E0000}"/>
    <cellStyle name="Note 5 2 2 3 2 18 2 2" xfId="32336" xr:uid="{00000000-0005-0000-0000-0000527E0000}"/>
    <cellStyle name="Note 5 2 2 3 2 18 3" xfId="32337" xr:uid="{00000000-0005-0000-0000-0000537E0000}"/>
    <cellStyle name="Note 5 2 2 3 2 19" xfId="32338" xr:uid="{00000000-0005-0000-0000-0000547E0000}"/>
    <cellStyle name="Note 5 2 2 3 2 19 2" xfId="32339" xr:uid="{00000000-0005-0000-0000-0000557E0000}"/>
    <cellStyle name="Note 5 2 2 3 2 19 2 2" xfId="32340" xr:uid="{00000000-0005-0000-0000-0000567E0000}"/>
    <cellStyle name="Note 5 2 2 3 2 19 3" xfId="32341" xr:uid="{00000000-0005-0000-0000-0000577E0000}"/>
    <cellStyle name="Note 5 2 2 3 2 2" xfId="32342" xr:uid="{00000000-0005-0000-0000-0000587E0000}"/>
    <cellStyle name="Note 5 2 2 3 2 2 2" xfId="32343" xr:uid="{00000000-0005-0000-0000-0000597E0000}"/>
    <cellStyle name="Note 5 2 2 3 2 2 2 2" xfId="32344" xr:uid="{00000000-0005-0000-0000-00005A7E0000}"/>
    <cellStyle name="Note 5 2 2 3 2 2 3" xfId="32345" xr:uid="{00000000-0005-0000-0000-00005B7E0000}"/>
    <cellStyle name="Note 5 2 2 3 2 2 4" xfId="32346" xr:uid="{00000000-0005-0000-0000-00005C7E0000}"/>
    <cellStyle name="Note 5 2 2 3 2 20" xfId="32347" xr:uid="{00000000-0005-0000-0000-00005D7E0000}"/>
    <cellStyle name="Note 5 2 2 3 2 20 2" xfId="32348" xr:uid="{00000000-0005-0000-0000-00005E7E0000}"/>
    <cellStyle name="Note 5 2 2 3 2 20 2 2" xfId="32349" xr:uid="{00000000-0005-0000-0000-00005F7E0000}"/>
    <cellStyle name="Note 5 2 2 3 2 20 3" xfId="32350" xr:uid="{00000000-0005-0000-0000-0000607E0000}"/>
    <cellStyle name="Note 5 2 2 3 2 21" xfId="32351" xr:uid="{00000000-0005-0000-0000-0000617E0000}"/>
    <cellStyle name="Note 5 2 2 3 2 21 2" xfId="32352" xr:uid="{00000000-0005-0000-0000-0000627E0000}"/>
    <cellStyle name="Note 5 2 2 3 2 22" xfId="32353" xr:uid="{00000000-0005-0000-0000-0000637E0000}"/>
    <cellStyle name="Note 5 2 2 3 2 23" xfId="32354" xr:uid="{00000000-0005-0000-0000-0000647E0000}"/>
    <cellStyle name="Note 5 2 2 3 2 3" xfId="32355" xr:uid="{00000000-0005-0000-0000-0000657E0000}"/>
    <cellStyle name="Note 5 2 2 3 2 3 2" xfId="32356" xr:uid="{00000000-0005-0000-0000-0000667E0000}"/>
    <cellStyle name="Note 5 2 2 3 2 3 2 2" xfId="32357" xr:uid="{00000000-0005-0000-0000-0000677E0000}"/>
    <cellStyle name="Note 5 2 2 3 2 3 3" xfId="32358" xr:uid="{00000000-0005-0000-0000-0000687E0000}"/>
    <cellStyle name="Note 5 2 2 3 2 3 4" xfId="32359" xr:uid="{00000000-0005-0000-0000-0000697E0000}"/>
    <cellStyle name="Note 5 2 2 3 2 4" xfId="32360" xr:uid="{00000000-0005-0000-0000-00006A7E0000}"/>
    <cellStyle name="Note 5 2 2 3 2 4 2" xfId="32361" xr:uid="{00000000-0005-0000-0000-00006B7E0000}"/>
    <cellStyle name="Note 5 2 2 3 2 4 2 2" xfId="32362" xr:uid="{00000000-0005-0000-0000-00006C7E0000}"/>
    <cellStyle name="Note 5 2 2 3 2 4 3" xfId="32363" xr:uid="{00000000-0005-0000-0000-00006D7E0000}"/>
    <cellStyle name="Note 5 2 2 3 2 5" xfId="32364" xr:uid="{00000000-0005-0000-0000-00006E7E0000}"/>
    <cellStyle name="Note 5 2 2 3 2 5 2" xfId="32365" xr:uid="{00000000-0005-0000-0000-00006F7E0000}"/>
    <cellStyle name="Note 5 2 2 3 2 5 2 2" xfId="32366" xr:uid="{00000000-0005-0000-0000-0000707E0000}"/>
    <cellStyle name="Note 5 2 2 3 2 5 3" xfId="32367" xr:uid="{00000000-0005-0000-0000-0000717E0000}"/>
    <cellStyle name="Note 5 2 2 3 2 6" xfId="32368" xr:uid="{00000000-0005-0000-0000-0000727E0000}"/>
    <cellStyle name="Note 5 2 2 3 2 6 2" xfId="32369" xr:uid="{00000000-0005-0000-0000-0000737E0000}"/>
    <cellStyle name="Note 5 2 2 3 2 6 2 2" xfId="32370" xr:uid="{00000000-0005-0000-0000-0000747E0000}"/>
    <cellStyle name="Note 5 2 2 3 2 6 3" xfId="32371" xr:uid="{00000000-0005-0000-0000-0000757E0000}"/>
    <cellStyle name="Note 5 2 2 3 2 7" xfId="32372" xr:uid="{00000000-0005-0000-0000-0000767E0000}"/>
    <cellStyle name="Note 5 2 2 3 2 7 2" xfId="32373" xr:uid="{00000000-0005-0000-0000-0000777E0000}"/>
    <cellStyle name="Note 5 2 2 3 2 7 2 2" xfId="32374" xr:uid="{00000000-0005-0000-0000-0000787E0000}"/>
    <cellStyle name="Note 5 2 2 3 2 7 3" xfId="32375" xr:uid="{00000000-0005-0000-0000-0000797E0000}"/>
    <cellStyle name="Note 5 2 2 3 2 8" xfId="32376" xr:uid="{00000000-0005-0000-0000-00007A7E0000}"/>
    <cellStyle name="Note 5 2 2 3 2 8 2" xfId="32377" xr:uid="{00000000-0005-0000-0000-00007B7E0000}"/>
    <cellStyle name="Note 5 2 2 3 2 8 2 2" xfId="32378" xr:uid="{00000000-0005-0000-0000-00007C7E0000}"/>
    <cellStyle name="Note 5 2 2 3 2 8 3" xfId="32379" xr:uid="{00000000-0005-0000-0000-00007D7E0000}"/>
    <cellStyle name="Note 5 2 2 3 2 9" xfId="32380" xr:uid="{00000000-0005-0000-0000-00007E7E0000}"/>
    <cellStyle name="Note 5 2 2 3 2 9 2" xfId="32381" xr:uid="{00000000-0005-0000-0000-00007F7E0000}"/>
    <cellStyle name="Note 5 2 2 3 2 9 2 2" xfId="32382" xr:uid="{00000000-0005-0000-0000-0000807E0000}"/>
    <cellStyle name="Note 5 2 2 3 2 9 3" xfId="32383" xr:uid="{00000000-0005-0000-0000-0000817E0000}"/>
    <cellStyle name="Note 5 2 2 3 20" xfId="32384" xr:uid="{00000000-0005-0000-0000-0000827E0000}"/>
    <cellStyle name="Note 5 2 2 3 3" xfId="32385" xr:uid="{00000000-0005-0000-0000-0000837E0000}"/>
    <cellStyle name="Note 5 2 2 3 3 2" xfId="32386" xr:uid="{00000000-0005-0000-0000-0000847E0000}"/>
    <cellStyle name="Note 5 2 2 3 3 2 2" xfId="32387" xr:uid="{00000000-0005-0000-0000-0000857E0000}"/>
    <cellStyle name="Note 5 2 2 3 3 3" xfId="32388" xr:uid="{00000000-0005-0000-0000-0000867E0000}"/>
    <cellStyle name="Note 5 2 2 3 3 4" xfId="32389" xr:uid="{00000000-0005-0000-0000-0000877E0000}"/>
    <cellStyle name="Note 5 2 2 3 4" xfId="32390" xr:uid="{00000000-0005-0000-0000-0000887E0000}"/>
    <cellStyle name="Note 5 2 2 3 4 2" xfId="32391" xr:uid="{00000000-0005-0000-0000-0000897E0000}"/>
    <cellStyle name="Note 5 2 2 3 4 2 2" xfId="32392" xr:uid="{00000000-0005-0000-0000-00008A7E0000}"/>
    <cellStyle name="Note 5 2 2 3 4 3" xfId="32393" xr:uid="{00000000-0005-0000-0000-00008B7E0000}"/>
    <cellStyle name="Note 5 2 2 3 4 4" xfId="32394" xr:uid="{00000000-0005-0000-0000-00008C7E0000}"/>
    <cellStyle name="Note 5 2 2 3 5" xfId="32395" xr:uid="{00000000-0005-0000-0000-00008D7E0000}"/>
    <cellStyle name="Note 5 2 2 3 5 2" xfId="32396" xr:uid="{00000000-0005-0000-0000-00008E7E0000}"/>
    <cellStyle name="Note 5 2 2 3 5 2 2" xfId="32397" xr:uid="{00000000-0005-0000-0000-00008F7E0000}"/>
    <cellStyle name="Note 5 2 2 3 5 3" xfId="32398" xr:uid="{00000000-0005-0000-0000-0000907E0000}"/>
    <cellStyle name="Note 5 2 2 3 6" xfId="32399" xr:uid="{00000000-0005-0000-0000-0000917E0000}"/>
    <cellStyle name="Note 5 2 2 3 6 2" xfId="32400" xr:uid="{00000000-0005-0000-0000-0000927E0000}"/>
    <cellStyle name="Note 5 2 2 3 6 2 2" xfId="32401" xr:uid="{00000000-0005-0000-0000-0000937E0000}"/>
    <cellStyle name="Note 5 2 2 3 6 3" xfId="32402" xr:uid="{00000000-0005-0000-0000-0000947E0000}"/>
    <cellStyle name="Note 5 2 2 3 7" xfId="32403" xr:uid="{00000000-0005-0000-0000-0000957E0000}"/>
    <cellStyle name="Note 5 2 2 3 7 2" xfId="32404" xr:uid="{00000000-0005-0000-0000-0000967E0000}"/>
    <cellStyle name="Note 5 2 2 3 7 2 2" xfId="32405" xr:uid="{00000000-0005-0000-0000-0000977E0000}"/>
    <cellStyle name="Note 5 2 2 3 7 3" xfId="32406" xr:uid="{00000000-0005-0000-0000-0000987E0000}"/>
    <cellStyle name="Note 5 2 2 3 8" xfId="32407" xr:uid="{00000000-0005-0000-0000-0000997E0000}"/>
    <cellStyle name="Note 5 2 2 3 8 2" xfId="32408" xr:uid="{00000000-0005-0000-0000-00009A7E0000}"/>
    <cellStyle name="Note 5 2 2 3 8 2 2" xfId="32409" xr:uid="{00000000-0005-0000-0000-00009B7E0000}"/>
    <cellStyle name="Note 5 2 2 3 8 3" xfId="32410" xr:uid="{00000000-0005-0000-0000-00009C7E0000}"/>
    <cellStyle name="Note 5 2 2 3 9" xfId="32411" xr:uid="{00000000-0005-0000-0000-00009D7E0000}"/>
    <cellStyle name="Note 5 2 2 3 9 2" xfId="32412" xr:uid="{00000000-0005-0000-0000-00009E7E0000}"/>
    <cellStyle name="Note 5 2 2 3 9 2 2" xfId="32413" xr:uid="{00000000-0005-0000-0000-00009F7E0000}"/>
    <cellStyle name="Note 5 2 2 3 9 3" xfId="32414" xr:uid="{00000000-0005-0000-0000-0000A07E0000}"/>
    <cellStyle name="Note 5 2 2 4" xfId="32415" xr:uid="{00000000-0005-0000-0000-0000A17E0000}"/>
    <cellStyle name="Note 5 2 2 4 10" xfId="32416" xr:uid="{00000000-0005-0000-0000-0000A27E0000}"/>
    <cellStyle name="Note 5 2 2 4 10 2" xfId="32417" xr:uid="{00000000-0005-0000-0000-0000A37E0000}"/>
    <cellStyle name="Note 5 2 2 4 10 2 2" xfId="32418" xr:uid="{00000000-0005-0000-0000-0000A47E0000}"/>
    <cellStyle name="Note 5 2 2 4 10 3" xfId="32419" xr:uid="{00000000-0005-0000-0000-0000A57E0000}"/>
    <cellStyle name="Note 5 2 2 4 11" xfId="32420" xr:uid="{00000000-0005-0000-0000-0000A67E0000}"/>
    <cellStyle name="Note 5 2 2 4 11 2" xfId="32421" xr:uid="{00000000-0005-0000-0000-0000A77E0000}"/>
    <cellStyle name="Note 5 2 2 4 11 2 2" xfId="32422" xr:uid="{00000000-0005-0000-0000-0000A87E0000}"/>
    <cellStyle name="Note 5 2 2 4 11 3" xfId="32423" xr:uid="{00000000-0005-0000-0000-0000A97E0000}"/>
    <cellStyle name="Note 5 2 2 4 12" xfId="32424" xr:uid="{00000000-0005-0000-0000-0000AA7E0000}"/>
    <cellStyle name="Note 5 2 2 4 12 2" xfId="32425" xr:uid="{00000000-0005-0000-0000-0000AB7E0000}"/>
    <cellStyle name="Note 5 2 2 4 12 2 2" xfId="32426" xr:uid="{00000000-0005-0000-0000-0000AC7E0000}"/>
    <cellStyle name="Note 5 2 2 4 12 3" xfId="32427" xr:uid="{00000000-0005-0000-0000-0000AD7E0000}"/>
    <cellStyle name="Note 5 2 2 4 13" xfId="32428" xr:uid="{00000000-0005-0000-0000-0000AE7E0000}"/>
    <cellStyle name="Note 5 2 2 4 13 2" xfId="32429" xr:uid="{00000000-0005-0000-0000-0000AF7E0000}"/>
    <cellStyle name="Note 5 2 2 4 13 2 2" xfId="32430" xr:uid="{00000000-0005-0000-0000-0000B07E0000}"/>
    <cellStyle name="Note 5 2 2 4 13 3" xfId="32431" xr:uid="{00000000-0005-0000-0000-0000B17E0000}"/>
    <cellStyle name="Note 5 2 2 4 14" xfId="32432" xr:uid="{00000000-0005-0000-0000-0000B27E0000}"/>
    <cellStyle name="Note 5 2 2 4 14 2" xfId="32433" xr:uid="{00000000-0005-0000-0000-0000B37E0000}"/>
    <cellStyle name="Note 5 2 2 4 14 2 2" xfId="32434" xr:uid="{00000000-0005-0000-0000-0000B47E0000}"/>
    <cellStyle name="Note 5 2 2 4 14 3" xfId="32435" xr:uid="{00000000-0005-0000-0000-0000B57E0000}"/>
    <cellStyle name="Note 5 2 2 4 15" xfId="32436" xr:uid="{00000000-0005-0000-0000-0000B67E0000}"/>
    <cellStyle name="Note 5 2 2 4 15 2" xfId="32437" xr:uid="{00000000-0005-0000-0000-0000B77E0000}"/>
    <cellStyle name="Note 5 2 2 4 15 2 2" xfId="32438" xr:uid="{00000000-0005-0000-0000-0000B87E0000}"/>
    <cellStyle name="Note 5 2 2 4 15 3" xfId="32439" xr:uid="{00000000-0005-0000-0000-0000B97E0000}"/>
    <cellStyle name="Note 5 2 2 4 16" xfId="32440" xr:uid="{00000000-0005-0000-0000-0000BA7E0000}"/>
    <cellStyle name="Note 5 2 2 4 16 2" xfId="32441" xr:uid="{00000000-0005-0000-0000-0000BB7E0000}"/>
    <cellStyle name="Note 5 2 2 4 16 2 2" xfId="32442" xr:uid="{00000000-0005-0000-0000-0000BC7E0000}"/>
    <cellStyle name="Note 5 2 2 4 16 3" xfId="32443" xr:uid="{00000000-0005-0000-0000-0000BD7E0000}"/>
    <cellStyle name="Note 5 2 2 4 17" xfId="32444" xr:uid="{00000000-0005-0000-0000-0000BE7E0000}"/>
    <cellStyle name="Note 5 2 2 4 17 2" xfId="32445" xr:uid="{00000000-0005-0000-0000-0000BF7E0000}"/>
    <cellStyle name="Note 5 2 2 4 17 2 2" xfId="32446" xr:uid="{00000000-0005-0000-0000-0000C07E0000}"/>
    <cellStyle name="Note 5 2 2 4 17 3" xfId="32447" xr:uid="{00000000-0005-0000-0000-0000C17E0000}"/>
    <cellStyle name="Note 5 2 2 4 18" xfId="32448" xr:uid="{00000000-0005-0000-0000-0000C27E0000}"/>
    <cellStyle name="Note 5 2 2 4 18 2" xfId="32449" xr:uid="{00000000-0005-0000-0000-0000C37E0000}"/>
    <cellStyle name="Note 5 2 2 4 18 2 2" xfId="32450" xr:uid="{00000000-0005-0000-0000-0000C47E0000}"/>
    <cellStyle name="Note 5 2 2 4 18 3" xfId="32451" xr:uid="{00000000-0005-0000-0000-0000C57E0000}"/>
    <cellStyle name="Note 5 2 2 4 19" xfId="32452" xr:uid="{00000000-0005-0000-0000-0000C67E0000}"/>
    <cellStyle name="Note 5 2 2 4 19 2" xfId="32453" xr:uid="{00000000-0005-0000-0000-0000C77E0000}"/>
    <cellStyle name="Note 5 2 2 4 19 2 2" xfId="32454" xr:uid="{00000000-0005-0000-0000-0000C87E0000}"/>
    <cellStyle name="Note 5 2 2 4 19 3" xfId="32455" xr:uid="{00000000-0005-0000-0000-0000C97E0000}"/>
    <cellStyle name="Note 5 2 2 4 2" xfId="32456" xr:uid="{00000000-0005-0000-0000-0000CA7E0000}"/>
    <cellStyle name="Note 5 2 2 4 2 10" xfId="32457" xr:uid="{00000000-0005-0000-0000-0000CB7E0000}"/>
    <cellStyle name="Note 5 2 2 4 2 10 2" xfId="32458" xr:uid="{00000000-0005-0000-0000-0000CC7E0000}"/>
    <cellStyle name="Note 5 2 2 4 2 10 2 2" xfId="32459" xr:uid="{00000000-0005-0000-0000-0000CD7E0000}"/>
    <cellStyle name="Note 5 2 2 4 2 10 3" xfId="32460" xr:uid="{00000000-0005-0000-0000-0000CE7E0000}"/>
    <cellStyle name="Note 5 2 2 4 2 11" xfId="32461" xr:uid="{00000000-0005-0000-0000-0000CF7E0000}"/>
    <cellStyle name="Note 5 2 2 4 2 11 2" xfId="32462" xr:uid="{00000000-0005-0000-0000-0000D07E0000}"/>
    <cellStyle name="Note 5 2 2 4 2 11 2 2" xfId="32463" xr:uid="{00000000-0005-0000-0000-0000D17E0000}"/>
    <cellStyle name="Note 5 2 2 4 2 11 3" xfId="32464" xr:uid="{00000000-0005-0000-0000-0000D27E0000}"/>
    <cellStyle name="Note 5 2 2 4 2 12" xfId="32465" xr:uid="{00000000-0005-0000-0000-0000D37E0000}"/>
    <cellStyle name="Note 5 2 2 4 2 12 2" xfId="32466" xr:uid="{00000000-0005-0000-0000-0000D47E0000}"/>
    <cellStyle name="Note 5 2 2 4 2 12 2 2" xfId="32467" xr:uid="{00000000-0005-0000-0000-0000D57E0000}"/>
    <cellStyle name="Note 5 2 2 4 2 12 3" xfId="32468" xr:uid="{00000000-0005-0000-0000-0000D67E0000}"/>
    <cellStyle name="Note 5 2 2 4 2 13" xfId="32469" xr:uid="{00000000-0005-0000-0000-0000D77E0000}"/>
    <cellStyle name="Note 5 2 2 4 2 13 2" xfId="32470" xr:uid="{00000000-0005-0000-0000-0000D87E0000}"/>
    <cellStyle name="Note 5 2 2 4 2 13 2 2" xfId="32471" xr:uid="{00000000-0005-0000-0000-0000D97E0000}"/>
    <cellStyle name="Note 5 2 2 4 2 13 3" xfId="32472" xr:uid="{00000000-0005-0000-0000-0000DA7E0000}"/>
    <cellStyle name="Note 5 2 2 4 2 14" xfId="32473" xr:uid="{00000000-0005-0000-0000-0000DB7E0000}"/>
    <cellStyle name="Note 5 2 2 4 2 14 2" xfId="32474" xr:uid="{00000000-0005-0000-0000-0000DC7E0000}"/>
    <cellStyle name="Note 5 2 2 4 2 14 2 2" xfId="32475" xr:uid="{00000000-0005-0000-0000-0000DD7E0000}"/>
    <cellStyle name="Note 5 2 2 4 2 14 3" xfId="32476" xr:uid="{00000000-0005-0000-0000-0000DE7E0000}"/>
    <cellStyle name="Note 5 2 2 4 2 15" xfId="32477" xr:uid="{00000000-0005-0000-0000-0000DF7E0000}"/>
    <cellStyle name="Note 5 2 2 4 2 15 2" xfId="32478" xr:uid="{00000000-0005-0000-0000-0000E07E0000}"/>
    <cellStyle name="Note 5 2 2 4 2 15 2 2" xfId="32479" xr:uid="{00000000-0005-0000-0000-0000E17E0000}"/>
    <cellStyle name="Note 5 2 2 4 2 15 3" xfId="32480" xr:uid="{00000000-0005-0000-0000-0000E27E0000}"/>
    <cellStyle name="Note 5 2 2 4 2 16" xfId="32481" xr:uid="{00000000-0005-0000-0000-0000E37E0000}"/>
    <cellStyle name="Note 5 2 2 4 2 16 2" xfId="32482" xr:uid="{00000000-0005-0000-0000-0000E47E0000}"/>
    <cellStyle name="Note 5 2 2 4 2 16 2 2" xfId="32483" xr:uid="{00000000-0005-0000-0000-0000E57E0000}"/>
    <cellStyle name="Note 5 2 2 4 2 16 3" xfId="32484" xr:uid="{00000000-0005-0000-0000-0000E67E0000}"/>
    <cellStyle name="Note 5 2 2 4 2 17" xfId="32485" xr:uid="{00000000-0005-0000-0000-0000E77E0000}"/>
    <cellStyle name="Note 5 2 2 4 2 17 2" xfId="32486" xr:uid="{00000000-0005-0000-0000-0000E87E0000}"/>
    <cellStyle name="Note 5 2 2 4 2 17 2 2" xfId="32487" xr:uid="{00000000-0005-0000-0000-0000E97E0000}"/>
    <cellStyle name="Note 5 2 2 4 2 17 3" xfId="32488" xr:uid="{00000000-0005-0000-0000-0000EA7E0000}"/>
    <cellStyle name="Note 5 2 2 4 2 18" xfId="32489" xr:uid="{00000000-0005-0000-0000-0000EB7E0000}"/>
    <cellStyle name="Note 5 2 2 4 2 18 2" xfId="32490" xr:uid="{00000000-0005-0000-0000-0000EC7E0000}"/>
    <cellStyle name="Note 5 2 2 4 2 18 2 2" xfId="32491" xr:uid="{00000000-0005-0000-0000-0000ED7E0000}"/>
    <cellStyle name="Note 5 2 2 4 2 18 3" xfId="32492" xr:uid="{00000000-0005-0000-0000-0000EE7E0000}"/>
    <cellStyle name="Note 5 2 2 4 2 19" xfId="32493" xr:uid="{00000000-0005-0000-0000-0000EF7E0000}"/>
    <cellStyle name="Note 5 2 2 4 2 19 2" xfId="32494" xr:uid="{00000000-0005-0000-0000-0000F07E0000}"/>
    <cellStyle name="Note 5 2 2 4 2 19 2 2" xfId="32495" xr:uid="{00000000-0005-0000-0000-0000F17E0000}"/>
    <cellStyle name="Note 5 2 2 4 2 19 3" xfId="32496" xr:uid="{00000000-0005-0000-0000-0000F27E0000}"/>
    <cellStyle name="Note 5 2 2 4 2 2" xfId="32497" xr:uid="{00000000-0005-0000-0000-0000F37E0000}"/>
    <cellStyle name="Note 5 2 2 4 2 2 2" xfId="32498" xr:uid="{00000000-0005-0000-0000-0000F47E0000}"/>
    <cellStyle name="Note 5 2 2 4 2 2 2 2" xfId="32499" xr:uid="{00000000-0005-0000-0000-0000F57E0000}"/>
    <cellStyle name="Note 5 2 2 4 2 2 3" xfId="32500" xr:uid="{00000000-0005-0000-0000-0000F67E0000}"/>
    <cellStyle name="Note 5 2 2 4 2 2 4" xfId="32501" xr:uid="{00000000-0005-0000-0000-0000F77E0000}"/>
    <cellStyle name="Note 5 2 2 4 2 20" xfId="32502" xr:uid="{00000000-0005-0000-0000-0000F87E0000}"/>
    <cellStyle name="Note 5 2 2 4 2 20 2" xfId="32503" xr:uid="{00000000-0005-0000-0000-0000F97E0000}"/>
    <cellStyle name="Note 5 2 2 4 2 20 2 2" xfId="32504" xr:uid="{00000000-0005-0000-0000-0000FA7E0000}"/>
    <cellStyle name="Note 5 2 2 4 2 20 3" xfId="32505" xr:uid="{00000000-0005-0000-0000-0000FB7E0000}"/>
    <cellStyle name="Note 5 2 2 4 2 21" xfId="32506" xr:uid="{00000000-0005-0000-0000-0000FC7E0000}"/>
    <cellStyle name="Note 5 2 2 4 2 21 2" xfId="32507" xr:uid="{00000000-0005-0000-0000-0000FD7E0000}"/>
    <cellStyle name="Note 5 2 2 4 2 22" xfId="32508" xr:uid="{00000000-0005-0000-0000-0000FE7E0000}"/>
    <cellStyle name="Note 5 2 2 4 2 23" xfId="32509" xr:uid="{00000000-0005-0000-0000-0000FF7E0000}"/>
    <cellStyle name="Note 5 2 2 4 2 3" xfId="32510" xr:uid="{00000000-0005-0000-0000-0000007F0000}"/>
    <cellStyle name="Note 5 2 2 4 2 3 2" xfId="32511" xr:uid="{00000000-0005-0000-0000-0000017F0000}"/>
    <cellStyle name="Note 5 2 2 4 2 3 2 2" xfId="32512" xr:uid="{00000000-0005-0000-0000-0000027F0000}"/>
    <cellStyle name="Note 5 2 2 4 2 3 3" xfId="32513" xr:uid="{00000000-0005-0000-0000-0000037F0000}"/>
    <cellStyle name="Note 5 2 2 4 2 4" xfId="32514" xr:uid="{00000000-0005-0000-0000-0000047F0000}"/>
    <cellStyle name="Note 5 2 2 4 2 4 2" xfId="32515" xr:uid="{00000000-0005-0000-0000-0000057F0000}"/>
    <cellStyle name="Note 5 2 2 4 2 4 2 2" xfId="32516" xr:uid="{00000000-0005-0000-0000-0000067F0000}"/>
    <cellStyle name="Note 5 2 2 4 2 4 3" xfId="32517" xr:uid="{00000000-0005-0000-0000-0000077F0000}"/>
    <cellStyle name="Note 5 2 2 4 2 5" xfId="32518" xr:uid="{00000000-0005-0000-0000-0000087F0000}"/>
    <cellStyle name="Note 5 2 2 4 2 5 2" xfId="32519" xr:uid="{00000000-0005-0000-0000-0000097F0000}"/>
    <cellStyle name="Note 5 2 2 4 2 5 2 2" xfId="32520" xr:uid="{00000000-0005-0000-0000-00000A7F0000}"/>
    <cellStyle name="Note 5 2 2 4 2 5 3" xfId="32521" xr:uid="{00000000-0005-0000-0000-00000B7F0000}"/>
    <cellStyle name="Note 5 2 2 4 2 6" xfId="32522" xr:uid="{00000000-0005-0000-0000-00000C7F0000}"/>
    <cellStyle name="Note 5 2 2 4 2 6 2" xfId="32523" xr:uid="{00000000-0005-0000-0000-00000D7F0000}"/>
    <cellStyle name="Note 5 2 2 4 2 6 2 2" xfId="32524" xr:uid="{00000000-0005-0000-0000-00000E7F0000}"/>
    <cellStyle name="Note 5 2 2 4 2 6 3" xfId="32525" xr:uid="{00000000-0005-0000-0000-00000F7F0000}"/>
    <cellStyle name="Note 5 2 2 4 2 7" xfId="32526" xr:uid="{00000000-0005-0000-0000-0000107F0000}"/>
    <cellStyle name="Note 5 2 2 4 2 7 2" xfId="32527" xr:uid="{00000000-0005-0000-0000-0000117F0000}"/>
    <cellStyle name="Note 5 2 2 4 2 7 2 2" xfId="32528" xr:uid="{00000000-0005-0000-0000-0000127F0000}"/>
    <cellStyle name="Note 5 2 2 4 2 7 3" xfId="32529" xr:uid="{00000000-0005-0000-0000-0000137F0000}"/>
    <cellStyle name="Note 5 2 2 4 2 8" xfId="32530" xr:uid="{00000000-0005-0000-0000-0000147F0000}"/>
    <cellStyle name="Note 5 2 2 4 2 8 2" xfId="32531" xr:uid="{00000000-0005-0000-0000-0000157F0000}"/>
    <cellStyle name="Note 5 2 2 4 2 8 2 2" xfId="32532" xr:uid="{00000000-0005-0000-0000-0000167F0000}"/>
    <cellStyle name="Note 5 2 2 4 2 8 3" xfId="32533" xr:uid="{00000000-0005-0000-0000-0000177F0000}"/>
    <cellStyle name="Note 5 2 2 4 2 9" xfId="32534" xr:uid="{00000000-0005-0000-0000-0000187F0000}"/>
    <cellStyle name="Note 5 2 2 4 2 9 2" xfId="32535" xr:uid="{00000000-0005-0000-0000-0000197F0000}"/>
    <cellStyle name="Note 5 2 2 4 2 9 2 2" xfId="32536" xr:uid="{00000000-0005-0000-0000-00001A7F0000}"/>
    <cellStyle name="Note 5 2 2 4 2 9 3" xfId="32537" xr:uid="{00000000-0005-0000-0000-00001B7F0000}"/>
    <cellStyle name="Note 5 2 2 4 20" xfId="32538" xr:uid="{00000000-0005-0000-0000-00001C7F0000}"/>
    <cellStyle name="Note 5 2 2 4 20 2" xfId="32539" xr:uid="{00000000-0005-0000-0000-00001D7F0000}"/>
    <cellStyle name="Note 5 2 2 4 20 2 2" xfId="32540" xr:uid="{00000000-0005-0000-0000-00001E7F0000}"/>
    <cellStyle name="Note 5 2 2 4 20 3" xfId="32541" xr:uid="{00000000-0005-0000-0000-00001F7F0000}"/>
    <cellStyle name="Note 5 2 2 4 21" xfId="32542" xr:uid="{00000000-0005-0000-0000-0000207F0000}"/>
    <cellStyle name="Note 5 2 2 4 21 2" xfId="32543" xr:uid="{00000000-0005-0000-0000-0000217F0000}"/>
    <cellStyle name="Note 5 2 2 4 21 2 2" xfId="32544" xr:uid="{00000000-0005-0000-0000-0000227F0000}"/>
    <cellStyle name="Note 5 2 2 4 21 3" xfId="32545" xr:uid="{00000000-0005-0000-0000-0000237F0000}"/>
    <cellStyle name="Note 5 2 2 4 22" xfId="32546" xr:uid="{00000000-0005-0000-0000-0000247F0000}"/>
    <cellStyle name="Note 5 2 2 4 22 2" xfId="32547" xr:uid="{00000000-0005-0000-0000-0000257F0000}"/>
    <cellStyle name="Note 5 2 2 4 23" xfId="32548" xr:uid="{00000000-0005-0000-0000-0000267F0000}"/>
    <cellStyle name="Note 5 2 2 4 24" xfId="32549" xr:uid="{00000000-0005-0000-0000-0000277F0000}"/>
    <cellStyle name="Note 5 2 2 4 3" xfId="32550" xr:uid="{00000000-0005-0000-0000-0000287F0000}"/>
    <cellStyle name="Note 5 2 2 4 3 2" xfId="32551" xr:uid="{00000000-0005-0000-0000-0000297F0000}"/>
    <cellStyle name="Note 5 2 2 4 3 2 2" xfId="32552" xr:uid="{00000000-0005-0000-0000-00002A7F0000}"/>
    <cellStyle name="Note 5 2 2 4 3 3" xfId="32553" xr:uid="{00000000-0005-0000-0000-00002B7F0000}"/>
    <cellStyle name="Note 5 2 2 4 3 4" xfId="32554" xr:uid="{00000000-0005-0000-0000-00002C7F0000}"/>
    <cellStyle name="Note 5 2 2 4 4" xfId="32555" xr:uid="{00000000-0005-0000-0000-00002D7F0000}"/>
    <cellStyle name="Note 5 2 2 4 4 2" xfId="32556" xr:uid="{00000000-0005-0000-0000-00002E7F0000}"/>
    <cellStyle name="Note 5 2 2 4 4 2 2" xfId="32557" xr:uid="{00000000-0005-0000-0000-00002F7F0000}"/>
    <cellStyle name="Note 5 2 2 4 4 3" xfId="32558" xr:uid="{00000000-0005-0000-0000-0000307F0000}"/>
    <cellStyle name="Note 5 2 2 4 4 4" xfId="32559" xr:uid="{00000000-0005-0000-0000-0000317F0000}"/>
    <cellStyle name="Note 5 2 2 4 5" xfId="32560" xr:uid="{00000000-0005-0000-0000-0000327F0000}"/>
    <cellStyle name="Note 5 2 2 4 5 2" xfId="32561" xr:uid="{00000000-0005-0000-0000-0000337F0000}"/>
    <cellStyle name="Note 5 2 2 4 5 2 2" xfId="32562" xr:uid="{00000000-0005-0000-0000-0000347F0000}"/>
    <cellStyle name="Note 5 2 2 4 5 3" xfId="32563" xr:uid="{00000000-0005-0000-0000-0000357F0000}"/>
    <cellStyle name="Note 5 2 2 4 6" xfId="32564" xr:uid="{00000000-0005-0000-0000-0000367F0000}"/>
    <cellStyle name="Note 5 2 2 4 6 2" xfId="32565" xr:uid="{00000000-0005-0000-0000-0000377F0000}"/>
    <cellStyle name="Note 5 2 2 4 6 2 2" xfId="32566" xr:uid="{00000000-0005-0000-0000-0000387F0000}"/>
    <cellStyle name="Note 5 2 2 4 6 3" xfId="32567" xr:uid="{00000000-0005-0000-0000-0000397F0000}"/>
    <cellStyle name="Note 5 2 2 4 7" xfId="32568" xr:uid="{00000000-0005-0000-0000-00003A7F0000}"/>
    <cellStyle name="Note 5 2 2 4 7 2" xfId="32569" xr:uid="{00000000-0005-0000-0000-00003B7F0000}"/>
    <cellStyle name="Note 5 2 2 4 7 2 2" xfId="32570" xr:uid="{00000000-0005-0000-0000-00003C7F0000}"/>
    <cellStyle name="Note 5 2 2 4 7 3" xfId="32571" xr:uid="{00000000-0005-0000-0000-00003D7F0000}"/>
    <cellStyle name="Note 5 2 2 4 8" xfId="32572" xr:uid="{00000000-0005-0000-0000-00003E7F0000}"/>
    <cellStyle name="Note 5 2 2 4 8 2" xfId="32573" xr:uid="{00000000-0005-0000-0000-00003F7F0000}"/>
    <cellStyle name="Note 5 2 2 4 8 2 2" xfId="32574" xr:uid="{00000000-0005-0000-0000-0000407F0000}"/>
    <cellStyle name="Note 5 2 2 4 8 3" xfId="32575" xr:uid="{00000000-0005-0000-0000-0000417F0000}"/>
    <cellStyle name="Note 5 2 2 4 9" xfId="32576" xr:uid="{00000000-0005-0000-0000-0000427F0000}"/>
    <cellStyle name="Note 5 2 2 4 9 2" xfId="32577" xr:uid="{00000000-0005-0000-0000-0000437F0000}"/>
    <cellStyle name="Note 5 2 2 4 9 2 2" xfId="32578" xr:uid="{00000000-0005-0000-0000-0000447F0000}"/>
    <cellStyle name="Note 5 2 2 4 9 3" xfId="32579" xr:uid="{00000000-0005-0000-0000-0000457F0000}"/>
    <cellStyle name="Note 5 2 2 5" xfId="32580" xr:uid="{00000000-0005-0000-0000-0000467F0000}"/>
    <cellStyle name="Note 5 2 2 5 10" xfId="32581" xr:uid="{00000000-0005-0000-0000-0000477F0000}"/>
    <cellStyle name="Note 5 2 2 5 10 2" xfId="32582" xr:uid="{00000000-0005-0000-0000-0000487F0000}"/>
    <cellStyle name="Note 5 2 2 5 10 2 2" xfId="32583" xr:uid="{00000000-0005-0000-0000-0000497F0000}"/>
    <cellStyle name="Note 5 2 2 5 10 3" xfId="32584" xr:uid="{00000000-0005-0000-0000-00004A7F0000}"/>
    <cellStyle name="Note 5 2 2 5 11" xfId="32585" xr:uid="{00000000-0005-0000-0000-00004B7F0000}"/>
    <cellStyle name="Note 5 2 2 5 11 2" xfId="32586" xr:uid="{00000000-0005-0000-0000-00004C7F0000}"/>
    <cellStyle name="Note 5 2 2 5 11 2 2" xfId="32587" xr:uid="{00000000-0005-0000-0000-00004D7F0000}"/>
    <cellStyle name="Note 5 2 2 5 11 3" xfId="32588" xr:uid="{00000000-0005-0000-0000-00004E7F0000}"/>
    <cellStyle name="Note 5 2 2 5 12" xfId="32589" xr:uid="{00000000-0005-0000-0000-00004F7F0000}"/>
    <cellStyle name="Note 5 2 2 5 12 2" xfId="32590" xr:uid="{00000000-0005-0000-0000-0000507F0000}"/>
    <cellStyle name="Note 5 2 2 5 12 2 2" xfId="32591" xr:uid="{00000000-0005-0000-0000-0000517F0000}"/>
    <cellStyle name="Note 5 2 2 5 12 3" xfId="32592" xr:uid="{00000000-0005-0000-0000-0000527F0000}"/>
    <cellStyle name="Note 5 2 2 5 13" xfId="32593" xr:uid="{00000000-0005-0000-0000-0000537F0000}"/>
    <cellStyle name="Note 5 2 2 5 13 2" xfId="32594" xr:uid="{00000000-0005-0000-0000-0000547F0000}"/>
    <cellStyle name="Note 5 2 2 5 13 2 2" xfId="32595" xr:uid="{00000000-0005-0000-0000-0000557F0000}"/>
    <cellStyle name="Note 5 2 2 5 13 3" xfId="32596" xr:uid="{00000000-0005-0000-0000-0000567F0000}"/>
    <cellStyle name="Note 5 2 2 5 14" xfId="32597" xr:uid="{00000000-0005-0000-0000-0000577F0000}"/>
    <cellStyle name="Note 5 2 2 5 14 2" xfId="32598" xr:uid="{00000000-0005-0000-0000-0000587F0000}"/>
    <cellStyle name="Note 5 2 2 5 14 2 2" xfId="32599" xr:uid="{00000000-0005-0000-0000-0000597F0000}"/>
    <cellStyle name="Note 5 2 2 5 14 3" xfId="32600" xr:uid="{00000000-0005-0000-0000-00005A7F0000}"/>
    <cellStyle name="Note 5 2 2 5 15" xfId="32601" xr:uid="{00000000-0005-0000-0000-00005B7F0000}"/>
    <cellStyle name="Note 5 2 2 5 15 2" xfId="32602" xr:uid="{00000000-0005-0000-0000-00005C7F0000}"/>
    <cellStyle name="Note 5 2 2 5 15 2 2" xfId="32603" xr:uid="{00000000-0005-0000-0000-00005D7F0000}"/>
    <cellStyle name="Note 5 2 2 5 15 3" xfId="32604" xr:uid="{00000000-0005-0000-0000-00005E7F0000}"/>
    <cellStyle name="Note 5 2 2 5 16" xfId="32605" xr:uid="{00000000-0005-0000-0000-00005F7F0000}"/>
    <cellStyle name="Note 5 2 2 5 16 2" xfId="32606" xr:uid="{00000000-0005-0000-0000-0000607F0000}"/>
    <cellStyle name="Note 5 2 2 5 16 2 2" xfId="32607" xr:uid="{00000000-0005-0000-0000-0000617F0000}"/>
    <cellStyle name="Note 5 2 2 5 16 3" xfId="32608" xr:uid="{00000000-0005-0000-0000-0000627F0000}"/>
    <cellStyle name="Note 5 2 2 5 17" xfId="32609" xr:uid="{00000000-0005-0000-0000-0000637F0000}"/>
    <cellStyle name="Note 5 2 2 5 17 2" xfId="32610" xr:uid="{00000000-0005-0000-0000-0000647F0000}"/>
    <cellStyle name="Note 5 2 2 5 17 2 2" xfId="32611" xr:uid="{00000000-0005-0000-0000-0000657F0000}"/>
    <cellStyle name="Note 5 2 2 5 17 3" xfId="32612" xr:uid="{00000000-0005-0000-0000-0000667F0000}"/>
    <cellStyle name="Note 5 2 2 5 18" xfId="32613" xr:uid="{00000000-0005-0000-0000-0000677F0000}"/>
    <cellStyle name="Note 5 2 2 5 18 2" xfId="32614" xr:uid="{00000000-0005-0000-0000-0000687F0000}"/>
    <cellStyle name="Note 5 2 2 5 18 2 2" xfId="32615" xr:uid="{00000000-0005-0000-0000-0000697F0000}"/>
    <cellStyle name="Note 5 2 2 5 18 3" xfId="32616" xr:uid="{00000000-0005-0000-0000-00006A7F0000}"/>
    <cellStyle name="Note 5 2 2 5 19" xfId="32617" xr:uid="{00000000-0005-0000-0000-00006B7F0000}"/>
    <cellStyle name="Note 5 2 2 5 19 2" xfId="32618" xr:uid="{00000000-0005-0000-0000-00006C7F0000}"/>
    <cellStyle name="Note 5 2 2 5 19 2 2" xfId="32619" xr:uid="{00000000-0005-0000-0000-00006D7F0000}"/>
    <cellStyle name="Note 5 2 2 5 19 3" xfId="32620" xr:uid="{00000000-0005-0000-0000-00006E7F0000}"/>
    <cellStyle name="Note 5 2 2 5 2" xfId="32621" xr:uid="{00000000-0005-0000-0000-00006F7F0000}"/>
    <cellStyle name="Note 5 2 2 5 2 2" xfId="32622" xr:uid="{00000000-0005-0000-0000-0000707F0000}"/>
    <cellStyle name="Note 5 2 2 5 2 2 2" xfId="32623" xr:uid="{00000000-0005-0000-0000-0000717F0000}"/>
    <cellStyle name="Note 5 2 2 5 2 3" xfId="32624" xr:uid="{00000000-0005-0000-0000-0000727F0000}"/>
    <cellStyle name="Note 5 2 2 5 2 4" xfId="32625" xr:uid="{00000000-0005-0000-0000-0000737F0000}"/>
    <cellStyle name="Note 5 2 2 5 20" xfId="32626" xr:uid="{00000000-0005-0000-0000-0000747F0000}"/>
    <cellStyle name="Note 5 2 2 5 20 2" xfId="32627" xr:uid="{00000000-0005-0000-0000-0000757F0000}"/>
    <cellStyle name="Note 5 2 2 5 20 2 2" xfId="32628" xr:uid="{00000000-0005-0000-0000-0000767F0000}"/>
    <cellStyle name="Note 5 2 2 5 20 3" xfId="32629" xr:uid="{00000000-0005-0000-0000-0000777F0000}"/>
    <cellStyle name="Note 5 2 2 5 21" xfId="32630" xr:uid="{00000000-0005-0000-0000-0000787F0000}"/>
    <cellStyle name="Note 5 2 2 5 21 2" xfId="32631" xr:uid="{00000000-0005-0000-0000-0000797F0000}"/>
    <cellStyle name="Note 5 2 2 5 22" xfId="32632" xr:uid="{00000000-0005-0000-0000-00007A7F0000}"/>
    <cellStyle name="Note 5 2 2 5 23" xfId="32633" xr:uid="{00000000-0005-0000-0000-00007B7F0000}"/>
    <cellStyle name="Note 5 2 2 5 3" xfId="32634" xr:uid="{00000000-0005-0000-0000-00007C7F0000}"/>
    <cellStyle name="Note 5 2 2 5 3 2" xfId="32635" xr:uid="{00000000-0005-0000-0000-00007D7F0000}"/>
    <cellStyle name="Note 5 2 2 5 3 2 2" xfId="32636" xr:uid="{00000000-0005-0000-0000-00007E7F0000}"/>
    <cellStyle name="Note 5 2 2 5 3 3" xfId="32637" xr:uid="{00000000-0005-0000-0000-00007F7F0000}"/>
    <cellStyle name="Note 5 2 2 5 4" xfId="32638" xr:uid="{00000000-0005-0000-0000-0000807F0000}"/>
    <cellStyle name="Note 5 2 2 5 4 2" xfId="32639" xr:uid="{00000000-0005-0000-0000-0000817F0000}"/>
    <cellStyle name="Note 5 2 2 5 4 2 2" xfId="32640" xr:uid="{00000000-0005-0000-0000-0000827F0000}"/>
    <cellStyle name="Note 5 2 2 5 4 3" xfId="32641" xr:uid="{00000000-0005-0000-0000-0000837F0000}"/>
    <cellStyle name="Note 5 2 2 5 5" xfId="32642" xr:uid="{00000000-0005-0000-0000-0000847F0000}"/>
    <cellStyle name="Note 5 2 2 5 5 2" xfId="32643" xr:uid="{00000000-0005-0000-0000-0000857F0000}"/>
    <cellStyle name="Note 5 2 2 5 5 2 2" xfId="32644" xr:uid="{00000000-0005-0000-0000-0000867F0000}"/>
    <cellStyle name="Note 5 2 2 5 5 3" xfId="32645" xr:uid="{00000000-0005-0000-0000-0000877F0000}"/>
    <cellStyle name="Note 5 2 2 5 6" xfId="32646" xr:uid="{00000000-0005-0000-0000-0000887F0000}"/>
    <cellStyle name="Note 5 2 2 5 6 2" xfId="32647" xr:uid="{00000000-0005-0000-0000-0000897F0000}"/>
    <cellStyle name="Note 5 2 2 5 6 2 2" xfId="32648" xr:uid="{00000000-0005-0000-0000-00008A7F0000}"/>
    <cellStyle name="Note 5 2 2 5 6 3" xfId="32649" xr:uid="{00000000-0005-0000-0000-00008B7F0000}"/>
    <cellStyle name="Note 5 2 2 5 7" xfId="32650" xr:uid="{00000000-0005-0000-0000-00008C7F0000}"/>
    <cellStyle name="Note 5 2 2 5 7 2" xfId="32651" xr:uid="{00000000-0005-0000-0000-00008D7F0000}"/>
    <cellStyle name="Note 5 2 2 5 7 2 2" xfId="32652" xr:uid="{00000000-0005-0000-0000-00008E7F0000}"/>
    <cellStyle name="Note 5 2 2 5 7 3" xfId="32653" xr:uid="{00000000-0005-0000-0000-00008F7F0000}"/>
    <cellStyle name="Note 5 2 2 5 8" xfId="32654" xr:uid="{00000000-0005-0000-0000-0000907F0000}"/>
    <cellStyle name="Note 5 2 2 5 8 2" xfId="32655" xr:uid="{00000000-0005-0000-0000-0000917F0000}"/>
    <cellStyle name="Note 5 2 2 5 8 2 2" xfId="32656" xr:uid="{00000000-0005-0000-0000-0000927F0000}"/>
    <cellStyle name="Note 5 2 2 5 8 3" xfId="32657" xr:uid="{00000000-0005-0000-0000-0000937F0000}"/>
    <cellStyle name="Note 5 2 2 5 9" xfId="32658" xr:uid="{00000000-0005-0000-0000-0000947F0000}"/>
    <cellStyle name="Note 5 2 2 5 9 2" xfId="32659" xr:uid="{00000000-0005-0000-0000-0000957F0000}"/>
    <cellStyle name="Note 5 2 2 5 9 2 2" xfId="32660" xr:uid="{00000000-0005-0000-0000-0000967F0000}"/>
    <cellStyle name="Note 5 2 2 5 9 3" xfId="32661" xr:uid="{00000000-0005-0000-0000-0000977F0000}"/>
    <cellStyle name="Note 5 2 2 6" xfId="32662" xr:uid="{00000000-0005-0000-0000-0000987F0000}"/>
    <cellStyle name="Note 5 2 2 6 2" xfId="32663" xr:uid="{00000000-0005-0000-0000-0000997F0000}"/>
    <cellStyle name="Note 5 2 2 6 2 2" xfId="32664" xr:uid="{00000000-0005-0000-0000-00009A7F0000}"/>
    <cellStyle name="Note 5 2 2 6 3" xfId="32665" xr:uid="{00000000-0005-0000-0000-00009B7F0000}"/>
    <cellStyle name="Note 5 2 2 6 4" xfId="32666" xr:uid="{00000000-0005-0000-0000-00009C7F0000}"/>
    <cellStyle name="Note 5 2 2 7" xfId="32667" xr:uid="{00000000-0005-0000-0000-00009D7F0000}"/>
    <cellStyle name="Note 5 2 2 7 2" xfId="32668" xr:uid="{00000000-0005-0000-0000-00009E7F0000}"/>
    <cellStyle name="Note 5 2 2 7 2 2" xfId="32669" xr:uid="{00000000-0005-0000-0000-00009F7F0000}"/>
    <cellStyle name="Note 5 2 2 7 3" xfId="32670" xr:uid="{00000000-0005-0000-0000-0000A07F0000}"/>
    <cellStyle name="Note 5 2 2 8" xfId="32671" xr:uid="{00000000-0005-0000-0000-0000A17F0000}"/>
    <cellStyle name="Note 5 2 2 8 2" xfId="32672" xr:uid="{00000000-0005-0000-0000-0000A27F0000}"/>
    <cellStyle name="Note 5 2 2 8 2 2" xfId="32673" xr:uid="{00000000-0005-0000-0000-0000A37F0000}"/>
    <cellStyle name="Note 5 2 2 8 3" xfId="32674" xr:uid="{00000000-0005-0000-0000-0000A47F0000}"/>
    <cellStyle name="Note 5 2 2 9" xfId="32675" xr:uid="{00000000-0005-0000-0000-0000A57F0000}"/>
    <cellStyle name="Note 5 2 2 9 2" xfId="32676" xr:uid="{00000000-0005-0000-0000-0000A67F0000}"/>
    <cellStyle name="Note 5 2 2 9 2 2" xfId="32677" xr:uid="{00000000-0005-0000-0000-0000A77F0000}"/>
    <cellStyle name="Note 5 2 2 9 3" xfId="32678" xr:uid="{00000000-0005-0000-0000-0000A87F0000}"/>
    <cellStyle name="Note 5 2 20" xfId="32679" xr:uid="{00000000-0005-0000-0000-0000A97F0000}"/>
    <cellStyle name="Note 5 2 20 2" xfId="32680" xr:uid="{00000000-0005-0000-0000-0000AA7F0000}"/>
    <cellStyle name="Note 5 2 20 2 2" xfId="32681" xr:uid="{00000000-0005-0000-0000-0000AB7F0000}"/>
    <cellStyle name="Note 5 2 20 3" xfId="32682" xr:uid="{00000000-0005-0000-0000-0000AC7F0000}"/>
    <cellStyle name="Note 5 2 21" xfId="32683" xr:uid="{00000000-0005-0000-0000-0000AD7F0000}"/>
    <cellStyle name="Note 5 2 21 2" xfId="32684" xr:uid="{00000000-0005-0000-0000-0000AE7F0000}"/>
    <cellStyle name="Note 5 2 21 2 2" xfId="32685" xr:uid="{00000000-0005-0000-0000-0000AF7F0000}"/>
    <cellStyle name="Note 5 2 21 3" xfId="32686" xr:uid="{00000000-0005-0000-0000-0000B07F0000}"/>
    <cellStyle name="Note 5 2 22" xfId="32687" xr:uid="{00000000-0005-0000-0000-0000B17F0000}"/>
    <cellStyle name="Note 5 2 22 2" xfId="32688" xr:uid="{00000000-0005-0000-0000-0000B27F0000}"/>
    <cellStyle name="Note 5 2 23" xfId="32689" xr:uid="{00000000-0005-0000-0000-0000B37F0000}"/>
    <cellStyle name="Note 5 2 24" xfId="32690" xr:uid="{00000000-0005-0000-0000-0000B47F0000}"/>
    <cellStyle name="Note 5 2 25" xfId="32691" xr:uid="{00000000-0005-0000-0000-0000B57F0000}"/>
    <cellStyle name="Note 5 2 26" xfId="32692" xr:uid="{00000000-0005-0000-0000-0000B67F0000}"/>
    <cellStyle name="Note 5 2 27" xfId="32693" xr:uid="{00000000-0005-0000-0000-0000B77F0000}"/>
    <cellStyle name="Note 5 2 3" xfId="32694" xr:uid="{00000000-0005-0000-0000-0000B87F0000}"/>
    <cellStyle name="Note 5 2 3 10" xfId="32695" xr:uid="{00000000-0005-0000-0000-0000B97F0000}"/>
    <cellStyle name="Note 5 2 3 10 2" xfId="32696" xr:uid="{00000000-0005-0000-0000-0000BA7F0000}"/>
    <cellStyle name="Note 5 2 3 10 2 2" xfId="32697" xr:uid="{00000000-0005-0000-0000-0000BB7F0000}"/>
    <cellStyle name="Note 5 2 3 10 3" xfId="32698" xr:uid="{00000000-0005-0000-0000-0000BC7F0000}"/>
    <cellStyle name="Note 5 2 3 11" xfId="32699" xr:uid="{00000000-0005-0000-0000-0000BD7F0000}"/>
    <cellStyle name="Note 5 2 3 11 2" xfId="32700" xr:uid="{00000000-0005-0000-0000-0000BE7F0000}"/>
    <cellStyle name="Note 5 2 3 11 2 2" xfId="32701" xr:uid="{00000000-0005-0000-0000-0000BF7F0000}"/>
    <cellStyle name="Note 5 2 3 11 3" xfId="32702" xr:uid="{00000000-0005-0000-0000-0000C07F0000}"/>
    <cellStyle name="Note 5 2 3 12" xfId="32703" xr:uid="{00000000-0005-0000-0000-0000C17F0000}"/>
    <cellStyle name="Note 5 2 3 12 2" xfId="32704" xr:uid="{00000000-0005-0000-0000-0000C27F0000}"/>
    <cellStyle name="Note 5 2 3 12 2 2" xfId="32705" xr:uid="{00000000-0005-0000-0000-0000C37F0000}"/>
    <cellStyle name="Note 5 2 3 12 3" xfId="32706" xr:uid="{00000000-0005-0000-0000-0000C47F0000}"/>
    <cellStyle name="Note 5 2 3 13" xfId="32707" xr:uid="{00000000-0005-0000-0000-0000C57F0000}"/>
    <cellStyle name="Note 5 2 3 13 2" xfId="32708" xr:uid="{00000000-0005-0000-0000-0000C67F0000}"/>
    <cellStyle name="Note 5 2 3 13 2 2" xfId="32709" xr:uid="{00000000-0005-0000-0000-0000C77F0000}"/>
    <cellStyle name="Note 5 2 3 13 3" xfId="32710" xr:uid="{00000000-0005-0000-0000-0000C87F0000}"/>
    <cellStyle name="Note 5 2 3 14" xfId="32711" xr:uid="{00000000-0005-0000-0000-0000C97F0000}"/>
    <cellStyle name="Note 5 2 3 14 2" xfId="32712" xr:uid="{00000000-0005-0000-0000-0000CA7F0000}"/>
    <cellStyle name="Note 5 2 3 14 2 2" xfId="32713" xr:uid="{00000000-0005-0000-0000-0000CB7F0000}"/>
    <cellStyle name="Note 5 2 3 14 3" xfId="32714" xr:uid="{00000000-0005-0000-0000-0000CC7F0000}"/>
    <cellStyle name="Note 5 2 3 15" xfId="32715" xr:uid="{00000000-0005-0000-0000-0000CD7F0000}"/>
    <cellStyle name="Note 5 2 3 15 2" xfId="32716" xr:uid="{00000000-0005-0000-0000-0000CE7F0000}"/>
    <cellStyle name="Note 5 2 3 15 2 2" xfId="32717" xr:uid="{00000000-0005-0000-0000-0000CF7F0000}"/>
    <cellStyle name="Note 5 2 3 15 3" xfId="32718" xr:uid="{00000000-0005-0000-0000-0000D07F0000}"/>
    <cellStyle name="Note 5 2 3 16" xfId="32719" xr:uid="{00000000-0005-0000-0000-0000D17F0000}"/>
    <cellStyle name="Note 5 2 3 16 2" xfId="32720" xr:uid="{00000000-0005-0000-0000-0000D27F0000}"/>
    <cellStyle name="Note 5 2 3 16 2 2" xfId="32721" xr:uid="{00000000-0005-0000-0000-0000D37F0000}"/>
    <cellStyle name="Note 5 2 3 16 3" xfId="32722" xr:uid="{00000000-0005-0000-0000-0000D47F0000}"/>
    <cellStyle name="Note 5 2 3 17" xfId="32723" xr:uid="{00000000-0005-0000-0000-0000D57F0000}"/>
    <cellStyle name="Note 5 2 3 17 2" xfId="32724" xr:uid="{00000000-0005-0000-0000-0000D67F0000}"/>
    <cellStyle name="Note 5 2 3 17 2 2" xfId="32725" xr:uid="{00000000-0005-0000-0000-0000D77F0000}"/>
    <cellStyle name="Note 5 2 3 17 3" xfId="32726" xr:uid="{00000000-0005-0000-0000-0000D87F0000}"/>
    <cellStyle name="Note 5 2 3 18" xfId="32727" xr:uid="{00000000-0005-0000-0000-0000D97F0000}"/>
    <cellStyle name="Note 5 2 3 18 2" xfId="32728" xr:uid="{00000000-0005-0000-0000-0000DA7F0000}"/>
    <cellStyle name="Note 5 2 3 19" xfId="32729" xr:uid="{00000000-0005-0000-0000-0000DB7F0000}"/>
    <cellStyle name="Note 5 2 3 2" xfId="32730" xr:uid="{00000000-0005-0000-0000-0000DC7F0000}"/>
    <cellStyle name="Note 5 2 3 2 10" xfId="32731" xr:uid="{00000000-0005-0000-0000-0000DD7F0000}"/>
    <cellStyle name="Note 5 2 3 2 10 2" xfId="32732" xr:uid="{00000000-0005-0000-0000-0000DE7F0000}"/>
    <cellStyle name="Note 5 2 3 2 10 2 2" xfId="32733" xr:uid="{00000000-0005-0000-0000-0000DF7F0000}"/>
    <cellStyle name="Note 5 2 3 2 10 3" xfId="32734" xr:uid="{00000000-0005-0000-0000-0000E07F0000}"/>
    <cellStyle name="Note 5 2 3 2 11" xfId="32735" xr:uid="{00000000-0005-0000-0000-0000E17F0000}"/>
    <cellStyle name="Note 5 2 3 2 11 2" xfId="32736" xr:uid="{00000000-0005-0000-0000-0000E27F0000}"/>
    <cellStyle name="Note 5 2 3 2 11 2 2" xfId="32737" xr:uid="{00000000-0005-0000-0000-0000E37F0000}"/>
    <cellStyle name="Note 5 2 3 2 11 3" xfId="32738" xr:uid="{00000000-0005-0000-0000-0000E47F0000}"/>
    <cellStyle name="Note 5 2 3 2 12" xfId="32739" xr:uid="{00000000-0005-0000-0000-0000E57F0000}"/>
    <cellStyle name="Note 5 2 3 2 12 2" xfId="32740" xr:uid="{00000000-0005-0000-0000-0000E67F0000}"/>
    <cellStyle name="Note 5 2 3 2 12 2 2" xfId="32741" xr:uid="{00000000-0005-0000-0000-0000E77F0000}"/>
    <cellStyle name="Note 5 2 3 2 12 3" xfId="32742" xr:uid="{00000000-0005-0000-0000-0000E87F0000}"/>
    <cellStyle name="Note 5 2 3 2 13" xfId="32743" xr:uid="{00000000-0005-0000-0000-0000E97F0000}"/>
    <cellStyle name="Note 5 2 3 2 13 2" xfId="32744" xr:uid="{00000000-0005-0000-0000-0000EA7F0000}"/>
    <cellStyle name="Note 5 2 3 2 13 2 2" xfId="32745" xr:uid="{00000000-0005-0000-0000-0000EB7F0000}"/>
    <cellStyle name="Note 5 2 3 2 13 3" xfId="32746" xr:uid="{00000000-0005-0000-0000-0000EC7F0000}"/>
    <cellStyle name="Note 5 2 3 2 14" xfId="32747" xr:uid="{00000000-0005-0000-0000-0000ED7F0000}"/>
    <cellStyle name="Note 5 2 3 2 14 2" xfId="32748" xr:uid="{00000000-0005-0000-0000-0000EE7F0000}"/>
    <cellStyle name="Note 5 2 3 2 14 2 2" xfId="32749" xr:uid="{00000000-0005-0000-0000-0000EF7F0000}"/>
    <cellStyle name="Note 5 2 3 2 14 3" xfId="32750" xr:uid="{00000000-0005-0000-0000-0000F07F0000}"/>
    <cellStyle name="Note 5 2 3 2 15" xfId="32751" xr:uid="{00000000-0005-0000-0000-0000F17F0000}"/>
    <cellStyle name="Note 5 2 3 2 15 2" xfId="32752" xr:uid="{00000000-0005-0000-0000-0000F27F0000}"/>
    <cellStyle name="Note 5 2 3 2 15 2 2" xfId="32753" xr:uid="{00000000-0005-0000-0000-0000F37F0000}"/>
    <cellStyle name="Note 5 2 3 2 15 3" xfId="32754" xr:uid="{00000000-0005-0000-0000-0000F47F0000}"/>
    <cellStyle name="Note 5 2 3 2 16" xfId="32755" xr:uid="{00000000-0005-0000-0000-0000F57F0000}"/>
    <cellStyle name="Note 5 2 3 2 16 2" xfId="32756" xr:uid="{00000000-0005-0000-0000-0000F67F0000}"/>
    <cellStyle name="Note 5 2 3 2 16 2 2" xfId="32757" xr:uid="{00000000-0005-0000-0000-0000F77F0000}"/>
    <cellStyle name="Note 5 2 3 2 16 3" xfId="32758" xr:uid="{00000000-0005-0000-0000-0000F87F0000}"/>
    <cellStyle name="Note 5 2 3 2 17" xfId="32759" xr:uid="{00000000-0005-0000-0000-0000F97F0000}"/>
    <cellStyle name="Note 5 2 3 2 17 2" xfId="32760" xr:uid="{00000000-0005-0000-0000-0000FA7F0000}"/>
    <cellStyle name="Note 5 2 3 2 17 2 2" xfId="32761" xr:uid="{00000000-0005-0000-0000-0000FB7F0000}"/>
    <cellStyle name="Note 5 2 3 2 17 3" xfId="32762" xr:uid="{00000000-0005-0000-0000-0000FC7F0000}"/>
    <cellStyle name="Note 5 2 3 2 18" xfId="32763" xr:uid="{00000000-0005-0000-0000-0000FD7F0000}"/>
    <cellStyle name="Note 5 2 3 2 18 2" xfId="32764" xr:uid="{00000000-0005-0000-0000-0000FE7F0000}"/>
    <cellStyle name="Note 5 2 3 2 18 2 2" xfId="32765" xr:uid="{00000000-0005-0000-0000-0000FF7F0000}"/>
    <cellStyle name="Note 5 2 3 2 18 3" xfId="32766" xr:uid="{00000000-0005-0000-0000-000000800000}"/>
    <cellStyle name="Note 5 2 3 2 19" xfId="32767" xr:uid="{00000000-0005-0000-0000-000001800000}"/>
    <cellStyle name="Note 5 2 3 2 19 2" xfId="32768" xr:uid="{00000000-0005-0000-0000-000002800000}"/>
    <cellStyle name="Note 5 2 3 2 19 2 2" xfId="32769" xr:uid="{00000000-0005-0000-0000-000003800000}"/>
    <cellStyle name="Note 5 2 3 2 19 3" xfId="32770" xr:uid="{00000000-0005-0000-0000-000004800000}"/>
    <cellStyle name="Note 5 2 3 2 2" xfId="32771" xr:uid="{00000000-0005-0000-0000-000005800000}"/>
    <cellStyle name="Note 5 2 3 2 2 2" xfId="32772" xr:uid="{00000000-0005-0000-0000-000006800000}"/>
    <cellStyle name="Note 5 2 3 2 2 2 2" xfId="32773" xr:uid="{00000000-0005-0000-0000-000007800000}"/>
    <cellStyle name="Note 5 2 3 2 2 2 2 2" xfId="32774" xr:uid="{00000000-0005-0000-0000-000008800000}"/>
    <cellStyle name="Note 5 2 3 2 2 2 3" xfId="32775" xr:uid="{00000000-0005-0000-0000-000009800000}"/>
    <cellStyle name="Note 5 2 3 2 2 2 4" xfId="32776" xr:uid="{00000000-0005-0000-0000-00000A800000}"/>
    <cellStyle name="Note 5 2 3 2 2 3" xfId="32777" xr:uid="{00000000-0005-0000-0000-00000B800000}"/>
    <cellStyle name="Note 5 2 3 2 2 3 2" xfId="32778" xr:uid="{00000000-0005-0000-0000-00000C800000}"/>
    <cellStyle name="Note 5 2 3 2 2 4" xfId="32779" xr:uid="{00000000-0005-0000-0000-00000D800000}"/>
    <cellStyle name="Note 5 2 3 2 2 5" xfId="32780" xr:uid="{00000000-0005-0000-0000-00000E800000}"/>
    <cellStyle name="Note 5 2 3 2 20" xfId="32781" xr:uid="{00000000-0005-0000-0000-00000F800000}"/>
    <cellStyle name="Note 5 2 3 2 20 2" xfId="32782" xr:uid="{00000000-0005-0000-0000-000010800000}"/>
    <cellStyle name="Note 5 2 3 2 20 2 2" xfId="32783" xr:uid="{00000000-0005-0000-0000-000011800000}"/>
    <cellStyle name="Note 5 2 3 2 20 3" xfId="32784" xr:uid="{00000000-0005-0000-0000-000012800000}"/>
    <cellStyle name="Note 5 2 3 2 21" xfId="32785" xr:uid="{00000000-0005-0000-0000-000013800000}"/>
    <cellStyle name="Note 5 2 3 2 21 2" xfId="32786" xr:uid="{00000000-0005-0000-0000-000014800000}"/>
    <cellStyle name="Note 5 2 3 2 22" xfId="32787" xr:uid="{00000000-0005-0000-0000-000015800000}"/>
    <cellStyle name="Note 5 2 3 2 23" xfId="32788" xr:uid="{00000000-0005-0000-0000-000016800000}"/>
    <cellStyle name="Note 5 2 3 2 3" xfId="32789" xr:uid="{00000000-0005-0000-0000-000017800000}"/>
    <cellStyle name="Note 5 2 3 2 3 2" xfId="32790" xr:uid="{00000000-0005-0000-0000-000018800000}"/>
    <cellStyle name="Note 5 2 3 2 3 2 2" xfId="32791" xr:uid="{00000000-0005-0000-0000-000019800000}"/>
    <cellStyle name="Note 5 2 3 2 3 2 3" xfId="32792" xr:uid="{00000000-0005-0000-0000-00001A800000}"/>
    <cellStyle name="Note 5 2 3 2 3 3" xfId="32793" xr:uid="{00000000-0005-0000-0000-00001B800000}"/>
    <cellStyle name="Note 5 2 3 2 3 3 2" xfId="32794" xr:uid="{00000000-0005-0000-0000-00001C800000}"/>
    <cellStyle name="Note 5 2 3 2 3 4" xfId="32795" xr:uid="{00000000-0005-0000-0000-00001D800000}"/>
    <cellStyle name="Note 5 2 3 2 4" xfId="32796" xr:uid="{00000000-0005-0000-0000-00001E800000}"/>
    <cellStyle name="Note 5 2 3 2 4 2" xfId="32797" xr:uid="{00000000-0005-0000-0000-00001F800000}"/>
    <cellStyle name="Note 5 2 3 2 4 2 2" xfId="32798" xr:uid="{00000000-0005-0000-0000-000020800000}"/>
    <cellStyle name="Note 5 2 3 2 4 3" xfId="32799" xr:uid="{00000000-0005-0000-0000-000021800000}"/>
    <cellStyle name="Note 5 2 3 2 4 4" xfId="32800" xr:uid="{00000000-0005-0000-0000-000022800000}"/>
    <cellStyle name="Note 5 2 3 2 5" xfId="32801" xr:uid="{00000000-0005-0000-0000-000023800000}"/>
    <cellStyle name="Note 5 2 3 2 5 2" xfId="32802" xr:uid="{00000000-0005-0000-0000-000024800000}"/>
    <cellStyle name="Note 5 2 3 2 5 2 2" xfId="32803" xr:uid="{00000000-0005-0000-0000-000025800000}"/>
    <cellStyle name="Note 5 2 3 2 5 3" xfId="32804" xr:uid="{00000000-0005-0000-0000-000026800000}"/>
    <cellStyle name="Note 5 2 3 2 5 4" xfId="32805" xr:uid="{00000000-0005-0000-0000-000027800000}"/>
    <cellStyle name="Note 5 2 3 2 6" xfId="32806" xr:uid="{00000000-0005-0000-0000-000028800000}"/>
    <cellStyle name="Note 5 2 3 2 6 2" xfId="32807" xr:uid="{00000000-0005-0000-0000-000029800000}"/>
    <cellStyle name="Note 5 2 3 2 6 2 2" xfId="32808" xr:uid="{00000000-0005-0000-0000-00002A800000}"/>
    <cellStyle name="Note 5 2 3 2 6 3" xfId="32809" xr:uid="{00000000-0005-0000-0000-00002B800000}"/>
    <cellStyle name="Note 5 2 3 2 7" xfId="32810" xr:uid="{00000000-0005-0000-0000-00002C800000}"/>
    <cellStyle name="Note 5 2 3 2 7 2" xfId="32811" xr:uid="{00000000-0005-0000-0000-00002D800000}"/>
    <cellStyle name="Note 5 2 3 2 7 2 2" xfId="32812" xr:uid="{00000000-0005-0000-0000-00002E800000}"/>
    <cellStyle name="Note 5 2 3 2 7 3" xfId="32813" xr:uid="{00000000-0005-0000-0000-00002F800000}"/>
    <cellStyle name="Note 5 2 3 2 8" xfId="32814" xr:uid="{00000000-0005-0000-0000-000030800000}"/>
    <cellStyle name="Note 5 2 3 2 8 2" xfId="32815" xr:uid="{00000000-0005-0000-0000-000031800000}"/>
    <cellStyle name="Note 5 2 3 2 8 2 2" xfId="32816" xr:uid="{00000000-0005-0000-0000-000032800000}"/>
    <cellStyle name="Note 5 2 3 2 8 3" xfId="32817" xr:uid="{00000000-0005-0000-0000-000033800000}"/>
    <cellStyle name="Note 5 2 3 2 9" xfId="32818" xr:uid="{00000000-0005-0000-0000-000034800000}"/>
    <cellStyle name="Note 5 2 3 2 9 2" xfId="32819" xr:uid="{00000000-0005-0000-0000-000035800000}"/>
    <cellStyle name="Note 5 2 3 2 9 2 2" xfId="32820" xr:uid="{00000000-0005-0000-0000-000036800000}"/>
    <cellStyle name="Note 5 2 3 2 9 3" xfId="32821" xr:uid="{00000000-0005-0000-0000-000037800000}"/>
    <cellStyle name="Note 5 2 3 20" xfId="32822" xr:uid="{00000000-0005-0000-0000-000038800000}"/>
    <cellStyle name="Note 5 2 3 3" xfId="32823" xr:uid="{00000000-0005-0000-0000-000039800000}"/>
    <cellStyle name="Note 5 2 3 3 2" xfId="32824" xr:uid="{00000000-0005-0000-0000-00003A800000}"/>
    <cellStyle name="Note 5 2 3 3 2 2" xfId="32825" xr:uid="{00000000-0005-0000-0000-00003B800000}"/>
    <cellStyle name="Note 5 2 3 3 2 2 2" xfId="32826" xr:uid="{00000000-0005-0000-0000-00003C800000}"/>
    <cellStyle name="Note 5 2 3 3 2 3" xfId="32827" xr:uid="{00000000-0005-0000-0000-00003D800000}"/>
    <cellStyle name="Note 5 2 3 3 2 4" xfId="32828" xr:uid="{00000000-0005-0000-0000-00003E800000}"/>
    <cellStyle name="Note 5 2 3 3 3" xfId="32829" xr:uid="{00000000-0005-0000-0000-00003F800000}"/>
    <cellStyle name="Note 5 2 3 3 3 2" xfId="32830" xr:uid="{00000000-0005-0000-0000-000040800000}"/>
    <cellStyle name="Note 5 2 3 3 4" xfId="32831" xr:uid="{00000000-0005-0000-0000-000041800000}"/>
    <cellStyle name="Note 5 2 3 3 5" xfId="32832" xr:uid="{00000000-0005-0000-0000-000042800000}"/>
    <cellStyle name="Note 5 2 3 4" xfId="32833" xr:uid="{00000000-0005-0000-0000-000043800000}"/>
    <cellStyle name="Note 5 2 3 4 2" xfId="32834" xr:uid="{00000000-0005-0000-0000-000044800000}"/>
    <cellStyle name="Note 5 2 3 4 2 2" xfId="32835" xr:uid="{00000000-0005-0000-0000-000045800000}"/>
    <cellStyle name="Note 5 2 3 4 2 3" xfId="32836" xr:uid="{00000000-0005-0000-0000-000046800000}"/>
    <cellStyle name="Note 5 2 3 4 3" xfId="32837" xr:uid="{00000000-0005-0000-0000-000047800000}"/>
    <cellStyle name="Note 5 2 3 4 3 2" xfId="32838" xr:uid="{00000000-0005-0000-0000-000048800000}"/>
    <cellStyle name="Note 5 2 3 4 4" xfId="32839" xr:uid="{00000000-0005-0000-0000-000049800000}"/>
    <cellStyle name="Note 5 2 3 5" xfId="32840" xr:uid="{00000000-0005-0000-0000-00004A800000}"/>
    <cellStyle name="Note 5 2 3 5 2" xfId="32841" xr:uid="{00000000-0005-0000-0000-00004B800000}"/>
    <cellStyle name="Note 5 2 3 5 2 2" xfId="32842" xr:uid="{00000000-0005-0000-0000-00004C800000}"/>
    <cellStyle name="Note 5 2 3 5 2 3" xfId="32843" xr:uid="{00000000-0005-0000-0000-00004D800000}"/>
    <cellStyle name="Note 5 2 3 5 3" xfId="32844" xr:uid="{00000000-0005-0000-0000-00004E800000}"/>
    <cellStyle name="Note 5 2 3 5 4" xfId="32845" xr:uid="{00000000-0005-0000-0000-00004F800000}"/>
    <cellStyle name="Note 5 2 3 6" xfId="32846" xr:uid="{00000000-0005-0000-0000-000050800000}"/>
    <cellStyle name="Note 5 2 3 6 2" xfId="32847" xr:uid="{00000000-0005-0000-0000-000051800000}"/>
    <cellStyle name="Note 5 2 3 6 2 2" xfId="32848" xr:uid="{00000000-0005-0000-0000-000052800000}"/>
    <cellStyle name="Note 5 2 3 6 3" xfId="32849" xr:uid="{00000000-0005-0000-0000-000053800000}"/>
    <cellStyle name="Note 5 2 3 6 4" xfId="32850" xr:uid="{00000000-0005-0000-0000-000054800000}"/>
    <cellStyle name="Note 5 2 3 7" xfId="32851" xr:uid="{00000000-0005-0000-0000-000055800000}"/>
    <cellStyle name="Note 5 2 3 7 2" xfId="32852" xr:uid="{00000000-0005-0000-0000-000056800000}"/>
    <cellStyle name="Note 5 2 3 7 2 2" xfId="32853" xr:uid="{00000000-0005-0000-0000-000057800000}"/>
    <cellStyle name="Note 5 2 3 7 3" xfId="32854" xr:uid="{00000000-0005-0000-0000-000058800000}"/>
    <cellStyle name="Note 5 2 3 8" xfId="32855" xr:uid="{00000000-0005-0000-0000-000059800000}"/>
    <cellStyle name="Note 5 2 3 8 2" xfId="32856" xr:uid="{00000000-0005-0000-0000-00005A800000}"/>
    <cellStyle name="Note 5 2 3 8 2 2" xfId="32857" xr:uid="{00000000-0005-0000-0000-00005B800000}"/>
    <cellStyle name="Note 5 2 3 8 3" xfId="32858" xr:uid="{00000000-0005-0000-0000-00005C800000}"/>
    <cellStyle name="Note 5 2 3 9" xfId="32859" xr:uid="{00000000-0005-0000-0000-00005D800000}"/>
    <cellStyle name="Note 5 2 3 9 2" xfId="32860" xr:uid="{00000000-0005-0000-0000-00005E800000}"/>
    <cellStyle name="Note 5 2 3 9 2 2" xfId="32861" xr:uid="{00000000-0005-0000-0000-00005F800000}"/>
    <cellStyle name="Note 5 2 3 9 3" xfId="32862" xr:uid="{00000000-0005-0000-0000-000060800000}"/>
    <cellStyle name="Note 5 2 4" xfId="32863" xr:uid="{00000000-0005-0000-0000-000061800000}"/>
    <cellStyle name="Note 5 2 4 10" xfId="32864" xr:uid="{00000000-0005-0000-0000-000062800000}"/>
    <cellStyle name="Note 5 2 4 10 2" xfId="32865" xr:uid="{00000000-0005-0000-0000-000063800000}"/>
    <cellStyle name="Note 5 2 4 10 2 2" xfId="32866" xr:uid="{00000000-0005-0000-0000-000064800000}"/>
    <cellStyle name="Note 5 2 4 10 3" xfId="32867" xr:uid="{00000000-0005-0000-0000-000065800000}"/>
    <cellStyle name="Note 5 2 4 11" xfId="32868" xr:uid="{00000000-0005-0000-0000-000066800000}"/>
    <cellStyle name="Note 5 2 4 11 2" xfId="32869" xr:uid="{00000000-0005-0000-0000-000067800000}"/>
    <cellStyle name="Note 5 2 4 11 2 2" xfId="32870" xr:uid="{00000000-0005-0000-0000-000068800000}"/>
    <cellStyle name="Note 5 2 4 11 3" xfId="32871" xr:uid="{00000000-0005-0000-0000-000069800000}"/>
    <cellStyle name="Note 5 2 4 12" xfId="32872" xr:uid="{00000000-0005-0000-0000-00006A800000}"/>
    <cellStyle name="Note 5 2 4 12 2" xfId="32873" xr:uid="{00000000-0005-0000-0000-00006B800000}"/>
    <cellStyle name="Note 5 2 4 12 2 2" xfId="32874" xr:uid="{00000000-0005-0000-0000-00006C800000}"/>
    <cellStyle name="Note 5 2 4 12 3" xfId="32875" xr:uid="{00000000-0005-0000-0000-00006D800000}"/>
    <cellStyle name="Note 5 2 4 13" xfId="32876" xr:uid="{00000000-0005-0000-0000-00006E800000}"/>
    <cellStyle name="Note 5 2 4 13 2" xfId="32877" xr:uid="{00000000-0005-0000-0000-00006F800000}"/>
    <cellStyle name="Note 5 2 4 13 2 2" xfId="32878" xr:uid="{00000000-0005-0000-0000-000070800000}"/>
    <cellStyle name="Note 5 2 4 13 3" xfId="32879" xr:uid="{00000000-0005-0000-0000-000071800000}"/>
    <cellStyle name="Note 5 2 4 14" xfId="32880" xr:uid="{00000000-0005-0000-0000-000072800000}"/>
    <cellStyle name="Note 5 2 4 14 2" xfId="32881" xr:uid="{00000000-0005-0000-0000-000073800000}"/>
    <cellStyle name="Note 5 2 4 14 2 2" xfId="32882" xr:uid="{00000000-0005-0000-0000-000074800000}"/>
    <cellStyle name="Note 5 2 4 14 3" xfId="32883" xr:uid="{00000000-0005-0000-0000-000075800000}"/>
    <cellStyle name="Note 5 2 4 15" xfId="32884" xr:uid="{00000000-0005-0000-0000-000076800000}"/>
    <cellStyle name="Note 5 2 4 15 2" xfId="32885" xr:uid="{00000000-0005-0000-0000-000077800000}"/>
    <cellStyle name="Note 5 2 4 15 2 2" xfId="32886" xr:uid="{00000000-0005-0000-0000-000078800000}"/>
    <cellStyle name="Note 5 2 4 15 3" xfId="32887" xr:uid="{00000000-0005-0000-0000-000079800000}"/>
    <cellStyle name="Note 5 2 4 16" xfId="32888" xr:uid="{00000000-0005-0000-0000-00007A800000}"/>
    <cellStyle name="Note 5 2 4 16 2" xfId="32889" xr:uid="{00000000-0005-0000-0000-00007B800000}"/>
    <cellStyle name="Note 5 2 4 16 2 2" xfId="32890" xr:uid="{00000000-0005-0000-0000-00007C800000}"/>
    <cellStyle name="Note 5 2 4 16 3" xfId="32891" xr:uid="{00000000-0005-0000-0000-00007D800000}"/>
    <cellStyle name="Note 5 2 4 17" xfId="32892" xr:uid="{00000000-0005-0000-0000-00007E800000}"/>
    <cellStyle name="Note 5 2 4 17 2" xfId="32893" xr:uid="{00000000-0005-0000-0000-00007F800000}"/>
    <cellStyle name="Note 5 2 4 17 2 2" xfId="32894" xr:uid="{00000000-0005-0000-0000-000080800000}"/>
    <cellStyle name="Note 5 2 4 17 3" xfId="32895" xr:uid="{00000000-0005-0000-0000-000081800000}"/>
    <cellStyle name="Note 5 2 4 18" xfId="32896" xr:uid="{00000000-0005-0000-0000-000082800000}"/>
    <cellStyle name="Note 5 2 4 18 2" xfId="32897" xr:uid="{00000000-0005-0000-0000-000083800000}"/>
    <cellStyle name="Note 5 2 4 19" xfId="32898" xr:uid="{00000000-0005-0000-0000-000084800000}"/>
    <cellStyle name="Note 5 2 4 2" xfId="32899" xr:uid="{00000000-0005-0000-0000-000085800000}"/>
    <cellStyle name="Note 5 2 4 2 10" xfId="32900" xr:uid="{00000000-0005-0000-0000-000086800000}"/>
    <cellStyle name="Note 5 2 4 2 10 2" xfId="32901" xr:uid="{00000000-0005-0000-0000-000087800000}"/>
    <cellStyle name="Note 5 2 4 2 10 2 2" xfId="32902" xr:uid="{00000000-0005-0000-0000-000088800000}"/>
    <cellStyle name="Note 5 2 4 2 10 3" xfId="32903" xr:uid="{00000000-0005-0000-0000-000089800000}"/>
    <cellStyle name="Note 5 2 4 2 11" xfId="32904" xr:uid="{00000000-0005-0000-0000-00008A800000}"/>
    <cellStyle name="Note 5 2 4 2 11 2" xfId="32905" xr:uid="{00000000-0005-0000-0000-00008B800000}"/>
    <cellStyle name="Note 5 2 4 2 11 2 2" xfId="32906" xr:uid="{00000000-0005-0000-0000-00008C800000}"/>
    <cellStyle name="Note 5 2 4 2 11 3" xfId="32907" xr:uid="{00000000-0005-0000-0000-00008D800000}"/>
    <cellStyle name="Note 5 2 4 2 12" xfId="32908" xr:uid="{00000000-0005-0000-0000-00008E800000}"/>
    <cellStyle name="Note 5 2 4 2 12 2" xfId="32909" xr:uid="{00000000-0005-0000-0000-00008F800000}"/>
    <cellStyle name="Note 5 2 4 2 12 2 2" xfId="32910" xr:uid="{00000000-0005-0000-0000-000090800000}"/>
    <cellStyle name="Note 5 2 4 2 12 3" xfId="32911" xr:uid="{00000000-0005-0000-0000-000091800000}"/>
    <cellStyle name="Note 5 2 4 2 13" xfId="32912" xr:uid="{00000000-0005-0000-0000-000092800000}"/>
    <cellStyle name="Note 5 2 4 2 13 2" xfId="32913" xr:uid="{00000000-0005-0000-0000-000093800000}"/>
    <cellStyle name="Note 5 2 4 2 13 2 2" xfId="32914" xr:uid="{00000000-0005-0000-0000-000094800000}"/>
    <cellStyle name="Note 5 2 4 2 13 3" xfId="32915" xr:uid="{00000000-0005-0000-0000-000095800000}"/>
    <cellStyle name="Note 5 2 4 2 14" xfId="32916" xr:uid="{00000000-0005-0000-0000-000096800000}"/>
    <cellStyle name="Note 5 2 4 2 14 2" xfId="32917" xr:uid="{00000000-0005-0000-0000-000097800000}"/>
    <cellStyle name="Note 5 2 4 2 14 2 2" xfId="32918" xr:uid="{00000000-0005-0000-0000-000098800000}"/>
    <cellStyle name="Note 5 2 4 2 14 3" xfId="32919" xr:uid="{00000000-0005-0000-0000-000099800000}"/>
    <cellStyle name="Note 5 2 4 2 15" xfId="32920" xr:uid="{00000000-0005-0000-0000-00009A800000}"/>
    <cellStyle name="Note 5 2 4 2 15 2" xfId="32921" xr:uid="{00000000-0005-0000-0000-00009B800000}"/>
    <cellStyle name="Note 5 2 4 2 15 2 2" xfId="32922" xr:uid="{00000000-0005-0000-0000-00009C800000}"/>
    <cellStyle name="Note 5 2 4 2 15 3" xfId="32923" xr:uid="{00000000-0005-0000-0000-00009D800000}"/>
    <cellStyle name="Note 5 2 4 2 16" xfId="32924" xr:uid="{00000000-0005-0000-0000-00009E800000}"/>
    <cellStyle name="Note 5 2 4 2 16 2" xfId="32925" xr:uid="{00000000-0005-0000-0000-00009F800000}"/>
    <cellStyle name="Note 5 2 4 2 16 2 2" xfId="32926" xr:uid="{00000000-0005-0000-0000-0000A0800000}"/>
    <cellStyle name="Note 5 2 4 2 16 3" xfId="32927" xr:uid="{00000000-0005-0000-0000-0000A1800000}"/>
    <cellStyle name="Note 5 2 4 2 17" xfId="32928" xr:uid="{00000000-0005-0000-0000-0000A2800000}"/>
    <cellStyle name="Note 5 2 4 2 17 2" xfId="32929" xr:uid="{00000000-0005-0000-0000-0000A3800000}"/>
    <cellStyle name="Note 5 2 4 2 17 2 2" xfId="32930" xr:uid="{00000000-0005-0000-0000-0000A4800000}"/>
    <cellStyle name="Note 5 2 4 2 17 3" xfId="32931" xr:uid="{00000000-0005-0000-0000-0000A5800000}"/>
    <cellStyle name="Note 5 2 4 2 18" xfId="32932" xr:uid="{00000000-0005-0000-0000-0000A6800000}"/>
    <cellStyle name="Note 5 2 4 2 18 2" xfId="32933" xr:uid="{00000000-0005-0000-0000-0000A7800000}"/>
    <cellStyle name="Note 5 2 4 2 18 2 2" xfId="32934" xr:uid="{00000000-0005-0000-0000-0000A8800000}"/>
    <cellStyle name="Note 5 2 4 2 18 3" xfId="32935" xr:uid="{00000000-0005-0000-0000-0000A9800000}"/>
    <cellStyle name="Note 5 2 4 2 19" xfId="32936" xr:uid="{00000000-0005-0000-0000-0000AA800000}"/>
    <cellStyle name="Note 5 2 4 2 19 2" xfId="32937" xr:uid="{00000000-0005-0000-0000-0000AB800000}"/>
    <cellStyle name="Note 5 2 4 2 19 2 2" xfId="32938" xr:uid="{00000000-0005-0000-0000-0000AC800000}"/>
    <cellStyle name="Note 5 2 4 2 19 3" xfId="32939" xr:uid="{00000000-0005-0000-0000-0000AD800000}"/>
    <cellStyle name="Note 5 2 4 2 2" xfId="32940" xr:uid="{00000000-0005-0000-0000-0000AE800000}"/>
    <cellStyle name="Note 5 2 4 2 2 2" xfId="32941" xr:uid="{00000000-0005-0000-0000-0000AF800000}"/>
    <cellStyle name="Note 5 2 4 2 2 2 2" xfId="32942" xr:uid="{00000000-0005-0000-0000-0000B0800000}"/>
    <cellStyle name="Note 5 2 4 2 2 2 2 2" xfId="32943" xr:uid="{00000000-0005-0000-0000-0000B1800000}"/>
    <cellStyle name="Note 5 2 4 2 2 2 3" xfId="32944" xr:uid="{00000000-0005-0000-0000-0000B2800000}"/>
    <cellStyle name="Note 5 2 4 2 2 2 4" xfId="32945" xr:uid="{00000000-0005-0000-0000-0000B3800000}"/>
    <cellStyle name="Note 5 2 4 2 2 3" xfId="32946" xr:uid="{00000000-0005-0000-0000-0000B4800000}"/>
    <cellStyle name="Note 5 2 4 2 2 3 2" xfId="32947" xr:uid="{00000000-0005-0000-0000-0000B5800000}"/>
    <cellStyle name="Note 5 2 4 2 2 4" xfId="32948" xr:uid="{00000000-0005-0000-0000-0000B6800000}"/>
    <cellStyle name="Note 5 2 4 2 2 5" xfId="32949" xr:uid="{00000000-0005-0000-0000-0000B7800000}"/>
    <cellStyle name="Note 5 2 4 2 20" xfId="32950" xr:uid="{00000000-0005-0000-0000-0000B8800000}"/>
    <cellStyle name="Note 5 2 4 2 20 2" xfId="32951" xr:uid="{00000000-0005-0000-0000-0000B9800000}"/>
    <cellStyle name="Note 5 2 4 2 20 2 2" xfId="32952" xr:uid="{00000000-0005-0000-0000-0000BA800000}"/>
    <cellStyle name="Note 5 2 4 2 20 3" xfId="32953" xr:uid="{00000000-0005-0000-0000-0000BB800000}"/>
    <cellStyle name="Note 5 2 4 2 21" xfId="32954" xr:uid="{00000000-0005-0000-0000-0000BC800000}"/>
    <cellStyle name="Note 5 2 4 2 21 2" xfId="32955" xr:uid="{00000000-0005-0000-0000-0000BD800000}"/>
    <cellStyle name="Note 5 2 4 2 22" xfId="32956" xr:uid="{00000000-0005-0000-0000-0000BE800000}"/>
    <cellStyle name="Note 5 2 4 2 23" xfId="32957" xr:uid="{00000000-0005-0000-0000-0000BF800000}"/>
    <cellStyle name="Note 5 2 4 2 3" xfId="32958" xr:uid="{00000000-0005-0000-0000-0000C0800000}"/>
    <cellStyle name="Note 5 2 4 2 3 2" xfId="32959" xr:uid="{00000000-0005-0000-0000-0000C1800000}"/>
    <cellStyle name="Note 5 2 4 2 3 2 2" xfId="32960" xr:uid="{00000000-0005-0000-0000-0000C2800000}"/>
    <cellStyle name="Note 5 2 4 2 3 2 3" xfId="32961" xr:uid="{00000000-0005-0000-0000-0000C3800000}"/>
    <cellStyle name="Note 5 2 4 2 3 3" xfId="32962" xr:uid="{00000000-0005-0000-0000-0000C4800000}"/>
    <cellStyle name="Note 5 2 4 2 3 3 2" xfId="32963" xr:uid="{00000000-0005-0000-0000-0000C5800000}"/>
    <cellStyle name="Note 5 2 4 2 3 4" xfId="32964" xr:uid="{00000000-0005-0000-0000-0000C6800000}"/>
    <cellStyle name="Note 5 2 4 2 4" xfId="32965" xr:uid="{00000000-0005-0000-0000-0000C7800000}"/>
    <cellStyle name="Note 5 2 4 2 4 2" xfId="32966" xr:uid="{00000000-0005-0000-0000-0000C8800000}"/>
    <cellStyle name="Note 5 2 4 2 4 2 2" xfId="32967" xr:uid="{00000000-0005-0000-0000-0000C9800000}"/>
    <cellStyle name="Note 5 2 4 2 4 3" xfId="32968" xr:uid="{00000000-0005-0000-0000-0000CA800000}"/>
    <cellStyle name="Note 5 2 4 2 4 4" xfId="32969" xr:uid="{00000000-0005-0000-0000-0000CB800000}"/>
    <cellStyle name="Note 5 2 4 2 5" xfId="32970" xr:uid="{00000000-0005-0000-0000-0000CC800000}"/>
    <cellStyle name="Note 5 2 4 2 5 2" xfId="32971" xr:uid="{00000000-0005-0000-0000-0000CD800000}"/>
    <cellStyle name="Note 5 2 4 2 5 2 2" xfId="32972" xr:uid="{00000000-0005-0000-0000-0000CE800000}"/>
    <cellStyle name="Note 5 2 4 2 5 3" xfId="32973" xr:uid="{00000000-0005-0000-0000-0000CF800000}"/>
    <cellStyle name="Note 5 2 4 2 5 4" xfId="32974" xr:uid="{00000000-0005-0000-0000-0000D0800000}"/>
    <cellStyle name="Note 5 2 4 2 6" xfId="32975" xr:uid="{00000000-0005-0000-0000-0000D1800000}"/>
    <cellStyle name="Note 5 2 4 2 6 2" xfId="32976" xr:uid="{00000000-0005-0000-0000-0000D2800000}"/>
    <cellStyle name="Note 5 2 4 2 6 2 2" xfId="32977" xr:uid="{00000000-0005-0000-0000-0000D3800000}"/>
    <cellStyle name="Note 5 2 4 2 6 3" xfId="32978" xr:uid="{00000000-0005-0000-0000-0000D4800000}"/>
    <cellStyle name="Note 5 2 4 2 7" xfId="32979" xr:uid="{00000000-0005-0000-0000-0000D5800000}"/>
    <cellStyle name="Note 5 2 4 2 7 2" xfId="32980" xr:uid="{00000000-0005-0000-0000-0000D6800000}"/>
    <cellStyle name="Note 5 2 4 2 7 2 2" xfId="32981" xr:uid="{00000000-0005-0000-0000-0000D7800000}"/>
    <cellStyle name="Note 5 2 4 2 7 3" xfId="32982" xr:uid="{00000000-0005-0000-0000-0000D8800000}"/>
    <cellStyle name="Note 5 2 4 2 8" xfId="32983" xr:uid="{00000000-0005-0000-0000-0000D9800000}"/>
    <cellStyle name="Note 5 2 4 2 8 2" xfId="32984" xr:uid="{00000000-0005-0000-0000-0000DA800000}"/>
    <cellStyle name="Note 5 2 4 2 8 2 2" xfId="32985" xr:uid="{00000000-0005-0000-0000-0000DB800000}"/>
    <cellStyle name="Note 5 2 4 2 8 3" xfId="32986" xr:uid="{00000000-0005-0000-0000-0000DC800000}"/>
    <cellStyle name="Note 5 2 4 2 9" xfId="32987" xr:uid="{00000000-0005-0000-0000-0000DD800000}"/>
    <cellStyle name="Note 5 2 4 2 9 2" xfId="32988" xr:uid="{00000000-0005-0000-0000-0000DE800000}"/>
    <cellStyle name="Note 5 2 4 2 9 2 2" xfId="32989" xr:uid="{00000000-0005-0000-0000-0000DF800000}"/>
    <cellStyle name="Note 5 2 4 2 9 3" xfId="32990" xr:uid="{00000000-0005-0000-0000-0000E0800000}"/>
    <cellStyle name="Note 5 2 4 20" xfId="32991" xr:uid="{00000000-0005-0000-0000-0000E1800000}"/>
    <cellStyle name="Note 5 2 4 3" xfId="32992" xr:uid="{00000000-0005-0000-0000-0000E2800000}"/>
    <cellStyle name="Note 5 2 4 3 2" xfId="32993" xr:uid="{00000000-0005-0000-0000-0000E3800000}"/>
    <cellStyle name="Note 5 2 4 3 2 2" xfId="32994" xr:uid="{00000000-0005-0000-0000-0000E4800000}"/>
    <cellStyle name="Note 5 2 4 3 2 2 2" xfId="32995" xr:uid="{00000000-0005-0000-0000-0000E5800000}"/>
    <cellStyle name="Note 5 2 4 3 2 3" xfId="32996" xr:uid="{00000000-0005-0000-0000-0000E6800000}"/>
    <cellStyle name="Note 5 2 4 3 2 4" xfId="32997" xr:uid="{00000000-0005-0000-0000-0000E7800000}"/>
    <cellStyle name="Note 5 2 4 3 3" xfId="32998" xr:uid="{00000000-0005-0000-0000-0000E8800000}"/>
    <cellStyle name="Note 5 2 4 3 3 2" xfId="32999" xr:uid="{00000000-0005-0000-0000-0000E9800000}"/>
    <cellStyle name="Note 5 2 4 3 4" xfId="33000" xr:uid="{00000000-0005-0000-0000-0000EA800000}"/>
    <cellStyle name="Note 5 2 4 3 5" xfId="33001" xr:uid="{00000000-0005-0000-0000-0000EB800000}"/>
    <cellStyle name="Note 5 2 4 4" xfId="33002" xr:uid="{00000000-0005-0000-0000-0000EC800000}"/>
    <cellStyle name="Note 5 2 4 4 2" xfId="33003" xr:uid="{00000000-0005-0000-0000-0000ED800000}"/>
    <cellStyle name="Note 5 2 4 4 2 2" xfId="33004" xr:uid="{00000000-0005-0000-0000-0000EE800000}"/>
    <cellStyle name="Note 5 2 4 4 2 3" xfId="33005" xr:uid="{00000000-0005-0000-0000-0000EF800000}"/>
    <cellStyle name="Note 5 2 4 4 3" xfId="33006" xr:uid="{00000000-0005-0000-0000-0000F0800000}"/>
    <cellStyle name="Note 5 2 4 4 3 2" xfId="33007" xr:uid="{00000000-0005-0000-0000-0000F1800000}"/>
    <cellStyle name="Note 5 2 4 4 4" xfId="33008" xr:uid="{00000000-0005-0000-0000-0000F2800000}"/>
    <cellStyle name="Note 5 2 4 5" xfId="33009" xr:uid="{00000000-0005-0000-0000-0000F3800000}"/>
    <cellStyle name="Note 5 2 4 5 2" xfId="33010" xr:uid="{00000000-0005-0000-0000-0000F4800000}"/>
    <cellStyle name="Note 5 2 4 5 2 2" xfId="33011" xr:uid="{00000000-0005-0000-0000-0000F5800000}"/>
    <cellStyle name="Note 5 2 4 5 2 3" xfId="33012" xr:uid="{00000000-0005-0000-0000-0000F6800000}"/>
    <cellStyle name="Note 5 2 4 5 3" xfId="33013" xr:uid="{00000000-0005-0000-0000-0000F7800000}"/>
    <cellStyle name="Note 5 2 4 5 4" xfId="33014" xr:uid="{00000000-0005-0000-0000-0000F8800000}"/>
    <cellStyle name="Note 5 2 4 6" xfId="33015" xr:uid="{00000000-0005-0000-0000-0000F9800000}"/>
    <cellStyle name="Note 5 2 4 6 2" xfId="33016" xr:uid="{00000000-0005-0000-0000-0000FA800000}"/>
    <cellStyle name="Note 5 2 4 6 2 2" xfId="33017" xr:uid="{00000000-0005-0000-0000-0000FB800000}"/>
    <cellStyle name="Note 5 2 4 6 3" xfId="33018" xr:uid="{00000000-0005-0000-0000-0000FC800000}"/>
    <cellStyle name="Note 5 2 4 6 4" xfId="33019" xr:uid="{00000000-0005-0000-0000-0000FD800000}"/>
    <cellStyle name="Note 5 2 4 7" xfId="33020" xr:uid="{00000000-0005-0000-0000-0000FE800000}"/>
    <cellStyle name="Note 5 2 4 7 2" xfId="33021" xr:uid="{00000000-0005-0000-0000-0000FF800000}"/>
    <cellStyle name="Note 5 2 4 7 2 2" xfId="33022" xr:uid="{00000000-0005-0000-0000-000000810000}"/>
    <cellStyle name="Note 5 2 4 7 3" xfId="33023" xr:uid="{00000000-0005-0000-0000-000001810000}"/>
    <cellStyle name="Note 5 2 4 8" xfId="33024" xr:uid="{00000000-0005-0000-0000-000002810000}"/>
    <cellStyle name="Note 5 2 4 8 2" xfId="33025" xr:uid="{00000000-0005-0000-0000-000003810000}"/>
    <cellStyle name="Note 5 2 4 8 2 2" xfId="33026" xr:uid="{00000000-0005-0000-0000-000004810000}"/>
    <cellStyle name="Note 5 2 4 8 3" xfId="33027" xr:uid="{00000000-0005-0000-0000-000005810000}"/>
    <cellStyle name="Note 5 2 4 9" xfId="33028" xr:uid="{00000000-0005-0000-0000-000006810000}"/>
    <cellStyle name="Note 5 2 4 9 2" xfId="33029" xr:uid="{00000000-0005-0000-0000-000007810000}"/>
    <cellStyle name="Note 5 2 4 9 2 2" xfId="33030" xr:uid="{00000000-0005-0000-0000-000008810000}"/>
    <cellStyle name="Note 5 2 4 9 3" xfId="33031" xr:uid="{00000000-0005-0000-0000-000009810000}"/>
    <cellStyle name="Note 5 2 5" xfId="33032" xr:uid="{00000000-0005-0000-0000-00000A810000}"/>
    <cellStyle name="Note 5 2 5 10" xfId="33033" xr:uid="{00000000-0005-0000-0000-00000B810000}"/>
    <cellStyle name="Note 5 2 5 10 2" xfId="33034" xr:uid="{00000000-0005-0000-0000-00000C810000}"/>
    <cellStyle name="Note 5 2 5 10 2 2" xfId="33035" xr:uid="{00000000-0005-0000-0000-00000D810000}"/>
    <cellStyle name="Note 5 2 5 10 3" xfId="33036" xr:uid="{00000000-0005-0000-0000-00000E810000}"/>
    <cellStyle name="Note 5 2 5 11" xfId="33037" xr:uid="{00000000-0005-0000-0000-00000F810000}"/>
    <cellStyle name="Note 5 2 5 11 2" xfId="33038" xr:uid="{00000000-0005-0000-0000-000010810000}"/>
    <cellStyle name="Note 5 2 5 11 2 2" xfId="33039" xr:uid="{00000000-0005-0000-0000-000011810000}"/>
    <cellStyle name="Note 5 2 5 11 3" xfId="33040" xr:uid="{00000000-0005-0000-0000-000012810000}"/>
    <cellStyle name="Note 5 2 5 12" xfId="33041" xr:uid="{00000000-0005-0000-0000-000013810000}"/>
    <cellStyle name="Note 5 2 5 12 2" xfId="33042" xr:uid="{00000000-0005-0000-0000-000014810000}"/>
    <cellStyle name="Note 5 2 5 12 2 2" xfId="33043" xr:uid="{00000000-0005-0000-0000-000015810000}"/>
    <cellStyle name="Note 5 2 5 12 3" xfId="33044" xr:uid="{00000000-0005-0000-0000-000016810000}"/>
    <cellStyle name="Note 5 2 5 13" xfId="33045" xr:uid="{00000000-0005-0000-0000-000017810000}"/>
    <cellStyle name="Note 5 2 5 13 2" xfId="33046" xr:uid="{00000000-0005-0000-0000-000018810000}"/>
    <cellStyle name="Note 5 2 5 13 2 2" xfId="33047" xr:uid="{00000000-0005-0000-0000-000019810000}"/>
    <cellStyle name="Note 5 2 5 13 3" xfId="33048" xr:uid="{00000000-0005-0000-0000-00001A810000}"/>
    <cellStyle name="Note 5 2 5 14" xfId="33049" xr:uid="{00000000-0005-0000-0000-00001B810000}"/>
    <cellStyle name="Note 5 2 5 14 2" xfId="33050" xr:uid="{00000000-0005-0000-0000-00001C810000}"/>
    <cellStyle name="Note 5 2 5 14 2 2" xfId="33051" xr:uid="{00000000-0005-0000-0000-00001D810000}"/>
    <cellStyle name="Note 5 2 5 14 3" xfId="33052" xr:uid="{00000000-0005-0000-0000-00001E810000}"/>
    <cellStyle name="Note 5 2 5 15" xfId="33053" xr:uid="{00000000-0005-0000-0000-00001F810000}"/>
    <cellStyle name="Note 5 2 5 15 2" xfId="33054" xr:uid="{00000000-0005-0000-0000-000020810000}"/>
    <cellStyle name="Note 5 2 5 15 2 2" xfId="33055" xr:uid="{00000000-0005-0000-0000-000021810000}"/>
    <cellStyle name="Note 5 2 5 15 3" xfId="33056" xr:uid="{00000000-0005-0000-0000-000022810000}"/>
    <cellStyle name="Note 5 2 5 16" xfId="33057" xr:uid="{00000000-0005-0000-0000-000023810000}"/>
    <cellStyle name="Note 5 2 5 16 2" xfId="33058" xr:uid="{00000000-0005-0000-0000-000024810000}"/>
    <cellStyle name="Note 5 2 5 16 2 2" xfId="33059" xr:uid="{00000000-0005-0000-0000-000025810000}"/>
    <cellStyle name="Note 5 2 5 16 3" xfId="33060" xr:uid="{00000000-0005-0000-0000-000026810000}"/>
    <cellStyle name="Note 5 2 5 17" xfId="33061" xr:uid="{00000000-0005-0000-0000-000027810000}"/>
    <cellStyle name="Note 5 2 5 17 2" xfId="33062" xr:uid="{00000000-0005-0000-0000-000028810000}"/>
    <cellStyle name="Note 5 2 5 17 2 2" xfId="33063" xr:uid="{00000000-0005-0000-0000-000029810000}"/>
    <cellStyle name="Note 5 2 5 17 3" xfId="33064" xr:uid="{00000000-0005-0000-0000-00002A810000}"/>
    <cellStyle name="Note 5 2 5 18" xfId="33065" xr:uid="{00000000-0005-0000-0000-00002B810000}"/>
    <cellStyle name="Note 5 2 5 18 2" xfId="33066" xr:uid="{00000000-0005-0000-0000-00002C810000}"/>
    <cellStyle name="Note 5 2 5 18 2 2" xfId="33067" xr:uid="{00000000-0005-0000-0000-00002D810000}"/>
    <cellStyle name="Note 5 2 5 18 3" xfId="33068" xr:uid="{00000000-0005-0000-0000-00002E810000}"/>
    <cellStyle name="Note 5 2 5 19" xfId="33069" xr:uid="{00000000-0005-0000-0000-00002F810000}"/>
    <cellStyle name="Note 5 2 5 19 2" xfId="33070" xr:uid="{00000000-0005-0000-0000-000030810000}"/>
    <cellStyle name="Note 5 2 5 19 2 2" xfId="33071" xr:uid="{00000000-0005-0000-0000-000031810000}"/>
    <cellStyle name="Note 5 2 5 19 3" xfId="33072" xr:uid="{00000000-0005-0000-0000-000032810000}"/>
    <cellStyle name="Note 5 2 5 2" xfId="33073" xr:uid="{00000000-0005-0000-0000-000033810000}"/>
    <cellStyle name="Note 5 2 5 2 10" xfId="33074" xr:uid="{00000000-0005-0000-0000-000034810000}"/>
    <cellStyle name="Note 5 2 5 2 10 2" xfId="33075" xr:uid="{00000000-0005-0000-0000-000035810000}"/>
    <cellStyle name="Note 5 2 5 2 10 2 2" xfId="33076" xr:uid="{00000000-0005-0000-0000-000036810000}"/>
    <cellStyle name="Note 5 2 5 2 10 3" xfId="33077" xr:uid="{00000000-0005-0000-0000-000037810000}"/>
    <cellStyle name="Note 5 2 5 2 11" xfId="33078" xr:uid="{00000000-0005-0000-0000-000038810000}"/>
    <cellStyle name="Note 5 2 5 2 11 2" xfId="33079" xr:uid="{00000000-0005-0000-0000-000039810000}"/>
    <cellStyle name="Note 5 2 5 2 11 2 2" xfId="33080" xr:uid="{00000000-0005-0000-0000-00003A810000}"/>
    <cellStyle name="Note 5 2 5 2 11 3" xfId="33081" xr:uid="{00000000-0005-0000-0000-00003B810000}"/>
    <cellStyle name="Note 5 2 5 2 12" xfId="33082" xr:uid="{00000000-0005-0000-0000-00003C810000}"/>
    <cellStyle name="Note 5 2 5 2 12 2" xfId="33083" xr:uid="{00000000-0005-0000-0000-00003D810000}"/>
    <cellStyle name="Note 5 2 5 2 12 2 2" xfId="33084" xr:uid="{00000000-0005-0000-0000-00003E810000}"/>
    <cellStyle name="Note 5 2 5 2 12 3" xfId="33085" xr:uid="{00000000-0005-0000-0000-00003F810000}"/>
    <cellStyle name="Note 5 2 5 2 13" xfId="33086" xr:uid="{00000000-0005-0000-0000-000040810000}"/>
    <cellStyle name="Note 5 2 5 2 13 2" xfId="33087" xr:uid="{00000000-0005-0000-0000-000041810000}"/>
    <cellStyle name="Note 5 2 5 2 13 2 2" xfId="33088" xr:uid="{00000000-0005-0000-0000-000042810000}"/>
    <cellStyle name="Note 5 2 5 2 13 3" xfId="33089" xr:uid="{00000000-0005-0000-0000-000043810000}"/>
    <cellStyle name="Note 5 2 5 2 14" xfId="33090" xr:uid="{00000000-0005-0000-0000-000044810000}"/>
    <cellStyle name="Note 5 2 5 2 14 2" xfId="33091" xr:uid="{00000000-0005-0000-0000-000045810000}"/>
    <cellStyle name="Note 5 2 5 2 14 2 2" xfId="33092" xr:uid="{00000000-0005-0000-0000-000046810000}"/>
    <cellStyle name="Note 5 2 5 2 14 3" xfId="33093" xr:uid="{00000000-0005-0000-0000-000047810000}"/>
    <cellStyle name="Note 5 2 5 2 15" xfId="33094" xr:uid="{00000000-0005-0000-0000-000048810000}"/>
    <cellStyle name="Note 5 2 5 2 15 2" xfId="33095" xr:uid="{00000000-0005-0000-0000-000049810000}"/>
    <cellStyle name="Note 5 2 5 2 15 2 2" xfId="33096" xr:uid="{00000000-0005-0000-0000-00004A810000}"/>
    <cellStyle name="Note 5 2 5 2 15 3" xfId="33097" xr:uid="{00000000-0005-0000-0000-00004B810000}"/>
    <cellStyle name="Note 5 2 5 2 16" xfId="33098" xr:uid="{00000000-0005-0000-0000-00004C810000}"/>
    <cellStyle name="Note 5 2 5 2 16 2" xfId="33099" xr:uid="{00000000-0005-0000-0000-00004D810000}"/>
    <cellStyle name="Note 5 2 5 2 16 2 2" xfId="33100" xr:uid="{00000000-0005-0000-0000-00004E810000}"/>
    <cellStyle name="Note 5 2 5 2 16 3" xfId="33101" xr:uid="{00000000-0005-0000-0000-00004F810000}"/>
    <cellStyle name="Note 5 2 5 2 17" xfId="33102" xr:uid="{00000000-0005-0000-0000-000050810000}"/>
    <cellStyle name="Note 5 2 5 2 17 2" xfId="33103" xr:uid="{00000000-0005-0000-0000-000051810000}"/>
    <cellStyle name="Note 5 2 5 2 17 2 2" xfId="33104" xr:uid="{00000000-0005-0000-0000-000052810000}"/>
    <cellStyle name="Note 5 2 5 2 17 3" xfId="33105" xr:uid="{00000000-0005-0000-0000-000053810000}"/>
    <cellStyle name="Note 5 2 5 2 18" xfId="33106" xr:uid="{00000000-0005-0000-0000-000054810000}"/>
    <cellStyle name="Note 5 2 5 2 18 2" xfId="33107" xr:uid="{00000000-0005-0000-0000-000055810000}"/>
    <cellStyle name="Note 5 2 5 2 18 2 2" xfId="33108" xr:uid="{00000000-0005-0000-0000-000056810000}"/>
    <cellStyle name="Note 5 2 5 2 18 3" xfId="33109" xr:uid="{00000000-0005-0000-0000-000057810000}"/>
    <cellStyle name="Note 5 2 5 2 19" xfId="33110" xr:uid="{00000000-0005-0000-0000-000058810000}"/>
    <cellStyle name="Note 5 2 5 2 19 2" xfId="33111" xr:uid="{00000000-0005-0000-0000-000059810000}"/>
    <cellStyle name="Note 5 2 5 2 19 2 2" xfId="33112" xr:uid="{00000000-0005-0000-0000-00005A810000}"/>
    <cellStyle name="Note 5 2 5 2 19 3" xfId="33113" xr:uid="{00000000-0005-0000-0000-00005B810000}"/>
    <cellStyle name="Note 5 2 5 2 2" xfId="33114" xr:uid="{00000000-0005-0000-0000-00005C810000}"/>
    <cellStyle name="Note 5 2 5 2 2 2" xfId="33115" xr:uid="{00000000-0005-0000-0000-00005D810000}"/>
    <cellStyle name="Note 5 2 5 2 2 2 2" xfId="33116" xr:uid="{00000000-0005-0000-0000-00005E810000}"/>
    <cellStyle name="Note 5 2 5 2 2 2 3" xfId="33117" xr:uid="{00000000-0005-0000-0000-00005F810000}"/>
    <cellStyle name="Note 5 2 5 2 2 3" xfId="33118" xr:uid="{00000000-0005-0000-0000-000060810000}"/>
    <cellStyle name="Note 5 2 5 2 2 3 2" xfId="33119" xr:uid="{00000000-0005-0000-0000-000061810000}"/>
    <cellStyle name="Note 5 2 5 2 2 4" xfId="33120" xr:uid="{00000000-0005-0000-0000-000062810000}"/>
    <cellStyle name="Note 5 2 5 2 20" xfId="33121" xr:uid="{00000000-0005-0000-0000-000063810000}"/>
    <cellStyle name="Note 5 2 5 2 20 2" xfId="33122" xr:uid="{00000000-0005-0000-0000-000064810000}"/>
    <cellStyle name="Note 5 2 5 2 20 2 2" xfId="33123" xr:uid="{00000000-0005-0000-0000-000065810000}"/>
    <cellStyle name="Note 5 2 5 2 20 3" xfId="33124" xr:uid="{00000000-0005-0000-0000-000066810000}"/>
    <cellStyle name="Note 5 2 5 2 21" xfId="33125" xr:uid="{00000000-0005-0000-0000-000067810000}"/>
    <cellStyle name="Note 5 2 5 2 21 2" xfId="33126" xr:uid="{00000000-0005-0000-0000-000068810000}"/>
    <cellStyle name="Note 5 2 5 2 22" xfId="33127" xr:uid="{00000000-0005-0000-0000-000069810000}"/>
    <cellStyle name="Note 5 2 5 2 23" xfId="33128" xr:uid="{00000000-0005-0000-0000-00006A810000}"/>
    <cellStyle name="Note 5 2 5 2 3" xfId="33129" xr:uid="{00000000-0005-0000-0000-00006B810000}"/>
    <cellStyle name="Note 5 2 5 2 3 2" xfId="33130" xr:uid="{00000000-0005-0000-0000-00006C810000}"/>
    <cellStyle name="Note 5 2 5 2 3 2 2" xfId="33131" xr:uid="{00000000-0005-0000-0000-00006D810000}"/>
    <cellStyle name="Note 5 2 5 2 3 3" xfId="33132" xr:uid="{00000000-0005-0000-0000-00006E810000}"/>
    <cellStyle name="Note 5 2 5 2 3 4" xfId="33133" xr:uid="{00000000-0005-0000-0000-00006F810000}"/>
    <cellStyle name="Note 5 2 5 2 4" xfId="33134" xr:uid="{00000000-0005-0000-0000-000070810000}"/>
    <cellStyle name="Note 5 2 5 2 4 2" xfId="33135" xr:uid="{00000000-0005-0000-0000-000071810000}"/>
    <cellStyle name="Note 5 2 5 2 4 2 2" xfId="33136" xr:uid="{00000000-0005-0000-0000-000072810000}"/>
    <cellStyle name="Note 5 2 5 2 4 3" xfId="33137" xr:uid="{00000000-0005-0000-0000-000073810000}"/>
    <cellStyle name="Note 5 2 5 2 4 4" xfId="33138" xr:uid="{00000000-0005-0000-0000-000074810000}"/>
    <cellStyle name="Note 5 2 5 2 5" xfId="33139" xr:uid="{00000000-0005-0000-0000-000075810000}"/>
    <cellStyle name="Note 5 2 5 2 5 2" xfId="33140" xr:uid="{00000000-0005-0000-0000-000076810000}"/>
    <cellStyle name="Note 5 2 5 2 5 2 2" xfId="33141" xr:uid="{00000000-0005-0000-0000-000077810000}"/>
    <cellStyle name="Note 5 2 5 2 5 3" xfId="33142" xr:uid="{00000000-0005-0000-0000-000078810000}"/>
    <cellStyle name="Note 5 2 5 2 6" xfId="33143" xr:uid="{00000000-0005-0000-0000-000079810000}"/>
    <cellStyle name="Note 5 2 5 2 6 2" xfId="33144" xr:uid="{00000000-0005-0000-0000-00007A810000}"/>
    <cellStyle name="Note 5 2 5 2 6 2 2" xfId="33145" xr:uid="{00000000-0005-0000-0000-00007B810000}"/>
    <cellStyle name="Note 5 2 5 2 6 3" xfId="33146" xr:uid="{00000000-0005-0000-0000-00007C810000}"/>
    <cellStyle name="Note 5 2 5 2 7" xfId="33147" xr:uid="{00000000-0005-0000-0000-00007D810000}"/>
    <cellStyle name="Note 5 2 5 2 7 2" xfId="33148" xr:uid="{00000000-0005-0000-0000-00007E810000}"/>
    <cellStyle name="Note 5 2 5 2 7 2 2" xfId="33149" xr:uid="{00000000-0005-0000-0000-00007F810000}"/>
    <cellStyle name="Note 5 2 5 2 7 3" xfId="33150" xr:uid="{00000000-0005-0000-0000-000080810000}"/>
    <cellStyle name="Note 5 2 5 2 8" xfId="33151" xr:uid="{00000000-0005-0000-0000-000081810000}"/>
    <cellStyle name="Note 5 2 5 2 8 2" xfId="33152" xr:uid="{00000000-0005-0000-0000-000082810000}"/>
    <cellStyle name="Note 5 2 5 2 8 2 2" xfId="33153" xr:uid="{00000000-0005-0000-0000-000083810000}"/>
    <cellStyle name="Note 5 2 5 2 8 3" xfId="33154" xr:uid="{00000000-0005-0000-0000-000084810000}"/>
    <cellStyle name="Note 5 2 5 2 9" xfId="33155" xr:uid="{00000000-0005-0000-0000-000085810000}"/>
    <cellStyle name="Note 5 2 5 2 9 2" xfId="33156" xr:uid="{00000000-0005-0000-0000-000086810000}"/>
    <cellStyle name="Note 5 2 5 2 9 2 2" xfId="33157" xr:uid="{00000000-0005-0000-0000-000087810000}"/>
    <cellStyle name="Note 5 2 5 2 9 3" xfId="33158" xr:uid="{00000000-0005-0000-0000-000088810000}"/>
    <cellStyle name="Note 5 2 5 20" xfId="33159" xr:uid="{00000000-0005-0000-0000-000089810000}"/>
    <cellStyle name="Note 5 2 5 20 2" xfId="33160" xr:uid="{00000000-0005-0000-0000-00008A810000}"/>
    <cellStyle name="Note 5 2 5 20 2 2" xfId="33161" xr:uid="{00000000-0005-0000-0000-00008B810000}"/>
    <cellStyle name="Note 5 2 5 20 3" xfId="33162" xr:uid="{00000000-0005-0000-0000-00008C810000}"/>
    <cellStyle name="Note 5 2 5 21" xfId="33163" xr:uid="{00000000-0005-0000-0000-00008D810000}"/>
    <cellStyle name="Note 5 2 5 21 2" xfId="33164" xr:uid="{00000000-0005-0000-0000-00008E810000}"/>
    <cellStyle name="Note 5 2 5 21 2 2" xfId="33165" xr:uid="{00000000-0005-0000-0000-00008F810000}"/>
    <cellStyle name="Note 5 2 5 21 3" xfId="33166" xr:uid="{00000000-0005-0000-0000-000090810000}"/>
    <cellStyle name="Note 5 2 5 22" xfId="33167" xr:uid="{00000000-0005-0000-0000-000091810000}"/>
    <cellStyle name="Note 5 2 5 22 2" xfId="33168" xr:uid="{00000000-0005-0000-0000-000092810000}"/>
    <cellStyle name="Note 5 2 5 23" xfId="33169" xr:uid="{00000000-0005-0000-0000-000093810000}"/>
    <cellStyle name="Note 5 2 5 24" xfId="33170" xr:uid="{00000000-0005-0000-0000-000094810000}"/>
    <cellStyle name="Note 5 2 5 3" xfId="33171" xr:uid="{00000000-0005-0000-0000-000095810000}"/>
    <cellStyle name="Note 5 2 5 3 2" xfId="33172" xr:uid="{00000000-0005-0000-0000-000096810000}"/>
    <cellStyle name="Note 5 2 5 3 2 2" xfId="33173" xr:uid="{00000000-0005-0000-0000-000097810000}"/>
    <cellStyle name="Note 5 2 5 3 2 3" xfId="33174" xr:uid="{00000000-0005-0000-0000-000098810000}"/>
    <cellStyle name="Note 5 2 5 3 3" xfId="33175" xr:uid="{00000000-0005-0000-0000-000099810000}"/>
    <cellStyle name="Note 5 2 5 3 3 2" xfId="33176" xr:uid="{00000000-0005-0000-0000-00009A810000}"/>
    <cellStyle name="Note 5 2 5 3 4" xfId="33177" xr:uid="{00000000-0005-0000-0000-00009B810000}"/>
    <cellStyle name="Note 5 2 5 4" xfId="33178" xr:uid="{00000000-0005-0000-0000-00009C810000}"/>
    <cellStyle name="Note 5 2 5 4 2" xfId="33179" xr:uid="{00000000-0005-0000-0000-00009D810000}"/>
    <cellStyle name="Note 5 2 5 4 2 2" xfId="33180" xr:uid="{00000000-0005-0000-0000-00009E810000}"/>
    <cellStyle name="Note 5 2 5 4 3" xfId="33181" xr:uid="{00000000-0005-0000-0000-00009F810000}"/>
    <cellStyle name="Note 5 2 5 4 4" xfId="33182" xr:uid="{00000000-0005-0000-0000-0000A0810000}"/>
    <cellStyle name="Note 5 2 5 5" xfId="33183" xr:uid="{00000000-0005-0000-0000-0000A1810000}"/>
    <cellStyle name="Note 5 2 5 5 2" xfId="33184" xr:uid="{00000000-0005-0000-0000-0000A2810000}"/>
    <cellStyle name="Note 5 2 5 5 2 2" xfId="33185" xr:uid="{00000000-0005-0000-0000-0000A3810000}"/>
    <cellStyle name="Note 5 2 5 5 3" xfId="33186" xr:uid="{00000000-0005-0000-0000-0000A4810000}"/>
    <cellStyle name="Note 5 2 5 5 4" xfId="33187" xr:uid="{00000000-0005-0000-0000-0000A5810000}"/>
    <cellStyle name="Note 5 2 5 6" xfId="33188" xr:uid="{00000000-0005-0000-0000-0000A6810000}"/>
    <cellStyle name="Note 5 2 5 6 2" xfId="33189" xr:uid="{00000000-0005-0000-0000-0000A7810000}"/>
    <cellStyle name="Note 5 2 5 6 2 2" xfId="33190" xr:uid="{00000000-0005-0000-0000-0000A8810000}"/>
    <cellStyle name="Note 5 2 5 6 3" xfId="33191" xr:uid="{00000000-0005-0000-0000-0000A9810000}"/>
    <cellStyle name="Note 5 2 5 7" xfId="33192" xr:uid="{00000000-0005-0000-0000-0000AA810000}"/>
    <cellStyle name="Note 5 2 5 7 2" xfId="33193" xr:uid="{00000000-0005-0000-0000-0000AB810000}"/>
    <cellStyle name="Note 5 2 5 7 2 2" xfId="33194" xr:uid="{00000000-0005-0000-0000-0000AC810000}"/>
    <cellStyle name="Note 5 2 5 7 3" xfId="33195" xr:uid="{00000000-0005-0000-0000-0000AD810000}"/>
    <cellStyle name="Note 5 2 5 8" xfId="33196" xr:uid="{00000000-0005-0000-0000-0000AE810000}"/>
    <cellStyle name="Note 5 2 5 8 2" xfId="33197" xr:uid="{00000000-0005-0000-0000-0000AF810000}"/>
    <cellStyle name="Note 5 2 5 8 2 2" xfId="33198" xr:uid="{00000000-0005-0000-0000-0000B0810000}"/>
    <cellStyle name="Note 5 2 5 8 3" xfId="33199" xr:uid="{00000000-0005-0000-0000-0000B1810000}"/>
    <cellStyle name="Note 5 2 5 9" xfId="33200" xr:uid="{00000000-0005-0000-0000-0000B2810000}"/>
    <cellStyle name="Note 5 2 5 9 2" xfId="33201" xr:uid="{00000000-0005-0000-0000-0000B3810000}"/>
    <cellStyle name="Note 5 2 5 9 2 2" xfId="33202" xr:uid="{00000000-0005-0000-0000-0000B4810000}"/>
    <cellStyle name="Note 5 2 5 9 3" xfId="33203" xr:uid="{00000000-0005-0000-0000-0000B5810000}"/>
    <cellStyle name="Note 5 2 6" xfId="33204" xr:uid="{00000000-0005-0000-0000-0000B6810000}"/>
    <cellStyle name="Note 5 2 6 10" xfId="33205" xr:uid="{00000000-0005-0000-0000-0000B7810000}"/>
    <cellStyle name="Note 5 2 6 10 2" xfId="33206" xr:uid="{00000000-0005-0000-0000-0000B8810000}"/>
    <cellStyle name="Note 5 2 6 10 2 2" xfId="33207" xr:uid="{00000000-0005-0000-0000-0000B9810000}"/>
    <cellStyle name="Note 5 2 6 10 3" xfId="33208" xr:uid="{00000000-0005-0000-0000-0000BA810000}"/>
    <cellStyle name="Note 5 2 6 11" xfId="33209" xr:uid="{00000000-0005-0000-0000-0000BB810000}"/>
    <cellStyle name="Note 5 2 6 11 2" xfId="33210" xr:uid="{00000000-0005-0000-0000-0000BC810000}"/>
    <cellStyle name="Note 5 2 6 11 2 2" xfId="33211" xr:uid="{00000000-0005-0000-0000-0000BD810000}"/>
    <cellStyle name="Note 5 2 6 11 3" xfId="33212" xr:uid="{00000000-0005-0000-0000-0000BE810000}"/>
    <cellStyle name="Note 5 2 6 12" xfId="33213" xr:uid="{00000000-0005-0000-0000-0000BF810000}"/>
    <cellStyle name="Note 5 2 6 12 2" xfId="33214" xr:uid="{00000000-0005-0000-0000-0000C0810000}"/>
    <cellStyle name="Note 5 2 6 12 2 2" xfId="33215" xr:uid="{00000000-0005-0000-0000-0000C1810000}"/>
    <cellStyle name="Note 5 2 6 12 3" xfId="33216" xr:uid="{00000000-0005-0000-0000-0000C2810000}"/>
    <cellStyle name="Note 5 2 6 13" xfId="33217" xr:uid="{00000000-0005-0000-0000-0000C3810000}"/>
    <cellStyle name="Note 5 2 6 13 2" xfId="33218" xr:uid="{00000000-0005-0000-0000-0000C4810000}"/>
    <cellStyle name="Note 5 2 6 13 2 2" xfId="33219" xr:uid="{00000000-0005-0000-0000-0000C5810000}"/>
    <cellStyle name="Note 5 2 6 13 3" xfId="33220" xr:uid="{00000000-0005-0000-0000-0000C6810000}"/>
    <cellStyle name="Note 5 2 6 14" xfId="33221" xr:uid="{00000000-0005-0000-0000-0000C7810000}"/>
    <cellStyle name="Note 5 2 6 14 2" xfId="33222" xr:uid="{00000000-0005-0000-0000-0000C8810000}"/>
    <cellStyle name="Note 5 2 6 14 2 2" xfId="33223" xr:uid="{00000000-0005-0000-0000-0000C9810000}"/>
    <cellStyle name="Note 5 2 6 14 3" xfId="33224" xr:uid="{00000000-0005-0000-0000-0000CA810000}"/>
    <cellStyle name="Note 5 2 6 15" xfId="33225" xr:uid="{00000000-0005-0000-0000-0000CB810000}"/>
    <cellStyle name="Note 5 2 6 15 2" xfId="33226" xr:uid="{00000000-0005-0000-0000-0000CC810000}"/>
    <cellStyle name="Note 5 2 6 15 2 2" xfId="33227" xr:uid="{00000000-0005-0000-0000-0000CD810000}"/>
    <cellStyle name="Note 5 2 6 15 3" xfId="33228" xr:uid="{00000000-0005-0000-0000-0000CE810000}"/>
    <cellStyle name="Note 5 2 6 16" xfId="33229" xr:uid="{00000000-0005-0000-0000-0000CF810000}"/>
    <cellStyle name="Note 5 2 6 16 2" xfId="33230" xr:uid="{00000000-0005-0000-0000-0000D0810000}"/>
    <cellStyle name="Note 5 2 6 16 2 2" xfId="33231" xr:uid="{00000000-0005-0000-0000-0000D1810000}"/>
    <cellStyle name="Note 5 2 6 16 3" xfId="33232" xr:uid="{00000000-0005-0000-0000-0000D2810000}"/>
    <cellStyle name="Note 5 2 6 17" xfId="33233" xr:uid="{00000000-0005-0000-0000-0000D3810000}"/>
    <cellStyle name="Note 5 2 6 17 2" xfId="33234" xr:uid="{00000000-0005-0000-0000-0000D4810000}"/>
    <cellStyle name="Note 5 2 6 17 2 2" xfId="33235" xr:uid="{00000000-0005-0000-0000-0000D5810000}"/>
    <cellStyle name="Note 5 2 6 17 3" xfId="33236" xr:uid="{00000000-0005-0000-0000-0000D6810000}"/>
    <cellStyle name="Note 5 2 6 18" xfId="33237" xr:uid="{00000000-0005-0000-0000-0000D7810000}"/>
    <cellStyle name="Note 5 2 6 18 2" xfId="33238" xr:uid="{00000000-0005-0000-0000-0000D8810000}"/>
    <cellStyle name="Note 5 2 6 18 2 2" xfId="33239" xr:uid="{00000000-0005-0000-0000-0000D9810000}"/>
    <cellStyle name="Note 5 2 6 18 3" xfId="33240" xr:uid="{00000000-0005-0000-0000-0000DA810000}"/>
    <cellStyle name="Note 5 2 6 19" xfId="33241" xr:uid="{00000000-0005-0000-0000-0000DB810000}"/>
    <cellStyle name="Note 5 2 6 19 2" xfId="33242" xr:uid="{00000000-0005-0000-0000-0000DC810000}"/>
    <cellStyle name="Note 5 2 6 19 2 2" xfId="33243" xr:uid="{00000000-0005-0000-0000-0000DD810000}"/>
    <cellStyle name="Note 5 2 6 19 3" xfId="33244" xr:uid="{00000000-0005-0000-0000-0000DE810000}"/>
    <cellStyle name="Note 5 2 6 2" xfId="33245" xr:uid="{00000000-0005-0000-0000-0000DF810000}"/>
    <cellStyle name="Note 5 2 6 2 2" xfId="33246" xr:uid="{00000000-0005-0000-0000-0000E0810000}"/>
    <cellStyle name="Note 5 2 6 2 2 2" xfId="33247" xr:uid="{00000000-0005-0000-0000-0000E1810000}"/>
    <cellStyle name="Note 5 2 6 2 2 3" xfId="33248" xr:uid="{00000000-0005-0000-0000-0000E2810000}"/>
    <cellStyle name="Note 5 2 6 2 3" xfId="33249" xr:uid="{00000000-0005-0000-0000-0000E3810000}"/>
    <cellStyle name="Note 5 2 6 2 3 2" xfId="33250" xr:uid="{00000000-0005-0000-0000-0000E4810000}"/>
    <cellStyle name="Note 5 2 6 2 4" xfId="33251" xr:uid="{00000000-0005-0000-0000-0000E5810000}"/>
    <cellStyle name="Note 5 2 6 20" xfId="33252" xr:uid="{00000000-0005-0000-0000-0000E6810000}"/>
    <cellStyle name="Note 5 2 6 20 2" xfId="33253" xr:uid="{00000000-0005-0000-0000-0000E7810000}"/>
    <cellStyle name="Note 5 2 6 20 2 2" xfId="33254" xr:uid="{00000000-0005-0000-0000-0000E8810000}"/>
    <cellStyle name="Note 5 2 6 20 3" xfId="33255" xr:uid="{00000000-0005-0000-0000-0000E9810000}"/>
    <cellStyle name="Note 5 2 6 21" xfId="33256" xr:uid="{00000000-0005-0000-0000-0000EA810000}"/>
    <cellStyle name="Note 5 2 6 21 2" xfId="33257" xr:uid="{00000000-0005-0000-0000-0000EB810000}"/>
    <cellStyle name="Note 5 2 6 22" xfId="33258" xr:uid="{00000000-0005-0000-0000-0000EC810000}"/>
    <cellStyle name="Note 5 2 6 23" xfId="33259" xr:uid="{00000000-0005-0000-0000-0000ED810000}"/>
    <cellStyle name="Note 5 2 6 3" xfId="33260" xr:uid="{00000000-0005-0000-0000-0000EE810000}"/>
    <cellStyle name="Note 5 2 6 3 2" xfId="33261" xr:uid="{00000000-0005-0000-0000-0000EF810000}"/>
    <cellStyle name="Note 5 2 6 3 2 2" xfId="33262" xr:uid="{00000000-0005-0000-0000-0000F0810000}"/>
    <cellStyle name="Note 5 2 6 3 3" xfId="33263" xr:uid="{00000000-0005-0000-0000-0000F1810000}"/>
    <cellStyle name="Note 5 2 6 3 4" xfId="33264" xr:uid="{00000000-0005-0000-0000-0000F2810000}"/>
    <cellStyle name="Note 5 2 6 4" xfId="33265" xr:uid="{00000000-0005-0000-0000-0000F3810000}"/>
    <cellStyle name="Note 5 2 6 4 2" xfId="33266" xr:uid="{00000000-0005-0000-0000-0000F4810000}"/>
    <cellStyle name="Note 5 2 6 4 2 2" xfId="33267" xr:uid="{00000000-0005-0000-0000-0000F5810000}"/>
    <cellStyle name="Note 5 2 6 4 3" xfId="33268" xr:uid="{00000000-0005-0000-0000-0000F6810000}"/>
    <cellStyle name="Note 5 2 6 4 4" xfId="33269" xr:uid="{00000000-0005-0000-0000-0000F7810000}"/>
    <cellStyle name="Note 5 2 6 5" xfId="33270" xr:uid="{00000000-0005-0000-0000-0000F8810000}"/>
    <cellStyle name="Note 5 2 6 5 2" xfId="33271" xr:uid="{00000000-0005-0000-0000-0000F9810000}"/>
    <cellStyle name="Note 5 2 6 5 2 2" xfId="33272" xr:uid="{00000000-0005-0000-0000-0000FA810000}"/>
    <cellStyle name="Note 5 2 6 5 3" xfId="33273" xr:uid="{00000000-0005-0000-0000-0000FB810000}"/>
    <cellStyle name="Note 5 2 6 6" xfId="33274" xr:uid="{00000000-0005-0000-0000-0000FC810000}"/>
    <cellStyle name="Note 5 2 6 6 2" xfId="33275" xr:uid="{00000000-0005-0000-0000-0000FD810000}"/>
    <cellStyle name="Note 5 2 6 6 2 2" xfId="33276" xr:uid="{00000000-0005-0000-0000-0000FE810000}"/>
    <cellStyle name="Note 5 2 6 6 3" xfId="33277" xr:uid="{00000000-0005-0000-0000-0000FF810000}"/>
    <cellStyle name="Note 5 2 6 7" xfId="33278" xr:uid="{00000000-0005-0000-0000-000000820000}"/>
    <cellStyle name="Note 5 2 6 7 2" xfId="33279" xr:uid="{00000000-0005-0000-0000-000001820000}"/>
    <cellStyle name="Note 5 2 6 7 2 2" xfId="33280" xr:uid="{00000000-0005-0000-0000-000002820000}"/>
    <cellStyle name="Note 5 2 6 7 3" xfId="33281" xr:uid="{00000000-0005-0000-0000-000003820000}"/>
    <cellStyle name="Note 5 2 6 8" xfId="33282" xr:uid="{00000000-0005-0000-0000-000004820000}"/>
    <cellStyle name="Note 5 2 6 8 2" xfId="33283" xr:uid="{00000000-0005-0000-0000-000005820000}"/>
    <cellStyle name="Note 5 2 6 8 2 2" xfId="33284" xr:uid="{00000000-0005-0000-0000-000006820000}"/>
    <cellStyle name="Note 5 2 6 8 3" xfId="33285" xr:uid="{00000000-0005-0000-0000-000007820000}"/>
    <cellStyle name="Note 5 2 6 9" xfId="33286" xr:uid="{00000000-0005-0000-0000-000008820000}"/>
    <cellStyle name="Note 5 2 6 9 2" xfId="33287" xr:uid="{00000000-0005-0000-0000-000009820000}"/>
    <cellStyle name="Note 5 2 6 9 2 2" xfId="33288" xr:uid="{00000000-0005-0000-0000-00000A820000}"/>
    <cellStyle name="Note 5 2 6 9 3" xfId="33289" xr:uid="{00000000-0005-0000-0000-00000B820000}"/>
    <cellStyle name="Note 5 2 7" xfId="33290" xr:uid="{00000000-0005-0000-0000-00000C820000}"/>
    <cellStyle name="Note 5 2 7 2" xfId="33291" xr:uid="{00000000-0005-0000-0000-00000D820000}"/>
    <cellStyle name="Note 5 2 7 2 2" xfId="33292" xr:uid="{00000000-0005-0000-0000-00000E820000}"/>
    <cellStyle name="Note 5 2 7 2 3" xfId="33293" xr:uid="{00000000-0005-0000-0000-00000F820000}"/>
    <cellStyle name="Note 5 2 7 3" xfId="33294" xr:uid="{00000000-0005-0000-0000-000010820000}"/>
    <cellStyle name="Note 5 2 7 3 2" xfId="33295" xr:uid="{00000000-0005-0000-0000-000011820000}"/>
    <cellStyle name="Note 5 2 7 4" xfId="33296" xr:uid="{00000000-0005-0000-0000-000012820000}"/>
    <cellStyle name="Note 5 2 8" xfId="33297" xr:uid="{00000000-0005-0000-0000-000013820000}"/>
    <cellStyle name="Note 5 2 8 2" xfId="33298" xr:uid="{00000000-0005-0000-0000-000014820000}"/>
    <cellStyle name="Note 5 2 8 2 2" xfId="33299" xr:uid="{00000000-0005-0000-0000-000015820000}"/>
    <cellStyle name="Note 5 2 8 2 3" xfId="33300" xr:uid="{00000000-0005-0000-0000-000016820000}"/>
    <cellStyle name="Note 5 2 8 3" xfId="33301" xr:uid="{00000000-0005-0000-0000-000017820000}"/>
    <cellStyle name="Note 5 2 8 4" xfId="33302" xr:uid="{00000000-0005-0000-0000-000018820000}"/>
    <cellStyle name="Note 5 2 9" xfId="33303" xr:uid="{00000000-0005-0000-0000-000019820000}"/>
    <cellStyle name="Note 5 2 9 2" xfId="33304" xr:uid="{00000000-0005-0000-0000-00001A820000}"/>
    <cellStyle name="Note 5 2 9 2 2" xfId="33305" xr:uid="{00000000-0005-0000-0000-00001B820000}"/>
    <cellStyle name="Note 5 2 9 3" xfId="33306" xr:uid="{00000000-0005-0000-0000-00001C820000}"/>
    <cellStyle name="Note 5 2 9 4" xfId="33307" xr:uid="{00000000-0005-0000-0000-00001D820000}"/>
    <cellStyle name="Note 5 20" xfId="33308" xr:uid="{00000000-0005-0000-0000-00001E820000}"/>
    <cellStyle name="Note 5 20 2" xfId="33309" xr:uid="{00000000-0005-0000-0000-00001F820000}"/>
    <cellStyle name="Note 5 20 2 2" xfId="33310" xr:uid="{00000000-0005-0000-0000-000020820000}"/>
    <cellStyle name="Note 5 20 3" xfId="33311" xr:uid="{00000000-0005-0000-0000-000021820000}"/>
    <cellStyle name="Note 5 21" xfId="33312" xr:uid="{00000000-0005-0000-0000-000022820000}"/>
    <cellStyle name="Note 5 21 2" xfId="33313" xr:uid="{00000000-0005-0000-0000-000023820000}"/>
    <cellStyle name="Note 5 21 2 2" xfId="33314" xr:uid="{00000000-0005-0000-0000-000024820000}"/>
    <cellStyle name="Note 5 21 3" xfId="33315" xr:uid="{00000000-0005-0000-0000-000025820000}"/>
    <cellStyle name="Note 5 22" xfId="33316" xr:uid="{00000000-0005-0000-0000-000026820000}"/>
    <cellStyle name="Note 5 22 2" xfId="33317" xr:uid="{00000000-0005-0000-0000-000027820000}"/>
    <cellStyle name="Note 5 22 2 2" xfId="33318" xr:uid="{00000000-0005-0000-0000-000028820000}"/>
    <cellStyle name="Note 5 22 3" xfId="33319" xr:uid="{00000000-0005-0000-0000-000029820000}"/>
    <cellStyle name="Note 5 23" xfId="33320" xr:uid="{00000000-0005-0000-0000-00002A820000}"/>
    <cellStyle name="Note 5 23 2" xfId="33321" xr:uid="{00000000-0005-0000-0000-00002B820000}"/>
    <cellStyle name="Note 5 24" xfId="33322" xr:uid="{00000000-0005-0000-0000-00002C820000}"/>
    <cellStyle name="Note 5 25" xfId="33323" xr:uid="{00000000-0005-0000-0000-00002D820000}"/>
    <cellStyle name="Note 5 26" xfId="33324" xr:uid="{00000000-0005-0000-0000-00002E820000}"/>
    <cellStyle name="Note 5 27" xfId="33325" xr:uid="{00000000-0005-0000-0000-00002F820000}"/>
    <cellStyle name="Note 5 28" xfId="33326" xr:uid="{00000000-0005-0000-0000-000030820000}"/>
    <cellStyle name="Note 5 3" xfId="33327" xr:uid="{00000000-0005-0000-0000-000031820000}"/>
    <cellStyle name="Note 5 3 10" xfId="33328" xr:uid="{00000000-0005-0000-0000-000032820000}"/>
    <cellStyle name="Note 5 3 10 2" xfId="33329" xr:uid="{00000000-0005-0000-0000-000033820000}"/>
    <cellStyle name="Note 5 3 10 2 2" xfId="33330" xr:uid="{00000000-0005-0000-0000-000034820000}"/>
    <cellStyle name="Note 5 3 10 3" xfId="33331" xr:uid="{00000000-0005-0000-0000-000035820000}"/>
    <cellStyle name="Note 5 3 11" xfId="33332" xr:uid="{00000000-0005-0000-0000-000036820000}"/>
    <cellStyle name="Note 5 3 11 2" xfId="33333" xr:uid="{00000000-0005-0000-0000-000037820000}"/>
    <cellStyle name="Note 5 3 11 2 2" xfId="33334" xr:uid="{00000000-0005-0000-0000-000038820000}"/>
    <cellStyle name="Note 5 3 11 3" xfId="33335" xr:uid="{00000000-0005-0000-0000-000039820000}"/>
    <cellStyle name="Note 5 3 12" xfId="33336" xr:uid="{00000000-0005-0000-0000-00003A820000}"/>
    <cellStyle name="Note 5 3 12 2" xfId="33337" xr:uid="{00000000-0005-0000-0000-00003B820000}"/>
    <cellStyle name="Note 5 3 12 2 2" xfId="33338" xr:uid="{00000000-0005-0000-0000-00003C820000}"/>
    <cellStyle name="Note 5 3 12 3" xfId="33339" xr:uid="{00000000-0005-0000-0000-00003D820000}"/>
    <cellStyle name="Note 5 3 13" xfId="33340" xr:uid="{00000000-0005-0000-0000-00003E820000}"/>
    <cellStyle name="Note 5 3 13 2" xfId="33341" xr:uid="{00000000-0005-0000-0000-00003F820000}"/>
    <cellStyle name="Note 5 3 13 2 2" xfId="33342" xr:uid="{00000000-0005-0000-0000-000040820000}"/>
    <cellStyle name="Note 5 3 13 3" xfId="33343" xr:uid="{00000000-0005-0000-0000-000041820000}"/>
    <cellStyle name="Note 5 3 14" xfId="33344" xr:uid="{00000000-0005-0000-0000-000042820000}"/>
    <cellStyle name="Note 5 3 14 2" xfId="33345" xr:uid="{00000000-0005-0000-0000-000043820000}"/>
    <cellStyle name="Note 5 3 14 2 2" xfId="33346" xr:uid="{00000000-0005-0000-0000-000044820000}"/>
    <cellStyle name="Note 5 3 14 3" xfId="33347" xr:uid="{00000000-0005-0000-0000-000045820000}"/>
    <cellStyle name="Note 5 3 15" xfId="33348" xr:uid="{00000000-0005-0000-0000-000046820000}"/>
    <cellStyle name="Note 5 3 15 2" xfId="33349" xr:uid="{00000000-0005-0000-0000-000047820000}"/>
    <cellStyle name="Note 5 3 15 2 2" xfId="33350" xr:uid="{00000000-0005-0000-0000-000048820000}"/>
    <cellStyle name="Note 5 3 15 3" xfId="33351" xr:uid="{00000000-0005-0000-0000-000049820000}"/>
    <cellStyle name="Note 5 3 16" xfId="33352" xr:uid="{00000000-0005-0000-0000-00004A820000}"/>
    <cellStyle name="Note 5 3 16 2" xfId="33353" xr:uid="{00000000-0005-0000-0000-00004B820000}"/>
    <cellStyle name="Note 5 3 16 2 2" xfId="33354" xr:uid="{00000000-0005-0000-0000-00004C820000}"/>
    <cellStyle name="Note 5 3 16 3" xfId="33355" xr:uid="{00000000-0005-0000-0000-00004D820000}"/>
    <cellStyle name="Note 5 3 17" xfId="33356" xr:uid="{00000000-0005-0000-0000-00004E820000}"/>
    <cellStyle name="Note 5 3 17 2" xfId="33357" xr:uid="{00000000-0005-0000-0000-00004F820000}"/>
    <cellStyle name="Note 5 3 17 2 2" xfId="33358" xr:uid="{00000000-0005-0000-0000-000050820000}"/>
    <cellStyle name="Note 5 3 17 3" xfId="33359" xr:uid="{00000000-0005-0000-0000-000051820000}"/>
    <cellStyle name="Note 5 3 18" xfId="33360" xr:uid="{00000000-0005-0000-0000-000052820000}"/>
    <cellStyle name="Note 5 3 18 2" xfId="33361" xr:uid="{00000000-0005-0000-0000-000053820000}"/>
    <cellStyle name="Note 5 3 18 2 2" xfId="33362" xr:uid="{00000000-0005-0000-0000-000054820000}"/>
    <cellStyle name="Note 5 3 18 3" xfId="33363" xr:uid="{00000000-0005-0000-0000-000055820000}"/>
    <cellStyle name="Note 5 3 19" xfId="33364" xr:uid="{00000000-0005-0000-0000-000056820000}"/>
    <cellStyle name="Note 5 3 19 2" xfId="33365" xr:uid="{00000000-0005-0000-0000-000057820000}"/>
    <cellStyle name="Note 5 3 19 2 2" xfId="33366" xr:uid="{00000000-0005-0000-0000-000058820000}"/>
    <cellStyle name="Note 5 3 19 3" xfId="33367" xr:uid="{00000000-0005-0000-0000-000059820000}"/>
    <cellStyle name="Note 5 3 2" xfId="33368" xr:uid="{00000000-0005-0000-0000-00005A820000}"/>
    <cellStyle name="Note 5 3 2 10" xfId="33369" xr:uid="{00000000-0005-0000-0000-00005B820000}"/>
    <cellStyle name="Note 5 3 2 10 2" xfId="33370" xr:uid="{00000000-0005-0000-0000-00005C820000}"/>
    <cellStyle name="Note 5 3 2 10 2 2" xfId="33371" xr:uid="{00000000-0005-0000-0000-00005D820000}"/>
    <cellStyle name="Note 5 3 2 10 3" xfId="33372" xr:uid="{00000000-0005-0000-0000-00005E820000}"/>
    <cellStyle name="Note 5 3 2 11" xfId="33373" xr:uid="{00000000-0005-0000-0000-00005F820000}"/>
    <cellStyle name="Note 5 3 2 11 2" xfId="33374" xr:uid="{00000000-0005-0000-0000-000060820000}"/>
    <cellStyle name="Note 5 3 2 11 2 2" xfId="33375" xr:uid="{00000000-0005-0000-0000-000061820000}"/>
    <cellStyle name="Note 5 3 2 11 3" xfId="33376" xr:uid="{00000000-0005-0000-0000-000062820000}"/>
    <cellStyle name="Note 5 3 2 12" xfId="33377" xr:uid="{00000000-0005-0000-0000-000063820000}"/>
    <cellStyle name="Note 5 3 2 12 2" xfId="33378" xr:uid="{00000000-0005-0000-0000-000064820000}"/>
    <cellStyle name="Note 5 3 2 12 2 2" xfId="33379" xr:uid="{00000000-0005-0000-0000-000065820000}"/>
    <cellStyle name="Note 5 3 2 12 3" xfId="33380" xr:uid="{00000000-0005-0000-0000-000066820000}"/>
    <cellStyle name="Note 5 3 2 13" xfId="33381" xr:uid="{00000000-0005-0000-0000-000067820000}"/>
    <cellStyle name="Note 5 3 2 13 2" xfId="33382" xr:uid="{00000000-0005-0000-0000-000068820000}"/>
    <cellStyle name="Note 5 3 2 13 2 2" xfId="33383" xr:uid="{00000000-0005-0000-0000-000069820000}"/>
    <cellStyle name="Note 5 3 2 13 3" xfId="33384" xr:uid="{00000000-0005-0000-0000-00006A820000}"/>
    <cellStyle name="Note 5 3 2 14" xfId="33385" xr:uid="{00000000-0005-0000-0000-00006B820000}"/>
    <cellStyle name="Note 5 3 2 14 2" xfId="33386" xr:uid="{00000000-0005-0000-0000-00006C820000}"/>
    <cellStyle name="Note 5 3 2 14 2 2" xfId="33387" xr:uid="{00000000-0005-0000-0000-00006D820000}"/>
    <cellStyle name="Note 5 3 2 14 3" xfId="33388" xr:uid="{00000000-0005-0000-0000-00006E820000}"/>
    <cellStyle name="Note 5 3 2 15" xfId="33389" xr:uid="{00000000-0005-0000-0000-00006F820000}"/>
    <cellStyle name="Note 5 3 2 15 2" xfId="33390" xr:uid="{00000000-0005-0000-0000-000070820000}"/>
    <cellStyle name="Note 5 3 2 15 2 2" xfId="33391" xr:uid="{00000000-0005-0000-0000-000071820000}"/>
    <cellStyle name="Note 5 3 2 15 3" xfId="33392" xr:uid="{00000000-0005-0000-0000-000072820000}"/>
    <cellStyle name="Note 5 3 2 16" xfId="33393" xr:uid="{00000000-0005-0000-0000-000073820000}"/>
    <cellStyle name="Note 5 3 2 16 2" xfId="33394" xr:uid="{00000000-0005-0000-0000-000074820000}"/>
    <cellStyle name="Note 5 3 2 16 2 2" xfId="33395" xr:uid="{00000000-0005-0000-0000-000075820000}"/>
    <cellStyle name="Note 5 3 2 16 3" xfId="33396" xr:uid="{00000000-0005-0000-0000-000076820000}"/>
    <cellStyle name="Note 5 3 2 17" xfId="33397" xr:uid="{00000000-0005-0000-0000-000077820000}"/>
    <cellStyle name="Note 5 3 2 17 2" xfId="33398" xr:uid="{00000000-0005-0000-0000-000078820000}"/>
    <cellStyle name="Note 5 3 2 17 2 2" xfId="33399" xr:uid="{00000000-0005-0000-0000-000079820000}"/>
    <cellStyle name="Note 5 3 2 17 3" xfId="33400" xr:uid="{00000000-0005-0000-0000-00007A820000}"/>
    <cellStyle name="Note 5 3 2 18" xfId="33401" xr:uid="{00000000-0005-0000-0000-00007B820000}"/>
    <cellStyle name="Note 5 3 2 18 2" xfId="33402" xr:uid="{00000000-0005-0000-0000-00007C820000}"/>
    <cellStyle name="Note 5 3 2 19" xfId="33403" xr:uid="{00000000-0005-0000-0000-00007D820000}"/>
    <cellStyle name="Note 5 3 2 2" xfId="33404" xr:uid="{00000000-0005-0000-0000-00007E820000}"/>
    <cellStyle name="Note 5 3 2 2 10" xfId="33405" xr:uid="{00000000-0005-0000-0000-00007F820000}"/>
    <cellStyle name="Note 5 3 2 2 10 2" xfId="33406" xr:uid="{00000000-0005-0000-0000-000080820000}"/>
    <cellStyle name="Note 5 3 2 2 10 2 2" xfId="33407" xr:uid="{00000000-0005-0000-0000-000081820000}"/>
    <cellStyle name="Note 5 3 2 2 10 3" xfId="33408" xr:uid="{00000000-0005-0000-0000-000082820000}"/>
    <cellStyle name="Note 5 3 2 2 11" xfId="33409" xr:uid="{00000000-0005-0000-0000-000083820000}"/>
    <cellStyle name="Note 5 3 2 2 11 2" xfId="33410" xr:uid="{00000000-0005-0000-0000-000084820000}"/>
    <cellStyle name="Note 5 3 2 2 11 2 2" xfId="33411" xr:uid="{00000000-0005-0000-0000-000085820000}"/>
    <cellStyle name="Note 5 3 2 2 11 3" xfId="33412" xr:uid="{00000000-0005-0000-0000-000086820000}"/>
    <cellStyle name="Note 5 3 2 2 12" xfId="33413" xr:uid="{00000000-0005-0000-0000-000087820000}"/>
    <cellStyle name="Note 5 3 2 2 12 2" xfId="33414" xr:uid="{00000000-0005-0000-0000-000088820000}"/>
    <cellStyle name="Note 5 3 2 2 12 2 2" xfId="33415" xr:uid="{00000000-0005-0000-0000-000089820000}"/>
    <cellStyle name="Note 5 3 2 2 12 3" xfId="33416" xr:uid="{00000000-0005-0000-0000-00008A820000}"/>
    <cellStyle name="Note 5 3 2 2 13" xfId="33417" xr:uid="{00000000-0005-0000-0000-00008B820000}"/>
    <cellStyle name="Note 5 3 2 2 13 2" xfId="33418" xr:uid="{00000000-0005-0000-0000-00008C820000}"/>
    <cellStyle name="Note 5 3 2 2 13 2 2" xfId="33419" xr:uid="{00000000-0005-0000-0000-00008D820000}"/>
    <cellStyle name="Note 5 3 2 2 13 3" xfId="33420" xr:uid="{00000000-0005-0000-0000-00008E820000}"/>
    <cellStyle name="Note 5 3 2 2 14" xfId="33421" xr:uid="{00000000-0005-0000-0000-00008F820000}"/>
    <cellStyle name="Note 5 3 2 2 14 2" xfId="33422" xr:uid="{00000000-0005-0000-0000-000090820000}"/>
    <cellStyle name="Note 5 3 2 2 14 2 2" xfId="33423" xr:uid="{00000000-0005-0000-0000-000091820000}"/>
    <cellStyle name="Note 5 3 2 2 14 3" xfId="33424" xr:uid="{00000000-0005-0000-0000-000092820000}"/>
    <cellStyle name="Note 5 3 2 2 15" xfId="33425" xr:uid="{00000000-0005-0000-0000-000093820000}"/>
    <cellStyle name="Note 5 3 2 2 15 2" xfId="33426" xr:uid="{00000000-0005-0000-0000-000094820000}"/>
    <cellStyle name="Note 5 3 2 2 15 2 2" xfId="33427" xr:uid="{00000000-0005-0000-0000-000095820000}"/>
    <cellStyle name="Note 5 3 2 2 15 3" xfId="33428" xr:uid="{00000000-0005-0000-0000-000096820000}"/>
    <cellStyle name="Note 5 3 2 2 16" xfId="33429" xr:uid="{00000000-0005-0000-0000-000097820000}"/>
    <cellStyle name="Note 5 3 2 2 16 2" xfId="33430" xr:uid="{00000000-0005-0000-0000-000098820000}"/>
    <cellStyle name="Note 5 3 2 2 16 2 2" xfId="33431" xr:uid="{00000000-0005-0000-0000-000099820000}"/>
    <cellStyle name="Note 5 3 2 2 16 3" xfId="33432" xr:uid="{00000000-0005-0000-0000-00009A820000}"/>
    <cellStyle name="Note 5 3 2 2 17" xfId="33433" xr:uid="{00000000-0005-0000-0000-00009B820000}"/>
    <cellStyle name="Note 5 3 2 2 17 2" xfId="33434" xr:uid="{00000000-0005-0000-0000-00009C820000}"/>
    <cellStyle name="Note 5 3 2 2 17 2 2" xfId="33435" xr:uid="{00000000-0005-0000-0000-00009D820000}"/>
    <cellStyle name="Note 5 3 2 2 17 3" xfId="33436" xr:uid="{00000000-0005-0000-0000-00009E820000}"/>
    <cellStyle name="Note 5 3 2 2 18" xfId="33437" xr:uid="{00000000-0005-0000-0000-00009F820000}"/>
    <cellStyle name="Note 5 3 2 2 18 2" xfId="33438" xr:uid="{00000000-0005-0000-0000-0000A0820000}"/>
    <cellStyle name="Note 5 3 2 2 18 2 2" xfId="33439" xr:uid="{00000000-0005-0000-0000-0000A1820000}"/>
    <cellStyle name="Note 5 3 2 2 18 3" xfId="33440" xr:uid="{00000000-0005-0000-0000-0000A2820000}"/>
    <cellStyle name="Note 5 3 2 2 19" xfId="33441" xr:uid="{00000000-0005-0000-0000-0000A3820000}"/>
    <cellStyle name="Note 5 3 2 2 19 2" xfId="33442" xr:uid="{00000000-0005-0000-0000-0000A4820000}"/>
    <cellStyle name="Note 5 3 2 2 19 2 2" xfId="33443" xr:uid="{00000000-0005-0000-0000-0000A5820000}"/>
    <cellStyle name="Note 5 3 2 2 19 3" xfId="33444" xr:uid="{00000000-0005-0000-0000-0000A6820000}"/>
    <cellStyle name="Note 5 3 2 2 2" xfId="33445" xr:uid="{00000000-0005-0000-0000-0000A7820000}"/>
    <cellStyle name="Note 5 3 2 2 2 2" xfId="33446" xr:uid="{00000000-0005-0000-0000-0000A8820000}"/>
    <cellStyle name="Note 5 3 2 2 2 2 2" xfId="33447" xr:uid="{00000000-0005-0000-0000-0000A9820000}"/>
    <cellStyle name="Note 5 3 2 2 2 2 3" xfId="33448" xr:uid="{00000000-0005-0000-0000-0000AA820000}"/>
    <cellStyle name="Note 5 3 2 2 2 3" xfId="33449" xr:uid="{00000000-0005-0000-0000-0000AB820000}"/>
    <cellStyle name="Note 5 3 2 2 2 3 2" xfId="33450" xr:uid="{00000000-0005-0000-0000-0000AC820000}"/>
    <cellStyle name="Note 5 3 2 2 2 4" xfId="33451" xr:uid="{00000000-0005-0000-0000-0000AD820000}"/>
    <cellStyle name="Note 5 3 2 2 20" xfId="33452" xr:uid="{00000000-0005-0000-0000-0000AE820000}"/>
    <cellStyle name="Note 5 3 2 2 20 2" xfId="33453" xr:uid="{00000000-0005-0000-0000-0000AF820000}"/>
    <cellStyle name="Note 5 3 2 2 20 2 2" xfId="33454" xr:uid="{00000000-0005-0000-0000-0000B0820000}"/>
    <cellStyle name="Note 5 3 2 2 20 3" xfId="33455" xr:uid="{00000000-0005-0000-0000-0000B1820000}"/>
    <cellStyle name="Note 5 3 2 2 21" xfId="33456" xr:uid="{00000000-0005-0000-0000-0000B2820000}"/>
    <cellStyle name="Note 5 3 2 2 21 2" xfId="33457" xr:uid="{00000000-0005-0000-0000-0000B3820000}"/>
    <cellStyle name="Note 5 3 2 2 22" xfId="33458" xr:uid="{00000000-0005-0000-0000-0000B4820000}"/>
    <cellStyle name="Note 5 3 2 2 23" xfId="33459" xr:uid="{00000000-0005-0000-0000-0000B5820000}"/>
    <cellStyle name="Note 5 3 2 2 3" xfId="33460" xr:uid="{00000000-0005-0000-0000-0000B6820000}"/>
    <cellStyle name="Note 5 3 2 2 3 2" xfId="33461" xr:uid="{00000000-0005-0000-0000-0000B7820000}"/>
    <cellStyle name="Note 5 3 2 2 3 2 2" xfId="33462" xr:uid="{00000000-0005-0000-0000-0000B8820000}"/>
    <cellStyle name="Note 5 3 2 2 3 3" xfId="33463" xr:uid="{00000000-0005-0000-0000-0000B9820000}"/>
    <cellStyle name="Note 5 3 2 2 3 4" xfId="33464" xr:uid="{00000000-0005-0000-0000-0000BA820000}"/>
    <cellStyle name="Note 5 3 2 2 4" xfId="33465" xr:uid="{00000000-0005-0000-0000-0000BB820000}"/>
    <cellStyle name="Note 5 3 2 2 4 2" xfId="33466" xr:uid="{00000000-0005-0000-0000-0000BC820000}"/>
    <cellStyle name="Note 5 3 2 2 4 2 2" xfId="33467" xr:uid="{00000000-0005-0000-0000-0000BD820000}"/>
    <cellStyle name="Note 5 3 2 2 4 3" xfId="33468" xr:uid="{00000000-0005-0000-0000-0000BE820000}"/>
    <cellStyle name="Note 5 3 2 2 4 4" xfId="33469" xr:uid="{00000000-0005-0000-0000-0000BF820000}"/>
    <cellStyle name="Note 5 3 2 2 5" xfId="33470" xr:uid="{00000000-0005-0000-0000-0000C0820000}"/>
    <cellStyle name="Note 5 3 2 2 5 2" xfId="33471" xr:uid="{00000000-0005-0000-0000-0000C1820000}"/>
    <cellStyle name="Note 5 3 2 2 5 2 2" xfId="33472" xr:uid="{00000000-0005-0000-0000-0000C2820000}"/>
    <cellStyle name="Note 5 3 2 2 5 3" xfId="33473" xr:uid="{00000000-0005-0000-0000-0000C3820000}"/>
    <cellStyle name="Note 5 3 2 2 6" xfId="33474" xr:uid="{00000000-0005-0000-0000-0000C4820000}"/>
    <cellStyle name="Note 5 3 2 2 6 2" xfId="33475" xr:uid="{00000000-0005-0000-0000-0000C5820000}"/>
    <cellStyle name="Note 5 3 2 2 6 2 2" xfId="33476" xr:uid="{00000000-0005-0000-0000-0000C6820000}"/>
    <cellStyle name="Note 5 3 2 2 6 3" xfId="33477" xr:uid="{00000000-0005-0000-0000-0000C7820000}"/>
    <cellStyle name="Note 5 3 2 2 7" xfId="33478" xr:uid="{00000000-0005-0000-0000-0000C8820000}"/>
    <cellStyle name="Note 5 3 2 2 7 2" xfId="33479" xr:uid="{00000000-0005-0000-0000-0000C9820000}"/>
    <cellStyle name="Note 5 3 2 2 7 2 2" xfId="33480" xr:uid="{00000000-0005-0000-0000-0000CA820000}"/>
    <cellStyle name="Note 5 3 2 2 7 3" xfId="33481" xr:uid="{00000000-0005-0000-0000-0000CB820000}"/>
    <cellStyle name="Note 5 3 2 2 8" xfId="33482" xr:uid="{00000000-0005-0000-0000-0000CC820000}"/>
    <cellStyle name="Note 5 3 2 2 8 2" xfId="33483" xr:uid="{00000000-0005-0000-0000-0000CD820000}"/>
    <cellStyle name="Note 5 3 2 2 8 2 2" xfId="33484" xr:uid="{00000000-0005-0000-0000-0000CE820000}"/>
    <cellStyle name="Note 5 3 2 2 8 3" xfId="33485" xr:uid="{00000000-0005-0000-0000-0000CF820000}"/>
    <cellStyle name="Note 5 3 2 2 9" xfId="33486" xr:uid="{00000000-0005-0000-0000-0000D0820000}"/>
    <cellStyle name="Note 5 3 2 2 9 2" xfId="33487" xr:uid="{00000000-0005-0000-0000-0000D1820000}"/>
    <cellStyle name="Note 5 3 2 2 9 2 2" xfId="33488" xr:uid="{00000000-0005-0000-0000-0000D2820000}"/>
    <cellStyle name="Note 5 3 2 2 9 3" xfId="33489" xr:uid="{00000000-0005-0000-0000-0000D3820000}"/>
    <cellStyle name="Note 5 3 2 20" xfId="33490" xr:uid="{00000000-0005-0000-0000-0000D4820000}"/>
    <cellStyle name="Note 5 3 2 3" xfId="33491" xr:uid="{00000000-0005-0000-0000-0000D5820000}"/>
    <cellStyle name="Note 5 3 2 3 2" xfId="33492" xr:uid="{00000000-0005-0000-0000-0000D6820000}"/>
    <cellStyle name="Note 5 3 2 3 2 2" xfId="33493" xr:uid="{00000000-0005-0000-0000-0000D7820000}"/>
    <cellStyle name="Note 5 3 2 3 2 3" xfId="33494" xr:uid="{00000000-0005-0000-0000-0000D8820000}"/>
    <cellStyle name="Note 5 3 2 3 3" xfId="33495" xr:uid="{00000000-0005-0000-0000-0000D9820000}"/>
    <cellStyle name="Note 5 3 2 3 3 2" xfId="33496" xr:uid="{00000000-0005-0000-0000-0000DA820000}"/>
    <cellStyle name="Note 5 3 2 3 4" xfId="33497" xr:uid="{00000000-0005-0000-0000-0000DB820000}"/>
    <cellStyle name="Note 5 3 2 4" xfId="33498" xr:uid="{00000000-0005-0000-0000-0000DC820000}"/>
    <cellStyle name="Note 5 3 2 4 2" xfId="33499" xr:uid="{00000000-0005-0000-0000-0000DD820000}"/>
    <cellStyle name="Note 5 3 2 4 2 2" xfId="33500" xr:uid="{00000000-0005-0000-0000-0000DE820000}"/>
    <cellStyle name="Note 5 3 2 4 3" xfId="33501" xr:uid="{00000000-0005-0000-0000-0000DF820000}"/>
    <cellStyle name="Note 5 3 2 4 4" xfId="33502" xr:uid="{00000000-0005-0000-0000-0000E0820000}"/>
    <cellStyle name="Note 5 3 2 5" xfId="33503" xr:uid="{00000000-0005-0000-0000-0000E1820000}"/>
    <cellStyle name="Note 5 3 2 5 2" xfId="33504" xr:uid="{00000000-0005-0000-0000-0000E2820000}"/>
    <cellStyle name="Note 5 3 2 5 2 2" xfId="33505" xr:uid="{00000000-0005-0000-0000-0000E3820000}"/>
    <cellStyle name="Note 5 3 2 5 3" xfId="33506" xr:uid="{00000000-0005-0000-0000-0000E4820000}"/>
    <cellStyle name="Note 5 3 2 5 4" xfId="33507" xr:uid="{00000000-0005-0000-0000-0000E5820000}"/>
    <cellStyle name="Note 5 3 2 6" xfId="33508" xr:uid="{00000000-0005-0000-0000-0000E6820000}"/>
    <cellStyle name="Note 5 3 2 6 2" xfId="33509" xr:uid="{00000000-0005-0000-0000-0000E7820000}"/>
    <cellStyle name="Note 5 3 2 6 2 2" xfId="33510" xr:uid="{00000000-0005-0000-0000-0000E8820000}"/>
    <cellStyle name="Note 5 3 2 6 3" xfId="33511" xr:uid="{00000000-0005-0000-0000-0000E9820000}"/>
    <cellStyle name="Note 5 3 2 7" xfId="33512" xr:uid="{00000000-0005-0000-0000-0000EA820000}"/>
    <cellStyle name="Note 5 3 2 7 2" xfId="33513" xr:uid="{00000000-0005-0000-0000-0000EB820000}"/>
    <cellStyle name="Note 5 3 2 7 2 2" xfId="33514" xr:uid="{00000000-0005-0000-0000-0000EC820000}"/>
    <cellStyle name="Note 5 3 2 7 3" xfId="33515" xr:uid="{00000000-0005-0000-0000-0000ED820000}"/>
    <cellStyle name="Note 5 3 2 8" xfId="33516" xr:uid="{00000000-0005-0000-0000-0000EE820000}"/>
    <cellStyle name="Note 5 3 2 8 2" xfId="33517" xr:uid="{00000000-0005-0000-0000-0000EF820000}"/>
    <cellStyle name="Note 5 3 2 8 2 2" xfId="33518" xr:uid="{00000000-0005-0000-0000-0000F0820000}"/>
    <cellStyle name="Note 5 3 2 8 3" xfId="33519" xr:uid="{00000000-0005-0000-0000-0000F1820000}"/>
    <cellStyle name="Note 5 3 2 9" xfId="33520" xr:uid="{00000000-0005-0000-0000-0000F2820000}"/>
    <cellStyle name="Note 5 3 2 9 2" xfId="33521" xr:uid="{00000000-0005-0000-0000-0000F3820000}"/>
    <cellStyle name="Note 5 3 2 9 2 2" xfId="33522" xr:uid="{00000000-0005-0000-0000-0000F4820000}"/>
    <cellStyle name="Note 5 3 2 9 3" xfId="33523" xr:uid="{00000000-0005-0000-0000-0000F5820000}"/>
    <cellStyle name="Note 5 3 20" xfId="33524" xr:uid="{00000000-0005-0000-0000-0000F6820000}"/>
    <cellStyle name="Note 5 3 20 2" xfId="33525" xr:uid="{00000000-0005-0000-0000-0000F7820000}"/>
    <cellStyle name="Note 5 3 20 2 2" xfId="33526" xr:uid="{00000000-0005-0000-0000-0000F8820000}"/>
    <cellStyle name="Note 5 3 20 3" xfId="33527" xr:uid="{00000000-0005-0000-0000-0000F9820000}"/>
    <cellStyle name="Note 5 3 21" xfId="33528" xr:uid="{00000000-0005-0000-0000-0000FA820000}"/>
    <cellStyle name="Note 5 3 21 2" xfId="33529" xr:uid="{00000000-0005-0000-0000-0000FB820000}"/>
    <cellStyle name="Note 5 3 22" xfId="33530" xr:uid="{00000000-0005-0000-0000-0000FC820000}"/>
    <cellStyle name="Note 5 3 23" xfId="33531" xr:uid="{00000000-0005-0000-0000-0000FD820000}"/>
    <cellStyle name="Note 5 3 3" xfId="33532" xr:uid="{00000000-0005-0000-0000-0000FE820000}"/>
    <cellStyle name="Note 5 3 3 10" xfId="33533" xr:uid="{00000000-0005-0000-0000-0000FF820000}"/>
    <cellStyle name="Note 5 3 3 10 2" xfId="33534" xr:uid="{00000000-0005-0000-0000-000000830000}"/>
    <cellStyle name="Note 5 3 3 10 2 2" xfId="33535" xr:uid="{00000000-0005-0000-0000-000001830000}"/>
    <cellStyle name="Note 5 3 3 10 3" xfId="33536" xr:uid="{00000000-0005-0000-0000-000002830000}"/>
    <cellStyle name="Note 5 3 3 11" xfId="33537" xr:uid="{00000000-0005-0000-0000-000003830000}"/>
    <cellStyle name="Note 5 3 3 11 2" xfId="33538" xr:uid="{00000000-0005-0000-0000-000004830000}"/>
    <cellStyle name="Note 5 3 3 11 2 2" xfId="33539" xr:uid="{00000000-0005-0000-0000-000005830000}"/>
    <cellStyle name="Note 5 3 3 11 3" xfId="33540" xr:uid="{00000000-0005-0000-0000-000006830000}"/>
    <cellStyle name="Note 5 3 3 12" xfId="33541" xr:uid="{00000000-0005-0000-0000-000007830000}"/>
    <cellStyle name="Note 5 3 3 12 2" xfId="33542" xr:uid="{00000000-0005-0000-0000-000008830000}"/>
    <cellStyle name="Note 5 3 3 12 2 2" xfId="33543" xr:uid="{00000000-0005-0000-0000-000009830000}"/>
    <cellStyle name="Note 5 3 3 12 3" xfId="33544" xr:uid="{00000000-0005-0000-0000-00000A830000}"/>
    <cellStyle name="Note 5 3 3 13" xfId="33545" xr:uid="{00000000-0005-0000-0000-00000B830000}"/>
    <cellStyle name="Note 5 3 3 13 2" xfId="33546" xr:uid="{00000000-0005-0000-0000-00000C830000}"/>
    <cellStyle name="Note 5 3 3 13 2 2" xfId="33547" xr:uid="{00000000-0005-0000-0000-00000D830000}"/>
    <cellStyle name="Note 5 3 3 13 3" xfId="33548" xr:uid="{00000000-0005-0000-0000-00000E830000}"/>
    <cellStyle name="Note 5 3 3 14" xfId="33549" xr:uid="{00000000-0005-0000-0000-00000F830000}"/>
    <cellStyle name="Note 5 3 3 14 2" xfId="33550" xr:uid="{00000000-0005-0000-0000-000010830000}"/>
    <cellStyle name="Note 5 3 3 14 2 2" xfId="33551" xr:uid="{00000000-0005-0000-0000-000011830000}"/>
    <cellStyle name="Note 5 3 3 14 3" xfId="33552" xr:uid="{00000000-0005-0000-0000-000012830000}"/>
    <cellStyle name="Note 5 3 3 15" xfId="33553" xr:uid="{00000000-0005-0000-0000-000013830000}"/>
    <cellStyle name="Note 5 3 3 15 2" xfId="33554" xr:uid="{00000000-0005-0000-0000-000014830000}"/>
    <cellStyle name="Note 5 3 3 15 2 2" xfId="33555" xr:uid="{00000000-0005-0000-0000-000015830000}"/>
    <cellStyle name="Note 5 3 3 15 3" xfId="33556" xr:uid="{00000000-0005-0000-0000-000016830000}"/>
    <cellStyle name="Note 5 3 3 16" xfId="33557" xr:uid="{00000000-0005-0000-0000-000017830000}"/>
    <cellStyle name="Note 5 3 3 16 2" xfId="33558" xr:uid="{00000000-0005-0000-0000-000018830000}"/>
    <cellStyle name="Note 5 3 3 16 2 2" xfId="33559" xr:uid="{00000000-0005-0000-0000-000019830000}"/>
    <cellStyle name="Note 5 3 3 16 3" xfId="33560" xr:uid="{00000000-0005-0000-0000-00001A830000}"/>
    <cellStyle name="Note 5 3 3 17" xfId="33561" xr:uid="{00000000-0005-0000-0000-00001B830000}"/>
    <cellStyle name="Note 5 3 3 17 2" xfId="33562" xr:uid="{00000000-0005-0000-0000-00001C830000}"/>
    <cellStyle name="Note 5 3 3 17 2 2" xfId="33563" xr:uid="{00000000-0005-0000-0000-00001D830000}"/>
    <cellStyle name="Note 5 3 3 17 3" xfId="33564" xr:uid="{00000000-0005-0000-0000-00001E830000}"/>
    <cellStyle name="Note 5 3 3 18" xfId="33565" xr:uid="{00000000-0005-0000-0000-00001F830000}"/>
    <cellStyle name="Note 5 3 3 18 2" xfId="33566" xr:uid="{00000000-0005-0000-0000-000020830000}"/>
    <cellStyle name="Note 5 3 3 19" xfId="33567" xr:uid="{00000000-0005-0000-0000-000021830000}"/>
    <cellStyle name="Note 5 3 3 2" xfId="33568" xr:uid="{00000000-0005-0000-0000-000022830000}"/>
    <cellStyle name="Note 5 3 3 2 10" xfId="33569" xr:uid="{00000000-0005-0000-0000-000023830000}"/>
    <cellStyle name="Note 5 3 3 2 10 2" xfId="33570" xr:uid="{00000000-0005-0000-0000-000024830000}"/>
    <cellStyle name="Note 5 3 3 2 10 2 2" xfId="33571" xr:uid="{00000000-0005-0000-0000-000025830000}"/>
    <cellStyle name="Note 5 3 3 2 10 3" xfId="33572" xr:uid="{00000000-0005-0000-0000-000026830000}"/>
    <cellStyle name="Note 5 3 3 2 11" xfId="33573" xr:uid="{00000000-0005-0000-0000-000027830000}"/>
    <cellStyle name="Note 5 3 3 2 11 2" xfId="33574" xr:uid="{00000000-0005-0000-0000-000028830000}"/>
    <cellStyle name="Note 5 3 3 2 11 2 2" xfId="33575" xr:uid="{00000000-0005-0000-0000-000029830000}"/>
    <cellStyle name="Note 5 3 3 2 11 3" xfId="33576" xr:uid="{00000000-0005-0000-0000-00002A830000}"/>
    <cellStyle name="Note 5 3 3 2 12" xfId="33577" xr:uid="{00000000-0005-0000-0000-00002B830000}"/>
    <cellStyle name="Note 5 3 3 2 12 2" xfId="33578" xr:uid="{00000000-0005-0000-0000-00002C830000}"/>
    <cellStyle name="Note 5 3 3 2 12 2 2" xfId="33579" xr:uid="{00000000-0005-0000-0000-00002D830000}"/>
    <cellStyle name="Note 5 3 3 2 12 3" xfId="33580" xr:uid="{00000000-0005-0000-0000-00002E830000}"/>
    <cellStyle name="Note 5 3 3 2 13" xfId="33581" xr:uid="{00000000-0005-0000-0000-00002F830000}"/>
    <cellStyle name="Note 5 3 3 2 13 2" xfId="33582" xr:uid="{00000000-0005-0000-0000-000030830000}"/>
    <cellStyle name="Note 5 3 3 2 13 2 2" xfId="33583" xr:uid="{00000000-0005-0000-0000-000031830000}"/>
    <cellStyle name="Note 5 3 3 2 13 3" xfId="33584" xr:uid="{00000000-0005-0000-0000-000032830000}"/>
    <cellStyle name="Note 5 3 3 2 14" xfId="33585" xr:uid="{00000000-0005-0000-0000-000033830000}"/>
    <cellStyle name="Note 5 3 3 2 14 2" xfId="33586" xr:uid="{00000000-0005-0000-0000-000034830000}"/>
    <cellStyle name="Note 5 3 3 2 14 2 2" xfId="33587" xr:uid="{00000000-0005-0000-0000-000035830000}"/>
    <cellStyle name="Note 5 3 3 2 14 3" xfId="33588" xr:uid="{00000000-0005-0000-0000-000036830000}"/>
    <cellStyle name="Note 5 3 3 2 15" xfId="33589" xr:uid="{00000000-0005-0000-0000-000037830000}"/>
    <cellStyle name="Note 5 3 3 2 15 2" xfId="33590" xr:uid="{00000000-0005-0000-0000-000038830000}"/>
    <cellStyle name="Note 5 3 3 2 15 2 2" xfId="33591" xr:uid="{00000000-0005-0000-0000-000039830000}"/>
    <cellStyle name="Note 5 3 3 2 15 3" xfId="33592" xr:uid="{00000000-0005-0000-0000-00003A830000}"/>
    <cellStyle name="Note 5 3 3 2 16" xfId="33593" xr:uid="{00000000-0005-0000-0000-00003B830000}"/>
    <cellStyle name="Note 5 3 3 2 16 2" xfId="33594" xr:uid="{00000000-0005-0000-0000-00003C830000}"/>
    <cellStyle name="Note 5 3 3 2 16 2 2" xfId="33595" xr:uid="{00000000-0005-0000-0000-00003D830000}"/>
    <cellStyle name="Note 5 3 3 2 16 3" xfId="33596" xr:uid="{00000000-0005-0000-0000-00003E830000}"/>
    <cellStyle name="Note 5 3 3 2 17" xfId="33597" xr:uid="{00000000-0005-0000-0000-00003F830000}"/>
    <cellStyle name="Note 5 3 3 2 17 2" xfId="33598" xr:uid="{00000000-0005-0000-0000-000040830000}"/>
    <cellStyle name="Note 5 3 3 2 17 2 2" xfId="33599" xr:uid="{00000000-0005-0000-0000-000041830000}"/>
    <cellStyle name="Note 5 3 3 2 17 3" xfId="33600" xr:uid="{00000000-0005-0000-0000-000042830000}"/>
    <cellStyle name="Note 5 3 3 2 18" xfId="33601" xr:uid="{00000000-0005-0000-0000-000043830000}"/>
    <cellStyle name="Note 5 3 3 2 18 2" xfId="33602" xr:uid="{00000000-0005-0000-0000-000044830000}"/>
    <cellStyle name="Note 5 3 3 2 18 2 2" xfId="33603" xr:uid="{00000000-0005-0000-0000-000045830000}"/>
    <cellStyle name="Note 5 3 3 2 18 3" xfId="33604" xr:uid="{00000000-0005-0000-0000-000046830000}"/>
    <cellStyle name="Note 5 3 3 2 19" xfId="33605" xr:uid="{00000000-0005-0000-0000-000047830000}"/>
    <cellStyle name="Note 5 3 3 2 19 2" xfId="33606" xr:uid="{00000000-0005-0000-0000-000048830000}"/>
    <cellStyle name="Note 5 3 3 2 19 2 2" xfId="33607" xr:uid="{00000000-0005-0000-0000-000049830000}"/>
    <cellStyle name="Note 5 3 3 2 19 3" xfId="33608" xr:uid="{00000000-0005-0000-0000-00004A830000}"/>
    <cellStyle name="Note 5 3 3 2 2" xfId="33609" xr:uid="{00000000-0005-0000-0000-00004B830000}"/>
    <cellStyle name="Note 5 3 3 2 2 2" xfId="33610" xr:uid="{00000000-0005-0000-0000-00004C830000}"/>
    <cellStyle name="Note 5 3 3 2 2 2 2" xfId="33611" xr:uid="{00000000-0005-0000-0000-00004D830000}"/>
    <cellStyle name="Note 5 3 3 2 2 3" xfId="33612" xr:uid="{00000000-0005-0000-0000-00004E830000}"/>
    <cellStyle name="Note 5 3 3 2 2 4" xfId="33613" xr:uid="{00000000-0005-0000-0000-00004F830000}"/>
    <cellStyle name="Note 5 3 3 2 20" xfId="33614" xr:uid="{00000000-0005-0000-0000-000050830000}"/>
    <cellStyle name="Note 5 3 3 2 20 2" xfId="33615" xr:uid="{00000000-0005-0000-0000-000051830000}"/>
    <cellStyle name="Note 5 3 3 2 20 2 2" xfId="33616" xr:uid="{00000000-0005-0000-0000-000052830000}"/>
    <cellStyle name="Note 5 3 3 2 20 3" xfId="33617" xr:uid="{00000000-0005-0000-0000-000053830000}"/>
    <cellStyle name="Note 5 3 3 2 21" xfId="33618" xr:uid="{00000000-0005-0000-0000-000054830000}"/>
    <cellStyle name="Note 5 3 3 2 21 2" xfId="33619" xr:uid="{00000000-0005-0000-0000-000055830000}"/>
    <cellStyle name="Note 5 3 3 2 22" xfId="33620" xr:uid="{00000000-0005-0000-0000-000056830000}"/>
    <cellStyle name="Note 5 3 3 2 23" xfId="33621" xr:uid="{00000000-0005-0000-0000-000057830000}"/>
    <cellStyle name="Note 5 3 3 2 3" xfId="33622" xr:uid="{00000000-0005-0000-0000-000058830000}"/>
    <cellStyle name="Note 5 3 3 2 3 2" xfId="33623" xr:uid="{00000000-0005-0000-0000-000059830000}"/>
    <cellStyle name="Note 5 3 3 2 3 2 2" xfId="33624" xr:uid="{00000000-0005-0000-0000-00005A830000}"/>
    <cellStyle name="Note 5 3 3 2 3 3" xfId="33625" xr:uid="{00000000-0005-0000-0000-00005B830000}"/>
    <cellStyle name="Note 5 3 3 2 3 4" xfId="33626" xr:uid="{00000000-0005-0000-0000-00005C830000}"/>
    <cellStyle name="Note 5 3 3 2 4" xfId="33627" xr:uid="{00000000-0005-0000-0000-00005D830000}"/>
    <cellStyle name="Note 5 3 3 2 4 2" xfId="33628" xr:uid="{00000000-0005-0000-0000-00005E830000}"/>
    <cellStyle name="Note 5 3 3 2 4 2 2" xfId="33629" xr:uid="{00000000-0005-0000-0000-00005F830000}"/>
    <cellStyle name="Note 5 3 3 2 4 3" xfId="33630" xr:uid="{00000000-0005-0000-0000-000060830000}"/>
    <cellStyle name="Note 5 3 3 2 5" xfId="33631" xr:uid="{00000000-0005-0000-0000-000061830000}"/>
    <cellStyle name="Note 5 3 3 2 5 2" xfId="33632" xr:uid="{00000000-0005-0000-0000-000062830000}"/>
    <cellStyle name="Note 5 3 3 2 5 2 2" xfId="33633" xr:uid="{00000000-0005-0000-0000-000063830000}"/>
    <cellStyle name="Note 5 3 3 2 5 3" xfId="33634" xr:uid="{00000000-0005-0000-0000-000064830000}"/>
    <cellStyle name="Note 5 3 3 2 6" xfId="33635" xr:uid="{00000000-0005-0000-0000-000065830000}"/>
    <cellStyle name="Note 5 3 3 2 6 2" xfId="33636" xr:uid="{00000000-0005-0000-0000-000066830000}"/>
    <cellStyle name="Note 5 3 3 2 6 2 2" xfId="33637" xr:uid="{00000000-0005-0000-0000-000067830000}"/>
    <cellStyle name="Note 5 3 3 2 6 3" xfId="33638" xr:uid="{00000000-0005-0000-0000-000068830000}"/>
    <cellStyle name="Note 5 3 3 2 7" xfId="33639" xr:uid="{00000000-0005-0000-0000-000069830000}"/>
    <cellStyle name="Note 5 3 3 2 7 2" xfId="33640" xr:uid="{00000000-0005-0000-0000-00006A830000}"/>
    <cellStyle name="Note 5 3 3 2 7 2 2" xfId="33641" xr:uid="{00000000-0005-0000-0000-00006B830000}"/>
    <cellStyle name="Note 5 3 3 2 7 3" xfId="33642" xr:uid="{00000000-0005-0000-0000-00006C830000}"/>
    <cellStyle name="Note 5 3 3 2 8" xfId="33643" xr:uid="{00000000-0005-0000-0000-00006D830000}"/>
    <cellStyle name="Note 5 3 3 2 8 2" xfId="33644" xr:uid="{00000000-0005-0000-0000-00006E830000}"/>
    <cellStyle name="Note 5 3 3 2 8 2 2" xfId="33645" xr:uid="{00000000-0005-0000-0000-00006F830000}"/>
    <cellStyle name="Note 5 3 3 2 8 3" xfId="33646" xr:uid="{00000000-0005-0000-0000-000070830000}"/>
    <cellStyle name="Note 5 3 3 2 9" xfId="33647" xr:uid="{00000000-0005-0000-0000-000071830000}"/>
    <cellStyle name="Note 5 3 3 2 9 2" xfId="33648" xr:uid="{00000000-0005-0000-0000-000072830000}"/>
    <cellStyle name="Note 5 3 3 2 9 2 2" xfId="33649" xr:uid="{00000000-0005-0000-0000-000073830000}"/>
    <cellStyle name="Note 5 3 3 2 9 3" xfId="33650" xr:uid="{00000000-0005-0000-0000-000074830000}"/>
    <cellStyle name="Note 5 3 3 20" xfId="33651" xr:uid="{00000000-0005-0000-0000-000075830000}"/>
    <cellStyle name="Note 5 3 3 3" xfId="33652" xr:uid="{00000000-0005-0000-0000-000076830000}"/>
    <cellStyle name="Note 5 3 3 3 2" xfId="33653" xr:uid="{00000000-0005-0000-0000-000077830000}"/>
    <cellStyle name="Note 5 3 3 3 2 2" xfId="33654" xr:uid="{00000000-0005-0000-0000-000078830000}"/>
    <cellStyle name="Note 5 3 3 3 3" xfId="33655" xr:uid="{00000000-0005-0000-0000-000079830000}"/>
    <cellStyle name="Note 5 3 3 3 4" xfId="33656" xr:uid="{00000000-0005-0000-0000-00007A830000}"/>
    <cellStyle name="Note 5 3 3 4" xfId="33657" xr:uid="{00000000-0005-0000-0000-00007B830000}"/>
    <cellStyle name="Note 5 3 3 4 2" xfId="33658" xr:uid="{00000000-0005-0000-0000-00007C830000}"/>
    <cellStyle name="Note 5 3 3 4 2 2" xfId="33659" xr:uid="{00000000-0005-0000-0000-00007D830000}"/>
    <cellStyle name="Note 5 3 3 4 3" xfId="33660" xr:uid="{00000000-0005-0000-0000-00007E830000}"/>
    <cellStyle name="Note 5 3 3 4 4" xfId="33661" xr:uid="{00000000-0005-0000-0000-00007F830000}"/>
    <cellStyle name="Note 5 3 3 5" xfId="33662" xr:uid="{00000000-0005-0000-0000-000080830000}"/>
    <cellStyle name="Note 5 3 3 5 2" xfId="33663" xr:uid="{00000000-0005-0000-0000-000081830000}"/>
    <cellStyle name="Note 5 3 3 5 2 2" xfId="33664" xr:uid="{00000000-0005-0000-0000-000082830000}"/>
    <cellStyle name="Note 5 3 3 5 3" xfId="33665" xr:uid="{00000000-0005-0000-0000-000083830000}"/>
    <cellStyle name="Note 5 3 3 6" xfId="33666" xr:uid="{00000000-0005-0000-0000-000084830000}"/>
    <cellStyle name="Note 5 3 3 6 2" xfId="33667" xr:uid="{00000000-0005-0000-0000-000085830000}"/>
    <cellStyle name="Note 5 3 3 6 2 2" xfId="33668" xr:uid="{00000000-0005-0000-0000-000086830000}"/>
    <cellStyle name="Note 5 3 3 6 3" xfId="33669" xr:uid="{00000000-0005-0000-0000-000087830000}"/>
    <cellStyle name="Note 5 3 3 7" xfId="33670" xr:uid="{00000000-0005-0000-0000-000088830000}"/>
    <cellStyle name="Note 5 3 3 7 2" xfId="33671" xr:uid="{00000000-0005-0000-0000-000089830000}"/>
    <cellStyle name="Note 5 3 3 7 2 2" xfId="33672" xr:uid="{00000000-0005-0000-0000-00008A830000}"/>
    <cellStyle name="Note 5 3 3 7 3" xfId="33673" xr:uid="{00000000-0005-0000-0000-00008B830000}"/>
    <cellStyle name="Note 5 3 3 8" xfId="33674" xr:uid="{00000000-0005-0000-0000-00008C830000}"/>
    <cellStyle name="Note 5 3 3 8 2" xfId="33675" xr:uid="{00000000-0005-0000-0000-00008D830000}"/>
    <cellStyle name="Note 5 3 3 8 2 2" xfId="33676" xr:uid="{00000000-0005-0000-0000-00008E830000}"/>
    <cellStyle name="Note 5 3 3 8 3" xfId="33677" xr:uid="{00000000-0005-0000-0000-00008F830000}"/>
    <cellStyle name="Note 5 3 3 9" xfId="33678" xr:uid="{00000000-0005-0000-0000-000090830000}"/>
    <cellStyle name="Note 5 3 3 9 2" xfId="33679" xr:uid="{00000000-0005-0000-0000-000091830000}"/>
    <cellStyle name="Note 5 3 3 9 2 2" xfId="33680" xr:uid="{00000000-0005-0000-0000-000092830000}"/>
    <cellStyle name="Note 5 3 3 9 3" xfId="33681" xr:uid="{00000000-0005-0000-0000-000093830000}"/>
    <cellStyle name="Note 5 3 4" xfId="33682" xr:uid="{00000000-0005-0000-0000-000094830000}"/>
    <cellStyle name="Note 5 3 4 10" xfId="33683" xr:uid="{00000000-0005-0000-0000-000095830000}"/>
    <cellStyle name="Note 5 3 4 10 2" xfId="33684" xr:uid="{00000000-0005-0000-0000-000096830000}"/>
    <cellStyle name="Note 5 3 4 10 2 2" xfId="33685" xr:uid="{00000000-0005-0000-0000-000097830000}"/>
    <cellStyle name="Note 5 3 4 10 3" xfId="33686" xr:uid="{00000000-0005-0000-0000-000098830000}"/>
    <cellStyle name="Note 5 3 4 11" xfId="33687" xr:uid="{00000000-0005-0000-0000-000099830000}"/>
    <cellStyle name="Note 5 3 4 11 2" xfId="33688" xr:uid="{00000000-0005-0000-0000-00009A830000}"/>
    <cellStyle name="Note 5 3 4 11 2 2" xfId="33689" xr:uid="{00000000-0005-0000-0000-00009B830000}"/>
    <cellStyle name="Note 5 3 4 11 3" xfId="33690" xr:uid="{00000000-0005-0000-0000-00009C830000}"/>
    <cellStyle name="Note 5 3 4 12" xfId="33691" xr:uid="{00000000-0005-0000-0000-00009D830000}"/>
    <cellStyle name="Note 5 3 4 12 2" xfId="33692" xr:uid="{00000000-0005-0000-0000-00009E830000}"/>
    <cellStyle name="Note 5 3 4 12 2 2" xfId="33693" xr:uid="{00000000-0005-0000-0000-00009F830000}"/>
    <cellStyle name="Note 5 3 4 12 3" xfId="33694" xr:uid="{00000000-0005-0000-0000-0000A0830000}"/>
    <cellStyle name="Note 5 3 4 13" xfId="33695" xr:uid="{00000000-0005-0000-0000-0000A1830000}"/>
    <cellStyle name="Note 5 3 4 13 2" xfId="33696" xr:uid="{00000000-0005-0000-0000-0000A2830000}"/>
    <cellStyle name="Note 5 3 4 13 2 2" xfId="33697" xr:uid="{00000000-0005-0000-0000-0000A3830000}"/>
    <cellStyle name="Note 5 3 4 13 3" xfId="33698" xr:uid="{00000000-0005-0000-0000-0000A4830000}"/>
    <cellStyle name="Note 5 3 4 14" xfId="33699" xr:uid="{00000000-0005-0000-0000-0000A5830000}"/>
    <cellStyle name="Note 5 3 4 14 2" xfId="33700" xr:uid="{00000000-0005-0000-0000-0000A6830000}"/>
    <cellStyle name="Note 5 3 4 14 2 2" xfId="33701" xr:uid="{00000000-0005-0000-0000-0000A7830000}"/>
    <cellStyle name="Note 5 3 4 14 3" xfId="33702" xr:uid="{00000000-0005-0000-0000-0000A8830000}"/>
    <cellStyle name="Note 5 3 4 15" xfId="33703" xr:uid="{00000000-0005-0000-0000-0000A9830000}"/>
    <cellStyle name="Note 5 3 4 15 2" xfId="33704" xr:uid="{00000000-0005-0000-0000-0000AA830000}"/>
    <cellStyle name="Note 5 3 4 15 2 2" xfId="33705" xr:uid="{00000000-0005-0000-0000-0000AB830000}"/>
    <cellStyle name="Note 5 3 4 15 3" xfId="33706" xr:uid="{00000000-0005-0000-0000-0000AC830000}"/>
    <cellStyle name="Note 5 3 4 16" xfId="33707" xr:uid="{00000000-0005-0000-0000-0000AD830000}"/>
    <cellStyle name="Note 5 3 4 16 2" xfId="33708" xr:uid="{00000000-0005-0000-0000-0000AE830000}"/>
    <cellStyle name="Note 5 3 4 16 2 2" xfId="33709" xr:uid="{00000000-0005-0000-0000-0000AF830000}"/>
    <cellStyle name="Note 5 3 4 16 3" xfId="33710" xr:uid="{00000000-0005-0000-0000-0000B0830000}"/>
    <cellStyle name="Note 5 3 4 17" xfId="33711" xr:uid="{00000000-0005-0000-0000-0000B1830000}"/>
    <cellStyle name="Note 5 3 4 17 2" xfId="33712" xr:uid="{00000000-0005-0000-0000-0000B2830000}"/>
    <cellStyle name="Note 5 3 4 17 2 2" xfId="33713" xr:uid="{00000000-0005-0000-0000-0000B3830000}"/>
    <cellStyle name="Note 5 3 4 17 3" xfId="33714" xr:uid="{00000000-0005-0000-0000-0000B4830000}"/>
    <cellStyle name="Note 5 3 4 18" xfId="33715" xr:uid="{00000000-0005-0000-0000-0000B5830000}"/>
    <cellStyle name="Note 5 3 4 18 2" xfId="33716" xr:uid="{00000000-0005-0000-0000-0000B6830000}"/>
    <cellStyle name="Note 5 3 4 18 2 2" xfId="33717" xr:uid="{00000000-0005-0000-0000-0000B7830000}"/>
    <cellStyle name="Note 5 3 4 18 3" xfId="33718" xr:uid="{00000000-0005-0000-0000-0000B8830000}"/>
    <cellStyle name="Note 5 3 4 19" xfId="33719" xr:uid="{00000000-0005-0000-0000-0000B9830000}"/>
    <cellStyle name="Note 5 3 4 19 2" xfId="33720" xr:uid="{00000000-0005-0000-0000-0000BA830000}"/>
    <cellStyle name="Note 5 3 4 19 2 2" xfId="33721" xr:uid="{00000000-0005-0000-0000-0000BB830000}"/>
    <cellStyle name="Note 5 3 4 19 3" xfId="33722" xr:uid="{00000000-0005-0000-0000-0000BC830000}"/>
    <cellStyle name="Note 5 3 4 2" xfId="33723" xr:uid="{00000000-0005-0000-0000-0000BD830000}"/>
    <cellStyle name="Note 5 3 4 2 10" xfId="33724" xr:uid="{00000000-0005-0000-0000-0000BE830000}"/>
    <cellStyle name="Note 5 3 4 2 10 2" xfId="33725" xr:uid="{00000000-0005-0000-0000-0000BF830000}"/>
    <cellStyle name="Note 5 3 4 2 10 2 2" xfId="33726" xr:uid="{00000000-0005-0000-0000-0000C0830000}"/>
    <cellStyle name="Note 5 3 4 2 10 3" xfId="33727" xr:uid="{00000000-0005-0000-0000-0000C1830000}"/>
    <cellStyle name="Note 5 3 4 2 11" xfId="33728" xr:uid="{00000000-0005-0000-0000-0000C2830000}"/>
    <cellStyle name="Note 5 3 4 2 11 2" xfId="33729" xr:uid="{00000000-0005-0000-0000-0000C3830000}"/>
    <cellStyle name="Note 5 3 4 2 11 2 2" xfId="33730" xr:uid="{00000000-0005-0000-0000-0000C4830000}"/>
    <cellStyle name="Note 5 3 4 2 11 3" xfId="33731" xr:uid="{00000000-0005-0000-0000-0000C5830000}"/>
    <cellStyle name="Note 5 3 4 2 12" xfId="33732" xr:uid="{00000000-0005-0000-0000-0000C6830000}"/>
    <cellStyle name="Note 5 3 4 2 12 2" xfId="33733" xr:uid="{00000000-0005-0000-0000-0000C7830000}"/>
    <cellStyle name="Note 5 3 4 2 12 2 2" xfId="33734" xr:uid="{00000000-0005-0000-0000-0000C8830000}"/>
    <cellStyle name="Note 5 3 4 2 12 3" xfId="33735" xr:uid="{00000000-0005-0000-0000-0000C9830000}"/>
    <cellStyle name="Note 5 3 4 2 13" xfId="33736" xr:uid="{00000000-0005-0000-0000-0000CA830000}"/>
    <cellStyle name="Note 5 3 4 2 13 2" xfId="33737" xr:uid="{00000000-0005-0000-0000-0000CB830000}"/>
    <cellStyle name="Note 5 3 4 2 13 2 2" xfId="33738" xr:uid="{00000000-0005-0000-0000-0000CC830000}"/>
    <cellStyle name="Note 5 3 4 2 13 3" xfId="33739" xr:uid="{00000000-0005-0000-0000-0000CD830000}"/>
    <cellStyle name="Note 5 3 4 2 14" xfId="33740" xr:uid="{00000000-0005-0000-0000-0000CE830000}"/>
    <cellStyle name="Note 5 3 4 2 14 2" xfId="33741" xr:uid="{00000000-0005-0000-0000-0000CF830000}"/>
    <cellStyle name="Note 5 3 4 2 14 2 2" xfId="33742" xr:uid="{00000000-0005-0000-0000-0000D0830000}"/>
    <cellStyle name="Note 5 3 4 2 14 3" xfId="33743" xr:uid="{00000000-0005-0000-0000-0000D1830000}"/>
    <cellStyle name="Note 5 3 4 2 15" xfId="33744" xr:uid="{00000000-0005-0000-0000-0000D2830000}"/>
    <cellStyle name="Note 5 3 4 2 15 2" xfId="33745" xr:uid="{00000000-0005-0000-0000-0000D3830000}"/>
    <cellStyle name="Note 5 3 4 2 15 2 2" xfId="33746" xr:uid="{00000000-0005-0000-0000-0000D4830000}"/>
    <cellStyle name="Note 5 3 4 2 15 3" xfId="33747" xr:uid="{00000000-0005-0000-0000-0000D5830000}"/>
    <cellStyle name="Note 5 3 4 2 16" xfId="33748" xr:uid="{00000000-0005-0000-0000-0000D6830000}"/>
    <cellStyle name="Note 5 3 4 2 16 2" xfId="33749" xr:uid="{00000000-0005-0000-0000-0000D7830000}"/>
    <cellStyle name="Note 5 3 4 2 16 2 2" xfId="33750" xr:uid="{00000000-0005-0000-0000-0000D8830000}"/>
    <cellStyle name="Note 5 3 4 2 16 3" xfId="33751" xr:uid="{00000000-0005-0000-0000-0000D9830000}"/>
    <cellStyle name="Note 5 3 4 2 17" xfId="33752" xr:uid="{00000000-0005-0000-0000-0000DA830000}"/>
    <cellStyle name="Note 5 3 4 2 17 2" xfId="33753" xr:uid="{00000000-0005-0000-0000-0000DB830000}"/>
    <cellStyle name="Note 5 3 4 2 17 2 2" xfId="33754" xr:uid="{00000000-0005-0000-0000-0000DC830000}"/>
    <cellStyle name="Note 5 3 4 2 17 3" xfId="33755" xr:uid="{00000000-0005-0000-0000-0000DD830000}"/>
    <cellStyle name="Note 5 3 4 2 18" xfId="33756" xr:uid="{00000000-0005-0000-0000-0000DE830000}"/>
    <cellStyle name="Note 5 3 4 2 18 2" xfId="33757" xr:uid="{00000000-0005-0000-0000-0000DF830000}"/>
    <cellStyle name="Note 5 3 4 2 18 2 2" xfId="33758" xr:uid="{00000000-0005-0000-0000-0000E0830000}"/>
    <cellStyle name="Note 5 3 4 2 18 3" xfId="33759" xr:uid="{00000000-0005-0000-0000-0000E1830000}"/>
    <cellStyle name="Note 5 3 4 2 19" xfId="33760" xr:uid="{00000000-0005-0000-0000-0000E2830000}"/>
    <cellStyle name="Note 5 3 4 2 19 2" xfId="33761" xr:uid="{00000000-0005-0000-0000-0000E3830000}"/>
    <cellStyle name="Note 5 3 4 2 19 2 2" xfId="33762" xr:uid="{00000000-0005-0000-0000-0000E4830000}"/>
    <cellStyle name="Note 5 3 4 2 19 3" xfId="33763" xr:uid="{00000000-0005-0000-0000-0000E5830000}"/>
    <cellStyle name="Note 5 3 4 2 2" xfId="33764" xr:uid="{00000000-0005-0000-0000-0000E6830000}"/>
    <cellStyle name="Note 5 3 4 2 2 2" xfId="33765" xr:uid="{00000000-0005-0000-0000-0000E7830000}"/>
    <cellStyle name="Note 5 3 4 2 2 2 2" xfId="33766" xr:uid="{00000000-0005-0000-0000-0000E8830000}"/>
    <cellStyle name="Note 5 3 4 2 2 3" xfId="33767" xr:uid="{00000000-0005-0000-0000-0000E9830000}"/>
    <cellStyle name="Note 5 3 4 2 2 4" xfId="33768" xr:uid="{00000000-0005-0000-0000-0000EA830000}"/>
    <cellStyle name="Note 5 3 4 2 20" xfId="33769" xr:uid="{00000000-0005-0000-0000-0000EB830000}"/>
    <cellStyle name="Note 5 3 4 2 20 2" xfId="33770" xr:uid="{00000000-0005-0000-0000-0000EC830000}"/>
    <cellStyle name="Note 5 3 4 2 20 2 2" xfId="33771" xr:uid="{00000000-0005-0000-0000-0000ED830000}"/>
    <cellStyle name="Note 5 3 4 2 20 3" xfId="33772" xr:uid="{00000000-0005-0000-0000-0000EE830000}"/>
    <cellStyle name="Note 5 3 4 2 21" xfId="33773" xr:uid="{00000000-0005-0000-0000-0000EF830000}"/>
    <cellStyle name="Note 5 3 4 2 21 2" xfId="33774" xr:uid="{00000000-0005-0000-0000-0000F0830000}"/>
    <cellStyle name="Note 5 3 4 2 22" xfId="33775" xr:uid="{00000000-0005-0000-0000-0000F1830000}"/>
    <cellStyle name="Note 5 3 4 2 23" xfId="33776" xr:uid="{00000000-0005-0000-0000-0000F2830000}"/>
    <cellStyle name="Note 5 3 4 2 3" xfId="33777" xr:uid="{00000000-0005-0000-0000-0000F3830000}"/>
    <cellStyle name="Note 5 3 4 2 3 2" xfId="33778" xr:uid="{00000000-0005-0000-0000-0000F4830000}"/>
    <cellStyle name="Note 5 3 4 2 3 2 2" xfId="33779" xr:uid="{00000000-0005-0000-0000-0000F5830000}"/>
    <cellStyle name="Note 5 3 4 2 3 3" xfId="33780" xr:uid="{00000000-0005-0000-0000-0000F6830000}"/>
    <cellStyle name="Note 5 3 4 2 4" xfId="33781" xr:uid="{00000000-0005-0000-0000-0000F7830000}"/>
    <cellStyle name="Note 5 3 4 2 4 2" xfId="33782" xr:uid="{00000000-0005-0000-0000-0000F8830000}"/>
    <cellStyle name="Note 5 3 4 2 4 2 2" xfId="33783" xr:uid="{00000000-0005-0000-0000-0000F9830000}"/>
    <cellStyle name="Note 5 3 4 2 4 3" xfId="33784" xr:uid="{00000000-0005-0000-0000-0000FA830000}"/>
    <cellStyle name="Note 5 3 4 2 5" xfId="33785" xr:uid="{00000000-0005-0000-0000-0000FB830000}"/>
    <cellStyle name="Note 5 3 4 2 5 2" xfId="33786" xr:uid="{00000000-0005-0000-0000-0000FC830000}"/>
    <cellStyle name="Note 5 3 4 2 5 2 2" xfId="33787" xr:uid="{00000000-0005-0000-0000-0000FD830000}"/>
    <cellStyle name="Note 5 3 4 2 5 3" xfId="33788" xr:uid="{00000000-0005-0000-0000-0000FE830000}"/>
    <cellStyle name="Note 5 3 4 2 6" xfId="33789" xr:uid="{00000000-0005-0000-0000-0000FF830000}"/>
    <cellStyle name="Note 5 3 4 2 6 2" xfId="33790" xr:uid="{00000000-0005-0000-0000-000000840000}"/>
    <cellStyle name="Note 5 3 4 2 6 2 2" xfId="33791" xr:uid="{00000000-0005-0000-0000-000001840000}"/>
    <cellStyle name="Note 5 3 4 2 6 3" xfId="33792" xr:uid="{00000000-0005-0000-0000-000002840000}"/>
    <cellStyle name="Note 5 3 4 2 7" xfId="33793" xr:uid="{00000000-0005-0000-0000-000003840000}"/>
    <cellStyle name="Note 5 3 4 2 7 2" xfId="33794" xr:uid="{00000000-0005-0000-0000-000004840000}"/>
    <cellStyle name="Note 5 3 4 2 7 2 2" xfId="33795" xr:uid="{00000000-0005-0000-0000-000005840000}"/>
    <cellStyle name="Note 5 3 4 2 7 3" xfId="33796" xr:uid="{00000000-0005-0000-0000-000006840000}"/>
    <cellStyle name="Note 5 3 4 2 8" xfId="33797" xr:uid="{00000000-0005-0000-0000-000007840000}"/>
    <cellStyle name="Note 5 3 4 2 8 2" xfId="33798" xr:uid="{00000000-0005-0000-0000-000008840000}"/>
    <cellStyle name="Note 5 3 4 2 8 2 2" xfId="33799" xr:uid="{00000000-0005-0000-0000-000009840000}"/>
    <cellStyle name="Note 5 3 4 2 8 3" xfId="33800" xr:uid="{00000000-0005-0000-0000-00000A840000}"/>
    <cellStyle name="Note 5 3 4 2 9" xfId="33801" xr:uid="{00000000-0005-0000-0000-00000B840000}"/>
    <cellStyle name="Note 5 3 4 2 9 2" xfId="33802" xr:uid="{00000000-0005-0000-0000-00000C840000}"/>
    <cellStyle name="Note 5 3 4 2 9 2 2" xfId="33803" xr:uid="{00000000-0005-0000-0000-00000D840000}"/>
    <cellStyle name="Note 5 3 4 2 9 3" xfId="33804" xr:uid="{00000000-0005-0000-0000-00000E840000}"/>
    <cellStyle name="Note 5 3 4 20" xfId="33805" xr:uid="{00000000-0005-0000-0000-00000F840000}"/>
    <cellStyle name="Note 5 3 4 20 2" xfId="33806" xr:uid="{00000000-0005-0000-0000-000010840000}"/>
    <cellStyle name="Note 5 3 4 20 2 2" xfId="33807" xr:uid="{00000000-0005-0000-0000-000011840000}"/>
    <cellStyle name="Note 5 3 4 20 3" xfId="33808" xr:uid="{00000000-0005-0000-0000-000012840000}"/>
    <cellStyle name="Note 5 3 4 21" xfId="33809" xr:uid="{00000000-0005-0000-0000-000013840000}"/>
    <cellStyle name="Note 5 3 4 21 2" xfId="33810" xr:uid="{00000000-0005-0000-0000-000014840000}"/>
    <cellStyle name="Note 5 3 4 21 2 2" xfId="33811" xr:uid="{00000000-0005-0000-0000-000015840000}"/>
    <cellStyle name="Note 5 3 4 21 3" xfId="33812" xr:uid="{00000000-0005-0000-0000-000016840000}"/>
    <cellStyle name="Note 5 3 4 22" xfId="33813" xr:uid="{00000000-0005-0000-0000-000017840000}"/>
    <cellStyle name="Note 5 3 4 22 2" xfId="33814" xr:uid="{00000000-0005-0000-0000-000018840000}"/>
    <cellStyle name="Note 5 3 4 23" xfId="33815" xr:uid="{00000000-0005-0000-0000-000019840000}"/>
    <cellStyle name="Note 5 3 4 24" xfId="33816" xr:uid="{00000000-0005-0000-0000-00001A840000}"/>
    <cellStyle name="Note 5 3 4 3" xfId="33817" xr:uid="{00000000-0005-0000-0000-00001B840000}"/>
    <cellStyle name="Note 5 3 4 3 2" xfId="33818" xr:uid="{00000000-0005-0000-0000-00001C840000}"/>
    <cellStyle name="Note 5 3 4 3 2 2" xfId="33819" xr:uid="{00000000-0005-0000-0000-00001D840000}"/>
    <cellStyle name="Note 5 3 4 3 3" xfId="33820" xr:uid="{00000000-0005-0000-0000-00001E840000}"/>
    <cellStyle name="Note 5 3 4 3 4" xfId="33821" xr:uid="{00000000-0005-0000-0000-00001F840000}"/>
    <cellStyle name="Note 5 3 4 4" xfId="33822" xr:uid="{00000000-0005-0000-0000-000020840000}"/>
    <cellStyle name="Note 5 3 4 4 2" xfId="33823" xr:uid="{00000000-0005-0000-0000-000021840000}"/>
    <cellStyle name="Note 5 3 4 4 2 2" xfId="33824" xr:uid="{00000000-0005-0000-0000-000022840000}"/>
    <cellStyle name="Note 5 3 4 4 3" xfId="33825" xr:uid="{00000000-0005-0000-0000-000023840000}"/>
    <cellStyle name="Note 5 3 4 4 4" xfId="33826" xr:uid="{00000000-0005-0000-0000-000024840000}"/>
    <cellStyle name="Note 5 3 4 5" xfId="33827" xr:uid="{00000000-0005-0000-0000-000025840000}"/>
    <cellStyle name="Note 5 3 4 5 2" xfId="33828" xr:uid="{00000000-0005-0000-0000-000026840000}"/>
    <cellStyle name="Note 5 3 4 5 2 2" xfId="33829" xr:uid="{00000000-0005-0000-0000-000027840000}"/>
    <cellStyle name="Note 5 3 4 5 3" xfId="33830" xr:uid="{00000000-0005-0000-0000-000028840000}"/>
    <cellStyle name="Note 5 3 4 6" xfId="33831" xr:uid="{00000000-0005-0000-0000-000029840000}"/>
    <cellStyle name="Note 5 3 4 6 2" xfId="33832" xr:uid="{00000000-0005-0000-0000-00002A840000}"/>
    <cellStyle name="Note 5 3 4 6 2 2" xfId="33833" xr:uid="{00000000-0005-0000-0000-00002B840000}"/>
    <cellStyle name="Note 5 3 4 6 3" xfId="33834" xr:uid="{00000000-0005-0000-0000-00002C840000}"/>
    <cellStyle name="Note 5 3 4 7" xfId="33835" xr:uid="{00000000-0005-0000-0000-00002D840000}"/>
    <cellStyle name="Note 5 3 4 7 2" xfId="33836" xr:uid="{00000000-0005-0000-0000-00002E840000}"/>
    <cellStyle name="Note 5 3 4 7 2 2" xfId="33837" xr:uid="{00000000-0005-0000-0000-00002F840000}"/>
    <cellStyle name="Note 5 3 4 7 3" xfId="33838" xr:uid="{00000000-0005-0000-0000-000030840000}"/>
    <cellStyle name="Note 5 3 4 8" xfId="33839" xr:uid="{00000000-0005-0000-0000-000031840000}"/>
    <cellStyle name="Note 5 3 4 8 2" xfId="33840" xr:uid="{00000000-0005-0000-0000-000032840000}"/>
    <cellStyle name="Note 5 3 4 8 2 2" xfId="33841" xr:uid="{00000000-0005-0000-0000-000033840000}"/>
    <cellStyle name="Note 5 3 4 8 3" xfId="33842" xr:uid="{00000000-0005-0000-0000-000034840000}"/>
    <cellStyle name="Note 5 3 4 9" xfId="33843" xr:uid="{00000000-0005-0000-0000-000035840000}"/>
    <cellStyle name="Note 5 3 4 9 2" xfId="33844" xr:uid="{00000000-0005-0000-0000-000036840000}"/>
    <cellStyle name="Note 5 3 4 9 2 2" xfId="33845" xr:uid="{00000000-0005-0000-0000-000037840000}"/>
    <cellStyle name="Note 5 3 4 9 3" xfId="33846" xr:uid="{00000000-0005-0000-0000-000038840000}"/>
    <cellStyle name="Note 5 3 5" xfId="33847" xr:uid="{00000000-0005-0000-0000-000039840000}"/>
    <cellStyle name="Note 5 3 5 10" xfId="33848" xr:uid="{00000000-0005-0000-0000-00003A840000}"/>
    <cellStyle name="Note 5 3 5 10 2" xfId="33849" xr:uid="{00000000-0005-0000-0000-00003B840000}"/>
    <cellStyle name="Note 5 3 5 10 2 2" xfId="33850" xr:uid="{00000000-0005-0000-0000-00003C840000}"/>
    <cellStyle name="Note 5 3 5 10 3" xfId="33851" xr:uid="{00000000-0005-0000-0000-00003D840000}"/>
    <cellStyle name="Note 5 3 5 11" xfId="33852" xr:uid="{00000000-0005-0000-0000-00003E840000}"/>
    <cellStyle name="Note 5 3 5 11 2" xfId="33853" xr:uid="{00000000-0005-0000-0000-00003F840000}"/>
    <cellStyle name="Note 5 3 5 11 2 2" xfId="33854" xr:uid="{00000000-0005-0000-0000-000040840000}"/>
    <cellStyle name="Note 5 3 5 11 3" xfId="33855" xr:uid="{00000000-0005-0000-0000-000041840000}"/>
    <cellStyle name="Note 5 3 5 12" xfId="33856" xr:uid="{00000000-0005-0000-0000-000042840000}"/>
    <cellStyle name="Note 5 3 5 12 2" xfId="33857" xr:uid="{00000000-0005-0000-0000-000043840000}"/>
    <cellStyle name="Note 5 3 5 12 2 2" xfId="33858" xr:uid="{00000000-0005-0000-0000-000044840000}"/>
    <cellStyle name="Note 5 3 5 12 3" xfId="33859" xr:uid="{00000000-0005-0000-0000-000045840000}"/>
    <cellStyle name="Note 5 3 5 13" xfId="33860" xr:uid="{00000000-0005-0000-0000-000046840000}"/>
    <cellStyle name="Note 5 3 5 13 2" xfId="33861" xr:uid="{00000000-0005-0000-0000-000047840000}"/>
    <cellStyle name="Note 5 3 5 13 2 2" xfId="33862" xr:uid="{00000000-0005-0000-0000-000048840000}"/>
    <cellStyle name="Note 5 3 5 13 3" xfId="33863" xr:uid="{00000000-0005-0000-0000-000049840000}"/>
    <cellStyle name="Note 5 3 5 14" xfId="33864" xr:uid="{00000000-0005-0000-0000-00004A840000}"/>
    <cellStyle name="Note 5 3 5 14 2" xfId="33865" xr:uid="{00000000-0005-0000-0000-00004B840000}"/>
    <cellStyle name="Note 5 3 5 14 2 2" xfId="33866" xr:uid="{00000000-0005-0000-0000-00004C840000}"/>
    <cellStyle name="Note 5 3 5 14 3" xfId="33867" xr:uid="{00000000-0005-0000-0000-00004D840000}"/>
    <cellStyle name="Note 5 3 5 15" xfId="33868" xr:uid="{00000000-0005-0000-0000-00004E840000}"/>
    <cellStyle name="Note 5 3 5 15 2" xfId="33869" xr:uid="{00000000-0005-0000-0000-00004F840000}"/>
    <cellStyle name="Note 5 3 5 15 2 2" xfId="33870" xr:uid="{00000000-0005-0000-0000-000050840000}"/>
    <cellStyle name="Note 5 3 5 15 3" xfId="33871" xr:uid="{00000000-0005-0000-0000-000051840000}"/>
    <cellStyle name="Note 5 3 5 16" xfId="33872" xr:uid="{00000000-0005-0000-0000-000052840000}"/>
    <cellStyle name="Note 5 3 5 16 2" xfId="33873" xr:uid="{00000000-0005-0000-0000-000053840000}"/>
    <cellStyle name="Note 5 3 5 16 2 2" xfId="33874" xr:uid="{00000000-0005-0000-0000-000054840000}"/>
    <cellStyle name="Note 5 3 5 16 3" xfId="33875" xr:uid="{00000000-0005-0000-0000-000055840000}"/>
    <cellStyle name="Note 5 3 5 17" xfId="33876" xr:uid="{00000000-0005-0000-0000-000056840000}"/>
    <cellStyle name="Note 5 3 5 17 2" xfId="33877" xr:uid="{00000000-0005-0000-0000-000057840000}"/>
    <cellStyle name="Note 5 3 5 17 2 2" xfId="33878" xr:uid="{00000000-0005-0000-0000-000058840000}"/>
    <cellStyle name="Note 5 3 5 17 3" xfId="33879" xr:uid="{00000000-0005-0000-0000-000059840000}"/>
    <cellStyle name="Note 5 3 5 18" xfId="33880" xr:uid="{00000000-0005-0000-0000-00005A840000}"/>
    <cellStyle name="Note 5 3 5 18 2" xfId="33881" xr:uid="{00000000-0005-0000-0000-00005B840000}"/>
    <cellStyle name="Note 5 3 5 18 2 2" xfId="33882" xr:uid="{00000000-0005-0000-0000-00005C840000}"/>
    <cellStyle name="Note 5 3 5 18 3" xfId="33883" xr:uid="{00000000-0005-0000-0000-00005D840000}"/>
    <cellStyle name="Note 5 3 5 19" xfId="33884" xr:uid="{00000000-0005-0000-0000-00005E840000}"/>
    <cellStyle name="Note 5 3 5 19 2" xfId="33885" xr:uid="{00000000-0005-0000-0000-00005F840000}"/>
    <cellStyle name="Note 5 3 5 19 2 2" xfId="33886" xr:uid="{00000000-0005-0000-0000-000060840000}"/>
    <cellStyle name="Note 5 3 5 19 3" xfId="33887" xr:uid="{00000000-0005-0000-0000-000061840000}"/>
    <cellStyle name="Note 5 3 5 2" xfId="33888" xr:uid="{00000000-0005-0000-0000-000062840000}"/>
    <cellStyle name="Note 5 3 5 2 2" xfId="33889" xr:uid="{00000000-0005-0000-0000-000063840000}"/>
    <cellStyle name="Note 5 3 5 2 2 2" xfId="33890" xr:uid="{00000000-0005-0000-0000-000064840000}"/>
    <cellStyle name="Note 5 3 5 2 3" xfId="33891" xr:uid="{00000000-0005-0000-0000-000065840000}"/>
    <cellStyle name="Note 5 3 5 2 4" xfId="33892" xr:uid="{00000000-0005-0000-0000-000066840000}"/>
    <cellStyle name="Note 5 3 5 20" xfId="33893" xr:uid="{00000000-0005-0000-0000-000067840000}"/>
    <cellStyle name="Note 5 3 5 20 2" xfId="33894" xr:uid="{00000000-0005-0000-0000-000068840000}"/>
    <cellStyle name="Note 5 3 5 20 2 2" xfId="33895" xr:uid="{00000000-0005-0000-0000-000069840000}"/>
    <cellStyle name="Note 5 3 5 20 3" xfId="33896" xr:uid="{00000000-0005-0000-0000-00006A840000}"/>
    <cellStyle name="Note 5 3 5 21" xfId="33897" xr:uid="{00000000-0005-0000-0000-00006B840000}"/>
    <cellStyle name="Note 5 3 5 21 2" xfId="33898" xr:uid="{00000000-0005-0000-0000-00006C840000}"/>
    <cellStyle name="Note 5 3 5 22" xfId="33899" xr:uid="{00000000-0005-0000-0000-00006D840000}"/>
    <cellStyle name="Note 5 3 5 23" xfId="33900" xr:uid="{00000000-0005-0000-0000-00006E840000}"/>
    <cellStyle name="Note 5 3 5 3" xfId="33901" xr:uid="{00000000-0005-0000-0000-00006F840000}"/>
    <cellStyle name="Note 5 3 5 3 2" xfId="33902" xr:uid="{00000000-0005-0000-0000-000070840000}"/>
    <cellStyle name="Note 5 3 5 3 2 2" xfId="33903" xr:uid="{00000000-0005-0000-0000-000071840000}"/>
    <cellStyle name="Note 5 3 5 3 3" xfId="33904" xr:uid="{00000000-0005-0000-0000-000072840000}"/>
    <cellStyle name="Note 5 3 5 4" xfId="33905" xr:uid="{00000000-0005-0000-0000-000073840000}"/>
    <cellStyle name="Note 5 3 5 4 2" xfId="33906" xr:uid="{00000000-0005-0000-0000-000074840000}"/>
    <cellStyle name="Note 5 3 5 4 2 2" xfId="33907" xr:uid="{00000000-0005-0000-0000-000075840000}"/>
    <cellStyle name="Note 5 3 5 4 3" xfId="33908" xr:uid="{00000000-0005-0000-0000-000076840000}"/>
    <cellStyle name="Note 5 3 5 5" xfId="33909" xr:uid="{00000000-0005-0000-0000-000077840000}"/>
    <cellStyle name="Note 5 3 5 5 2" xfId="33910" xr:uid="{00000000-0005-0000-0000-000078840000}"/>
    <cellStyle name="Note 5 3 5 5 2 2" xfId="33911" xr:uid="{00000000-0005-0000-0000-000079840000}"/>
    <cellStyle name="Note 5 3 5 5 3" xfId="33912" xr:uid="{00000000-0005-0000-0000-00007A840000}"/>
    <cellStyle name="Note 5 3 5 6" xfId="33913" xr:uid="{00000000-0005-0000-0000-00007B840000}"/>
    <cellStyle name="Note 5 3 5 6 2" xfId="33914" xr:uid="{00000000-0005-0000-0000-00007C840000}"/>
    <cellStyle name="Note 5 3 5 6 2 2" xfId="33915" xr:uid="{00000000-0005-0000-0000-00007D840000}"/>
    <cellStyle name="Note 5 3 5 6 3" xfId="33916" xr:uid="{00000000-0005-0000-0000-00007E840000}"/>
    <cellStyle name="Note 5 3 5 7" xfId="33917" xr:uid="{00000000-0005-0000-0000-00007F840000}"/>
    <cellStyle name="Note 5 3 5 7 2" xfId="33918" xr:uid="{00000000-0005-0000-0000-000080840000}"/>
    <cellStyle name="Note 5 3 5 7 2 2" xfId="33919" xr:uid="{00000000-0005-0000-0000-000081840000}"/>
    <cellStyle name="Note 5 3 5 7 3" xfId="33920" xr:uid="{00000000-0005-0000-0000-000082840000}"/>
    <cellStyle name="Note 5 3 5 8" xfId="33921" xr:uid="{00000000-0005-0000-0000-000083840000}"/>
    <cellStyle name="Note 5 3 5 8 2" xfId="33922" xr:uid="{00000000-0005-0000-0000-000084840000}"/>
    <cellStyle name="Note 5 3 5 8 2 2" xfId="33923" xr:uid="{00000000-0005-0000-0000-000085840000}"/>
    <cellStyle name="Note 5 3 5 8 3" xfId="33924" xr:uid="{00000000-0005-0000-0000-000086840000}"/>
    <cellStyle name="Note 5 3 5 9" xfId="33925" xr:uid="{00000000-0005-0000-0000-000087840000}"/>
    <cellStyle name="Note 5 3 5 9 2" xfId="33926" xr:uid="{00000000-0005-0000-0000-000088840000}"/>
    <cellStyle name="Note 5 3 5 9 2 2" xfId="33927" xr:uid="{00000000-0005-0000-0000-000089840000}"/>
    <cellStyle name="Note 5 3 5 9 3" xfId="33928" xr:uid="{00000000-0005-0000-0000-00008A840000}"/>
    <cellStyle name="Note 5 3 6" xfId="33929" xr:uid="{00000000-0005-0000-0000-00008B840000}"/>
    <cellStyle name="Note 5 3 6 2" xfId="33930" xr:uid="{00000000-0005-0000-0000-00008C840000}"/>
    <cellStyle name="Note 5 3 6 2 2" xfId="33931" xr:uid="{00000000-0005-0000-0000-00008D840000}"/>
    <cellStyle name="Note 5 3 6 3" xfId="33932" xr:uid="{00000000-0005-0000-0000-00008E840000}"/>
    <cellStyle name="Note 5 3 6 4" xfId="33933" xr:uid="{00000000-0005-0000-0000-00008F840000}"/>
    <cellStyle name="Note 5 3 7" xfId="33934" xr:uid="{00000000-0005-0000-0000-000090840000}"/>
    <cellStyle name="Note 5 3 7 2" xfId="33935" xr:uid="{00000000-0005-0000-0000-000091840000}"/>
    <cellStyle name="Note 5 3 7 2 2" xfId="33936" xr:uid="{00000000-0005-0000-0000-000092840000}"/>
    <cellStyle name="Note 5 3 7 3" xfId="33937" xr:uid="{00000000-0005-0000-0000-000093840000}"/>
    <cellStyle name="Note 5 3 8" xfId="33938" xr:uid="{00000000-0005-0000-0000-000094840000}"/>
    <cellStyle name="Note 5 3 8 2" xfId="33939" xr:uid="{00000000-0005-0000-0000-000095840000}"/>
    <cellStyle name="Note 5 3 8 2 2" xfId="33940" xr:uid="{00000000-0005-0000-0000-000096840000}"/>
    <cellStyle name="Note 5 3 8 3" xfId="33941" xr:uid="{00000000-0005-0000-0000-000097840000}"/>
    <cellStyle name="Note 5 3 9" xfId="33942" xr:uid="{00000000-0005-0000-0000-000098840000}"/>
    <cellStyle name="Note 5 3 9 2" xfId="33943" xr:uid="{00000000-0005-0000-0000-000099840000}"/>
    <cellStyle name="Note 5 3 9 2 2" xfId="33944" xr:uid="{00000000-0005-0000-0000-00009A840000}"/>
    <cellStyle name="Note 5 3 9 3" xfId="33945" xr:uid="{00000000-0005-0000-0000-00009B840000}"/>
    <cellStyle name="Note 5 4" xfId="33946" xr:uid="{00000000-0005-0000-0000-00009C840000}"/>
    <cellStyle name="Note 5 4 10" xfId="33947" xr:uid="{00000000-0005-0000-0000-00009D840000}"/>
    <cellStyle name="Note 5 4 10 2" xfId="33948" xr:uid="{00000000-0005-0000-0000-00009E840000}"/>
    <cellStyle name="Note 5 4 10 2 2" xfId="33949" xr:uid="{00000000-0005-0000-0000-00009F840000}"/>
    <cellStyle name="Note 5 4 10 3" xfId="33950" xr:uid="{00000000-0005-0000-0000-0000A0840000}"/>
    <cellStyle name="Note 5 4 11" xfId="33951" xr:uid="{00000000-0005-0000-0000-0000A1840000}"/>
    <cellStyle name="Note 5 4 11 2" xfId="33952" xr:uid="{00000000-0005-0000-0000-0000A2840000}"/>
    <cellStyle name="Note 5 4 11 2 2" xfId="33953" xr:uid="{00000000-0005-0000-0000-0000A3840000}"/>
    <cellStyle name="Note 5 4 11 3" xfId="33954" xr:uid="{00000000-0005-0000-0000-0000A4840000}"/>
    <cellStyle name="Note 5 4 12" xfId="33955" xr:uid="{00000000-0005-0000-0000-0000A5840000}"/>
    <cellStyle name="Note 5 4 12 2" xfId="33956" xr:uid="{00000000-0005-0000-0000-0000A6840000}"/>
    <cellStyle name="Note 5 4 12 2 2" xfId="33957" xr:uid="{00000000-0005-0000-0000-0000A7840000}"/>
    <cellStyle name="Note 5 4 12 3" xfId="33958" xr:uid="{00000000-0005-0000-0000-0000A8840000}"/>
    <cellStyle name="Note 5 4 13" xfId="33959" xr:uid="{00000000-0005-0000-0000-0000A9840000}"/>
    <cellStyle name="Note 5 4 13 2" xfId="33960" xr:uid="{00000000-0005-0000-0000-0000AA840000}"/>
    <cellStyle name="Note 5 4 13 2 2" xfId="33961" xr:uid="{00000000-0005-0000-0000-0000AB840000}"/>
    <cellStyle name="Note 5 4 13 3" xfId="33962" xr:uid="{00000000-0005-0000-0000-0000AC840000}"/>
    <cellStyle name="Note 5 4 14" xfId="33963" xr:uid="{00000000-0005-0000-0000-0000AD840000}"/>
    <cellStyle name="Note 5 4 14 2" xfId="33964" xr:uid="{00000000-0005-0000-0000-0000AE840000}"/>
    <cellStyle name="Note 5 4 14 2 2" xfId="33965" xr:uid="{00000000-0005-0000-0000-0000AF840000}"/>
    <cellStyle name="Note 5 4 14 3" xfId="33966" xr:uid="{00000000-0005-0000-0000-0000B0840000}"/>
    <cellStyle name="Note 5 4 15" xfId="33967" xr:uid="{00000000-0005-0000-0000-0000B1840000}"/>
    <cellStyle name="Note 5 4 15 2" xfId="33968" xr:uid="{00000000-0005-0000-0000-0000B2840000}"/>
    <cellStyle name="Note 5 4 15 2 2" xfId="33969" xr:uid="{00000000-0005-0000-0000-0000B3840000}"/>
    <cellStyle name="Note 5 4 15 3" xfId="33970" xr:uid="{00000000-0005-0000-0000-0000B4840000}"/>
    <cellStyle name="Note 5 4 16" xfId="33971" xr:uid="{00000000-0005-0000-0000-0000B5840000}"/>
    <cellStyle name="Note 5 4 16 2" xfId="33972" xr:uid="{00000000-0005-0000-0000-0000B6840000}"/>
    <cellStyle name="Note 5 4 16 2 2" xfId="33973" xr:uid="{00000000-0005-0000-0000-0000B7840000}"/>
    <cellStyle name="Note 5 4 16 3" xfId="33974" xr:uid="{00000000-0005-0000-0000-0000B8840000}"/>
    <cellStyle name="Note 5 4 17" xfId="33975" xr:uid="{00000000-0005-0000-0000-0000B9840000}"/>
    <cellStyle name="Note 5 4 17 2" xfId="33976" xr:uid="{00000000-0005-0000-0000-0000BA840000}"/>
    <cellStyle name="Note 5 4 17 2 2" xfId="33977" xr:uid="{00000000-0005-0000-0000-0000BB840000}"/>
    <cellStyle name="Note 5 4 17 3" xfId="33978" xr:uid="{00000000-0005-0000-0000-0000BC840000}"/>
    <cellStyle name="Note 5 4 18" xfId="33979" xr:uid="{00000000-0005-0000-0000-0000BD840000}"/>
    <cellStyle name="Note 5 4 18 2" xfId="33980" xr:uid="{00000000-0005-0000-0000-0000BE840000}"/>
    <cellStyle name="Note 5 4 19" xfId="33981" xr:uid="{00000000-0005-0000-0000-0000BF840000}"/>
    <cellStyle name="Note 5 4 2" xfId="33982" xr:uid="{00000000-0005-0000-0000-0000C0840000}"/>
    <cellStyle name="Note 5 4 2 10" xfId="33983" xr:uid="{00000000-0005-0000-0000-0000C1840000}"/>
    <cellStyle name="Note 5 4 2 10 2" xfId="33984" xr:uid="{00000000-0005-0000-0000-0000C2840000}"/>
    <cellStyle name="Note 5 4 2 10 2 2" xfId="33985" xr:uid="{00000000-0005-0000-0000-0000C3840000}"/>
    <cellStyle name="Note 5 4 2 10 3" xfId="33986" xr:uid="{00000000-0005-0000-0000-0000C4840000}"/>
    <cellStyle name="Note 5 4 2 11" xfId="33987" xr:uid="{00000000-0005-0000-0000-0000C5840000}"/>
    <cellStyle name="Note 5 4 2 11 2" xfId="33988" xr:uid="{00000000-0005-0000-0000-0000C6840000}"/>
    <cellStyle name="Note 5 4 2 11 2 2" xfId="33989" xr:uid="{00000000-0005-0000-0000-0000C7840000}"/>
    <cellStyle name="Note 5 4 2 11 3" xfId="33990" xr:uid="{00000000-0005-0000-0000-0000C8840000}"/>
    <cellStyle name="Note 5 4 2 12" xfId="33991" xr:uid="{00000000-0005-0000-0000-0000C9840000}"/>
    <cellStyle name="Note 5 4 2 12 2" xfId="33992" xr:uid="{00000000-0005-0000-0000-0000CA840000}"/>
    <cellStyle name="Note 5 4 2 12 2 2" xfId="33993" xr:uid="{00000000-0005-0000-0000-0000CB840000}"/>
    <cellStyle name="Note 5 4 2 12 3" xfId="33994" xr:uid="{00000000-0005-0000-0000-0000CC840000}"/>
    <cellStyle name="Note 5 4 2 13" xfId="33995" xr:uid="{00000000-0005-0000-0000-0000CD840000}"/>
    <cellStyle name="Note 5 4 2 13 2" xfId="33996" xr:uid="{00000000-0005-0000-0000-0000CE840000}"/>
    <cellStyle name="Note 5 4 2 13 2 2" xfId="33997" xr:uid="{00000000-0005-0000-0000-0000CF840000}"/>
    <cellStyle name="Note 5 4 2 13 3" xfId="33998" xr:uid="{00000000-0005-0000-0000-0000D0840000}"/>
    <cellStyle name="Note 5 4 2 14" xfId="33999" xr:uid="{00000000-0005-0000-0000-0000D1840000}"/>
    <cellStyle name="Note 5 4 2 14 2" xfId="34000" xr:uid="{00000000-0005-0000-0000-0000D2840000}"/>
    <cellStyle name="Note 5 4 2 14 2 2" xfId="34001" xr:uid="{00000000-0005-0000-0000-0000D3840000}"/>
    <cellStyle name="Note 5 4 2 14 3" xfId="34002" xr:uid="{00000000-0005-0000-0000-0000D4840000}"/>
    <cellStyle name="Note 5 4 2 15" xfId="34003" xr:uid="{00000000-0005-0000-0000-0000D5840000}"/>
    <cellStyle name="Note 5 4 2 15 2" xfId="34004" xr:uid="{00000000-0005-0000-0000-0000D6840000}"/>
    <cellStyle name="Note 5 4 2 15 2 2" xfId="34005" xr:uid="{00000000-0005-0000-0000-0000D7840000}"/>
    <cellStyle name="Note 5 4 2 15 3" xfId="34006" xr:uid="{00000000-0005-0000-0000-0000D8840000}"/>
    <cellStyle name="Note 5 4 2 16" xfId="34007" xr:uid="{00000000-0005-0000-0000-0000D9840000}"/>
    <cellStyle name="Note 5 4 2 16 2" xfId="34008" xr:uid="{00000000-0005-0000-0000-0000DA840000}"/>
    <cellStyle name="Note 5 4 2 16 2 2" xfId="34009" xr:uid="{00000000-0005-0000-0000-0000DB840000}"/>
    <cellStyle name="Note 5 4 2 16 3" xfId="34010" xr:uid="{00000000-0005-0000-0000-0000DC840000}"/>
    <cellStyle name="Note 5 4 2 17" xfId="34011" xr:uid="{00000000-0005-0000-0000-0000DD840000}"/>
    <cellStyle name="Note 5 4 2 17 2" xfId="34012" xr:uid="{00000000-0005-0000-0000-0000DE840000}"/>
    <cellStyle name="Note 5 4 2 17 2 2" xfId="34013" xr:uid="{00000000-0005-0000-0000-0000DF840000}"/>
    <cellStyle name="Note 5 4 2 17 3" xfId="34014" xr:uid="{00000000-0005-0000-0000-0000E0840000}"/>
    <cellStyle name="Note 5 4 2 18" xfId="34015" xr:uid="{00000000-0005-0000-0000-0000E1840000}"/>
    <cellStyle name="Note 5 4 2 18 2" xfId="34016" xr:uid="{00000000-0005-0000-0000-0000E2840000}"/>
    <cellStyle name="Note 5 4 2 18 2 2" xfId="34017" xr:uid="{00000000-0005-0000-0000-0000E3840000}"/>
    <cellStyle name="Note 5 4 2 18 3" xfId="34018" xr:uid="{00000000-0005-0000-0000-0000E4840000}"/>
    <cellStyle name="Note 5 4 2 19" xfId="34019" xr:uid="{00000000-0005-0000-0000-0000E5840000}"/>
    <cellStyle name="Note 5 4 2 19 2" xfId="34020" xr:uid="{00000000-0005-0000-0000-0000E6840000}"/>
    <cellStyle name="Note 5 4 2 19 2 2" xfId="34021" xr:uid="{00000000-0005-0000-0000-0000E7840000}"/>
    <cellStyle name="Note 5 4 2 19 3" xfId="34022" xr:uid="{00000000-0005-0000-0000-0000E8840000}"/>
    <cellStyle name="Note 5 4 2 2" xfId="34023" xr:uid="{00000000-0005-0000-0000-0000E9840000}"/>
    <cellStyle name="Note 5 4 2 2 2" xfId="34024" xr:uid="{00000000-0005-0000-0000-0000EA840000}"/>
    <cellStyle name="Note 5 4 2 2 2 2" xfId="34025" xr:uid="{00000000-0005-0000-0000-0000EB840000}"/>
    <cellStyle name="Note 5 4 2 2 2 2 2" xfId="34026" xr:uid="{00000000-0005-0000-0000-0000EC840000}"/>
    <cellStyle name="Note 5 4 2 2 2 3" xfId="34027" xr:uid="{00000000-0005-0000-0000-0000ED840000}"/>
    <cellStyle name="Note 5 4 2 2 2 4" xfId="34028" xr:uid="{00000000-0005-0000-0000-0000EE840000}"/>
    <cellStyle name="Note 5 4 2 2 3" xfId="34029" xr:uid="{00000000-0005-0000-0000-0000EF840000}"/>
    <cellStyle name="Note 5 4 2 2 3 2" xfId="34030" xr:uid="{00000000-0005-0000-0000-0000F0840000}"/>
    <cellStyle name="Note 5 4 2 2 4" xfId="34031" xr:uid="{00000000-0005-0000-0000-0000F1840000}"/>
    <cellStyle name="Note 5 4 2 2 5" xfId="34032" xr:uid="{00000000-0005-0000-0000-0000F2840000}"/>
    <cellStyle name="Note 5 4 2 20" xfId="34033" xr:uid="{00000000-0005-0000-0000-0000F3840000}"/>
    <cellStyle name="Note 5 4 2 20 2" xfId="34034" xr:uid="{00000000-0005-0000-0000-0000F4840000}"/>
    <cellStyle name="Note 5 4 2 20 2 2" xfId="34035" xr:uid="{00000000-0005-0000-0000-0000F5840000}"/>
    <cellStyle name="Note 5 4 2 20 3" xfId="34036" xr:uid="{00000000-0005-0000-0000-0000F6840000}"/>
    <cellStyle name="Note 5 4 2 21" xfId="34037" xr:uid="{00000000-0005-0000-0000-0000F7840000}"/>
    <cellStyle name="Note 5 4 2 21 2" xfId="34038" xr:uid="{00000000-0005-0000-0000-0000F8840000}"/>
    <cellStyle name="Note 5 4 2 22" xfId="34039" xr:uid="{00000000-0005-0000-0000-0000F9840000}"/>
    <cellStyle name="Note 5 4 2 23" xfId="34040" xr:uid="{00000000-0005-0000-0000-0000FA840000}"/>
    <cellStyle name="Note 5 4 2 3" xfId="34041" xr:uid="{00000000-0005-0000-0000-0000FB840000}"/>
    <cellStyle name="Note 5 4 2 3 2" xfId="34042" xr:uid="{00000000-0005-0000-0000-0000FC840000}"/>
    <cellStyle name="Note 5 4 2 3 2 2" xfId="34043" xr:uid="{00000000-0005-0000-0000-0000FD840000}"/>
    <cellStyle name="Note 5 4 2 3 2 3" xfId="34044" xr:uid="{00000000-0005-0000-0000-0000FE840000}"/>
    <cellStyle name="Note 5 4 2 3 3" xfId="34045" xr:uid="{00000000-0005-0000-0000-0000FF840000}"/>
    <cellStyle name="Note 5 4 2 3 3 2" xfId="34046" xr:uid="{00000000-0005-0000-0000-000000850000}"/>
    <cellStyle name="Note 5 4 2 3 4" xfId="34047" xr:uid="{00000000-0005-0000-0000-000001850000}"/>
    <cellStyle name="Note 5 4 2 4" xfId="34048" xr:uid="{00000000-0005-0000-0000-000002850000}"/>
    <cellStyle name="Note 5 4 2 4 2" xfId="34049" xr:uid="{00000000-0005-0000-0000-000003850000}"/>
    <cellStyle name="Note 5 4 2 4 2 2" xfId="34050" xr:uid="{00000000-0005-0000-0000-000004850000}"/>
    <cellStyle name="Note 5 4 2 4 3" xfId="34051" xr:uid="{00000000-0005-0000-0000-000005850000}"/>
    <cellStyle name="Note 5 4 2 4 4" xfId="34052" xr:uid="{00000000-0005-0000-0000-000006850000}"/>
    <cellStyle name="Note 5 4 2 5" xfId="34053" xr:uid="{00000000-0005-0000-0000-000007850000}"/>
    <cellStyle name="Note 5 4 2 5 2" xfId="34054" xr:uid="{00000000-0005-0000-0000-000008850000}"/>
    <cellStyle name="Note 5 4 2 5 2 2" xfId="34055" xr:uid="{00000000-0005-0000-0000-000009850000}"/>
    <cellStyle name="Note 5 4 2 5 3" xfId="34056" xr:uid="{00000000-0005-0000-0000-00000A850000}"/>
    <cellStyle name="Note 5 4 2 5 4" xfId="34057" xr:uid="{00000000-0005-0000-0000-00000B850000}"/>
    <cellStyle name="Note 5 4 2 6" xfId="34058" xr:uid="{00000000-0005-0000-0000-00000C850000}"/>
    <cellStyle name="Note 5 4 2 6 2" xfId="34059" xr:uid="{00000000-0005-0000-0000-00000D850000}"/>
    <cellStyle name="Note 5 4 2 6 2 2" xfId="34060" xr:uid="{00000000-0005-0000-0000-00000E850000}"/>
    <cellStyle name="Note 5 4 2 6 3" xfId="34061" xr:uid="{00000000-0005-0000-0000-00000F850000}"/>
    <cellStyle name="Note 5 4 2 7" xfId="34062" xr:uid="{00000000-0005-0000-0000-000010850000}"/>
    <cellStyle name="Note 5 4 2 7 2" xfId="34063" xr:uid="{00000000-0005-0000-0000-000011850000}"/>
    <cellStyle name="Note 5 4 2 7 2 2" xfId="34064" xr:uid="{00000000-0005-0000-0000-000012850000}"/>
    <cellStyle name="Note 5 4 2 7 3" xfId="34065" xr:uid="{00000000-0005-0000-0000-000013850000}"/>
    <cellStyle name="Note 5 4 2 8" xfId="34066" xr:uid="{00000000-0005-0000-0000-000014850000}"/>
    <cellStyle name="Note 5 4 2 8 2" xfId="34067" xr:uid="{00000000-0005-0000-0000-000015850000}"/>
    <cellStyle name="Note 5 4 2 8 2 2" xfId="34068" xr:uid="{00000000-0005-0000-0000-000016850000}"/>
    <cellStyle name="Note 5 4 2 8 3" xfId="34069" xr:uid="{00000000-0005-0000-0000-000017850000}"/>
    <cellStyle name="Note 5 4 2 9" xfId="34070" xr:uid="{00000000-0005-0000-0000-000018850000}"/>
    <cellStyle name="Note 5 4 2 9 2" xfId="34071" xr:uid="{00000000-0005-0000-0000-000019850000}"/>
    <cellStyle name="Note 5 4 2 9 2 2" xfId="34072" xr:uid="{00000000-0005-0000-0000-00001A850000}"/>
    <cellStyle name="Note 5 4 2 9 3" xfId="34073" xr:uid="{00000000-0005-0000-0000-00001B850000}"/>
    <cellStyle name="Note 5 4 20" xfId="34074" xr:uid="{00000000-0005-0000-0000-00001C850000}"/>
    <cellStyle name="Note 5 4 3" xfId="34075" xr:uid="{00000000-0005-0000-0000-00001D850000}"/>
    <cellStyle name="Note 5 4 3 2" xfId="34076" xr:uid="{00000000-0005-0000-0000-00001E850000}"/>
    <cellStyle name="Note 5 4 3 2 2" xfId="34077" xr:uid="{00000000-0005-0000-0000-00001F850000}"/>
    <cellStyle name="Note 5 4 3 2 2 2" xfId="34078" xr:uid="{00000000-0005-0000-0000-000020850000}"/>
    <cellStyle name="Note 5 4 3 2 3" xfId="34079" xr:uid="{00000000-0005-0000-0000-000021850000}"/>
    <cellStyle name="Note 5 4 3 2 4" xfId="34080" xr:uid="{00000000-0005-0000-0000-000022850000}"/>
    <cellStyle name="Note 5 4 3 3" xfId="34081" xr:uid="{00000000-0005-0000-0000-000023850000}"/>
    <cellStyle name="Note 5 4 3 3 2" xfId="34082" xr:uid="{00000000-0005-0000-0000-000024850000}"/>
    <cellStyle name="Note 5 4 3 4" xfId="34083" xr:uid="{00000000-0005-0000-0000-000025850000}"/>
    <cellStyle name="Note 5 4 3 5" xfId="34084" xr:uid="{00000000-0005-0000-0000-000026850000}"/>
    <cellStyle name="Note 5 4 4" xfId="34085" xr:uid="{00000000-0005-0000-0000-000027850000}"/>
    <cellStyle name="Note 5 4 4 2" xfId="34086" xr:uid="{00000000-0005-0000-0000-000028850000}"/>
    <cellStyle name="Note 5 4 4 2 2" xfId="34087" xr:uid="{00000000-0005-0000-0000-000029850000}"/>
    <cellStyle name="Note 5 4 4 2 3" xfId="34088" xr:uid="{00000000-0005-0000-0000-00002A850000}"/>
    <cellStyle name="Note 5 4 4 3" xfId="34089" xr:uid="{00000000-0005-0000-0000-00002B850000}"/>
    <cellStyle name="Note 5 4 4 3 2" xfId="34090" xr:uid="{00000000-0005-0000-0000-00002C850000}"/>
    <cellStyle name="Note 5 4 4 4" xfId="34091" xr:uid="{00000000-0005-0000-0000-00002D850000}"/>
    <cellStyle name="Note 5 4 5" xfId="34092" xr:uid="{00000000-0005-0000-0000-00002E850000}"/>
    <cellStyle name="Note 5 4 5 2" xfId="34093" xr:uid="{00000000-0005-0000-0000-00002F850000}"/>
    <cellStyle name="Note 5 4 5 2 2" xfId="34094" xr:uid="{00000000-0005-0000-0000-000030850000}"/>
    <cellStyle name="Note 5 4 5 2 3" xfId="34095" xr:uid="{00000000-0005-0000-0000-000031850000}"/>
    <cellStyle name="Note 5 4 5 3" xfId="34096" xr:uid="{00000000-0005-0000-0000-000032850000}"/>
    <cellStyle name="Note 5 4 5 4" xfId="34097" xr:uid="{00000000-0005-0000-0000-000033850000}"/>
    <cellStyle name="Note 5 4 6" xfId="34098" xr:uid="{00000000-0005-0000-0000-000034850000}"/>
    <cellStyle name="Note 5 4 6 2" xfId="34099" xr:uid="{00000000-0005-0000-0000-000035850000}"/>
    <cellStyle name="Note 5 4 6 2 2" xfId="34100" xr:uid="{00000000-0005-0000-0000-000036850000}"/>
    <cellStyle name="Note 5 4 6 3" xfId="34101" xr:uid="{00000000-0005-0000-0000-000037850000}"/>
    <cellStyle name="Note 5 4 6 4" xfId="34102" xr:uid="{00000000-0005-0000-0000-000038850000}"/>
    <cellStyle name="Note 5 4 7" xfId="34103" xr:uid="{00000000-0005-0000-0000-000039850000}"/>
    <cellStyle name="Note 5 4 7 2" xfId="34104" xr:uid="{00000000-0005-0000-0000-00003A850000}"/>
    <cellStyle name="Note 5 4 7 2 2" xfId="34105" xr:uid="{00000000-0005-0000-0000-00003B850000}"/>
    <cellStyle name="Note 5 4 7 3" xfId="34106" xr:uid="{00000000-0005-0000-0000-00003C850000}"/>
    <cellStyle name="Note 5 4 8" xfId="34107" xr:uid="{00000000-0005-0000-0000-00003D850000}"/>
    <cellStyle name="Note 5 4 8 2" xfId="34108" xr:uid="{00000000-0005-0000-0000-00003E850000}"/>
    <cellStyle name="Note 5 4 8 2 2" xfId="34109" xr:uid="{00000000-0005-0000-0000-00003F850000}"/>
    <cellStyle name="Note 5 4 8 3" xfId="34110" xr:uid="{00000000-0005-0000-0000-000040850000}"/>
    <cellStyle name="Note 5 4 9" xfId="34111" xr:uid="{00000000-0005-0000-0000-000041850000}"/>
    <cellStyle name="Note 5 4 9 2" xfId="34112" xr:uid="{00000000-0005-0000-0000-000042850000}"/>
    <cellStyle name="Note 5 4 9 2 2" xfId="34113" xr:uid="{00000000-0005-0000-0000-000043850000}"/>
    <cellStyle name="Note 5 4 9 3" xfId="34114" xr:uid="{00000000-0005-0000-0000-000044850000}"/>
    <cellStyle name="Note 5 5" xfId="34115" xr:uid="{00000000-0005-0000-0000-000045850000}"/>
    <cellStyle name="Note 5 5 10" xfId="34116" xr:uid="{00000000-0005-0000-0000-000046850000}"/>
    <cellStyle name="Note 5 5 10 2" xfId="34117" xr:uid="{00000000-0005-0000-0000-000047850000}"/>
    <cellStyle name="Note 5 5 10 2 2" xfId="34118" xr:uid="{00000000-0005-0000-0000-000048850000}"/>
    <cellStyle name="Note 5 5 10 3" xfId="34119" xr:uid="{00000000-0005-0000-0000-000049850000}"/>
    <cellStyle name="Note 5 5 11" xfId="34120" xr:uid="{00000000-0005-0000-0000-00004A850000}"/>
    <cellStyle name="Note 5 5 11 2" xfId="34121" xr:uid="{00000000-0005-0000-0000-00004B850000}"/>
    <cellStyle name="Note 5 5 11 2 2" xfId="34122" xr:uid="{00000000-0005-0000-0000-00004C850000}"/>
    <cellStyle name="Note 5 5 11 3" xfId="34123" xr:uid="{00000000-0005-0000-0000-00004D850000}"/>
    <cellStyle name="Note 5 5 12" xfId="34124" xr:uid="{00000000-0005-0000-0000-00004E850000}"/>
    <cellStyle name="Note 5 5 12 2" xfId="34125" xr:uid="{00000000-0005-0000-0000-00004F850000}"/>
    <cellStyle name="Note 5 5 12 2 2" xfId="34126" xr:uid="{00000000-0005-0000-0000-000050850000}"/>
    <cellStyle name="Note 5 5 12 3" xfId="34127" xr:uid="{00000000-0005-0000-0000-000051850000}"/>
    <cellStyle name="Note 5 5 13" xfId="34128" xr:uid="{00000000-0005-0000-0000-000052850000}"/>
    <cellStyle name="Note 5 5 13 2" xfId="34129" xr:uid="{00000000-0005-0000-0000-000053850000}"/>
    <cellStyle name="Note 5 5 13 2 2" xfId="34130" xr:uid="{00000000-0005-0000-0000-000054850000}"/>
    <cellStyle name="Note 5 5 13 3" xfId="34131" xr:uid="{00000000-0005-0000-0000-000055850000}"/>
    <cellStyle name="Note 5 5 14" xfId="34132" xr:uid="{00000000-0005-0000-0000-000056850000}"/>
    <cellStyle name="Note 5 5 14 2" xfId="34133" xr:uid="{00000000-0005-0000-0000-000057850000}"/>
    <cellStyle name="Note 5 5 14 2 2" xfId="34134" xr:uid="{00000000-0005-0000-0000-000058850000}"/>
    <cellStyle name="Note 5 5 14 3" xfId="34135" xr:uid="{00000000-0005-0000-0000-000059850000}"/>
    <cellStyle name="Note 5 5 15" xfId="34136" xr:uid="{00000000-0005-0000-0000-00005A850000}"/>
    <cellStyle name="Note 5 5 15 2" xfId="34137" xr:uid="{00000000-0005-0000-0000-00005B850000}"/>
    <cellStyle name="Note 5 5 15 2 2" xfId="34138" xr:uid="{00000000-0005-0000-0000-00005C850000}"/>
    <cellStyle name="Note 5 5 15 3" xfId="34139" xr:uid="{00000000-0005-0000-0000-00005D850000}"/>
    <cellStyle name="Note 5 5 16" xfId="34140" xr:uid="{00000000-0005-0000-0000-00005E850000}"/>
    <cellStyle name="Note 5 5 16 2" xfId="34141" xr:uid="{00000000-0005-0000-0000-00005F850000}"/>
    <cellStyle name="Note 5 5 16 2 2" xfId="34142" xr:uid="{00000000-0005-0000-0000-000060850000}"/>
    <cellStyle name="Note 5 5 16 3" xfId="34143" xr:uid="{00000000-0005-0000-0000-000061850000}"/>
    <cellStyle name="Note 5 5 17" xfId="34144" xr:uid="{00000000-0005-0000-0000-000062850000}"/>
    <cellStyle name="Note 5 5 17 2" xfId="34145" xr:uid="{00000000-0005-0000-0000-000063850000}"/>
    <cellStyle name="Note 5 5 17 2 2" xfId="34146" xr:uid="{00000000-0005-0000-0000-000064850000}"/>
    <cellStyle name="Note 5 5 17 3" xfId="34147" xr:uid="{00000000-0005-0000-0000-000065850000}"/>
    <cellStyle name="Note 5 5 18" xfId="34148" xr:uid="{00000000-0005-0000-0000-000066850000}"/>
    <cellStyle name="Note 5 5 18 2" xfId="34149" xr:uid="{00000000-0005-0000-0000-000067850000}"/>
    <cellStyle name="Note 5 5 19" xfId="34150" xr:uid="{00000000-0005-0000-0000-000068850000}"/>
    <cellStyle name="Note 5 5 2" xfId="34151" xr:uid="{00000000-0005-0000-0000-000069850000}"/>
    <cellStyle name="Note 5 5 2 10" xfId="34152" xr:uid="{00000000-0005-0000-0000-00006A850000}"/>
    <cellStyle name="Note 5 5 2 10 2" xfId="34153" xr:uid="{00000000-0005-0000-0000-00006B850000}"/>
    <cellStyle name="Note 5 5 2 10 2 2" xfId="34154" xr:uid="{00000000-0005-0000-0000-00006C850000}"/>
    <cellStyle name="Note 5 5 2 10 3" xfId="34155" xr:uid="{00000000-0005-0000-0000-00006D850000}"/>
    <cellStyle name="Note 5 5 2 11" xfId="34156" xr:uid="{00000000-0005-0000-0000-00006E850000}"/>
    <cellStyle name="Note 5 5 2 11 2" xfId="34157" xr:uid="{00000000-0005-0000-0000-00006F850000}"/>
    <cellStyle name="Note 5 5 2 11 2 2" xfId="34158" xr:uid="{00000000-0005-0000-0000-000070850000}"/>
    <cellStyle name="Note 5 5 2 11 3" xfId="34159" xr:uid="{00000000-0005-0000-0000-000071850000}"/>
    <cellStyle name="Note 5 5 2 12" xfId="34160" xr:uid="{00000000-0005-0000-0000-000072850000}"/>
    <cellStyle name="Note 5 5 2 12 2" xfId="34161" xr:uid="{00000000-0005-0000-0000-000073850000}"/>
    <cellStyle name="Note 5 5 2 12 2 2" xfId="34162" xr:uid="{00000000-0005-0000-0000-000074850000}"/>
    <cellStyle name="Note 5 5 2 12 3" xfId="34163" xr:uid="{00000000-0005-0000-0000-000075850000}"/>
    <cellStyle name="Note 5 5 2 13" xfId="34164" xr:uid="{00000000-0005-0000-0000-000076850000}"/>
    <cellStyle name="Note 5 5 2 13 2" xfId="34165" xr:uid="{00000000-0005-0000-0000-000077850000}"/>
    <cellStyle name="Note 5 5 2 13 2 2" xfId="34166" xr:uid="{00000000-0005-0000-0000-000078850000}"/>
    <cellStyle name="Note 5 5 2 13 3" xfId="34167" xr:uid="{00000000-0005-0000-0000-000079850000}"/>
    <cellStyle name="Note 5 5 2 14" xfId="34168" xr:uid="{00000000-0005-0000-0000-00007A850000}"/>
    <cellStyle name="Note 5 5 2 14 2" xfId="34169" xr:uid="{00000000-0005-0000-0000-00007B850000}"/>
    <cellStyle name="Note 5 5 2 14 2 2" xfId="34170" xr:uid="{00000000-0005-0000-0000-00007C850000}"/>
    <cellStyle name="Note 5 5 2 14 3" xfId="34171" xr:uid="{00000000-0005-0000-0000-00007D850000}"/>
    <cellStyle name="Note 5 5 2 15" xfId="34172" xr:uid="{00000000-0005-0000-0000-00007E850000}"/>
    <cellStyle name="Note 5 5 2 15 2" xfId="34173" xr:uid="{00000000-0005-0000-0000-00007F850000}"/>
    <cellStyle name="Note 5 5 2 15 2 2" xfId="34174" xr:uid="{00000000-0005-0000-0000-000080850000}"/>
    <cellStyle name="Note 5 5 2 15 3" xfId="34175" xr:uid="{00000000-0005-0000-0000-000081850000}"/>
    <cellStyle name="Note 5 5 2 16" xfId="34176" xr:uid="{00000000-0005-0000-0000-000082850000}"/>
    <cellStyle name="Note 5 5 2 16 2" xfId="34177" xr:uid="{00000000-0005-0000-0000-000083850000}"/>
    <cellStyle name="Note 5 5 2 16 2 2" xfId="34178" xr:uid="{00000000-0005-0000-0000-000084850000}"/>
    <cellStyle name="Note 5 5 2 16 3" xfId="34179" xr:uid="{00000000-0005-0000-0000-000085850000}"/>
    <cellStyle name="Note 5 5 2 17" xfId="34180" xr:uid="{00000000-0005-0000-0000-000086850000}"/>
    <cellStyle name="Note 5 5 2 17 2" xfId="34181" xr:uid="{00000000-0005-0000-0000-000087850000}"/>
    <cellStyle name="Note 5 5 2 17 2 2" xfId="34182" xr:uid="{00000000-0005-0000-0000-000088850000}"/>
    <cellStyle name="Note 5 5 2 17 3" xfId="34183" xr:uid="{00000000-0005-0000-0000-000089850000}"/>
    <cellStyle name="Note 5 5 2 18" xfId="34184" xr:uid="{00000000-0005-0000-0000-00008A850000}"/>
    <cellStyle name="Note 5 5 2 18 2" xfId="34185" xr:uid="{00000000-0005-0000-0000-00008B850000}"/>
    <cellStyle name="Note 5 5 2 18 2 2" xfId="34186" xr:uid="{00000000-0005-0000-0000-00008C850000}"/>
    <cellStyle name="Note 5 5 2 18 3" xfId="34187" xr:uid="{00000000-0005-0000-0000-00008D850000}"/>
    <cellStyle name="Note 5 5 2 19" xfId="34188" xr:uid="{00000000-0005-0000-0000-00008E850000}"/>
    <cellStyle name="Note 5 5 2 19 2" xfId="34189" xr:uid="{00000000-0005-0000-0000-00008F850000}"/>
    <cellStyle name="Note 5 5 2 19 2 2" xfId="34190" xr:uid="{00000000-0005-0000-0000-000090850000}"/>
    <cellStyle name="Note 5 5 2 19 3" xfId="34191" xr:uid="{00000000-0005-0000-0000-000091850000}"/>
    <cellStyle name="Note 5 5 2 2" xfId="34192" xr:uid="{00000000-0005-0000-0000-000092850000}"/>
    <cellStyle name="Note 5 5 2 2 2" xfId="34193" xr:uid="{00000000-0005-0000-0000-000093850000}"/>
    <cellStyle name="Note 5 5 2 2 2 2" xfId="34194" xr:uid="{00000000-0005-0000-0000-000094850000}"/>
    <cellStyle name="Note 5 5 2 2 2 2 2" xfId="34195" xr:uid="{00000000-0005-0000-0000-000095850000}"/>
    <cellStyle name="Note 5 5 2 2 2 3" xfId="34196" xr:uid="{00000000-0005-0000-0000-000096850000}"/>
    <cellStyle name="Note 5 5 2 2 2 4" xfId="34197" xr:uid="{00000000-0005-0000-0000-000097850000}"/>
    <cellStyle name="Note 5 5 2 2 3" xfId="34198" xr:uid="{00000000-0005-0000-0000-000098850000}"/>
    <cellStyle name="Note 5 5 2 2 3 2" xfId="34199" xr:uid="{00000000-0005-0000-0000-000099850000}"/>
    <cellStyle name="Note 5 5 2 2 4" xfId="34200" xr:uid="{00000000-0005-0000-0000-00009A850000}"/>
    <cellStyle name="Note 5 5 2 2 5" xfId="34201" xr:uid="{00000000-0005-0000-0000-00009B850000}"/>
    <cellStyle name="Note 5 5 2 20" xfId="34202" xr:uid="{00000000-0005-0000-0000-00009C850000}"/>
    <cellStyle name="Note 5 5 2 20 2" xfId="34203" xr:uid="{00000000-0005-0000-0000-00009D850000}"/>
    <cellStyle name="Note 5 5 2 20 2 2" xfId="34204" xr:uid="{00000000-0005-0000-0000-00009E850000}"/>
    <cellStyle name="Note 5 5 2 20 3" xfId="34205" xr:uid="{00000000-0005-0000-0000-00009F850000}"/>
    <cellStyle name="Note 5 5 2 21" xfId="34206" xr:uid="{00000000-0005-0000-0000-0000A0850000}"/>
    <cellStyle name="Note 5 5 2 21 2" xfId="34207" xr:uid="{00000000-0005-0000-0000-0000A1850000}"/>
    <cellStyle name="Note 5 5 2 22" xfId="34208" xr:uid="{00000000-0005-0000-0000-0000A2850000}"/>
    <cellStyle name="Note 5 5 2 23" xfId="34209" xr:uid="{00000000-0005-0000-0000-0000A3850000}"/>
    <cellStyle name="Note 5 5 2 3" xfId="34210" xr:uid="{00000000-0005-0000-0000-0000A4850000}"/>
    <cellStyle name="Note 5 5 2 3 2" xfId="34211" xr:uid="{00000000-0005-0000-0000-0000A5850000}"/>
    <cellStyle name="Note 5 5 2 3 2 2" xfId="34212" xr:uid="{00000000-0005-0000-0000-0000A6850000}"/>
    <cellStyle name="Note 5 5 2 3 2 3" xfId="34213" xr:uid="{00000000-0005-0000-0000-0000A7850000}"/>
    <cellStyle name="Note 5 5 2 3 3" xfId="34214" xr:uid="{00000000-0005-0000-0000-0000A8850000}"/>
    <cellStyle name="Note 5 5 2 3 3 2" xfId="34215" xr:uid="{00000000-0005-0000-0000-0000A9850000}"/>
    <cellStyle name="Note 5 5 2 3 4" xfId="34216" xr:uid="{00000000-0005-0000-0000-0000AA850000}"/>
    <cellStyle name="Note 5 5 2 4" xfId="34217" xr:uid="{00000000-0005-0000-0000-0000AB850000}"/>
    <cellStyle name="Note 5 5 2 4 2" xfId="34218" xr:uid="{00000000-0005-0000-0000-0000AC850000}"/>
    <cellStyle name="Note 5 5 2 4 2 2" xfId="34219" xr:uid="{00000000-0005-0000-0000-0000AD850000}"/>
    <cellStyle name="Note 5 5 2 4 3" xfId="34220" xr:uid="{00000000-0005-0000-0000-0000AE850000}"/>
    <cellStyle name="Note 5 5 2 4 4" xfId="34221" xr:uid="{00000000-0005-0000-0000-0000AF850000}"/>
    <cellStyle name="Note 5 5 2 5" xfId="34222" xr:uid="{00000000-0005-0000-0000-0000B0850000}"/>
    <cellStyle name="Note 5 5 2 5 2" xfId="34223" xr:uid="{00000000-0005-0000-0000-0000B1850000}"/>
    <cellStyle name="Note 5 5 2 5 2 2" xfId="34224" xr:uid="{00000000-0005-0000-0000-0000B2850000}"/>
    <cellStyle name="Note 5 5 2 5 3" xfId="34225" xr:uid="{00000000-0005-0000-0000-0000B3850000}"/>
    <cellStyle name="Note 5 5 2 5 4" xfId="34226" xr:uid="{00000000-0005-0000-0000-0000B4850000}"/>
    <cellStyle name="Note 5 5 2 6" xfId="34227" xr:uid="{00000000-0005-0000-0000-0000B5850000}"/>
    <cellStyle name="Note 5 5 2 6 2" xfId="34228" xr:uid="{00000000-0005-0000-0000-0000B6850000}"/>
    <cellStyle name="Note 5 5 2 6 2 2" xfId="34229" xr:uid="{00000000-0005-0000-0000-0000B7850000}"/>
    <cellStyle name="Note 5 5 2 6 3" xfId="34230" xr:uid="{00000000-0005-0000-0000-0000B8850000}"/>
    <cellStyle name="Note 5 5 2 7" xfId="34231" xr:uid="{00000000-0005-0000-0000-0000B9850000}"/>
    <cellStyle name="Note 5 5 2 7 2" xfId="34232" xr:uid="{00000000-0005-0000-0000-0000BA850000}"/>
    <cellStyle name="Note 5 5 2 7 2 2" xfId="34233" xr:uid="{00000000-0005-0000-0000-0000BB850000}"/>
    <cellStyle name="Note 5 5 2 7 3" xfId="34234" xr:uid="{00000000-0005-0000-0000-0000BC850000}"/>
    <cellStyle name="Note 5 5 2 8" xfId="34235" xr:uid="{00000000-0005-0000-0000-0000BD850000}"/>
    <cellStyle name="Note 5 5 2 8 2" xfId="34236" xr:uid="{00000000-0005-0000-0000-0000BE850000}"/>
    <cellStyle name="Note 5 5 2 8 2 2" xfId="34237" xr:uid="{00000000-0005-0000-0000-0000BF850000}"/>
    <cellStyle name="Note 5 5 2 8 3" xfId="34238" xr:uid="{00000000-0005-0000-0000-0000C0850000}"/>
    <cellStyle name="Note 5 5 2 9" xfId="34239" xr:uid="{00000000-0005-0000-0000-0000C1850000}"/>
    <cellStyle name="Note 5 5 2 9 2" xfId="34240" xr:uid="{00000000-0005-0000-0000-0000C2850000}"/>
    <cellStyle name="Note 5 5 2 9 2 2" xfId="34241" xr:uid="{00000000-0005-0000-0000-0000C3850000}"/>
    <cellStyle name="Note 5 5 2 9 3" xfId="34242" xr:uid="{00000000-0005-0000-0000-0000C4850000}"/>
    <cellStyle name="Note 5 5 20" xfId="34243" xr:uid="{00000000-0005-0000-0000-0000C5850000}"/>
    <cellStyle name="Note 5 5 3" xfId="34244" xr:uid="{00000000-0005-0000-0000-0000C6850000}"/>
    <cellStyle name="Note 5 5 3 2" xfId="34245" xr:uid="{00000000-0005-0000-0000-0000C7850000}"/>
    <cellStyle name="Note 5 5 3 2 2" xfId="34246" xr:uid="{00000000-0005-0000-0000-0000C8850000}"/>
    <cellStyle name="Note 5 5 3 2 2 2" xfId="34247" xr:uid="{00000000-0005-0000-0000-0000C9850000}"/>
    <cellStyle name="Note 5 5 3 2 3" xfId="34248" xr:uid="{00000000-0005-0000-0000-0000CA850000}"/>
    <cellStyle name="Note 5 5 3 2 4" xfId="34249" xr:uid="{00000000-0005-0000-0000-0000CB850000}"/>
    <cellStyle name="Note 5 5 3 3" xfId="34250" xr:uid="{00000000-0005-0000-0000-0000CC850000}"/>
    <cellStyle name="Note 5 5 3 3 2" xfId="34251" xr:uid="{00000000-0005-0000-0000-0000CD850000}"/>
    <cellStyle name="Note 5 5 3 4" xfId="34252" xr:uid="{00000000-0005-0000-0000-0000CE850000}"/>
    <cellStyle name="Note 5 5 3 5" xfId="34253" xr:uid="{00000000-0005-0000-0000-0000CF850000}"/>
    <cellStyle name="Note 5 5 4" xfId="34254" xr:uid="{00000000-0005-0000-0000-0000D0850000}"/>
    <cellStyle name="Note 5 5 4 2" xfId="34255" xr:uid="{00000000-0005-0000-0000-0000D1850000}"/>
    <cellStyle name="Note 5 5 4 2 2" xfId="34256" xr:uid="{00000000-0005-0000-0000-0000D2850000}"/>
    <cellStyle name="Note 5 5 4 2 3" xfId="34257" xr:uid="{00000000-0005-0000-0000-0000D3850000}"/>
    <cellStyle name="Note 5 5 4 3" xfId="34258" xr:uid="{00000000-0005-0000-0000-0000D4850000}"/>
    <cellStyle name="Note 5 5 4 3 2" xfId="34259" xr:uid="{00000000-0005-0000-0000-0000D5850000}"/>
    <cellStyle name="Note 5 5 4 4" xfId="34260" xr:uid="{00000000-0005-0000-0000-0000D6850000}"/>
    <cellStyle name="Note 5 5 5" xfId="34261" xr:uid="{00000000-0005-0000-0000-0000D7850000}"/>
    <cellStyle name="Note 5 5 5 2" xfId="34262" xr:uid="{00000000-0005-0000-0000-0000D8850000}"/>
    <cellStyle name="Note 5 5 5 2 2" xfId="34263" xr:uid="{00000000-0005-0000-0000-0000D9850000}"/>
    <cellStyle name="Note 5 5 5 2 3" xfId="34264" xr:uid="{00000000-0005-0000-0000-0000DA850000}"/>
    <cellStyle name="Note 5 5 5 3" xfId="34265" xr:uid="{00000000-0005-0000-0000-0000DB850000}"/>
    <cellStyle name="Note 5 5 5 4" xfId="34266" xr:uid="{00000000-0005-0000-0000-0000DC850000}"/>
    <cellStyle name="Note 5 5 6" xfId="34267" xr:uid="{00000000-0005-0000-0000-0000DD850000}"/>
    <cellStyle name="Note 5 5 6 2" xfId="34268" xr:uid="{00000000-0005-0000-0000-0000DE850000}"/>
    <cellStyle name="Note 5 5 6 2 2" xfId="34269" xr:uid="{00000000-0005-0000-0000-0000DF850000}"/>
    <cellStyle name="Note 5 5 6 3" xfId="34270" xr:uid="{00000000-0005-0000-0000-0000E0850000}"/>
    <cellStyle name="Note 5 5 6 4" xfId="34271" xr:uid="{00000000-0005-0000-0000-0000E1850000}"/>
    <cellStyle name="Note 5 5 7" xfId="34272" xr:uid="{00000000-0005-0000-0000-0000E2850000}"/>
    <cellStyle name="Note 5 5 7 2" xfId="34273" xr:uid="{00000000-0005-0000-0000-0000E3850000}"/>
    <cellStyle name="Note 5 5 7 2 2" xfId="34274" xr:uid="{00000000-0005-0000-0000-0000E4850000}"/>
    <cellStyle name="Note 5 5 7 3" xfId="34275" xr:uid="{00000000-0005-0000-0000-0000E5850000}"/>
    <cellStyle name="Note 5 5 8" xfId="34276" xr:uid="{00000000-0005-0000-0000-0000E6850000}"/>
    <cellStyle name="Note 5 5 8 2" xfId="34277" xr:uid="{00000000-0005-0000-0000-0000E7850000}"/>
    <cellStyle name="Note 5 5 8 2 2" xfId="34278" xr:uid="{00000000-0005-0000-0000-0000E8850000}"/>
    <cellStyle name="Note 5 5 8 3" xfId="34279" xr:uid="{00000000-0005-0000-0000-0000E9850000}"/>
    <cellStyle name="Note 5 5 9" xfId="34280" xr:uid="{00000000-0005-0000-0000-0000EA850000}"/>
    <cellStyle name="Note 5 5 9 2" xfId="34281" xr:uid="{00000000-0005-0000-0000-0000EB850000}"/>
    <cellStyle name="Note 5 5 9 2 2" xfId="34282" xr:uid="{00000000-0005-0000-0000-0000EC850000}"/>
    <cellStyle name="Note 5 5 9 3" xfId="34283" xr:uid="{00000000-0005-0000-0000-0000ED850000}"/>
    <cellStyle name="Note 5 6" xfId="34284" xr:uid="{00000000-0005-0000-0000-0000EE850000}"/>
    <cellStyle name="Note 5 6 10" xfId="34285" xr:uid="{00000000-0005-0000-0000-0000EF850000}"/>
    <cellStyle name="Note 5 6 10 2" xfId="34286" xr:uid="{00000000-0005-0000-0000-0000F0850000}"/>
    <cellStyle name="Note 5 6 10 2 2" xfId="34287" xr:uid="{00000000-0005-0000-0000-0000F1850000}"/>
    <cellStyle name="Note 5 6 10 3" xfId="34288" xr:uid="{00000000-0005-0000-0000-0000F2850000}"/>
    <cellStyle name="Note 5 6 11" xfId="34289" xr:uid="{00000000-0005-0000-0000-0000F3850000}"/>
    <cellStyle name="Note 5 6 11 2" xfId="34290" xr:uid="{00000000-0005-0000-0000-0000F4850000}"/>
    <cellStyle name="Note 5 6 11 2 2" xfId="34291" xr:uid="{00000000-0005-0000-0000-0000F5850000}"/>
    <cellStyle name="Note 5 6 11 3" xfId="34292" xr:uid="{00000000-0005-0000-0000-0000F6850000}"/>
    <cellStyle name="Note 5 6 12" xfId="34293" xr:uid="{00000000-0005-0000-0000-0000F7850000}"/>
    <cellStyle name="Note 5 6 12 2" xfId="34294" xr:uid="{00000000-0005-0000-0000-0000F8850000}"/>
    <cellStyle name="Note 5 6 12 2 2" xfId="34295" xr:uid="{00000000-0005-0000-0000-0000F9850000}"/>
    <cellStyle name="Note 5 6 12 3" xfId="34296" xr:uid="{00000000-0005-0000-0000-0000FA850000}"/>
    <cellStyle name="Note 5 6 13" xfId="34297" xr:uid="{00000000-0005-0000-0000-0000FB850000}"/>
    <cellStyle name="Note 5 6 13 2" xfId="34298" xr:uid="{00000000-0005-0000-0000-0000FC850000}"/>
    <cellStyle name="Note 5 6 13 2 2" xfId="34299" xr:uid="{00000000-0005-0000-0000-0000FD850000}"/>
    <cellStyle name="Note 5 6 13 3" xfId="34300" xr:uid="{00000000-0005-0000-0000-0000FE850000}"/>
    <cellStyle name="Note 5 6 14" xfId="34301" xr:uid="{00000000-0005-0000-0000-0000FF850000}"/>
    <cellStyle name="Note 5 6 14 2" xfId="34302" xr:uid="{00000000-0005-0000-0000-000000860000}"/>
    <cellStyle name="Note 5 6 14 2 2" xfId="34303" xr:uid="{00000000-0005-0000-0000-000001860000}"/>
    <cellStyle name="Note 5 6 14 3" xfId="34304" xr:uid="{00000000-0005-0000-0000-000002860000}"/>
    <cellStyle name="Note 5 6 15" xfId="34305" xr:uid="{00000000-0005-0000-0000-000003860000}"/>
    <cellStyle name="Note 5 6 15 2" xfId="34306" xr:uid="{00000000-0005-0000-0000-000004860000}"/>
    <cellStyle name="Note 5 6 15 2 2" xfId="34307" xr:uid="{00000000-0005-0000-0000-000005860000}"/>
    <cellStyle name="Note 5 6 15 3" xfId="34308" xr:uid="{00000000-0005-0000-0000-000006860000}"/>
    <cellStyle name="Note 5 6 16" xfId="34309" xr:uid="{00000000-0005-0000-0000-000007860000}"/>
    <cellStyle name="Note 5 6 16 2" xfId="34310" xr:uid="{00000000-0005-0000-0000-000008860000}"/>
    <cellStyle name="Note 5 6 16 2 2" xfId="34311" xr:uid="{00000000-0005-0000-0000-000009860000}"/>
    <cellStyle name="Note 5 6 16 3" xfId="34312" xr:uid="{00000000-0005-0000-0000-00000A860000}"/>
    <cellStyle name="Note 5 6 17" xfId="34313" xr:uid="{00000000-0005-0000-0000-00000B860000}"/>
    <cellStyle name="Note 5 6 17 2" xfId="34314" xr:uid="{00000000-0005-0000-0000-00000C860000}"/>
    <cellStyle name="Note 5 6 17 2 2" xfId="34315" xr:uid="{00000000-0005-0000-0000-00000D860000}"/>
    <cellStyle name="Note 5 6 17 3" xfId="34316" xr:uid="{00000000-0005-0000-0000-00000E860000}"/>
    <cellStyle name="Note 5 6 18" xfId="34317" xr:uid="{00000000-0005-0000-0000-00000F860000}"/>
    <cellStyle name="Note 5 6 18 2" xfId="34318" xr:uid="{00000000-0005-0000-0000-000010860000}"/>
    <cellStyle name="Note 5 6 18 2 2" xfId="34319" xr:uid="{00000000-0005-0000-0000-000011860000}"/>
    <cellStyle name="Note 5 6 18 3" xfId="34320" xr:uid="{00000000-0005-0000-0000-000012860000}"/>
    <cellStyle name="Note 5 6 19" xfId="34321" xr:uid="{00000000-0005-0000-0000-000013860000}"/>
    <cellStyle name="Note 5 6 19 2" xfId="34322" xr:uid="{00000000-0005-0000-0000-000014860000}"/>
    <cellStyle name="Note 5 6 19 2 2" xfId="34323" xr:uid="{00000000-0005-0000-0000-000015860000}"/>
    <cellStyle name="Note 5 6 19 3" xfId="34324" xr:uid="{00000000-0005-0000-0000-000016860000}"/>
    <cellStyle name="Note 5 6 2" xfId="34325" xr:uid="{00000000-0005-0000-0000-000017860000}"/>
    <cellStyle name="Note 5 6 2 10" xfId="34326" xr:uid="{00000000-0005-0000-0000-000018860000}"/>
    <cellStyle name="Note 5 6 2 10 2" xfId="34327" xr:uid="{00000000-0005-0000-0000-000019860000}"/>
    <cellStyle name="Note 5 6 2 10 2 2" xfId="34328" xr:uid="{00000000-0005-0000-0000-00001A860000}"/>
    <cellStyle name="Note 5 6 2 10 3" xfId="34329" xr:uid="{00000000-0005-0000-0000-00001B860000}"/>
    <cellStyle name="Note 5 6 2 11" xfId="34330" xr:uid="{00000000-0005-0000-0000-00001C860000}"/>
    <cellStyle name="Note 5 6 2 11 2" xfId="34331" xr:uid="{00000000-0005-0000-0000-00001D860000}"/>
    <cellStyle name="Note 5 6 2 11 2 2" xfId="34332" xr:uid="{00000000-0005-0000-0000-00001E860000}"/>
    <cellStyle name="Note 5 6 2 11 3" xfId="34333" xr:uid="{00000000-0005-0000-0000-00001F860000}"/>
    <cellStyle name="Note 5 6 2 12" xfId="34334" xr:uid="{00000000-0005-0000-0000-000020860000}"/>
    <cellStyle name="Note 5 6 2 12 2" xfId="34335" xr:uid="{00000000-0005-0000-0000-000021860000}"/>
    <cellStyle name="Note 5 6 2 12 2 2" xfId="34336" xr:uid="{00000000-0005-0000-0000-000022860000}"/>
    <cellStyle name="Note 5 6 2 12 3" xfId="34337" xr:uid="{00000000-0005-0000-0000-000023860000}"/>
    <cellStyle name="Note 5 6 2 13" xfId="34338" xr:uid="{00000000-0005-0000-0000-000024860000}"/>
    <cellStyle name="Note 5 6 2 13 2" xfId="34339" xr:uid="{00000000-0005-0000-0000-000025860000}"/>
    <cellStyle name="Note 5 6 2 13 2 2" xfId="34340" xr:uid="{00000000-0005-0000-0000-000026860000}"/>
    <cellStyle name="Note 5 6 2 13 3" xfId="34341" xr:uid="{00000000-0005-0000-0000-000027860000}"/>
    <cellStyle name="Note 5 6 2 14" xfId="34342" xr:uid="{00000000-0005-0000-0000-000028860000}"/>
    <cellStyle name="Note 5 6 2 14 2" xfId="34343" xr:uid="{00000000-0005-0000-0000-000029860000}"/>
    <cellStyle name="Note 5 6 2 14 2 2" xfId="34344" xr:uid="{00000000-0005-0000-0000-00002A860000}"/>
    <cellStyle name="Note 5 6 2 14 3" xfId="34345" xr:uid="{00000000-0005-0000-0000-00002B860000}"/>
    <cellStyle name="Note 5 6 2 15" xfId="34346" xr:uid="{00000000-0005-0000-0000-00002C860000}"/>
    <cellStyle name="Note 5 6 2 15 2" xfId="34347" xr:uid="{00000000-0005-0000-0000-00002D860000}"/>
    <cellStyle name="Note 5 6 2 15 2 2" xfId="34348" xr:uid="{00000000-0005-0000-0000-00002E860000}"/>
    <cellStyle name="Note 5 6 2 15 3" xfId="34349" xr:uid="{00000000-0005-0000-0000-00002F860000}"/>
    <cellStyle name="Note 5 6 2 16" xfId="34350" xr:uid="{00000000-0005-0000-0000-000030860000}"/>
    <cellStyle name="Note 5 6 2 16 2" xfId="34351" xr:uid="{00000000-0005-0000-0000-000031860000}"/>
    <cellStyle name="Note 5 6 2 16 2 2" xfId="34352" xr:uid="{00000000-0005-0000-0000-000032860000}"/>
    <cellStyle name="Note 5 6 2 16 3" xfId="34353" xr:uid="{00000000-0005-0000-0000-000033860000}"/>
    <cellStyle name="Note 5 6 2 17" xfId="34354" xr:uid="{00000000-0005-0000-0000-000034860000}"/>
    <cellStyle name="Note 5 6 2 17 2" xfId="34355" xr:uid="{00000000-0005-0000-0000-000035860000}"/>
    <cellStyle name="Note 5 6 2 17 2 2" xfId="34356" xr:uid="{00000000-0005-0000-0000-000036860000}"/>
    <cellStyle name="Note 5 6 2 17 3" xfId="34357" xr:uid="{00000000-0005-0000-0000-000037860000}"/>
    <cellStyle name="Note 5 6 2 18" xfId="34358" xr:uid="{00000000-0005-0000-0000-000038860000}"/>
    <cellStyle name="Note 5 6 2 18 2" xfId="34359" xr:uid="{00000000-0005-0000-0000-000039860000}"/>
    <cellStyle name="Note 5 6 2 18 2 2" xfId="34360" xr:uid="{00000000-0005-0000-0000-00003A860000}"/>
    <cellStyle name="Note 5 6 2 18 3" xfId="34361" xr:uid="{00000000-0005-0000-0000-00003B860000}"/>
    <cellStyle name="Note 5 6 2 19" xfId="34362" xr:uid="{00000000-0005-0000-0000-00003C860000}"/>
    <cellStyle name="Note 5 6 2 19 2" xfId="34363" xr:uid="{00000000-0005-0000-0000-00003D860000}"/>
    <cellStyle name="Note 5 6 2 19 2 2" xfId="34364" xr:uid="{00000000-0005-0000-0000-00003E860000}"/>
    <cellStyle name="Note 5 6 2 19 3" xfId="34365" xr:uid="{00000000-0005-0000-0000-00003F860000}"/>
    <cellStyle name="Note 5 6 2 2" xfId="34366" xr:uid="{00000000-0005-0000-0000-000040860000}"/>
    <cellStyle name="Note 5 6 2 2 2" xfId="34367" xr:uid="{00000000-0005-0000-0000-000041860000}"/>
    <cellStyle name="Note 5 6 2 2 2 2" xfId="34368" xr:uid="{00000000-0005-0000-0000-000042860000}"/>
    <cellStyle name="Note 5 6 2 2 2 3" xfId="34369" xr:uid="{00000000-0005-0000-0000-000043860000}"/>
    <cellStyle name="Note 5 6 2 2 3" xfId="34370" xr:uid="{00000000-0005-0000-0000-000044860000}"/>
    <cellStyle name="Note 5 6 2 2 3 2" xfId="34371" xr:uid="{00000000-0005-0000-0000-000045860000}"/>
    <cellStyle name="Note 5 6 2 2 4" xfId="34372" xr:uid="{00000000-0005-0000-0000-000046860000}"/>
    <cellStyle name="Note 5 6 2 20" xfId="34373" xr:uid="{00000000-0005-0000-0000-000047860000}"/>
    <cellStyle name="Note 5 6 2 20 2" xfId="34374" xr:uid="{00000000-0005-0000-0000-000048860000}"/>
    <cellStyle name="Note 5 6 2 20 2 2" xfId="34375" xr:uid="{00000000-0005-0000-0000-000049860000}"/>
    <cellStyle name="Note 5 6 2 20 3" xfId="34376" xr:uid="{00000000-0005-0000-0000-00004A860000}"/>
    <cellStyle name="Note 5 6 2 21" xfId="34377" xr:uid="{00000000-0005-0000-0000-00004B860000}"/>
    <cellStyle name="Note 5 6 2 21 2" xfId="34378" xr:uid="{00000000-0005-0000-0000-00004C860000}"/>
    <cellStyle name="Note 5 6 2 22" xfId="34379" xr:uid="{00000000-0005-0000-0000-00004D860000}"/>
    <cellStyle name="Note 5 6 2 23" xfId="34380" xr:uid="{00000000-0005-0000-0000-00004E860000}"/>
    <cellStyle name="Note 5 6 2 3" xfId="34381" xr:uid="{00000000-0005-0000-0000-00004F860000}"/>
    <cellStyle name="Note 5 6 2 3 2" xfId="34382" xr:uid="{00000000-0005-0000-0000-000050860000}"/>
    <cellStyle name="Note 5 6 2 3 2 2" xfId="34383" xr:uid="{00000000-0005-0000-0000-000051860000}"/>
    <cellStyle name="Note 5 6 2 3 3" xfId="34384" xr:uid="{00000000-0005-0000-0000-000052860000}"/>
    <cellStyle name="Note 5 6 2 3 4" xfId="34385" xr:uid="{00000000-0005-0000-0000-000053860000}"/>
    <cellStyle name="Note 5 6 2 4" xfId="34386" xr:uid="{00000000-0005-0000-0000-000054860000}"/>
    <cellStyle name="Note 5 6 2 4 2" xfId="34387" xr:uid="{00000000-0005-0000-0000-000055860000}"/>
    <cellStyle name="Note 5 6 2 4 2 2" xfId="34388" xr:uid="{00000000-0005-0000-0000-000056860000}"/>
    <cellStyle name="Note 5 6 2 4 3" xfId="34389" xr:uid="{00000000-0005-0000-0000-000057860000}"/>
    <cellStyle name="Note 5 6 2 4 4" xfId="34390" xr:uid="{00000000-0005-0000-0000-000058860000}"/>
    <cellStyle name="Note 5 6 2 5" xfId="34391" xr:uid="{00000000-0005-0000-0000-000059860000}"/>
    <cellStyle name="Note 5 6 2 5 2" xfId="34392" xr:uid="{00000000-0005-0000-0000-00005A860000}"/>
    <cellStyle name="Note 5 6 2 5 2 2" xfId="34393" xr:uid="{00000000-0005-0000-0000-00005B860000}"/>
    <cellStyle name="Note 5 6 2 5 3" xfId="34394" xr:uid="{00000000-0005-0000-0000-00005C860000}"/>
    <cellStyle name="Note 5 6 2 6" xfId="34395" xr:uid="{00000000-0005-0000-0000-00005D860000}"/>
    <cellStyle name="Note 5 6 2 6 2" xfId="34396" xr:uid="{00000000-0005-0000-0000-00005E860000}"/>
    <cellStyle name="Note 5 6 2 6 2 2" xfId="34397" xr:uid="{00000000-0005-0000-0000-00005F860000}"/>
    <cellStyle name="Note 5 6 2 6 3" xfId="34398" xr:uid="{00000000-0005-0000-0000-000060860000}"/>
    <cellStyle name="Note 5 6 2 7" xfId="34399" xr:uid="{00000000-0005-0000-0000-000061860000}"/>
    <cellStyle name="Note 5 6 2 7 2" xfId="34400" xr:uid="{00000000-0005-0000-0000-000062860000}"/>
    <cellStyle name="Note 5 6 2 7 2 2" xfId="34401" xr:uid="{00000000-0005-0000-0000-000063860000}"/>
    <cellStyle name="Note 5 6 2 7 3" xfId="34402" xr:uid="{00000000-0005-0000-0000-000064860000}"/>
    <cellStyle name="Note 5 6 2 8" xfId="34403" xr:uid="{00000000-0005-0000-0000-000065860000}"/>
    <cellStyle name="Note 5 6 2 8 2" xfId="34404" xr:uid="{00000000-0005-0000-0000-000066860000}"/>
    <cellStyle name="Note 5 6 2 8 2 2" xfId="34405" xr:uid="{00000000-0005-0000-0000-000067860000}"/>
    <cellStyle name="Note 5 6 2 8 3" xfId="34406" xr:uid="{00000000-0005-0000-0000-000068860000}"/>
    <cellStyle name="Note 5 6 2 9" xfId="34407" xr:uid="{00000000-0005-0000-0000-000069860000}"/>
    <cellStyle name="Note 5 6 2 9 2" xfId="34408" xr:uid="{00000000-0005-0000-0000-00006A860000}"/>
    <cellStyle name="Note 5 6 2 9 2 2" xfId="34409" xr:uid="{00000000-0005-0000-0000-00006B860000}"/>
    <cellStyle name="Note 5 6 2 9 3" xfId="34410" xr:uid="{00000000-0005-0000-0000-00006C860000}"/>
    <cellStyle name="Note 5 6 20" xfId="34411" xr:uid="{00000000-0005-0000-0000-00006D860000}"/>
    <cellStyle name="Note 5 6 20 2" xfId="34412" xr:uid="{00000000-0005-0000-0000-00006E860000}"/>
    <cellStyle name="Note 5 6 20 2 2" xfId="34413" xr:uid="{00000000-0005-0000-0000-00006F860000}"/>
    <cellStyle name="Note 5 6 20 3" xfId="34414" xr:uid="{00000000-0005-0000-0000-000070860000}"/>
    <cellStyle name="Note 5 6 21" xfId="34415" xr:uid="{00000000-0005-0000-0000-000071860000}"/>
    <cellStyle name="Note 5 6 21 2" xfId="34416" xr:uid="{00000000-0005-0000-0000-000072860000}"/>
    <cellStyle name="Note 5 6 21 2 2" xfId="34417" xr:uid="{00000000-0005-0000-0000-000073860000}"/>
    <cellStyle name="Note 5 6 21 3" xfId="34418" xr:uid="{00000000-0005-0000-0000-000074860000}"/>
    <cellStyle name="Note 5 6 22" xfId="34419" xr:uid="{00000000-0005-0000-0000-000075860000}"/>
    <cellStyle name="Note 5 6 22 2" xfId="34420" xr:uid="{00000000-0005-0000-0000-000076860000}"/>
    <cellStyle name="Note 5 6 23" xfId="34421" xr:uid="{00000000-0005-0000-0000-000077860000}"/>
    <cellStyle name="Note 5 6 24" xfId="34422" xr:uid="{00000000-0005-0000-0000-000078860000}"/>
    <cellStyle name="Note 5 6 3" xfId="34423" xr:uid="{00000000-0005-0000-0000-000079860000}"/>
    <cellStyle name="Note 5 6 3 2" xfId="34424" xr:uid="{00000000-0005-0000-0000-00007A860000}"/>
    <cellStyle name="Note 5 6 3 2 2" xfId="34425" xr:uid="{00000000-0005-0000-0000-00007B860000}"/>
    <cellStyle name="Note 5 6 3 2 3" xfId="34426" xr:uid="{00000000-0005-0000-0000-00007C860000}"/>
    <cellStyle name="Note 5 6 3 3" xfId="34427" xr:uid="{00000000-0005-0000-0000-00007D860000}"/>
    <cellStyle name="Note 5 6 3 3 2" xfId="34428" xr:uid="{00000000-0005-0000-0000-00007E860000}"/>
    <cellStyle name="Note 5 6 3 4" xfId="34429" xr:uid="{00000000-0005-0000-0000-00007F860000}"/>
    <cellStyle name="Note 5 6 4" xfId="34430" xr:uid="{00000000-0005-0000-0000-000080860000}"/>
    <cellStyle name="Note 5 6 4 2" xfId="34431" xr:uid="{00000000-0005-0000-0000-000081860000}"/>
    <cellStyle name="Note 5 6 4 2 2" xfId="34432" xr:uid="{00000000-0005-0000-0000-000082860000}"/>
    <cellStyle name="Note 5 6 4 3" xfId="34433" xr:uid="{00000000-0005-0000-0000-000083860000}"/>
    <cellStyle name="Note 5 6 4 4" xfId="34434" xr:uid="{00000000-0005-0000-0000-000084860000}"/>
    <cellStyle name="Note 5 6 5" xfId="34435" xr:uid="{00000000-0005-0000-0000-000085860000}"/>
    <cellStyle name="Note 5 6 5 2" xfId="34436" xr:uid="{00000000-0005-0000-0000-000086860000}"/>
    <cellStyle name="Note 5 6 5 2 2" xfId="34437" xr:uid="{00000000-0005-0000-0000-000087860000}"/>
    <cellStyle name="Note 5 6 5 3" xfId="34438" xr:uid="{00000000-0005-0000-0000-000088860000}"/>
    <cellStyle name="Note 5 6 5 4" xfId="34439" xr:uid="{00000000-0005-0000-0000-000089860000}"/>
    <cellStyle name="Note 5 6 6" xfId="34440" xr:uid="{00000000-0005-0000-0000-00008A860000}"/>
    <cellStyle name="Note 5 6 6 2" xfId="34441" xr:uid="{00000000-0005-0000-0000-00008B860000}"/>
    <cellStyle name="Note 5 6 6 2 2" xfId="34442" xr:uid="{00000000-0005-0000-0000-00008C860000}"/>
    <cellStyle name="Note 5 6 6 3" xfId="34443" xr:uid="{00000000-0005-0000-0000-00008D860000}"/>
    <cellStyle name="Note 5 6 7" xfId="34444" xr:uid="{00000000-0005-0000-0000-00008E860000}"/>
    <cellStyle name="Note 5 6 7 2" xfId="34445" xr:uid="{00000000-0005-0000-0000-00008F860000}"/>
    <cellStyle name="Note 5 6 7 2 2" xfId="34446" xr:uid="{00000000-0005-0000-0000-000090860000}"/>
    <cellStyle name="Note 5 6 7 3" xfId="34447" xr:uid="{00000000-0005-0000-0000-000091860000}"/>
    <cellStyle name="Note 5 6 8" xfId="34448" xr:uid="{00000000-0005-0000-0000-000092860000}"/>
    <cellStyle name="Note 5 6 8 2" xfId="34449" xr:uid="{00000000-0005-0000-0000-000093860000}"/>
    <cellStyle name="Note 5 6 8 2 2" xfId="34450" xr:uid="{00000000-0005-0000-0000-000094860000}"/>
    <cellStyle name="Note 5 6 8 3" xfId="34451" xr:uid="{00000000-0005-0000-0000-000095860000}"/>
    <cellStyle name="Note 5 6 9" xfId="34452" xr:uid="{00000000-0005-0000-0000-000096860000}"/>
    <cellStyle name="Note 5 6 9 2" xfId="34453" xr:uid="{00000000-0005-0000-0000-000097860000}"/>
    <cellStyle name="Note 5 6 9 2 2" xfId="34454" xr:uid="{00000000-0005-0000-0000-000098860000}"/>
    <cellStyle name="Note 5 6 9 3" xfId="34455" xr:uid="{00000000-0005-0000-0000-000099860000}"/>
    <cellStyle name="Note 5 7" xfId="34456" xr:uid="{00000000-0005-0000-0000-00009A860000}"/>
    <cellStyle name="Note 5 7 10" xfId="34457" xr:uid="{00000000-0005-0000-0000-00009B860000}"/>
    <cellStyle name="Note 5 7 10 2" xfId="34458" xr:uid="{00000000-0005-0000-0000-00009C860000}"/>
    <cellStyle name="Note 5 7 10 2 2" xfId="34459" xr:uid="{00000000-0005-0000-0000-00009D860000}"/>
    <cellStyle name="Note 5 7 10 3" xfId="34460" xr:uid="{00000000-0005-0000-0000-00009E860000}"/>
    <cellStyle name="Note 5 7 11" xfId="34461" xr:uid="{00000000-0005-0000-0000-00009F860000}"/>
    <cellStyle name="Note 5 7 11 2" xfId="34462" xr:uid="{00000000-0005-0000-0000-0000A0860000}"/>
    <cellStyle name="Note 5 7 11 2 2" xfId="34463" xr:uid="{00000000-0005-0000-0000-0000A1860000}"/>
    <cellStyle name="Note 5 7 11 3" xfId="34464" xr:uid="{00000000-0005-0000-0000-0000A2860000}"/>
    <cellStyle name="Note 5 7 12" xfId="34465" xr:uid="{00000000-0005-0000-0000-0000A3860000}"/>
    <cellStyle name="Note 5 7 12 2" xfId="34466" xr:uid="{00000000-0005-0000-0000-0000A4860000}"/>
    <cellStyle name="Note 5 7 12 2 2" xfId="34467" xr:uid="{00000000-0005-0000-0000-0000A5860000}"/>
    <cellStyle name="Note 5 7 12 3" xfId="34468" xr:uid="{00000000-0005-0000-0000-0000A6860000}"/>
    <cellStyle name="Note 5 7 13" xfId="34469" xr:uid="{00000000-0005-0000-0000-0000A7860000}"/>
    <cellStyle name="Note 5 7 13 2" xfId="34470" xr:uid="{00000000-0005-0000-0000-0000A8860000}"/>
    <cellStyle name="Note 5 7 13 2 2" xfId="34471" xr:uid="{00000000-0005-0000-0000-0000A9860000}"/>
    <cellStyle name="Note 5 7 13 3" xfId="34472" xr:uid="{00000000-0005-0000-0000-0000AA860000}"/>
    <cellStyle name="Note 5 7 14" xfId="34473" xr:uid="{00000000-0005-0000-0000-0000AB860000}"/>
    <cellStyle name="Note 5 7 14 2" xfId="34474" xr:uid="{00000000-0005-0000-0000-0000AC860000}"/>
    <cellStyle name="Note 5 7 14 2 2" xfId="34475" xr:uid="{00000000-0005-0000-0000-0000AD860000}"/>
    <cellStyle name="Note 5 7 14 3" xfId="34476" xr:uid="{00000000-0005-0000-0000-0000AE860000}"/>
    <cellStyle name="Note 5 7 15" xfId="34477" xr:uid="{00000000-0005-0000-0000-0000AF860000}"/>
    <cellStyle name="Note 5 7 15 2" xfId="34478" xr:uid="{00000000-0005-0000-0000-0000B0860000}"/>
    <cellStyle name="Note 5 7 15 2 2" xfId="34479" xr:uid="{00000000-0005-0000-0000-0000B1860000}"/>
    <cellStyle name="Note 5 7 15 3" xfId="34480" xr:uid="{00000000-0005-0000-0000-0000B2860000}"/>
    <cellStyle name="Note 5 7 16" xfId="34481" xr:uid="{00000000-0005-0000-0000-0000B3860000}"/>
    <cellStyle name="Note 5 7 16 2" xfId="34482" xr:uid="{00000000-0005-0000-0000-0000B4860000}"/>
    <cellStyle name="Note 5 7 16 2 2" xfId="34483" xr:uid="{00000000-0005-0000-0000-0000B5860000}"/>
    <cellStyle name="Note 5 7 16 3" xfId="34484" xr:uid="{00000000-0005-0000-0000-0000B6860000}"/>
    <cellStyle name="Note 5 7 17" xfId="34485" xr:uid="{00000000-0005-0000-0000-0000B7860000}"/>
    <cellStyle name="Note 5 7 17 2" xfId="34486" xr:uid="{00000000-0005-0000-0000-0000B8860000}"/>
    <cellStyle name="Note 5 7 17 2 2" xfId="34487" xr:uid="{00000000-0005-0000-0000-0000B9860000}"/>
    <cellStyle name="Note 5 7 17 3" xfId="34488" xr:uid="{00000000-0005-0000-0000-0000BA860000}"/>
    <cellStyle name="Note 5 7 18" xfId="34489" xr:uid="{00000000-0005-0000-0000-0000BB860000}"/>
    <cellStyle name="Note 5 7 18 2" xfId="34490" xr:uid="{00000000-0005-0000-0000-0000BC860000}"/>
    <cellStyle name="Note 5 7 18 2 2" xfId="34491" xr:uid="{00000000-0005-0000-0000-0000BD860000}"/>
    <cellStyle name="Note 5 7 18 3" xfId="34492" xr:uid="{00000000-0005-0000-0000-0000BE860000}"/>
    <cellStyle name="Note 5 7 19" xfId="34493" xr:uid="{00000000-0005-0000-0000-0000BF860000}"/>
    <cellStyle name="Note 5 7 19 2" xfId="34494" xr:uid="{00000000-0005-0000-0000-0000C0860000}"/>
    <cellStyle name="Note 5 7 19 2 2" xfId="34495" xr:uid="{00000000-0005-0000-0000-0000C1860000}"/>
    <cellStyle name="Note 5 7 19 3" xfId="34496" xr:uid="{00000000-0005-0000-0000-0000C2860000}"/>
    <cellStyle name="Note 5 7 2" xfId="34497" xr:uid="{00000000-0005-0000-0000-0000C3860000}"/>
    <cellStyle name="Note 5 7 2 2" xfId="34498" xr:uid="{00000000-0005-0000-0000-0000C4860000}"/>
    <cellStyle name="Note 5 7 2 2 2" xfId="34499" xr:uid="{00000000-0005-0000-0000-0000C5860000}"/>
    <cellStyle name="Note 5 7 2 2 3" xfId="34500" xr:uid="{00000000-0005-0000-0000-0000C6860000}"/>
    <cellStyle name="Note 5 7 2 3" xfId="34501" xr:uid="{00000000-0005-0000-0000-0000C7860000}"/>
    <cellStyle name="Note 5 7 2 3 2" xfId="34502" xr:uid="{00000000-0005-0000-0000-0000C8860000}"/>
    <cellStyle name="Note 5 7 2 4" xfId="34503" xr:uid="{00000000-0005-0000-0000-0000C9860000}"/>
    <cellStyle name="Note 5 7 20" xfId="34504" xr:uid="{00000000-0005-0000-0000-0000CA860000}"/>
    <cellStyle name="Note 5 7 20 2" xfId="34505" xr:uid="{00000000-0005-0000-0000-0000CB860000}"/>
    <cellStyle name="Note 5 7 20 2 2" xfId="34506" xr:uid="{00000000-0005-0000-0000-0000CC860000}"/>
    <cellStyle name="Note 5 7 20 3" xfId="34507" xr:uid="{00000000-0005-0000-0000-0000CD860000}"/>
    <cellStyle name="Note 5 7 21" xfId="34508" xr:uid="{00000000-0005-0000-0000-0000CE860000}"/>
    <cellStyle name="Note 5 7 21 2" xfId="34509" xr:uid="{00000000-0005-0000-0000-0000CF860000}"/>
    <cellStyle name="Note 5 7 22" xfId="34510" xr:uid="{00000000-0005-0000-0000-0000D0860000}"/>
    <cellStyle name="Note 5 7 23" xfId="34511" xr:uid="{00000000-0005-0000-0000-0000D1860000}"/>
    <cellStyle name="Note 5 7 3" xfId="34512" xr:uid="{00000000-0005-0000-0000-0000D2860000}"/>
    <cellStyle name="Note 5 7 3 2" xfId="34513" xr:uid="{00000000-0005-0000-0000-0000D3860000}"/>
    <cellStyle name="Note 5 7 3 2 2" xfId="34514" xr:uid="{00000000-0005-0000-0000-0000D4860000}"/>
    <cellStyle name="Note 5 7 3 3" xfId="34515" xr:uid="{00000000-0005-0000-0000-0000D5860000}"/>
    <cellStyle name="Note 5 7 3 4" xfId="34516" xr:uid="{00000000-0005-0000-0000-0000D6860000}"/>
    <cellStyle name="Note 5 7 4" xfId="34517" xr:uid="{00000000-0005-0000-0000-0000D7860000}"/>
    <cellStyle name="Note 5 7 4 2" xfId="34518" xr:uid="{00000000-0005-0000-0000-0000D8860000}"/>
    <cellStyle name="Note 5 7 4 2 2" xfId="34519" xr:uid="{00000000-0005-0000-0000-0000D9860000}"/>
    <cellStyle name="Note 5 7 4 3" xfId="34520" xr:uid="{00000000-0005-0000-0000-0000DA860000}"/>
    <cellStyle name="Note 5 7 4 4" xfId="34521" xr:uid="{00000000-0005-0000-0000-0000DB860000}"/>
    <cellStyle name="Note 5 7 5" xfId="34522" xr:uid="{00000000-0005-0000-0000-0000DC860000}"/>
    <cellStyle name="Note 5 7 5 2" xfId="34523" xr:uid="{00000000-0005-0000-0000-0000DD860000}"/>
    <cellStyle name="Note 5 7 5 2 2" xfId="34524" xr:uid="{00000000-0005-0000-0000-0000DE860000}"/>
    <cellStyle name="Note 5 7 5 3" xfId="34525" xr:uid="{00000000-0005-0000-0000-0000DF860000}"/>
    <cellStyle name="Note 5 7 6" xfId="34526" xr:uid="{00000000-0005-0000-0000-0000E0860000}"/>
    <cellStyle name="Note 5 7 6 2" xfId="34527" xr:uid="{00000000-0005-0000-0000-0000E1860000}"/>
    <cellStyle name="Note 5 7 6 2 2" xfId="34528" xr:uid="{00000000-0005-0000-0000-0000E2860000}"/>
    <cellStyle name="Note 5 7 6 3" xfId="34529" xr:uid="{00000000-0005-0000-0000-0000E3860000}"/>
    <cellStyle name="Note 5 7 7" xfId="34530" xr:uid="{00000000-0005-0000-0000-0000E4860000}"/>
    <cellStyle name="Note 5 7 7 2" xfId="34531" xr:uid="{00000000-0005-0000-0000-0000E5860000}"/>
    <cellStyle name="Note 5 7 7 2 2" xfId="34532" xr:uid="{00000000-0005-0000-0000-0000E6860000}"/>
    <cellStyle name="Note 5 7 7 3" xfId="34533" xr:uid="{00000000-0005-0000-0000-0000E7860000}"/>
    <cellStyle name="Note 5 7 8" xfId="34534" xr:uid="{00000000-0005-0000-0000-0000E8860000}"/>
    <cellStyle name="Note 5 7 8 2" xfId="34535" xr:uid="{00000000-0005-0000-0000-0000E9860000}"/>
    <cellStyle name="Note 5 7 8 2 2" xfId="34536" xr:uid="{00000000-0005-0000-0000-0000EA860000}"/>
    <cellStyle name="Note 5 7 8 3" xfId="34537" xr:uid="{00000000-0005-0000-0000-0000EB860000}"/>
    <cellStyle name="Note 5 7 9" xfId="34538" xr:uid="{00000000-0005-0000-0000-0000EC860000}"/>
    <cellStyle name="Note 5 7 9 2" xfId="34539" xr:uid="{00000000-0005-0000-0000-0000ED860000}"/>
    <cellStyle name="Note 5 7 9 2 2" xfId="34540" xr:uid="{00000000-0005-0000-0000-0000EE860000}"/>
    <cellStyle name="Note 5 7 9 3" xfId="34541" xr:uid="{00000000-0005-0000-0000-0000EF860000}"/>
    <cellStyle name="Note 5 8" xfId="34542" xr:uid="{00000000-0005-0000-0000-0000F0860000}"/>
    <cellStyle name="Note 5 8 2" xfId="34543" xr:uid="{00000000-0005-0000-0000-0000F1860000}"/>
    <cellStyle name="Note 5 8 2 2" xfId="34544" xr:uid="{00000000-0005-0000-0000-0000F2860000}"/>
    <cellStyle name="Note 5 8 2 3" xfId="34545" xr:uid="{00000000-0005-0000-0000-0000F3860000}"/>
    <cellStyle name="Note 5 8 3" xfId="34546" xr:uid="{00000000-0005-0000-0000-0000F4860000}"/>
    <cellStyle name="Note 5 8 3 2" xfId="34547" xr:uid="{00000000-0005-0000-0000-0000F5860000}"/>
    <cellStyle name="Note 5 8 4" xfId="34548" xr:uid="{00000000-0005-0000-0000-0000F6860000}"/>
    <cellStyle name="Note 5 9" xfId="34549" xr:uid="{00000000-0005-0000-0000-0000F7860000}"/>
    <cellStyle name="Note 5 9 2" xfId="34550" xr:uid="{00000000-0005-0000-0000-0000F8860000}"/>
    <cellStyle name="Note 5 9 2 2" xfId="34551" xr:uid="{00000000-0005-0000-0000-0000F9860000}"/>
    <cellStyle name="Note 5 9 2 3" xfId="34552" xr:uid="{00000000-0005-0000-0000-0000FA860000}"/>
    <cellStyle name="Note 5 9 3" xfId="34553" xr:uid="{00000000-0005-0000-0000-0000FB860000}"/>
    <cellStyle name="Note 5 9 4" xfId="34554" xr:uid="{00000000-0005-0000-0000-0000FC860000}"/>
    <cellStyle name="Note 6" xfId="34555" xr:uid="{00000000-0005-0000-0000-0000FD860000}"/>
    <cellStyle name="Note 6 10" xfId="34556" xr:uid="{00000000-0005-0000-0000-0000FE860000}"/>
    <cellStyle name="Note 6 10 2" xfId="34557" xr:uid="{00000000-0005-0000-0000-0000FF860000}"/>
    <cellStyle name="Note 6 10 2 2" xfId="34558" xr:uid="{00000000-0005-0000-0000-000000870000}"/>
    <cellStyle name="Note 6 10 3" xfId="34559" xr:uid="{00000000-0005-0000-0000-000001870000}"/>
    <cellStyle name="Note 6 10 4" xfId="34560" xr:uid="{00000000-0005-0000-0000-000002870000}"/>
    <cellStyle name="Note 6 11" xfId="34561" xr:uid="{00000000-0005-0000-0000-000003870000}"/>
    <cellStyle name="Note 6 11 2" xfId="34562" xr:uid="{00000000-0005-0000-0000-000004870000}"/>
    <cellStyle name="Note 6 11 2 2" xfId="34563" xr:uid="{00000000-0005-0000-0000-000005870000}"/>
    <cellStyle name="Note 6 11 3" xfId="34564" xr:uid="{00000000-0005-0000-0000-000006870000}"/>
    <cellStyle name="Note 6 12" xfId="34565" xr:uid="{00000000-0005-0000-0000-000007870000}"/>
    <cellStyle name="Note 6 12 2" xfId="34566" xr:uid="{00000000-0005-0000-0000-000008870000}"/>
    <cellStyle name="Note 6 12 2 2" xfId="34567" xr:uid="{00000000-0005-0000-0000-000009870000}"/>
    <cellStyle name="Note 6 12 3" xfId="34568" xr:uid="{00000000-0005-0000-0000-00000A870000}"/>
    <cellStyle name="Note 6 13" xfId="34569" xr:uid="{00000000-0005-0000-0000-00000B870000}"/>
    <cellStyle name="Note 6 13 2" xfId="34570" xr:uid="{00000000-0005-0000-0000-00000C870000}"/>
    <cellStyle name="Note 6 13 2 2" xfId="34571" xr:uid="{00000000-0005-0000-0000-00000D870000}"/>
    <cellStyle name="Note 6 13 3" xfId="34572" xr:uid="{00000000-0005-0000-0000-00000E870000}"/>
    <cellStyle name="Note 6 14" xfId="34573" xr:uid="{00000000-0005-0000-0000-00000F870000}"/>
    <cellStyle name="Note 6 14 2" xfId="34574" xr:uid="{00000000-0005-0000-0000-000010870000}"/>
    <cellStyle name="Note 6 14 2 2" xfId="34575" xr:uid="{00000000-0005-0000-0000-000011870000}"/>
    <cellStyle name="Note 6 14 3" xfId="34576" xr:uid="{00000000-0005-0000-0000-000012870000}"/>
    <cellStyle name="Note 6 15" xfId="34577" xr:uid="{00000000-0005-0000-0000-000013870000}"/>
    <cellStyle name="Note 6 15 2" xfId="34578" xr:uid="{00000000-0005-0000-0000-000014870000}"/>
    <cellStyle name="Note 6 15 2 2" xfId="34579" xr:uid="{00000000-0005-0000-0000-000015870000}"/>
    <cellStyle name="Note 6 15 3" xfId="34580" xr:uid="{00000000-0005-0000-0000-000016870000}"/>
    <cellStyle name="Note 6 16" xfId="34581" xr:uid="{00000000-0005-0000-0000-000017870000}"/>
    <cellStyle name="Note 6 16 2" xfId="34582" xr:uid="{00000000-0005-0000-0000-000018870000}"/>
    <cellStyle name="Note 6 16 2 2" xfId="34583" xr:uid="{00000000-0005-0000-0000-000019870000}"/>
    <cellStyle name="Note 6 16 3" xfId="34584" xr:uid="{00000000-0005-0000-0000-00001A870000}"/>
    <cellStyle name="Note 6 17" xfId="34585" xr:uid="{00000000-0005-0000-0000-00001B870000}"/>
    <cellStyle name="Note 6 17 2" xfId="34586" xr:uid="{00000000-0005-0000-0000-00001C870000}"/>
    <cellStyle name="Note 6 17 2 2" xfId="34587" xr:uid="{00000000-0005-0000-0000-00001D870000}"/>
    <cellStyle name="Note 6 17 3" xfId="34588" xr:uid="{00000000-0005-0000-0000-00001E870000}"/>
    <cellStyle name="Note 6 18" xfId="34589" xr:uid="{00000000-0005-0000-0000-00001F870000}"/>
    <cellStyle name="Note 6 18 2" xfId="34590" xr:uid="{00000000-0005-0000-0000-000020870000}"/>
    <cellStyle name="Note 6 18 2 2" xfId="34591" xr:uid="{00000000-0005-0000-0000-000021870000}"/>
    <cellStyle name="Note 6 18 3" xfId="34592" xr:uid="{00000000-0005-0000-0000-000022870000}"/>
    <cellStyle name="Note 6 19" xfId="34593" xr:uid="{00000000-0005-0000-0000-000023870000}"/>
    <cellStyle name="Note 6 19 2" xfId="34594" xr:uid="{00000000-0005-0000-0000-000024870000}"/>
    <cellStyle name="Note 6 19 2 2" xfId="34595" xr:uid="{00000000-0005-0000-0000-000025870000}"/>
    <cellStyle name="Note 6 19 3" xfId="34596" xr:uid="{00000000-0005-0000-0000-000026870000}"/>
    <cellStyle name="Note 6 2" xfId="34597" xr:uid="{00000000-0005-0000-0000-000027870000}"/>
    <cellStyle name="Note 6 2 10" xfId="34598" xr:uid="{00000000-0005-0000-0000-000028870000}"/>
    <cellStyle name="Note 6 2 10 2" xfId="34599" xr:uid="{00000000-0005-0000-0000-000029870000}"/>
    <cellStyle name="Note 6 2 10 2 2" xfId="34600" xr:uid="{00000000-0005-0000-0000-00002A870000}"/>
    <cellStyle name="Note 6 2 10 3" xfId="34601" xr:uid="{00000000-0005-0000-0000-00002B870000}"/>
    <cellStyle name="Note 6 2 11" xfId="34602" xr:uid="{00000000-0005-0000-0000-00002C870000}"/>
    <cellStyle name="Note 6 2 11 2" xfId="34603" xr:uid="{00000000-0005-0000-0000-00002D870000}"/>
    <cellStyle name="Note 6 2 11 2 2" xfId="34604" xr:uid="{00000000-0005-0000-0000-00002E870000}"/>
    <cellStyle name="Note 6 2 11 3" xfId="34605" xr:uid="{00000000-0005-0000-0000-00002F870000}"/>
    <cellStyle name="Note 6 2 12" xfId="34606" xr:uid="{00000000-0005-0000-0000-000030870000}"/>
    <cellStyle name="Note 6 2 12 2" xfId="34607" xr:uid="{00000000-0005-0000-0000-000031870000}"/>
    <cellStyle name="Note 6 2 12 2 2" xfId="34608" xr:uid="{00000000-0005-0000-0000-000032870000}"/>
    <cellStyle name="Note 6 2 12 3" xfId="34609" xr:uid="{00000000-0005-0000-0000-000033870000}"/>
    <cellStyle name="Note 6 2 13" xfId="34610" xr:uid="{00000000-0005-0000-0000-000034870000}"/>
    <cellStyle name="Note 6 2 13 2" xfId="34611" xr:uid="{00000000-0005-0000-0000-000035870000}"/>
    <cellStyle name="Note 6 2 13 2 2" xfId="34612" xr:uid="{00000000-0005-0000-0000-000036870000}"/>
    <cellStyle name="Note 6 2 13 3" xfId="34613" xr:uid="{00000000-0005-0000-0000-000037870000}"/>
    <cellStyle name="Note 6 2 14" xfId="34614" xr:uid="{00000000-0005-0000-0000-000038870000}"/>
    <cellStyle name="Note 6 2 14 2" xfId="34615" xr:uid="{00000000-0005-0000-0000-000039870000}"/>
    <cellStyle name="Note 6 2 14 2 2" xfId="34616" xr:uid="{00000000-0005-0000-0000-00003A870000}"/>
    <cellStyle name="Note 6 2 14 3" xfId="34617" xr:uid="{00000000-0005-0000-0000-00003B870000}"/>
    <cellStyle name="Note 6 2 15" xfId="34618" xr:uid="{00000000-0005-0000-0000-00003C870000}"/>
    <cellStyle name="Note 6 2 15 2" xfId="34619" xr:uid="{00000000-0005-0000-0000-00003D870000}"/>
    <cellStyle name="Note 6 2 15 2 2" xfId="34620" xr:uid="{00000000-0005-0000-0000-00003E870000}"/>
    <cellStyle name="Note 6 2 15 3" xfId="34621" xr:uid="{00000000-0005-0000-0000-00003F870000}"/>
    <cellStyle name="Note 6 2 16" xfId="34622" xr:uid="{00000000-0005-0000-0000-000040870000}"/>
    <cellStyle name="Note 6 2 16 2" xfId="34623" xr:uid="{00000000-0005-0000-0000-000041870000}"/>
    <cellStyle name="Note 6 2 16 2 2" xfId="34624" xr:uid="{00000000-0005-0000-0000-000042870000}"/>
    <cellStyle name="Note 6 2 16 3" xfId="34625" xr:uid="{00000000-0005-0000-0000-000043870000}"/>
    <cellStyle name="Note 6 2 17" xfId="34626" xr:uid="{00000000-0005-0000-0000-000044870000}"/>
    <cellStyle name="Note 6 2 17 2" xfId="34627" xr:uid="{00000000-0005-0000-0000-000045870000}"/>
    <cellStyle name="Note 6 2 17 2 2" xfId="34628" xr:uid="{00000000-0005-0000-0000-000046870000}"/>
    <cellStyle name="Note 6 2 17 3" xfId="34629" xr:uid="{00000000-0005-0000-0000-000047870000}"/>
    <cellStyle name="Note 6 2 18" xfId="34630" xr:uid="{00000000-0005-0000-0000-000048870000}"/>
    <cellStyle name="Note 6 2 18 2" xfId="34631" xr:uid="{00000000-0005-0000-0000-000049870000}"/>
    <cellStyle name="Note 6 2 18 2 2" xfId="34632" xr:uid="{00000000-0005-0000-0000-00004A870000}"/>
    <cellStyle name="Note 6 2 18 3" xfId="34633" xr:uid="{00000000-0005-0000-0000-00004B870000}"/>
    <cellStyle name="Note 6 2 19" xfId="34634" xr:uid="{00000000-0005-0000-0000-00004C870000}"/>
    <cellStyle name="Note 6 2 19 2" xfId="34635" xr:uid="{00000000-0005-0000-0000-00004D870000}"/>
    <cellStyle name="Note 6 2 19 2 2" xfId="34636" xr:uid="{00000000-0005-0000-0000-00004E870000}"/>
    <cellStyle name="Note 6 2 19 3" xfId="34637" xr:uid="{00000000-0005-0000-0000-00004F870000}"/>
    <cellStyle name="Note 6 2 2" xfId="34638" xr:uid="{00000000-0005-0000-0000-000050870000}"/>
    <cellStyle name="Note 6 2 2 10" xfId="34639" xr:uid="{00000000-0005-0000-0000-000051870000}"/>
    <cellStyle name="Note 6 2 2 10 2" xfId="34640" xr:uid="{00000000-0005-0000-0000-000052870000}"/>
    <cellStyle name="Note 6 2 2 10 2 2" xfId="34641" xr:uid="{00000000-0005-0000-0000-000053870000}"/>
    <cellStyle name="Note 6 2 2 10 3" xfId="34642" xr:uid="{00000000-0005-0000-0000-000054870000}"/>
    <cellStyle name="Note 6 2 2 11" xfId="34643" xr:uid="{00000000-0005-0000-0000-000055870000}"/>
    <cellStyle name="Note 6 2 2 11 2" xfId="34644" xr:uid="{00000000-0005-0000-0000-000056870000}"/>
    <cellStyle name="Note 6 2 2 11 2 2" xfId="34645" xr:uid="{00000000-0005-0000-0000-000057870000}"/>
    <cellStyle name="Note 6 2 2 11 3" xfId="34646" xr:uid="{00000000-0005-0000-0000-000058870000}"/>
    <cellStyle name="Note 6 2 2 12" xfId="34647" xr:uid="{00000000-0005-0000-0000-000059870000}"/>
    <cellStyle name="Note 6 2 2 12 2" xfId="34648" xr:uid="{00000000-0005-0000-0000-00005A870000}"/>
    <cellStyle name="Note 6 2 2 12 2 2" xfId="34649" xr:uid="{00000000-0005-0000-0000-00005B870000}"/>
    <cellStyle name="Note 6 2 2 12 3" xfId="34650" xr:uid="{00000000-0005-0000-0000-00005C870000}"/>
    <cellStyle name="Note 6 2 2 13" xfId="34651" xr:uid="{00000000-0005-0000-0000-00005D870000}"/>
    <cellStyle name="Note 6 2 2 13 2" xfId="34652" xr:uid="{00000000-0005-0000-0000-00005E870000}"/>
    <cellStyle name="Note 6 2 2 13 2 2" xfId="34653" xr:uid="{00000000-0005-0000-0000-00005F870000}"/>
    <cellStyle name="Note 6 2 2 13 3" xfId="34654" xr:uid="{00000000-0005-0000-0000-000060870000}"/>
    <cellStyle name="Note 6 2 2 14" xfId="34655" xr:uid="{00000000-0005-0000-0000-000061870000}"/>
    <cellStyle name="Note 6 2 2 14 2" xfId="34656" xr:uid="{00000000-0005-0000-0000-000062870000}"/>
    <cellStyle name="Note 6 2 2 14 2 2" xfId="34657" xr:uid="{00000000-0005-0000-0000-000063870000}"/>
    <cellStyle name="Note 6 2 2 14 3" xfId="34658" xr:uid="{00000000-0005-0000-0000-000064870000}"/>
    <cellStyle name="Note 6 2 2 15" xfId="34659" xr:uid="{00000000-0005-0000-0000-000065870000}"/>
    <cellStyle name="Note 6 2 2 15 2" xfId="34660" xr:uid="{00000000-0005-0000-0000-000066870000}"/>
    <cellStyle name="Note 6 2 2 15 2 2" xfId="34661" xr:uid="{00000000-0005-0000-0000-000067870000}"/>
    <cellStyle name="Note 6 2 2 15 3" xfId="34662" xr:uid="{00000000-0005-0000-0000-000068870000}"/>
    <cellStyle name="Note 6 2 2 16" xfId="34663" xr:uid="{00000000-0005-0000-0000-000069870000}"/>
    <cellStyle name="Note 6 2 2 16 2" xfId="34664" xr:uid="{00000000-0005-0000-0000-00006A870000}"/>
    <cellStyle name="Note 6 2 2 16 2 2" xfId="34665" xr:uid="{00000000-0005-0000-0000-00006B870000}"/>
    <cellStyle name="Note 6 2 2 16 3" xfId="34666" xr:uid="{00000000-0005-0000-0000-00006C870000}"/>
    <cellStyle name="Note 6 2 2 17" xfId="34667" xr:uid="{00000000-0005-0000-0000-00006D870000}"/>
    <cellStyle name="Note 6 2 2 17 2" xfId="34668" xr:uid="{00000000-0005-0000-0000-00006E870000}"/>
    <cellStyle name="Note 6 2 2 17 2 2" xfId="34669" xr:uid="{00000000-0005-0000-0000-00006F870000}"/>
    <cellStyle name="Note 6 2 2 17 3" xfId="34670" xr:uid="{00000000-0005-0000-0000-000070870000}"/>
    <cellStyle name="Note 6 2 2 18" xfId="34671" xr:uid="{00000000-0005-0000-0000-000071870000}"/>
    <cellStyle name="Note 6 2 2 18 2" xfId="34672" xr:uid="{00000000-0005-0000-0000-000072870000}"/>
    <cellStyle name="Note 6 2 2 18 2 2" xfId="34673" xr:uid="{00000000-0005-0000-0000-000073870000}"/>
    <cellStyle name="Note 6 2 2 18 3" xfId="34674" xr:uid="{00000000-0005-0000-0000-000074870000}"/>
    <cellStyle name="Note 6 2 2 19" xfId="34675" xr:uid="{00000000-0005-0000-0000-000075870000}"/>
    <cellStyle name="Note 6 2 2 19 2" xfId="34676" xr:uid="{00000000-0005-0000-0000-000076870000}"/>
    <cellStyle name="Note 6 2 2 19 2 2" xfId="34677" xr:uid="{00000000-0005-0000-0000-000077870000}"/>
    <cellStyle name="Note 6 2 2 19 3" xfId="34678" xr:uid="{00000000-0005-0000-0000-000078870000}"/>
    <cellStyle name="Note 6 2 2 2" xfId="34679" xr:uid="{00000000-0005-0000-0000-000079870000}"/>
    <cellStyle name="Note 6 2 2 2 10" xfId="34680" xr:uid="{00000000-0005-0000-0000-00007A870000}"/>
    <cellStyle name="Note 6 2 2 2 10 2" xfId="34681" xr:uid="{00000000-0005-0000-0000-00007B870000}"/>
    <cellStyle name="Note 6 2 2 2 10 2 2" xfId="34682" xr:uid="{00000000-0005-0000-0000-00007C870000}"/>
    <cellStyle name="Note 6 2 2 2 10 3" xfId="34683" xr:uid="{00000000-0005-0000-0000-00007D870000}"/>
    <cellStyle name="Note 6 2 2 2 11" xfId="34684" xr:uid="{00000000-0005-0000-0000-00007E870000}"/>
    <cellStyle name="Note 6 2 2 2 11 2" xfId="34685" xr:uid="{00000000-0005-0000-0000-00007F870000}"/>
    <cellStyle name="Note 6 2 2 2 11 2 2" xfId="34686" xr:uid="{00000000-0005-0000-0000-000080870000}"/>
    <cellStyle name="Note 6 2 2 2 11 3" xfId="34687" xr:uid="{00000000-0005-0000-0000-000081870000}"/>
    <cellStyle name="Note 6 2 2 2 12" xfId="34688" xr:uid="{00000000-0005-0000-0000-000082870000}"/>
    <cellStyle name="Note 6 2 2 2 12 2" xfId="34689" xr:uid="{00000000-0005-0000-0000-000083870000}"/>
    <cellStyle name="Note 6 2 2 2 12 2 2" xfId="34690" xr:uid="{00000000-0005-0000-0000-000084870000}"/>
    <cellStyle name="Note 6 2 2 2 12 3" xfId="34691" xr:uid="{00000000-0005-0000-0000-000085870000}"/>
    <cellStyle name="Note 6 2 2 2 13" xfId="34692" xr:uid="{00000000-0005-0000-0000-000086870000}"/>
    <cellStyle name="Note 6 2 2 2 13 2" xfId="34693" xr:uid="{00000000-0005-0000-0000-000087870000}"/>
    <cellStyle name="Note 6 2 2 2 13 2 2" xfId="34694" xr:uid="{00000000-0005-0000-0000-000088870000}"/>
    <cellStyle name="Note 6 2 2 2 13 3" xfId="34695" xr:uid="{00000000-0005-0000-0000-000089870000}"/>
    <cellStyle name="Note 6 2 2 2 14" xfId="34696" xr:uid="{00000000-0005-0000-0000-00008A870000}"/>
    <cellStyle name="Note 6 2 2 2 14 2" xfId="34697" xr:uid="{00000000-0005-0000-0000-00008B870000}"/>
    <cellStyle name="Note 6 2 2 2 14 2 2" xfId="34698" xr:uid="{00000000-0005-0000-0000-00008C870000}"/>
    <cellStyle name="Note 6 2 2 2 14 3" xfId="34699" xr:uid="{00000000-0005-0000-0000-00008D870000}"/>
    <cellStyle name="Note 6 2 2 2 15" xfId="34700" xr:uid="{00000000-0005-0000-0000-00008E870000}"/>
    <cellStyle name="Note 6 2 2 2 15 2" xfId="34701" xr:uid="{00000000-0005-0000-0000-00008F870000}"/>
    <cellStyle name="Note 6 2 2 2 15 2 2" xfId="34702" xr:uid="{00000000-0005-0000-0000-000090870000}"/>
    <cellStyle name="Note 6 2 2 2 15 3" xfId="34703" xr:uid="{00000000-0005-0000-0000-000091870000}"/>
    <cellStyle name="Note 6 2 2 2 16" xfId="34704" xr:uid="{00000000-0005-0000-0000-000092870000}"/>
    <cellStyle name="Note 6 2 2 2 16 2" xfId="34705" xr:uid="{00000000-0005-0000-0000-000093870000}"/>
    <cellStyle name="Note 6 2 2 2 16 2 2" xfId="34706" xr:uid="{00000000-0005-0000-0000-000094870000}"/>
    <cellStyle name="Note 6 2 2 2 16 3" xfId="34707" xr:uid="{00000000-0005-0000-0000-000095870000}"/>
    <cellStyle name="Note 6 2 2 2 17" xfId="34708" xr:uid="{00000000-0005-0000-0000-000096870000}"/>
    <cellStyle name="Note 6 2 2 2 17 2" xfId="34709" xr:uid="{00000000-0005-0000-0000-000097870000}"/>
    <cellStyle name="Note 6 2 2 2 17 2 2" xfId="34710" xr:uid="{00000000-0005-0000-0000-000098870000}"/>
    <cellStyle name="Note 6 2 2 2 17 3" xfId="34711" xr:uid="{00000000-0005-0000-0000-000099870000}"/>
    <cellStyle name="Note 6 2 2 2 18" xfId="34712" xr:uid="{00000000-0005-0000-0000-00009A870000}"/>
    <cellStyle name="Note 6 2 2 2 18 2" xfId="34713" xr:uid="{00000000-0005-0000-0000-00009B870000}"/>
    <cellStyle name="Note 6 2 2 2 19" xfId="34714" xr:uid="{00000000-0005-0000-0000-00009C870000}"/>
    <cellStyle name="Note 6 2 2 2 2" xfId="34715" xr:uid="{00000000-0005-0000-0000-00009D870000}"/>
    <cellStyle name="Note 6 2 2 2 2 10" xfId="34716" xr:uid="{00000000-0005-0000-0000-00009E870000}"/>
    <cellStyle name="Note 6 2 2 2 2 10 2" xfId="34717" xr:uid="{00000000-0005-0000-0000-00009F870000}"/>
    <cellStyle name="Note 6 2 2 2 2 10 2 2" xfId="34718" xr:uid="{00000000-0005-0000-0000-0000A0870000}"/>
    <cellStyle name="Note 6 2 2 2 2 10 3" xfId="34719" xr:uid="{00000000-0005-0000-0000-0000A1870000}"/>
    <cellStyle name="Note 6 2 2 2 2 11" xfId="34720" xr:uid="{00000000-0005-0000-0000-0000A2870000}"/>
    <cellStyle name="Note 6 2 2 2 2 11 2" xfId="34721" xr:uid="{00000000-0005-0000-0000-0000A3870000}"/>
    <cellStyle name="Note 6 2 2 2 2 11 2 2" xfId="34722" xr:uid="{00000000-0005-0000-0000-0000A4870000}"/>
    <cellStyle name="Note 6 2 2 2 2 11 3" xfId="34723" xr:uid="{00000000-0005-0000-0000-0000A5870000}"/>
    <cellStyle name="Note 6 2 2 2 2 12" xfId="34724" xr:uid="{00000000-0005-0000-0000-0000A6870000}"/>
    <cellStyle name="Note 6 2 2 2 2 12 2" xfId="34725" xr:uid="{00000000-0005-0000-0000-0000A7870000}"/>
    <cellStyle name="Note 6 2 2 2 2 12 2 2" xfId="34726" xr:uid="{00000000-0005-0000-0000-0000A8870000}"/>
    <cellStyle name="Note 6 2 2 2 2 12 3" xfId="34727" xr:uid="{00000000-0005-0000-0000-0000A9870000}"/>
    <cellStyle name="Note 6 2 2 2 2 13" xfId="34728" xr:uid="{00000000-0005-0000-0000-0000AA870000}"/>
    <cellStyle name="Note 6 2 2 2 2 13 2" xfId="34729" xr:uid="{00000000-0005-0000-0000-0000AB870000}"/>
    <cellStyle name="Note 6 2 2 2 2 13 2 2" xfId="34730" xr:uid="{00000000-0005-0000-0000-0000AC870000}"/>
    <cellStyle name="Note 6 2 2 2 2 13 3" xfId="34731" xr:uid="{00000000-0005-0000-0000-0000AD870000}"/>
    <cellStyle name="Note 6 2 2 2 2 14" xfId="34732" xr:uid="{00000000-0005-0000-0000-0000AE870000}"/>
    <cellStyle name="Note 6 2 2 2 2 14 2" xfId="34733" xr:uid="{00000000-0005-0000-0000-0000AF870000}"/>
    <cellStyle name="Note 6 2 2 2 2 14 2 2" xfId="34734" xr:uid="{00000000-0005-0000-0000-0000B0870000}"/>
    <cellStyle name="Note 6 2 2 2 2 14 3" xfId="34735" xr:uid="{00000000-0005-0000-0000-0000B1870000}"/>
    <cellStyle name="Note 6 2 2 2 2 15" xfId="34736" xr:uid="{00000000-0005-0000-0000-0000B2870000}"/>
    <cellStyle name="Note 6 2 2 2 2 15 2" xfId="34737" xr:uid="{00000000-0005-0000-0000-0000B3870000}"/>
    <cellStyle name="Note 6 2 2 2 2 15 2 2" xfId="34738" xr:uid="{00000000-0005-0000-0000-0000B4870000}"/>
    <cellStyle name="Note 6 2 2 2 2 15 3" xfId="34739" xr:uid="{00000000-0005-0000-0000-0000B5870000}"/>
    <cellStyle name="Note 6 2 2 2 2 16" xfId="34740" xr:uid="{00000000-0005-0000-0000-0000B6870000}"/>
    <cellStyle name="Note 6 2 2 2 2 16 2" xfId="34741" xr:uid="{00000000-0005-0000-0000-0000B7870000}"/>
    <cellStyle name="Note 6 2 2 2 2 16 2 2" xfId="34742" xr:uid="{00000000-0005-0000-0000-0000B8870000}"/>
    <cellStyle name="Note 6 2 2 2 2 16 3" xfId="34743" xr:uid="{00000000-0005-0000-0000-0000B9870000}"/>
    <cellStyle name="Note 6 2 2 2 2 17" xfId="34744" xr:uid="{00000000-0005-0000-0000-0000BA870000}"/>
    <cellStyle name="Note 6 2 2 2 2 17 2" xfId="34745" xr:uid="{00000000-0005-0000-0000-0000BB870000}"/>
    <cellStyle name="Note 6 2 2 2 2 17 2 2" xfId="34746" xr:uid="{00000000-0005-0000-0000-0000BC870000}"/>
    <cellStyle name="Note 6 2 2 2 2 17 3" xfId="34747" xr:uid="{00000000-0005-0000-0000-0000BD870000}"/>
    <cellStyle name="Note 6 2 2 2 2 18" xfId="34748" xr:uid="{00000000-0005-0000-0000-0000BE870000}"/>
    <cellStyle name="Note 6 2 2 2 2 18 2" xfId="34749" xr:uid="{00000000-0005-0000-0000-0000BF870000}"/>
    <cellStyle name="Note 6 2 2 2 2 18 2 2" xfId="34750" xr:uid="{00000000-0005-0000-0000-0000C0870000}"/>
    <cellStyle name="Note 6 2 2 2 2 18 3" xfId="34751" xr:uid="{00000000-0005-0000-0000-0000C1870000}"/>
    <cellStyle name="Note 6 2 2 2 2 19" xfId="34752" xr:uid="{00000000-0005-0000-0000-0000C2870000}"/>
    <cellStyle name="Note 6 2 2 2 2 19 2" xfId="34753" xr:uid="{00000000-0005-0000-0000-0000C3870000}"/>
    <cellStyle name="Note 6 2 2 2 2 19 2 2" xfId="34754" xr:uid="{00000000-0005-0000-0000-0000C4870000}"/>
    <cellStyle name="Note 6 2 2 2 2 19 3" xfId="34755" xr:uid="{00000000-0005-0000-0000-0000C5870000}"/>
    <cellStyle name="Note 6 2 2 2 2 2" xfId="34756" xr:uid="{00000000-0005-0000-0000-0000C6870000}"/>
    <cellStyle name="Note 6 2 2 2 2 2 2" xfId="34757" xr:uid="{00000000-0005-0000-0000-0000C7870000}"/>
    <cellStyle name="Note 6 2 2 2 2 2 2 2" xfId="34758" xr:uid="{00000000-0005-0000-0000-0000C8870000}"/>
    <cellStyle name="Note 6 2 2 2 2 2 2 3" xfId="34759" xr:uid="{00000000-0005-0000-0000-0000C9870000}"/>
    <cellStyle name="Note 6 2 2 2 2 2 3" xfId="34760" xr:uid="{00000000-0005-0000-0000-0000CA870000}"/>
    <cellStyle name="Note 6 2 2 2 2 2 3 2" xfId="34761" xr:uid="{00000000-0005-0000-0000-0000CB870000}"/>
    <cellStyle name="Note 6 2 2 2 2 2 4" xfId="34762" xr:uid="{00000000-0005-0000-0000-0000CC870000}"/>
    <cellStyle name="Note 6 2 2 2 2 20" xfId="34763" xr:uid="{00000000-0005-0000-0000-0000CD870000}"/>
    <cellStyle name="Note 6 2 2 2 2 20 2" xfId="34764" xr:uid="{00000000-0005-0000-0000-0000CE870000}"/>
    <cellStyle name="Note 6 2 2 2 2 20 2 2" xfId="34765" xr:uid="{00000000-0005-0000-0000-0000CF870000}"/>
    <cellStyle name="Note 6 2 2 2 2 20 3" xfId="34766" xr:uid="{00000000-0005-0000-0000-0000D0870000}"/>
    <cellStyle name="Note 6 2 2 2 2 21" xfId="34767" xr:uid="{00000000-0005-0000-0000-0000D1870000}"/>
    <cellStyle name="Note 6 2 2 2 2 21 2" xfId="34768" xr:uid="{00000000-0005-0000-0000-0000D2870000}"/>
    <cellStyle name="Note 6 2 2 2 2 22" xfId="34769" xr:uid="{00000000-0005-0000-0000-0000D3870000}"/>
    <cellStyle name="Note 6 2 2 2 2 23" xfId="34770" xr:uid="{00000000-0005-0000-0000-0000D4870000}"/>
    <cellStyle name="Note 6 2 2 2 2 3" xfId="34771" xr:uid="{00000000-0005-0000-0000-0000D5870000}"/>
    <cellStyle name="Note 6 2 2 2 2 3 2" xfId="34772" xr:uid="{00000000-0005-0000-0000-0000D6870000}"/>
    <cellStyle name="Note 6 2 2 2 2 3 2 2" xfId="34773" xr:uid="{00000000-0005-0000-0000-0000D7870000}"/>
    <cellStyle name="Note 6 2 2 2 2 3 3" xfId="34774" xr:uid="{00000000-0005-0000-0000-0000D8870000}"/>
    <cellStyle name="Note 6 2 2 2 2 3 4" xfId="34775" xr:uid="{00000000-0005-0000-0000-0000D9870000}"/>
    <cellStyle name="Note 6 2 2 2 2 4" xfId="34776" xr:uid="{00000000-0005-0000-0000-0000DA870000}"/>
    <cellStyle name="Note 6 2 2 2 2 4 2" xfId="34777" xr:uid="{00000000-0005-0000-0000-0000DB870000}"/>
    <cellStyle name="Note 6 2 2 2 2 4 2 2" xfId="34778" xr:uid="{00000000-0005-0000-0000-0000DC870000}"/>
    <cellStyle name="Note 6 2 2 2 2 4 3" xfId="34779" xr:uid="{00000000-0005-0000-0000-0000DD870000}"/>
    <cellStyle name="Note 6 2 2 2 2 4 4" xfId="34780" xr:uid="{00000000-0005-0000-0000-0000DE870000}"/>
    <cellStyle name="Note 6 2 2 2 2 5" xfId="34781" xr:uid="{00000000-0005-0000-0000-0000DF870000}"/>
    <cellStyle name="Note 6 2 2 2 2 5 2" xfId="34782" xr:uid="{00000000-0005-0000-0000-0000E0870000}"/>
    <cellStyle name="Note 6 2 2 2 2 5 2 2" xfId="34783" xr:uid="{00000000-0005-0000-0000-0000E1870000}"/>
    <cellStyle name="Note 6 2 2 2 2 5 3" xfId="34784" xr:uid="{00000000-0005-0000-0000-0000E2870000}"/>
    <cellStyle name="Note 6 2 2 2 2 6" xfId="34785" xr:uid="{00000000-0005-0000-0000-0000E3870000}"/>
    <cellStyle name="Note 6 2 2 2 2 6 2" xfId="34786" xr:uid="{00000000-0005-0000-0000-0000E4870000}"/>
    <cellStyle name="Note 6 2 2 2 2 6 2 2" xfId="34787" xr:uid="{00000000-0005-0000-0000-0000E5870000}"/>
    <cellStyle name="Note 6 2 2 2 2 6 3" xfId="34788" xr:uid="{00000000-0005-0000-0000-0000E6870000}"/>
    <cellStyle name="Note 6 2 2 2 2 7" xfId="34789" xr:uid="{00000000-0005-0000-0000-0000E7870000}"/>
    <cellStyle name="Note 6 2 2 2 2 7 2" xfId="34790" xr:uid="{00000000-0005-0000-0000-0000E8870000}"/>
    <cellStyle name="Note 6 2 2 2 2 7 2 2" xfId="34791" xr:uid="{00000000-0005-0000-0000-0000E9870000}"/>
    <cellStyle name="Note 6 2 2 2 2 7 3" xfId="34792" xr:uid="{00000000-0005-0000-0000-0000EA870000}"/>
    <cellStyle name="Note 6 2 2 2 2 8" xfId="34793" xr:uid="{00000000-0005-0000-0000-0000EB870000}"/>
    <cellStyle name="Note 6 2 2 2 2 8 2" xfId="34794" xr:uid="{00000000-0005-0000-0000-0000EC870000}"/>
    <cellStyle name="Note 6 2 2 2 2 8 2 2" xfId="34795" xr:uid="{00000000-0005-0000-0000-0000ED870000}"/>
    <cellStyle name="Note 6 2 2 2 2 8 3" xfId="34796" xr:uid="{00000000-0005-0000-0000-0000EE870000}"/>
    <cellStyle name="Note 6 2 2 2 2 9" xfId="34797" xr:uid="{00000000-0005-0000-0000-0000EF870000}"/>
    <cellStyle name="Note 6 2 2 2 2 9 2" xfId="34798" xr:uid="{00000000-0005-0000-0000-0000F0870000}"/>
    <cellStyle name="Note 6 2 2 2 2 9 2 2" xfId="34799" xr:uid="{00000000-0005-0000-0000-0000F1870000}"/>
    <cellStyle name="Note 6 2 2 2 2 9 3" xfId="34800" xr:uid="{00000000-0005-0000-0000-0000F2870000}"/>
    <cellStyle name="Note 6 2 2 2 20" xfId="34801" xr:uid="{00000000-0005-0000-0000-0000F3870000}"/>
    <cellStyle name="Note 6 2 2 2 3" xfId="34802" xr:uid="{00000000-0005-0000-0000-0000F4870000}"/>
    <cellStyle name="Note 6 2 2 2 3 2" xfId="34803" xr:uid="{00000000-0005-0000-0000-0000F5870000}"/>
    <cellStyle name="Note 6 2 2 2 3 2 2" xfId="34804" xr:uid="{00000000-0005-0000-0000-0000F6870000}"/>
    <cellStyle name="Note 6 2 2 2 3 2 3" xfId="34805" xr:uid="{00000000-0005-0000-0000-0000F7870000}"/>
    <cellStyle name="Note 6 2 2 2 3 3" xfId="34806" xr:uid="{00000000-0005-0000-0000-0000F8870000}"/>
    <cellStyle name="Note 6 2 2 2 3 3 2" xfId="34807" xr:uid="{00000000-0005-0000-0000-0000F9870000}"/>
    <cellStyle name="Note 6 2 2 2 3 4" xfId="34808" xr:uid="{00000000-0005-0000-0000-0000FA870000}"/>
    <cellStyle name="Note 6 2 2 2 4" xfId="34809" xr:uid="{00000000-0005-0000-0000-0000FB870000}"/>
    <cellStyle name="Note 6 2 2 2 4 2" xfId="34810" xr:uid="{00000000-0005-0000-0000-0000FC870000}"/>
    <cellStyle name="Note 6 2 2 2 4 2 2" xfId="34811" xr:uid="{00000000-0005-0000-0000-0000FD870000}"/>
    <cellStyle name="Note 6 2 2 2 4 3" xfId="34812" xr:uid="{00000000-0005-0000-0000-0000FE870000}"/>
    <cellStyle name="Note 6 2 2 2 4 4" xfId="34813" xr:uid="{00000000-0005-0000-0000-0000FF870000}"/>
    <cellStyle name="Note 6 2 2 2 5" xfId="34814" xr:uid="{00000000-0005-0000-0000-000000880000}"/>
    <cellStyle name="Note 6 2 2 2 5 2" xfId="34815" xr:uid="{00000000-0005-0000-0000-000001880000}"/>
    <cellStyle name="Note 6 2 2 2 5 2 2" xfId="34816" xr:uid="{00000000-0005-0000-0000-000002880000}"/>
    <cellStyle name="Note 6 2 2 2 5 3" xfId="34817" xr:uid="{00000000-0005-0000-0000-000003880000}"/>
    <cellStyle name="Note 6 2 2 2 5 4" xfId="34818" xr:uid="{00000000-0005-0000-0000-000004880000}"/>
    <cellStyle name="Note 6 2 2 2 6" xfId="34819" xr:uid="{00000000-0005-0000-0000-000005880000}"/>
    <cellStyle name="Note 6 2 2 2 6 2" xfId="34820" xr:uid="{00000000-0005-0000-0000-000006880000}"/>
    <cellStyle name="Note 6 2 2 2 6 2 2" xfId="34821" xr:uid="{00000000-0005-0000-0000-000007880000}"/>
    <cellStyle name="Note 6 2 2 2 6 3" xfId="34822" xr:uid="{00000000-0005-0000-0000-000008880000}"/>
    <cellStyle name="Note 6 2 2 2 7" xfId="34823" xr:uid="{00000000-0005-0000-0000-000009880000}"/>
    <cellStyle name="Note 6 2 2 2 7 2" xfId="34824" xr:uid="{00000000-0005-0000-0000-00000A880000}"/>
    <cellStyle name="Note 6 2 2 2 7 2 2" xfId="34825" xr:uid="{00000000-0005-0000-0000-00000B880000}"/>
    <cellStyle name="Note 6 2 2 2 7 3" xfId="34826" xr:uid="{00000000-0005-0000-0000-00000C880000}"/>
    <cellStyle name="Note 6 2 2 2 8" xfId="34827" xr:uid="{00000000-0005-0000-0000-00000D880000}"/>
    <cellStyle name="Note 6 2 2 2 8 2" xfId="34828" xr:uid="{00000000-0005-0000-0000-00000E880000}"/>
    <cellStyle name="Note 6 2 2 2 8 2 2" xfId="34829" xr:uid="{00000000-0005-0000-0000-00000F880000}"/>
    <cellStyle name="Note 6 2 2 2 8 3" xfId="34830" xr:uid="{00000000-0005-0000-0000-000010880000}"/>
    <cellStyle name="Note 6 2 2 2 9" xfId="34831" xr:uid="{00000000-0005-0000-0000-000011880000}"/>
    <cellStyle name="Note 6 2 2 2 9 2" xfId="34832" xr:uid="{00000000-0005-0000-0000-000012880000}"/>
    <cellStyle name="Note 6 2 2 2 9 2 2" xfId="34833" xr:uid="{00000000-0005-0000-0000-000013880000}"/>
    <cellStyle name="Note 6 2 2 2 9 3" xfId="34834" xr:uid="{00000000-0005-0000-0000-000014880000}"/>
    <cellStyle name="Note 6 2 2 20" xfId="34835" xr:uid="{00000000-0005-0000-0000-000015880000}"/>
    <cellStyle name="Note 6 2 2 20 2" xfId="34836" xr:uid="{00000000-0005-0000-0000-000016880000}"/>
    <cellStyle name="Note 6 2 2 20 2 2" xfId="34837" xr:uid="{00000000-0005-0000-0000-000017880000}"/>
    <cellStyle name="Note 6 2 2 20 3" xfId="34838" xr:uid="{00000000-0005-0000-0000-000018880000}"/>
    <cellStyle name="Note 6 2 2 21" xfId="34839" xr:uid="{00000000-0005-0000-0000-000019880000}"/>
    <cellStyle name="Note 6 2 2 21 2" xfId="34840" xr:uid="{00000000-0005-0000-0000-00001A880000}"/>
    <cellStyle name="Note 6 2 2 22" xfId="34841" xr:uid="{00000000-0005-0000-0000-00001B880000}"/>
    <cellStyle name="Note 6 2 2 23" xfId="34842" xr:uid="{00000000-0005-0000-0000-00001C880000}"/>
    <cellStyle name="Note 6 2 2 3" xfId="34843" xr:uid="{00000000-0005-0000-0000-00001D880000}"/>
    <cellStyle name="Note 6 2 2 3 10" xfId="34844" xr:uid="{00000000-0005-0000-0000-00001E880000}"/>
    <cellStyle name="Note 6 2 2 3 10 2" xfId="34845" xr:uid="{00000000-0005-0000-0000-00001F880000}"/>
    <cellStyle name="Note 6 2 2 3 10 2 2" xfId="34846" xr:uid="{00000000-0005-0000-0000-000020880000}"/>
    <cellStyle name="Note 6 2 2 3 10 3" xfId="34847" xr:uid="{00000000-0005-0000-0000-000021880000}"/>
    <cellStyle name="Note 6 2 2 3 11" xfId="34848" xr:uid="{00000000-0005-0000-0000-000022880000}"/>
    <cellStyle name="Note 6 2 2 3 11 2" xfId="34849" xr:uid="{00000000-0005-0000-0000-000023880000}"/>
    <cellStyle name="Note 6 2 2 3 11 2 2" xfId="34850" xr:uid="{00000000-0005-0000-0000-000024880000}"/>
    <cellStyle name="Note 6 2 2 3 11 3" xfId="34851" xr:uid="{00000000-0005-0000-0000-000025880000}"/>
    <cellStyle name="Note 6 2 2 3 12" xfId="34852" xr:uid="{00000000-0005-0000-0000-000026880000}"/>
    <cellStyle name="Note 6 2 2 3 12 2" xfId="34853" xr:uid="{00000000-0005-0000-0000-000027880000}"/>
    <cellStyle name="Note 6 2 2 3 12 2 2" xfId="34854" xr:uid="{00000000-0005-0000-0000-000028880000}"/>
    <cellStyle name="Note 6 2 2 3 12 3" xfId="34855" xr:uid="{00000000-0005-0000-0000-000029880000}"/>
    <cellStyle name="Note 6 2 2 3 13" xfId="34856" xr:uid="{00000000-0005-0000-0000-00002A880000}"/>
    <cellStyle name="Note 6 2 2 3 13 2" xfId="34857" xr:uid="{00000000-0005-0000-0000-00002B880000}"/>
    <cellStyle name="Note 6 2 2 3 13 2 2" xfId="34858" xr:uid="{00000000-0005-0000-0000-00002C880000}"/>
    <cellStyle name="Note 6 2 2 3 13 3" xfId="34859" xr:uid="{00000000-0005-0000-0000-00002D880000}"/>
    <cellStyle name="Note 6 2 2 3 14" xfId="34860" xr:uid="{00000000-0005-0000-0000-00002E880000}"/>
    <cellStyle name="Note 6 2 2 3 14 2" xfId="34861" xr:uid="{00000000-0005-0000-0000-00002F880000}"/>
    <cellStyle name="Note 6 2 2 3 14 2 2" xfId="34862" xr:uid="{00000000-0005-0000-0000-000030880000}"/>
    <cellStyle name="Note 6 2 2 3 14 3" xfId="34863" xr:uid="{00000000-0005-0000-0000-000031880000}"/>
    <cellStyle name="Note 6 2 2 3 15" xfId="34864" xr:uid="{00000000-0005-0000-0000-000032880000}"/>
    <cellStyle name="Note 6 2 2 3 15 2" xfId="34865" xr:uid="{00000000-0005-0000-0000-000033880000}"/>
    <cellStyle name="Note 6 2 2 3 15 2 2" xfId="34866" xr:uid="{00000000-0005-0000-0000-000034880000}"/>
    <cellStyle name="Note 6 2 2 3 15 3" xfId="34867" xr:uid="{00000000-0005-0000-0000-000035880000}"/>
    <cellStyle name="Note 6 2 2 3 16" xfId="34868" xr:uid="{00000000-0005-0000-0000-000036880000}"/>
    <cellStyle name="Note 6 2 2 3 16 2" xfId="34869" xr:uid="{00000000-0005-0000-0000-000037880000}"/>
    <cellStyle name="Note 6 2 2 3 16 2 2" xfId="34870" xr:uid="{00000000-0005-0000-0000-000038880000}"/>
    <cellStyle name="Note 6 2 2 3 16 3" xfId="34871" xr:uid="{00000000-0005-0000-0000-000039880000}"/>
    <cellStyle name="Note 6 2 2 3 17" xfId="34872" xr:uid="{00000000-0005-0000-0000-00003A880000}"/>
    <cellStyle name="Note 6 2 2 3 17 2" xfId="34873" xr:uid="{00000000-0005-0000-0000-00003B880000}"/>
    <cellStyle name="Note 6 2 2 3 17 2 2" xfId="34874" xr:uid="{00000000-0005-0000-0000-00003C880000}"/>
    <cellStyle name="Note 6 2 2 3 17 3" xfId="34875" xr:uid="{00000000-0005-0000-0000-00003D880000}"/>
    <cellStyle name="Note 6 2 2 3 18" xfId="34876" xr:uid="{00000000-0005-0000-0000-00003E880000}"/>
    <cellStyle name="Note 6 2 2 3 18 2" xfId="34877" xr:uid="{00000000-0005-0000-0000-00003F880000}"/>
    <cellStyle name="Note 6 2 2 3 19" xfId="34878" xr:uid="{00000000-0005-0000-0000-000040880000}"/>
    <cellStyle name="Note 6 2 2 3 2" xfId="34879" xr:uid="{00000000-0005-0000-0000-000041880000}"/>
    <cellStyle name="Note 6 2 2 3 2 10" xfId="34880" xr:uid="{00000000-0005-0000-0000-000042880000}"/>
    <cellStyle name="Note 6 2 2 3 2 10 2" xfId="34881" xr:uid="{00000000-0005-0000-0000-000043880000}"/>
    <cellStyle name="Note 6 2 2 3 2 10 2 2" xfId="34882" xr:uid="{00000000-0005-0000-0000-000044880000}"/>
    <cellStyle name="Note 6 2 2 3 2 10 3" xfId="34883" xr:uid="{00000000-0005-0000-0000-000045880000}"/>
    <cellStyle name="Note 6 2 2 3 2 11" xfId="34884" xr:uid="{00000000-0005-0000-0000-000046880000}"/>
    <cellStyle name="Note 6 2 2 3 2 11 2" xfId="34885" xr:uid="{00000000-0005-0000-0000-000047880000}"/>
    <cellStyle name="Note 6 2 2 3 2 11 2 2" xfId="34886" xr:uid="{00000000-0005-0000-0000-000048880000}"/>
    <cellStyle name="Note 6 2 2 3 2 11 3" xfId="34887" xr:uid="{00000000-0005-0000-0000-000049880000}"/>
    <cellStyle name="Note 6 2 2 3 2 12" xfId="34888" xr:uid="{00000000-0005-0000-0000-00004A880000}"/>
    <cellStyle name="Note 6 2 2 3 2 12 2" xfId="34889" xr:uid="{00000000-0005-0000-0000-00004B880000}"/>
    <cellStyle name="Note 6 2 2 3 2 12 2 2" xfId="34890" xr:uid="{00000000-0005-0000-0000-00004C880000}"/>
    <cellStyle name="Note 6 2 2 3 2 12 3" xfId="34891" xr:uid="{00000000-0005-0000-0000-00004D880000}"/>
    <cellStyle name="Note 6 2 2 3 2 13" xfId="34892" xr:uid="{00000000-0005-0000-0000-00004E880000}"/>
    <cellStyle name="Note 6 2 2 3 2 13 2" xfId="34893" xr:uid="{00000000-0005-0000-0000-00004F880000}"/>
    <cellStyle name="Note 6 2 2 3 2 13 2 2" xfId="34894" xr:uid="{00000000-0005-0000-0000-000050880000}"/>
    <cellStyle name="Note 6 2 2 3 2 13 3" xfId="34895" xr:uid="{00000000-0005-0000-0000-000051880000}"/>
    <cellStyle name="Note 6 2 2 3 2 14" xfId="34896" xr:uid="{00000000-0005-0000-0000-000052880000}"/>
    <cellStyle name="Note 6 2 2 3 2 14 2" xfId="34897" xr:uid="{00000000-0005-0000-0000-000053880000}"/>
    <cellStyle name="Note 6 2 2 3 2 14 2 2" xfId="34898" xr:uid="{00000000-0005-0000-0000-000054880000}"/>
    <cellStyle name="Note 6 2 2 3 2 14 3" xfId="34899" xr:uid="{00000000-0005-0000-0000-000055880000}"/>
    <cellStyle name="Note 6 2 2 3 2 15" xfId="34900" xr:uid="{00000000-0005-0000-0000-000056880000}"/>
    <cellStyle name="Note 6 2 2 3 2 15 2" xfId="34901" xr:uid="{00000000-0005-0000-0000-000057880000}"/>
    <cellStyle name="Note 6 2 2 3 2 15 2 2" xfId="34902" xr:uid="{00000000-0005-0000-0000-000058880000}"/>
    <cellStyle name="Note 6 2 2 3 2 15 3" xfId="34903" xr:uid="{00000000-0005-0000-0000-000059880000}"/>
    <cellStyle name="Note 6 2 2 3 2 16" xfId="34904" xr:uid="{00000000-0005-0000-0000-00005A880000}"/>
    <cellStyle name="Note 6 2 2 3 2 16 2" xfId="34905" xr:uid="{00000000-0005-0000-0000-00005B880000}"/>
    <cellStyle name="Note 6 2 2 3 2 16 2 2" xfId="34906" xr:uid="{00000000-0005-0000-0000-00005C880000}"/>
    <cellStyle name="Note 6 2 2 3 2 16 3" xfId="34907" xr:uid="{00000000-0005-0000-0000-00005D880000}"/>
    <cellStyle name="Note 6 2 2 3 2 17" xfId="34908" xr:uid="{00000000-0005-0000-0000-00005E880000}"/>
    <cellStyle name="Note 6 2 2 3 2 17 2" xfId="34909" xr:uid="{00000000-0005-0000-0000-00005F880000}"/>
    <cellStyle name="Note 6 2 2 3 2 17 2 2" xfId="34910" xr:uid="{00000000-0005-0000-0000-000060880000}"/>
    <cellStyle name="Note 6 2 2 3 2 17 3" xfId="34911" xr:uid="{00000000-0005-0000-0000-000061880000}"/>
    <cellStyle name="Note 6 2 2 3 2 18" xfId="34912" xr:uid="{00000000-0005-0000-0000-000062880000}"/>
    <cellStyle name="Note 6 2 2 3 2 18 2" xfId="34913" xr:uid="{00000000-0005-0000-0000-000063880000}"/>
    <cellStyle name="Note 6 2 2 3 2 18 2 2" xfId="34914" xr:uid="{00000000-0005-0000-0000-000064880000}"/>
    <cellStyle name="Note 6 2 2 3 2 18 3" xfId="34915" xr:uid="{00000000-0005-0000-0000-000065880000}"/>
    <cellStyle name="Note 6 2 2 3 2 19" xfId="34916" xr:uid="{00000000-0005-0000-0000-000066880000}"/>
    <cellStyle name="Note 6 2 2 3 2 19 2" xfId="34917" xr:uid="{00000000-0005-0000-0000-000067880000}"/>
    <cellStyle name="Note 6 2 2 3 2 19 2 2" xfId="34918" xr:uid="{00000000-0005-0000-0000-000068880000}"/>
    <cellStyle name="Note 6 2 2 3 2 19 3" xfId="34919" xr:uid="{00000000-0005-0000-0000-000069880000}"/>
    <cellStyle name="Note 6 2 2 3 2 2" xfId="34920" xr:uid="{00000000-0005-0000-0000-00006A880000}"/>
    <cellStyle name="Note 6 2 2 3 2 2 2" xfId="34921" xr:uid="{00000000-0005-0000-0000-00006B880000}"/>
    <cellStyle name="Note 6 2 2 3 2 2 2 2" xfId="34922" xr:uid="{00000000-0005-0000-0000-00006C880000}"/>
    <cellStyle name="Note 6 2 2 3 2 2 3" xfId="34923" xr:uid="{00000000-0005-0000-0000-00006D880000}"/>
    <cellStyle name="Note 6 2 2 3 2 2 4" xfId="34924" xr:uid="{00000000-0005-0000-0000-00006E880000}"/>
    <cellStyle name="Note 6 2 2 3 2 20" xfId="34925" xr:uid="{00000000-0005-0000-0000-00006F880000}"/>
    <cellStyle name="Note 6 2 2 3 2 20 2" xfId="34926" xr:uid="{00000000-0005-0000-0000-000070880000}"/>
    <cellStyle name="Note 6 2 2 3 2 20 2 2" xfId="34927" xr:uid="{00000000-0005-0000-0000-000071880000}"/>
    <cellStyle name="Note 6 2 2 3 2 20 3" xfId="34928" xr:uid="{00000000-0005-0000-0000-000072880000}"/>
    <cellStyle name="Note 6 2 2 3 2 21" xfId="34929" xr:uid="{00000000-0005-0000-0000-000073880000}"/>
    <cellStyle name="Note 6 2 2 3 2 21 2" xfId="34930" xr:uid="{00000000-0005-0000-0000-000074880000}"/>
    <cellStyle name="Note 6 2 2 3 2 22" xfId="34931" xr:uid="{00000000-0005-0000-0000-000075880000}"/>
    <cellStyle name="Note 6 2 2 3 2 23" xfId="34932" xr:uid="{00000000-0005-0000-0000-000076880000}"/>
    <cellStyle name="Note 6 2 2 3 2 3" xfId="34933" xr:uid="{00000000-0005-0000-0000-000077880000}"/>
    <cellStyle name="Note 6 2 2 3 2 3 2" xfId="34934" xr:uid="{00000000-0005-0000-0000-000078880000}"/>
    <cellStyle name="Note 6 2 2 3 2 3 2 2" xfId="34935" xr:uid="{00000000-0005-0000-0000-000079880000}"/>
    <cellStyle name="Note 6 2 2 3 2 3 3" xfId="34936" xr:uid="{00000000-0005-0000-0000-00007A880000}"/>
    <cellStyle name="Note 6 2 2 3 2 3 4" xfId="34937" xr:uid="{00000000-0005-0000-0000-00007B880000}"/>
    <cellStyle name="Note 6 2 2 3 2 4" xfId="34938" xr:uid="{00000000-0005-0000-0000-00007C880000}"/>
    <cellStyle name="Note 6 2 2 3 2 4 2" xfId="34939" xr:uid="{00000000-0005-0000-0000-00007D880000}"/>
    <cellStyle name="Note 6 2 2 3 2 4 2 2" xfId="34940" xr:uid="{00000000-0005-0000-0000-00007E880000}"/>
    <cellStyle name="Note 6 2 2 3 2 4 3" xfId="34941" xr:uid="{00000000-0005-0000-0000-00007F880000}"/>
    <cellStyle name="Note 6 2 2 3 2 5" xfId="34942" xr:uid="{00000000-0005-0000-0000-000080880000}"/>
    <cellStyle name="Note 6 2 2 3 2 5 2" xfId="34943" xr:uid="{00000000-0005-0000-0000-000081880000}"/>
    <cellStyle name="Note 6 2 2 3 2 5 2 2" xfId="34944" xr:uid="{00000000-0005-0000-0000-000082880000}"/>
    <cellStyle name="Note 6 2 2 3 2 5 3" xfId="34945" xr:uid="{00000000-0005-0000-0000-000083880000}"/>
    <cellStyle name="Note 6 2 2 3 2 6" xfId="34946" xr:uid="{00000000-0005-0000-0000-000084880000}"/>
    <cellStyle name="Note 6 2 2 3 2 6 2" xfId="34947" xr:uid="{00000000-0005-0000-0000-000085880000}"/>
    <cellStyle name="Note 6 2 2 3 2 6 2 2" xfId="34948" xr:uid="{00000000-0005-0000-0000-000086880000}"/>
    <cellStyle name="Note 6 2 2 3 2 6 3" xfId="34949" xr:uid="{00000000-0005-0000-0000-000087880000}"/>
    <cellStyle name="Note 6 2 2 3 2 7" xfId="34950" xr:uid="{00000000-0005-0000-0000-000088880000}"/>
    <cellStyle name="Note 6 2 2 3 2 7 2" xfId="34951" xr:uid="{00000000-0005-0000-0000-000089880000}"/>
    <cellStyle name="Note 6 2 2 3 2 7 2 2" xfId="34952" xr:uid="{00000000-0005-0000-0000-00008A880000}"/>
    <cellStyle name="Note 6 2 2 3 2 7 3" xfId="34953" xr:uid="{00000000-0005-0000-0000-00008B880000}"/>
    <cellStyle name="Note 6 2 2 3 2 8" xfId="34954" xr:uid="{00000000-0005-0000-0000-00008C880000}"/>
    <cellStyle name="Note 6 2 2 3 2 8 2" xfId="34955" xr:uid="{00000000-0005-0000-0000-00008D880000}"/>
    <cellStyle name="Note 6 2 2 3 2 8 2 2" xfId="34956" xr:uid="{00000000-0005-0000-0000-00008E880000}"/>
    <cellStyle name="Note 6 2 2 3 2 8 3" xfId="34957" xr:uid="{00000000-0005-0000-0000-00008F880000}"/>
    <cellStyle name="Note 6 2 2 3 2 9" xfId="34958" xr:uid="{00000000-0005-0000-0000-000090880000}"/>
    <cellStyle name="Note 6 2 2 3 2 9 2" xfId="34959" xr:uid="{00000000-0005-0000-0000-000091880000}"/>
    <cellStyle name="Note 6 2 2 3 2 9 2 2" xfId="34960" xr:uid="{00000000-0005-0000-0000-000092880000}"/>
    <cellStyle name="Note 6 2 2 3 2 9 3" xfId="34961" xr:uid="{00000000-0005-0000-0000-000093880000}"/>
    <cellStyle name="Note 6 2 2 3 20" xfId="34962" xr:uid="{00000000-0005-0000-0000-000094880000}"/>
    <cellStyle name="Note 6 2 2 3 3" xfId="34963" xr:uid="{00000000-0005-0000-0000-000095880000}"/>
    <cellStyle name="Note 6 2 2 3 3 2" xfId="34964" xr:uid="{00000000-0005-0000-0000-000096880000}"/>
    <cellStyle name="Note 6 2 2 3 3 2 2" xfId="34965" xr:uid="{00000000-0005-0000-0000-000097880000}"/>
    <cellStyle name="Note 6 2 2 3 3 3" xfId="34966" xr:uid="{00000000-0005-0000-0000-000098880000}"/>
    <cellStyle name="Note 6 2 2 3 3 4" xfId="34967" xr:uid="{00000000-0005-0000-0000-000099880000}"/>
    <cellStyle name="Note 6 2 2 3 4" xfId="34968" xr:uid="{00000000-0005-0000-0000-00009A880000}"/>
    <cellStyle name="Note 6 2 2 3 4 2" xfId="34969" xr:uid="{00000000-0005-0000-0000-00009B880000}"/>
    <cellStyle name="Note 6 2 2 3 4 2 2" xfId="34970" xr:uid="{00000000-0005-0000-0000-00009C880000}"/>
    <cellStyle name="Note 6 2 2 3 4 3" xfId="34971" xr:uid="{00000000-0005-0000-0000-00009D880000}"/>
    <cellStyle name="Note 6 2 2 3 4 4" xfId="34972" xr:uid="{00000000-0005-0000-0000-00009E880000}"/>
    <cellStyle name="Note 6 2 2 3 5" xfId="34973" xr:uid="{00000000-0005-0000-0000-00009F880000}"/>
    <cellStyle name="Note 6 2 2 3 5 2" xfId="34974" xr:uid="{00000000-0005-0000-0000-0000A0880000}"/>
    <cellStyle name="Note 6 2 2 3 5 2 2" xfId="34975" xr:uid="{00000000-0005-0000-0000-0000A1880000}"/>
    <cellStyle name="Note 6 2 2 3 5 3" xfId="34976" xr:uid="{00000000-0005-0000-0000-0000A2880000}"/>
    <cellStyle name="Note 6 2 2 3 6" xfId="34977" xr:uid="{00000000-0005-0000-0000-0000A3880000}"/>
    <cellStyle name="Note 6 2 2 3 6 2" xfId="34978" xr:uid="{00000000-0005-0000-0000-0000A4880000}"/>
    <cellStyle name="Note 6 2 2 3 6 2 2" xfId="34979" xr:uid="{00000000-0005-0000-0000-0000A5880000}"/>
    <cellStyle name="Note 6 2 2 3 6 3" xfId="34980" xr:uid="{00000000-0005-0000-0000-0000A6880000}"/>
    <cellStyle name="Note 6 2 2 3 7" xfId="34981" xr:uid="{00000000-0005-0000-0000-0000A7880000}"/>
    <cellStyle name="Note 6 2 2 3 7 2" xfId="34982" xr:uid="{00000000-0005-0000-0000-0000A8880000}"/>
    <cellStyle name="Note 6 2 2 3 7 2 2" xfId="34983" xr:uid="{00000000-0005-0000-0000-0000A9880000}"/>
    <cellStyle name="Note 6 2 2 3 7 3" xfId="34984" xr:uid="{00000000-0005-0000-0000-0000AA880000}"/>
    <cellStyle name="Note 6 2 2 3 8" xfId="34985" xr:uid="{00000000-0005-0000-0000-0000AB880000}"/>
    <cellStyle name="Note 6 2 2 3 8 2" xfId="34986" xr:uid="{00000000-0005-0000-0000-0000AC880000}"/>
    <cellStyle name="Note 6 2 2 3 8 2 2" xfId="34987" xr:uid="{00000000-0005-0000-0000-0000AD880000}"/>
    <cellStyle name="Note 6 2 2 3 8 3" xfId="34988" xr:uid="{00000000-0005-0000-0000-0000AE880000}"/>
    <cellStyle name="Note 6 2 2 3 9" xfId="34989" xr:uid="{00000000-0005-0000-0000-0000AF880000}"/>
    <cellStyle name="Note 6 2 2 3 9 2" xfId="34990" xr:uid="{00000000-0005-0000-0000-0000B0880000}"/>
    <cellStyle name="Note 6 2 2 3 9 2 2" xfId="34991" xr:uid="{00000000-0005-0000-0000-0000B1880000}"/>
    <cellStyle name="Note 6 2 2 3 9 3" xfId="34992" xr:uid="{00000000-0005-0000-0000-0000B2880000}"/>
    <cellStyle name="Note 6 2 2 4" xfId="34993" xr:uid="{00000000-0005-0000-0000-0000B3880000}"/>
    <cellStyle name="Note 6 2 2 4 10" xfId="34994" xr:uid="{00000000-0005-0000-0000-0000B4880000}"/>
    <cellStyle name="Note 6 2 2 4 10 2" xfId="34995" xr:uid="{00000000-0005-0000-0000-0000B5880000}"/>
    <cellStyle name="Note 6 2 2 4 10 2 2" xfId="34996" xr:uid="{00000000-0005-0000-0000-0000B6880000}"/>
    <cellStyle name="Note 6 2 2 4 10 3" xfId="34997" xr:uid="{00000000-0005-0000-0000-0000B7880000}"/>
    <cellStyle name="Note 6 2 2 4 11" xfId="34998" xr:uid="{00000000-0005-0000-0000-0000B8880000}"/>
    <cellStyle name="Note 6 2 2 4 11 2" xfId="34999" xr:uid="{00000000-0005-0000-0000-0000B9880000}"/>
    <cellStyle name="Note 6 2 2 4 11 2 2" xfId="35000" xr:uid="{00000000-0005-0000-0000-0000BA880000}"/>
    <cellStyle name="Note 6 2 2 4 11 3" xfId="35001" xr:uid="{00000000-0005-0000-0000-0000BB880000}"/>
    <cellStyle name="Note 6 2 2 4 12" xfId="35002" xr:uid="{00000000-0005-0000-0000-0000BC880000}"/>
    <cellStyle name="Note 6 2 2 4 12 2" xfId="35003" xr:uid="{00000000-0005-0000-0000-0000BD880000}"/>
    <cellStyle name="Note 6 2 2 4 12 2 2" xfId="35004" xr:uid="{00000000-0005-0000-0000-0000BE880000}"/>
    <cellStyle name="Note 6 2 2 4 12 3" xfId="35005" xr:uid="{00000000-0005-0000-0000-0000BF880000}"/>
    <cellStyle name="Note 6 2 2 4 13" xfId="35006" xr:uid="{00000000-0005-0000-0000-0000C0880000}"/>
    <cellStyle name="Note 6 2 2 4 13 2" xfId="35007" xr:uid="{00000000-0005-0000-0000-0000C1880000}"/>
    <cellStyle name="Note 6 2 2 4 13 2 2" xfId="35008" xr:uid="{00000000-0005-0000-0000-0000C2880000}"/>
    <cellStyle name="Note 6 2 2 4 13 3" xfId="35009" xr:uid="{00000000-0005-0000-0000-0000C3880000}"/>
    <cellStyle name="Note 6 2 2 4 14" xfId="35010" xr:uid="{00000000-0005-0000-0000-0000C4880000}"/>
    <cellStyle name="Note 6 2 2 4 14 2" xfId="35011" xr:uid="{00000000-0005-0000-0000-0000C5880000}"/>
    <cellStyle name="Note 6 2 2 4 14 2 2" xfId="35012" xr:uid="{00000000-0005-0000-0000-0000C6880000}"/>
    <cellStyle name="Note 6 2 2 4 14 3" xfId="35013" xr:uid="{00000000-0005-0000-0000-0000C7880000}"/>
    <cellStyle name="Note 6 2 2 4 15" xfId="35014" xr:uid="{00000000-0005-0000-0000-0000C8880000}"/>
    <cellStyle name="Note 6 2 2 4 15 2" xfId="35015" xr:uid="{00000000-0005-0000-0000-0000C9880000}"/>
    <cellStyle name="Note 6 2 2 4 15 2 2" xfId="35016" xr:uid="{00000000-0005-0000-0000-0000CA880000}"/>
    <cellStyle name="Note 6 2 2 4 15 3" xfId="35017" xr:uid="{00000000-0005-0000-0000-0000CB880000}"/>
    <cellStyle name="Note 6 2 2 4 16" xfId="35018" xr:uid="{00000000-0005-0000-0000-0000CC880000}"/>
    <cellStyle name="Note 6 2 2 4 16 2" xfId="35019" xr:uid="{00000000-0005-0000-0000-0000CD880000}"/>
    <cellStyle name="Note 6 2 2 4 16 2 2" xfId="35020" xr:uid="{00000000-0005-0000-0000-0000CE880000}"/>
    <cellStyle name="Note 6 2 2 4 16 3" xfId="35021" xr:uid="{00000000-0005-0000-0000-0000CF880000}"/>
    <cellStyle name="Note 6 2 2 4 17" xfId="35022" xr:uid="{00000000-0005-0000-0000-0000D0880000}"/>
    <cellStyle name="Note 6 2 2 4 17 2" xfId="35023" xr:uid="{00000000-0005-0000-0000-0000D1880000}"/>
    <cellStyle name="Note 6 2 2 4 17 2 2" xfId="35024" xr:uid="{00000000-0005-0000-0000-0000D2880000}"/>
    <cellStyle name="Note 6 2 2 4 17 3" xfId="35025" xr:uid="{00000000-0005-0000-0000-0000D3880000}"/>
    <cellStyle name="Note 6 2 2 4 18" xfId="35026" xr:uid="{00000000-0005-0000-0000-0000D4880000}"/>
    <cellStyle name="Note 6 2 2 4 18 2" xfId="35027" xr:uid="{00000000-0005-0000-0000-0000D5880000}"/>
    <cellStyle name="Note 6 2 2 4 18 2 2" xfId="35028" xr:uid="{00000000-0005-0000-0000-0000D6880000}"/>
    <cellStyle name="Note 6 2 2 4 18 3" xfId="35029" xr:uid="{00000000-0005-0000-0000-0000D7880000}"/>
    <cellStyle name="Note 6 2 2 4 19" xfId="35030" xr:uid="{00000000-0005-0000-0000-0000D8880000}"/>
    <cellStyle name="Note 6 2 2 4 19 2" xfId="35031" xr:uid="{00000000-0005-0000-0000-0000D9880000}"/>
    <cellStyle name="Note 6 2 2 4 19 2 2" xfId="35032" xr:uid="{00000000-0005-0000-0000-0000DA880000}"/>
    <cellStyle name="Note 6 2 2 4 19 3" xfId="35033" xr:uid="{00000000-0005-0000-0000-0000DB880000}"/>
    <cellStyle name="Note 6 2 2 4 2" xfId="35034" xr:uid="{00000000-0005-0000-0000-0000DC880000}"/>
    <cellStyle name="Note 6 2 2 4 2 10" xfId="35035" xr:uid="{00000000-0005-0000-0000-0000DD880000}"/>
    <cellStyle name="Note 6 2 2 4 2 10 2" xfId="35036" xr:uid="{00000000-0005-0000-0000-0000DE880000}"/>
    <cellStyle name="Note 6 2 2 4 2 10 2 2" xfId="35037" xr:uid="{00000000-0005-0000-0000-0000DF880000}"/>
    <cellStyle name="Note 6 2 2 4 2 10 3" xfId="35038" xr:uid="{00000000-0005-0000-0000-0000E0880000}"/>
    <cellStyle name="Note 6 2 2 4 2 11" xfId="35039" xr:uid="{00000000-0005-0000-0000-0000E1880000}"/>
    <cellStyle name="Note 6 2 2 4 2 11 2" xfId="35040" xr:uid="{00000000-0005-0000-0000-0000E2880000}"/>
    <cellStyle name="Note 6 2 2 4 2 11 2 2" xfId="35041" xr:uid="{00000000-0005-0000-0000-0000E3880000}"/>
    <cellStyle name="Note 6 2 2 4 2 11 3" xfId="35042" xr:uid="{00000000-0005-0000-0000-0000E4880000}"/>
    <cellStyle name="Note 6 2 2 4 2 12" xfId="35043" xr:uid="{00000000-0005-0000-0000-0000E5880000}"/>
    <cellStyle name="Note 6 2 2 4 2 12 2" xfId="35044" xr:uid="{00000000-0005-0000-0000-0000E6880000}"/>
    <cellStyle name="Note 6 2 2 4 2 12 2 2" xfId="35045" xr:uid="{00000000-0005-0000-0000-0000E7880000}"/>
    <cellStyle name="Note 6 2 2 4 2 12 3" xfId="35046" xr:uid="{00000000-0005-0000-0000-0000E8880000}"/>
    <cellStyle name="Note 6 2 2 4 2 13" xfId="35047" xr:uid="{00000000-0005-0000-0000-0000E9880000}"/>
    <cellStyle name="Note 6 2 2 4 2 13 2" xfId="35048" xr:uid="{00000000-0005-0000-0000-0000EA880000}"/>
    <cellStyle name="Note 6 2 2 4 2 13 2 2" xfId="35049" xr:uid="{00000000-0005-0000-0000-0000EB880000}"/>
    <cellStyle name="Note 6 2 2 4 2 13 3" xfId="35050" xr:uid="{00000000-0005-0000-0000-0000EC880000}"/>
    <cellStyle name="Note 6 2 2 4 2 14" xfId="35051" xr:uid="{00000000-0005-0000-0000-0000ED880000}"/>
    <cellStyle name="Note 6 2 2 4 2 14 2" xfId="35052" xr:uid="{00000000-0005-0000-0000-0000EE880000}"/>
    <cellStyle name="Note 6 2 2 4 2 14 2 2" xfId="35053" xr:uid="{00000000-0005-0000-0000-0000EF880000}"/>
    <cellStyle name="Note 6 2 2 4 2 14 3" xfId="35054" xr:uid="{00000000-0005-0000-0000-0000F0880000}"/>
    <cellStyle name="Note 6 2 2 4 2 15" xfId="35055" xr:uid="{00000000-0005-0000-0000-0000F1880000}"/>
    <cellStyle name="Note 6 2 2 4 2 15 2" xfId="35056" xr:uid="{00000000-0005-0000-0000-0000F2880000}"/>
    <cellStyle name="Note 6 2 2 4 2 15 2 2" xfId="35057" xr:uid="{00000000-0005-0000-0000-0000F3880000}"/>
    <cellStyle name="Note 6 2 2 4 2 15 3" xfId="35058" xr:uid="{00000000-0005-0000-0000-0000F4880000}"/>
    <cellStyle name="Note 6 2 2 4 2 16" xfId="35059" xr:uid="{00000000-0005-0000-0000-0000F5880000}"/>
    <cellStyle name="Note 6 2 2 4 2 16 2" xfId="35060" xr:uid="{00000000-0005-0000-0000-0000F6880000}"/>
    <cellStyle name="Note 6 2 2 4 2 16 2 2" xfId="35061" xr:uid="{00000000-0005-0000-0000-0000F7880000}"/>
    <cellStyle name="Note 6 2 2 4 2 16 3" xfId="35062" xr:uid="{00000000-0005-0000-0000-0000F8880000}"/>
    <cellStyle name="Note 6 2 2 4 2 17" xfId="35063" xr:uid="{00000000-0005-0000-0000-0000F9880000}"/>
    <cellStyle name="Note 6 2 2 4 2 17 2" xfId="35064" xr:uid="{00000000-0005-0000-0000-0000FA880000}"/>
    <cellStyle name="Note 6 2 2 4 2 17 2 2" xfId="35065" xr:uid="{00000000-0005-0000-0000-0000FB880000}"/>
    <cellStyle name="Note 6 2 2 4 2 17 3" xfId="35066" xr:uid="{00000000-0005-0000-0000-0000FC880000}"/>
    <cellStyle name="Note 6 2 2 4 2 18" xfId="35067" xr:uid="{00000000-0005-0000-0000-0000FD880000}"/>
    <cellStyle name="Note 6 2 2 4 2 18 2" xfId="35068" xr:uid="{00000000-0005-0000-0000-0000FE880000}"/>
    <cellStyle name="Note 6 2 2 4 2 18 2 2" xfId="35069" xr:uid="{00000000-0005-0000-0000-0000FF880000}"/>
    <cellStyle name="Note 6 2 2 4 2 18 3" xfId="35070" xr:uid="{00000000-0005-0000-0000-000000890000}"/>
    <cellStyle name="Note 6 2 2 4 2 19" xfId="35071" xr:uid="{00000000-0005-0000-0000-000001890000}"/>
    <cellStyle name="Note 6 2 2 4 2 19 2" xfId="35072" xr:uid="{00000000-0005-0000-0000-000002890000}"/>
    <cellStyle name="Note 6 2 2 4 2 19 2 2" xfId="35073" xr:uid="{00000000-0005-0000-0000-000003890000}"/>
    <cellStyle name="Note 6 2 2 4 2 19 3" xfId="35074" xr:uid="{00000000-0005-0000-0000-000004890000}"/>
    <cellStyle name="Note 6 2 2 4 2 2" xfId="35075" xr:uid="{00000000-0005-0000-0000-000005890000}"/>
    <cellStyle name="Note 6 2 2 4 2 2 2" xfId="35076" xr:uid="{00000000-0005-0000-0000-000006890000}"/>
    <cellStyle name="Note 6 2 2 4 2 2 2 2" xfId="35077" xr:uid="{00000000-0005-0000-0000-000007890000}"/>
    <cellStyle name="Note 6 2 2 4 2 2 3" xfId="35078" xr:uid="{00000000-0005-0000-0000-000008890000}"/>
    <cellStyle name="Note 6 2 2 4 2 2 4" xfId="35079" xr:uid="{00000000-0005-0000-0000-000009890000}"/>
    <cellStyle name="Note 6 2 2 4 2 20" xfId="35080" xr:uid="{00000000-0005-0000-0000-00000A890000}"/>
    <cellStyle name="Note 6 2 2 4 2 20 2" xfId="35081" xr:uid="{00000000-0005-0000-0000-00000B890000}"/>
    <cellStyle name="Note 6 2 2 4 2 20 2 2" xfId="35082" xr:uid="{00000000-0005-0000-0000-00000C890000}"/>
    <cellStyle name="Note 6 2 2 4 2 20 3" xfId="35083" xr:uid="{00000000-0005-0000-0000-00000D890000}"/>
    <cellStyle name="Note 6 2 2 4 2 21" xfId="35084" xr:uid="{00000000-0005-0000-0000-00000E890000}"/>
    <cellStyle name="Note 6 2 2 4 2 21 2" xfId="35085" xr:uid="{00000000-0005-0000-0000-00000F890000}"/>
    <cellStyle name="Note 6 2 2 4 2 22" xfId="35086" xr:uid="{00000000-0005-0000-0000-000010890000}"/>
    <cellStyle name="Note 6 2 2 4 2 23" xfId="35087" xr:uid="{00000000-0005-0000-0000-000011890000}"/>
    <cellStyle name="Note 6 2 2 4 2 3" xfId="35088" xr:uid="{00000000-0005-0000-0000-000012890000}"/>
    <cellStyle name="Note 6 2 2 4 2 3 2" xfId="35089" xr:uid="{00000000-0005-0000-0000-000013890000}"/>
    <cellStyle name="Note 6 2 2 4 2 3 2 2" xfId="35090" xr:uid="{00000000-0005-0000-0000-000014890000}"/>
    <cellStyle name="Note 6 2 2 4 2 3 3" xfId="35091" xr:uid="{00000000-0005-0000-0000-000015890000}"/>
    <cellStyle name="Note 6 2 2 4 2 4" xfId="35092" xr:uid="{00000000-0005-0000-0000-000016890000}"/>
    <cellStyle name="Note 6 2 2 4 2 4 2" xfId="35093" xr:uid="{00000000-0005-0000-0000-000017890000}"/>
    <cellStyle name="Note 6 2 2 4 2 4 2 2" xfId="35094" xr:uid="{00000000-0005-0000-0000-000018890000}"/>
    <cellStyle name="Note 6 2 2 4 2 4 3" xfId="35095" xr:uid="{00000000-0005-0000-0000-000019890000}"/>
    <cellStyle name="Note 6 2 2 4 2 5" xfId="35096" xr:uid="{00000000-0005-0000-0000-00001A890000}"/>
    <cellStyle name="Note 6 2 2 4 2 5 2" xfId="35097" xr:uid="{00000000-0005-0000-0000-00001B890000}"/>
    <cellStyle name="Note 6 2 2 4 2 5 2 2" xfId="35098" xr:uid="{00000000-0005-0000-0000-00001C890000}"/>
    <cellStyle name="Note 6 2 2 4 2 5 3" xfId="35099" xr:uid="{00000000-0005-0000-0000-00001D890000}"/>
    <cellStyle name="Note 6 2 2 4 2 6" xfId="35100" xr:uid="{00000000-0005-0000-0000-00001E890000}"/>
    <cellStyle name="Note 6 2 2 4 2 6 2" xfId="35101" xr:uid="{00000000-0005-0000-0000-00001F890000}"/>
    <cellStyle name="Note 6 2 2 4 2 6 2 2" xfId="35102" xr:uid="{00000000-0005-0000-0000-000020890000}"/>
    <cellStyle name="Note 6 2 2 4 2 6 3" xfId="35103" xr:uid="{00000000-0005-0000-0000-000021890000}"/>
    <cellStyle name="Note 6 2 2 4 2 7" xfId="35104" xr:uid="{00000000-0005-0000-0000-000022890000}"/>
    <cellStyle name="Note 6 2 2 4 2 7 2" xfId="35105" xr:uid="{00000000-0005-0000-0000-000023890000}"/>
    <cellStyle name="Note 6 2 2 4 2 7 2 2" xfId="35106" xr:uid="{00000000-0005-0000-0000-000024890000}"/>
    <cellStyle name="Note 6 2 2 4 2 7 3" xfId="35107" xr:uid="{00000000-0005-0000-0000-000025890000}"/>
    <cellStyle name="Note 6 2 2 4 2 8" xfId="35108" xr:uid="{00000000-0005-0000-0000-000026890000}"/>
    <cellStyle name="Note 6 2 2 4 2 8 2" xfId="35109" xr:uid="{00000000-0005-0000-0000-000027890000}"/>
    <cellStyle name="Note 6 2 2 4 2 8 2 2" xfId="35110" xr:uid="{00000000-0005-0000-0000-000028890000}"/>
    <cellStyle name="Note 6 2 2 4 2 8 3" xfId="35111" xr:uid="{00000000-0005-0000-0000-000029890000}"/>
    <cellStyle name="Note 6 2 2 4 2 9" xfId="35112" xr:uid="{00000000-0005-0000-0000-00002A890000}"/>
    <cellStyle name="Note 6 2 2 4 2 9 2" xfId="35113" xr:uid="{00000000-0005-0000-0000-00002B890000}"/>
    <cellStyle name="Note 6 2 2 4 2 9 2 2" xfId="35114" xr:uid="{00000000-0005-0000-0000-00002C890000}"/>
    <cellStyle name="Note 6 2 2 4 2 9 3" xfId="35115" xr:uid="{00000000-0005-0000-0000-00002D890000}"/>
    <cellStyle name="Note 6 2 2 4 20" xfId="35116" xr:uid="{00000000-0005-0000-0000-00002E890000}"/>
    <cellStyle name="Note 6 2 2 4 20 2" xfId="35117" xr:uid="{00000000-0005-0000-0000-00002F890000}"/>
    <cellStyle name="Note 6 2 2 4 20 2 2" xfId="35118" xr:uid="{00000000-0005-0000-0000-000030890000}"/>
    <cellStyle name="Note 6 2 2 4 20 3" xfId="35119" xr:uid="{00000000-0005-0000-0000-000031890000}"/>
    <cellStyle name="Note 6 2 2 4 21" xfId="35120" xr:uid="{00000000-0005-0000-0000-000032890000}"/>
    <cellStyle name="Note 6 2 2 4 21 2" xfId="35121" xr:uid="{00000000-0005-0000-0000-000033890000}"/>
    <cellStyle name="Note 6 2 2 4 21 2 2" xfId="35122" xr:uid="{00000000-0005-0000-0000-000034890000}"/>
    <cellStyle name="Note 6 2 2 4 21 3" xfId="35123" xr:uid="{00000000-0005-0000-0000-000035890000}"/>
    <cellStyle name="Note 6 2 2 4 22" xfId="35124" xr:uid="{00000000-0005-0000-0000-000036890000}"/>
    <cellStyle name="Note 6 2 2 4 22 2" xfId="35125" xr:uid="{00000000-0005-0000-0000-000037890000}"/>
    <cellStyle name="Note 6 2 2 4 23" xfId="35126" xr:uid="{00000000-0005-0000-0000-000038890000}"/>
    <cellStyle name="Note 6 2 2 4 24" xfId="35127" xr:uid="{00000000-0005-0000-0000-000039890000}"/>
    <cellStyle name="Note 6 2 2 4 3" xfId="35128" xr:uid="{00000000-0005-0000-0000-00003A890000}"/>
    <cellStyle name="Note 6 2 2 4 3 2" xfId="35129" xr:uid="{00000000-0005-0000-0000-00003B890000}"/>
    <cellStyle name="Note 6 2 2 4 3 2 2" xfId="35130" xr:uid="{00000000-0005-0000-0000-00003C890000}"/>
    <cellStyle name="Note 6 2 2 4 3 3" xfId="35131" xr:uid="{00000000-0005-0000-0000-00003D890000}"/>
    <cellStyle name="Note 6 2 2 4 3 4" xfId="35132" xr:uid="{00000000-0005-0000-0000-00003E890000}"/>
    <cellStyle name="Note 6 2 2 4 4" xfId="35133" xr:uid="{00000000-0005-0000-0000-00003F890000}"/>
    <cellStyle name="Note 6 2 2 4 4 2" xfId="35134" xr:uid="{00000000-0005-0000-0000-000040890000}"/>
    <cellStyle name="Note 6 2 2 4 4 2 2" xfId="35135" xr:uid="{00000000-0005-0000-0000-000041890000}"/>
    <cellStyle name="Note 6 2 2 4 4 3" xfId="35136" xr:uid="{00000000-0005-0000-0000-000042890000}"/>
    <cellStyle name="Note 6 2 2 4 4 4" xfId="35137" xr:uid="{00000000-0005-0000-0000-000043890000}"/>
    <cellStyle name="Note 6 2 2 4 5" xfId="35138" xr:uid="{00000000-0005-0000-0000-000044890000}"/>
    <cellStyle name="Note 6 2 2 4 5 2" xfId="35139" xr:uid="{00000000-0005-0000-0000-000045890000}"/>
    <cellStyle name="Note 6 2 2 4 5 2 2" xfId="35140" xr:uid="{00000000-0005-0000-0000-000046890000}"/>
    <cellStyle name="Note 6 2 2 4 5 3" xfId="35141" xr:uid="{00000000-0005-0000-0000-000047890000}"/>
    <cellStyle name="Note 6 2 2 4 6" xfId="35142" xr:uid="{00000000-0005-0000-0000-000048890000}"/>
    <cellStyle name="Note 6 2 2 4 6 2" xfId="35143" xr:uid="{00000000-0005-0000-0000-000049890000}"/>
    <cellStyle name="Note 6 2 2 4 6 2 2" xfId="35144" xr:uid="{00000000-0005-0000-0000-00004A890000}"/>
    <cellStyle name="Note 6 2 2 4 6 3" xfId="35145" xr:uid="{00000000-0005-0000-0000-00004B890000}"/>
    <cellStyle name="Note 6 2 2 4 7" xfId="35146" xr:uid="{00000000-0005-0000-0000-00004C890000}"/>
    <cellStyle name="Note 6 2 2 4 7 2" xfId="35147" xr:uid="{00000000-0005-0000-0000-00004D890000}"/>
    <cellStyle name="Note 6 2 2 4 7 2 2" xfId="35148" xr:uid="{00000000-0005-0000-0000-00004E890000}"/>
    <cellStyle name="Note 6 2 2 4 7 3" xfId="35149" xr:uid="{00000000-0005-0000-0000-00004F890000}"/>
    <cellStyle name="Note 6 2 2 4 8" xfId="35150" xr:uid="{00000000-0005-0000-0000-000050890000}"/>
    <cellStyle name="Note 6 2 2 4 8 2" xfId="35151" xr:uid="{00000000-0005-0000-0000-000051890000}"/>
    <cellStyle name="Note 6 2 2 4 8 2 2" xfId="35152" xr:uid="{00000000-0005-0000-0000-000052890000}"/>
    <cellStyle name="Note 6 2 2 4 8 3" xfId="35153" xr:uid="{00000000-0005-0000-0000-000053890000}"/>
    <cellStyle name="Note 6 2 2 4 9" xfId="35154" xr:uid="{00000000-0005-0000-0000-000054890000}"/>
    <cellStyle name="Note 6 2 2 4 9 2" xfId="35155" xr:uid="{00000000-0005-0000-0000-000055890000}"/>
    <cellStyle name="Note 6 2 2 4 9 2 2" xfId="35156" xr:uid="{00000000-0005-0000-0000-000056890000}"/>
    <cellStyle name="Note 6 2 2 4 9 3" xfId="35157" xr:uid="{00000000-0005-0000-0000-000057890000}"/>
    <cellStyle name="Note 6 2 2 5" xfId="35158" xr:uid="{00000000-0005-0000-0000-000058890000}"/>
    <cellStyle name="Note 6 2 2 5 10" xfId="35159" xr:uid="{00000000-0005-0000-0000-000059890000}"/>
    <cellStyle name="Note 6 2 2 5 10 2" xfId="35160" xr:uid="{00000000-0005-0000-0000-00005A890000}"/>
    <cellStyle name="Note 6 2 2 5 10 2 2" xfId="35161" xr:uid="{00000000-0005-0000-0000-00005B890000}"/>
    <cellStyle name="Note 6 2 2 5 10 3" xfId="35162" xr:uid="{00000000-0005-0000-0000-00005C890000}"/>
    <cellStyle name="Note 6 2 2 5 11" xfId="35163" xr:uid="{00000000-0005-0000-0000-00005D890000}"/>
    <cellStyle name="Note 6 2 2 5 11 2" xfId="35164" xr:uid="{00000000-0005-0000-0000-00005E890000}"/>
    <cellStyle name="Note 6 2 2 5 11 2 2" xfId="35165" xr:uid="{00000000-0005-0000-0000-00005F890000}"/>
    <cellStyle name="Note 6 2 2 5 11 3" xfId="35166" xr:uid="{00000000-0005-0000-0000-000060890000}"/>
    <cellStyle name="Note 6 2 2 5 12" xfId="35167" xr:uid="{00000000-0005-0000-0000-000061890000}"/>
    <cellStyle name="Note 6 2 2 5 12 2" xfId="35168" xr:uid="{00000000-0005-0000-0000-000062890000}"/>
    <cellStyle name="Note 6 2 2 5 12 2 2" xfId="35169" xr:uid="{00000000-0005-0000-0000-000063890000}"/>
    <cellStyle name="Note 6 2 2 5 12 3" xfId="35170" xr:uid="{00000000-0005-0000-0000-000064890000}"/>
    <cellStyle name="Note 6 2 2 5 13" xfId="35171" xr:uid="{00000000-0005-0000-0000-000065890000}"/>
    <cellStyle name="Note 6 2 2 5 13 2" xfId="35172" xr:uid="{00000000-0005-0000-0000-000066890000}"/>
    <cellStyle name="Note 6 2 2 5 13 2 2" xfId="35173" xr:uid="{00000000-0005-0000-0000-000067890000}"/>
    <cellStyle name="Note 6 2 2 5 13 3" xfId="35174" xr:uid="{00000000-0005-0000-0000-000068890000}"/>
    <cellStyle name="Note 6 2 2 5 14" xfId="35175" xr:uid="{00000000-0005-0000-0000-000069890000}"/>
    <cellStyle name="Note 6 2 2 5 14 2" xfId="35176" xr:uid="{00000000-0005-0000-0000-00006A890000}"/>
    <cellStyle name="Note 6 2 2 5 14 2 2" xfId="35177" xr:uid="{00000000-0005-0000-0000-00006B890000}"/>
    <cellStyle name="Note 6 2 2 5 14 3" xfId="35178" xr:uid="{00000000-0005-0000-0000-00006C890000}"/>
    <cellStyle name="Note 6 2 2 5 15" xfId="35179" xr:uid="{00000000-0005-0000-0000-00006D890000}"/>
    <cellStyle name="Note 6 2 2 5 15 2" xfId="35180" xr:uid="{00000000-0005-0000-0000-00006E890000}"/>
    <cellStyle name="Note 6 2 2 5 15 2 2" xfId="35181" xr:uid="{00000000-0005-0000-0000-00006F890000}"/>
    <cellStyle name="Note 6 2 2 5 15 3" xfId="35182" xr:uid="{00000000-0005-0000-0000-000070890000}"/>
    <cellStyle name="Note 6 2 2 5 16" xfId="35183" xr:uid="{00000000-0005-0000-0000-000071890000}"/>
    <cellStyle name="Note 6 2 2 5 16 2" xfId="35184" xr:uid="{00000000-0005-0000-0000-000072890000}"/>
    <cellStyle name="Note 6 2 2 5 16 2 2" xfId="35185" xr:uid="{00000000-0005-0000-0000-000073890000}"/>
    <cellStyle name="Note 6 2 2 5 16 3" xfId="35186" xr:uid="{00000000-0005-0000-0000-000074890000}"/>
    <cellStyle name="Note 6 2 2 5 17" xfId="35187" xr:uid="{00000000-0005-0000-0000-000075890000}"/>
    <cellStyle name="Note 6 2 2 5 17 2" xfId="35188" xr:uid="{00000000-0005-0000-0000-000076890000}"/>
    <cellStyle name="Note 6 2 2 5 17 2 2" xfId="35189" xr:uid="{00000000-0005-0000-0000-000077890000}"/>
    <cellStyle name="Note 6 2 2 5 17 3" xfId="35190" xr:uid="{00000000-0005-0000-0000-000078890000}"/>
    <cellStyle name="Note 6 2 2 5 18" xfId="35191" xr:uid="{00000000-0005-0000-0000-000079890000}"/>
    <cellStyle name="Note 6 2 2 5 18 2" xfId="35192" xr:uid="{00000000-0005-0000-0000-00007A890000}"/>
    <cellStyle name="Note 6 2 2 5 18 2 2" xfId="35193" xr:uid="{00000000-0005-0000-0000-00007B890000}"/>
    <cellStyle name="Note 6 2 2 5 18 3" xfId="35194" xr:uid="{00000000-0005-0000-0000-00007C890000}"/>
    <cellStyle name="Note 6 2 2 5 19" xfId="35195" xr:uid="{00000000-0005-0000-0000-00007D890000}"/>
    <cellStyle name="Note 6 2 2 5 19 2" xfId="35196" xr:uid="{00000000-0005-0000-0000-00007E890000}"/>
    <cellStyle name="Note 6 2 2 5 19 2 2" xfId="35197" xr:uid="{00000000-0005-0000-0000-00007F890000}"/>
    <cellStyle name="Note 6 2 2 5 19 3" xfId="35198" xr:uid="{00000000-0005-0000-0000-000080890000}"/>
    <cellStyle name="Note 6 2 2 5 2" xfId="35199" xr:uid="{00000000-0005-0000-0000-000081890000}"/>
    <cellStyle name="Note 6 2 2 5 2 2" xfId="35200" xr:uid="{00000000-0005-0000-0000-000082890000}"/>
    <cellStyle name="Note 6 2 2 5 2 2 2" xfId="35201" xr:uid="{00000000-0005-0000-0000-000083890000}"/>
    <cellStyle name="Note 6 2 2 5 2 3" xfId="35202" xr:uid="{00000000-0005-0000-0000-000084890000}"/>
    <cellStyle name="Note 6 2 2 5 2 4" xfId="35203" xr:uid="{00000000-0005-0000-0000-000085890000}"/>
    <cellStyle name="Note 6 2 2 5 20" xfId="35204" xr:uid="{00000000-0005-0000-0000-000086890000}"/>
    <cellStyle name="Note 6 2 2 5 20 2" xfId="35205" xr:uid="{00000000-0005-0000-0000-000087890000}"/>
    <cellStyle name="Note 6 2 2 5 20 2 2" xfId="35206" xr:uid="{00000000-0005-0000-0000-000088890000}"/>
    <cellStyle name="Note 6 2 2 5 20 3" xfId="35207" xr:uid="{00000000-0005-0000-0000-000089890000}"/>
    <cellStyle name="Note 6 2 2 5 21" xfId="35208" xr:uid="{00000000-0005-0000-0000-00008A890000}"/>
    <cellStyle name="Note 6 2 2 5 21 2" xfId="35209" xr:uid="{00000000-0005-0000-0000-00008B890000}"/>
    <cellStyle name="Note 6 2 2 5 22" xfId="35210" xr:uid="{00000000-0005-0000-0000-00008C890000}"/>
    <cellStyle name="Note 6 2 2 5 23" xfId="35211" xr:uid="{00000000-0005-0000-0000-00008D890000}"/>
    <cellStyle name="Note 6 2 2 5 3" xfId="35212" xr:uid="{00000000-0005-0000-0000-00008E890000}"/>
    <cellStyle name="Note 6 2 2 5 3 2" xfId="35213" xr:uid="{00000000-0005-0000-0000-00008F890000}"/>
    <cellStyle name="Note 6 2 2 5 3 2 2" xfId="35214" xr:uid="{00000000-0005-0000-0000-000090890000}"/>
    <cellStyle name="Note 6 2 2 5 3 3" xfId="35215" xr:uid="{00000000-0005-0000-0000-000091890000}"/>
    <cellStyle name="Note 6 2 2 5 4" xfId="35216" xr:uid="{00000000-0005-0000-0000-000092890000}"/>
    <cellStyle name="Note 6 2 2 5 4 2" xfId="35217" xr:uid="{00000000-0005-0000-0000-000093890000}"/>
    <cellStyle name="Note 6 2 2 5 4 2 2" xfId="35218" xr:uid="{00000000-0005-0000-0000-000094890000}"/>
    <cellStyle name="Note 6 2 2 5 4 3" xfId="35219" xr:uid="{00000000-0005-0000-0000-000095890000}"/>
    <cellStyle name="Note 6 2 2 5 5" xfId="35220" xr:uid="{00000000-0005-0000-0000-000096890000}"/>
    <cellStyle name="Note 6 2 2 5 5 2" xfId="35221" xr:uid="{00000000-0005-0000-0000-000097890000}"/>
    <cellStyle name="Note 6 2 2 5 5 2 2" xfId="35222" xr:uid="{00000000-0005-0000-0000-000098890000}"/>
    <cellStyle name="Note 6 2 2 5 5 3" xfId="35223" xr:uid="{00000000-0005-0000-0000-000099890000}"/>
    <cellStyle name="Note 6 2 2 5 6" xfId="35224" xr:uid="{00000000-0005-0000-0000-00009A890000}"/>
    <cellStyle name="Note 6 2 2 5 6 2" xfId="35225" xr:uid="{00000000-0005-0000-0000-00009B890000}"/>
    <cellStyle name="Note 6 2 2 5 6 2 2" xfId="35226" xr:uid="{00000000-0005-0000-0000-00009C890000}"/>
    <cellStyle name="Note 6 2 2 5 6 3" xfId="35227" xr:uid="{00000000-0005-0000-0000-00009D890000}"/>
    <cellStyle name="Note 6 2 2 5 7" xfId="35228" xr:uid="{00000000-0005-0000-0000-00009E890000}"/>
    <cellStyle name="Note 6 2 2 5 7 2" xfId="35229" xr:uid="{00000000-0005-0000-0000-00009F890000}"/>
    <cellStyle name="Note 6 2 2 5 7 2 2" xfId="35230" xr:uid="{00000000-0005-0000-0000-0000A0890000}"/>
    <cellStyle name="Note 6 2 2 5 7 3" xfId="35231" xr:uid="{00000000-0005-0000-0000-0000A1890000}"/>
    <cellStyle name="Note 6 2 2 5 8" xfId="35232" xr:uid="{00000000-0005-0000-0000-0000A2890000}"/>
    <cellStyle name="Note 6 2 2 5 8 2" xfId="35233" xr:uid="{00000000-0005-0000-0000-0000A3890000}"/>
    <cellStyle name="Note 6 2 2 5 8 2 2" xfId="35234" xr:uid="{00000000-0005-0000-0000-0000A4890000}"/>
    <cellStyle name="Note 6 2 2 5 8 3" xfId="35235" xr:uid="{00000000-0005-0000-0000-0000A5890000}"/>
    <cellStyle name="Note 6 2 2 5 9" xfId="35236" xr:uid="{00000000-0005-0000-0000-0000A6890000}"/>
    <cellStyle name="Note 6 2 2 5 9 2" xfId="35237" xr:uid="{00000000-0005-0000-0000-0000A7890000}"/>
    <cellStyle name="Note 6 2 2 5 9 2 2" xfId="35238" xr:uid="{00000000-0005-0000-0000-0000A8890000}"/>
    <cellStyle name="Note 6 2 2 5 9 3" xfId="35239" xr:uid="{00000000-0005-0000-0000-0000A9890000}"/>
    <cellStyle name="Note 6 2 2 6" xfId="35240" xr:uid="{00000000-0005-0000-0000-0000AA890000}"/>
    <cellStyle name="Note 6 2 2 6 2" xfId="35241" xr:uid="{00000000-0005-0000-0000-0000AB890000}"/>
    <cellStyle name="Note 6 2 2 6 2 2" xfId="35242" xr:uid="{00000000-0005-0000-0000-0000AC890000}"/>
    <cellStyle name="Note 6 2 2 6 3" xfId="35243" xr:uid="{00000000-0005-0000-0000-0000AD890000}"/>
    <cellStyle name="Note 6 2 2 6 4" xfId="35244" xr:uid="{00000000-0005-0000-0000-0000AE890000}"/>
    <cellStyle name="Note 6 2 2 7" xfId="35245" xr:uid="{00000000-0005-0000-0000-0000AF890000}"/>
    <cellStyle name="Note 6 2 2 7 2" xfId="35246" xr:uid="{00000000-0005-0000-0000-0000B0890000}"/>
    <cellStyle name="Note 6 2 2 7 2 2" xfId="35247" xr:uid="{00000000-0005-0000-0000-0000B1890000}"/>
    <cellStyle name="Note 6 2 2 7 3" xfId="35248" xr:uid="{00000000-0005-0000-0000-0000B2890000}"/>
    <cellStyle name="Note 6 2 2 8" xfId="35249" xr:uid="{00000000-0005-0000-0000-0000B3890000}"/>
    <cellStyle name="Note 6 2 2 8 2" xfId="35250" xr:uid="{00000000-0005-0000-0000-0000B4890000}"/>
    <cellStyle name="Note 6 2 2 8 2 2" xfId="35251" xr:uid="{00000000-0005-0000-0000-0000B5890000}"/>
    <cellStyle name="Note 6 2 2 8 3" xfId="35252" xr:uid="{00000000-0005-0000-0000-0000B6890000}"/>
    <cellStyle name="Note 6 2 2 9" xfId="35253" xr:uid="{00000000-0005-0000-0000-0000B7890000}"/>
    <cellStyle name="Note 6 2 2 9 2" xfId="35254" xr:uid="{00000000-0005-0000-0000-0000B8890000}"/>
    <cellStyle name="Note 6 2 2 9 2 2" xfId="35255" xr:uid="{00000000-0005-0000-0000-0000B9890000}"/>
    <cellStyle name="Note 6 2 2 9 3" xfId="35256" xr:uid="{00000000-0005-0000-0000-0000BA890000}"/>
    <cellStyle name="Note 6 2 20" xfId="35257" xr:uid="{00000000-0005-0000-0000-0000BB890000}"/>
    <cellStyle name="Note 6 2 20 2" xfId="35258" xr:uid="{00000000-0005-0000-0000-0000BC890000}"/>
    <cellStyle name="Note 6 2 20 2 2" xfId="35259" xr:uid="{00000000-0005-0000-0000-0000BD890000}"/>
    <cellStyle name="Note 6 2 20 3" xfId="35260" xr:uid="{00000000-0005-0000-0000-0000BE890000}"/>
    <cellStyle name="Note 6 2 21" xfId="35261" xr:uid="{00000000-0005-0000-0000-0000BF890000}"/>
    <cellStyle name="Note 6 2 21 2" xfId="35262" xr:uid="{00000000-0005-0000-0000-0000C0890000}"/>
    <cellStyle name="Note 6 2 21 2 2" xfId="35263" xr:uid="{00000000-0005-0000-0000-0000C1890000}"/>
    <cellStyle name="Note 6 2 21 3" xfId="35264" xr:uid="{00000000-0005-0000-0000-0000C2890000}"/>
    <cellStyle name="Note 6 2 22" xfId="35265" xr:uid="{00000000-0005-0000-0000-0000C3890000}"/>
    <cellStyle name="Note 6 2 22 2" xfId="35266" xr:uid="{00000000-0005-0000-0000-0000C4890000}"/>
    <cellStyle name="Note 6 2 23" xfId="35267" xr:uid="{00000000-0005-0000-0000-0000C5890000}"/>
    <cellStyle name="Note 6 2 24" xfId="35268" xr:uid="{00000000-0005-0000-0000-0000C6890000}"/>
    <cellStyle name="Note 6 2 25" xfId="35269" xr:uid="{00000000-0005-0000-0000-0000C7890000}"/>
    <cellStyle name="Note 6 2 26" xfId="35270" xr:uid="{00000000-0005-0000-0000-0000C8890000}"/>
    <cellStyle name="Note 6 2 27" xfId="35271" xr:uid="{00000000-0005-0000-0000-0000C9890000}"/>
    <cellStyle name="Note 6 2 3" xfId="35272" xr:uid="{00000000-0005-0000-0000-0000CA890000}"/>
    <cellStyle name="Note 6 2 3 10" xfId="35273" xr:uid="{00000000-0005-0000-0000-0000CB890000}"/>
    <cellStyle name="Note 6 2 3 10 2" xfId="35274" xr:uid="{00000000-0005-0000-0000-0000CC890000}"/>
    <cellStyle name="Note 6 2 3 10 2 2" xfId="35275" xr:uid="{00000000-0005-0000-0000-0000CD890000}"/>
    <cellStyle name="Note 6 2 3 10 3" xfId="35276" xr:uid="{00000000-0005-0000-0000-0000CE890000}"/>
    <cellStyle name="Note 6 2 3 11" xfId="35277" xr:uid="{00000000-0005-0000-0000-0000CF890000}"/>
    <cellStyle name="Note 6 2 3 11 2" xfId="35278" xr:uid="{00000000-0005-0000-0000-0000D0890000}"/>
    <cellStyle name="Note 6 2 3 11 2 2" xfId="35279" xr:uid="{00000000-0005-0000-0000-0000D1890000}"/>
    <cellStyle name="Note 6 2 3 11 3" xfId="35280" xr:uid="{00000000-0005-0000-0000-0000D2890000}"/>
    <cellStyle name="Note 6 2 3 12" xfId="35281" xr:uid="{00000000-0005-0000-0000-0000D3890000}"/>
    <cellStyle name="Note 6 2 3 12 2" xfId="35282" xr:uid="{00000000-0005-0000-0000-0000D4890000}"/>
    <cellStyle name="Note 6 2 3 12 2 2" xfId="35283" xr:uid="{00000000-0005-0000-0000-0000D5890000}"/>
    <cellStyle name="Note 6 2 3 12 3" xfId="35284" xr:uid="{00000000-0005-0000-0000-0000D6890000}"/>
    <cellStyle name="Note 6 2 3 13" xfId="35285" xr:uid="{00000000-0005-0000-0000-0000D7890000}"/>
    <cellStyle name="Note 6 2 3 13 2" xfId="35286" xr:uid="{00000000-0005-0000-0000-0000D8890000}"/>
    <cellStyle name="Note 6 2 3 13 2 2" xfId="35287" xr:uid="{00000000-0005-0000-0000-0000D9890000}"/>
    <cellStyle name="Note 6 2 3 13 3" xfId="35288" xr:uid="{00000000-0005-0000-0000-0000DA890000}"/>
    <cellStyle name="Note 6 2 3 14" xfId="35289" xr:uid="{00000000-0005-0000-0000-0000DB890000}"/>
    <cellStyle name="Note 6 2 3 14 2" xfId="35290" xr:uid="{00000000-0005-0000-0000-0000DC890000}"/>
    <cellStyle name="Note 6 2 3 14 2 2" xfId="35291" xr:uid="{00000000-0005-0000-0000-0000DD890000}"/>
    <cellStyle name="Note 6 2 3 14 3" xfId="35292" xr:uid="{00000000-0005-0000-0000-0000DE890000}"/>
    <cellStyle name="Note 6 2 3 15" xfId="35293" xr:uid="{00000000-0005-0000-0000-0000DF890000}"/>
    <cellStyle name="Note 6 2 3 15 2" xfId="35294" xr:uid="{00000000-0005-0000-0000-0000E0890000}"/>
    <cellStyle name="Note 6 2 3 15 2 2" xfId="35295" xr:uid="{00000000-0005-0000-0000-0000E1890000}"/>
    <cellStyle name="Note 6 2 3 15 3" xfId="35296" xr:uid="{00000000-0005-0000-0000-0000E2890000}"/>
    <cellStyle name="Note 6 2 3 16" xfId="35297" xr:uid="{00000000-0005-0000-0000-0000E3890000}"/>
    <cellStyle name="Note 6 2 3 16 2" xfId="35298" xr:uid="{00000000-0005-0000-0000-0000E4890000}"/>
    <cellStyle name="Note 6 2 3 16 2 2" xfId="35299" xr:uid="{00000000-0005-0000-0000-0000E5890000}"/>
    <cellStyle name="Note 6 2 3 16 3" xfId="35300" xr:uid="{00000000-0005-0000-0000-0000E6890000}"/>
    <cellStyle name="Note 6 2 3 17" xfId="35301" xr:uid="{00000000-0005-0000-0000-0000E7890000}"/>
    <cellStyle name="Note 6 2 3 17 2" xfId="35302" xr:uid="{00000000-0005-0000-0000-0000E8890000}"/>
    <cellStyle name="Note 6 2 3 17 2 2" xfId="35303" xr:uid="{00000000-0005-0000-0000-0000E9890000}"/>
    <cellStyle name="Note 6 2 3 17 3" xfId="35304" xr:uid="{00000000-0005-0000-0000-0000EA890000}"/>
    <cellStyle name="Note 6 2 3 18" xfId="35305" xr:uid="{00000000-0005-0000-0000-0000EB890000}"/>
    <cellStyle name="Note 6 2 3 18 2" xfId="35306" xr:uid="{00000000-0005-0000-0000-0000EC890000}"/>
    <cellStyle name="Note 6 2 3 19" xfId="35307" xr:uid="{00000000-0005-0000-0000-0000ED890000}"/>
    <cellStyle name="Note 6 2 3 2" xfId="35308" xr:uid="{00000000-0005-0000-0000-0000EE890000}"/>
    <cellStyle name="Note 6 2 3 2 10" xfId="35309" xr:uid="{00000000-0005-0000-0000-0000EF890000}"/>
    <cellStyle name="Note 6 2 3 2 10 2" xfId="35310" xr:uid="{00000000-0005-0000-0000-0000F0890000}"/>
    <cellStyle name="Note 6 2 3 2 10 2 2" xfId="35311" xr:uid="{00000000-0005-0000-0000-0000F1890000}"/>
    <cellStyle name="Note 6 2 3 2 10 3" xfId="35312" xr:uid="{00000000-0005-0000-0000-0000F2890000}"/>
    <cellStyle name="Note 6 2 3 2 11" xfId="35313" xr:uid="{00000000-0005-0000-0000-0000F3890000}"/>
    <cellStyle name="Note 6 2 3 2 11 2" xfId="35314" xr:uid="{00000000-0005-0000-0000-0000F4890000}"/>
    <cellStyle name="Note 6 2 3 2 11 2 2" xfId="35315" xr:uid="{00000000-0005-0000-0000-0000F5890000}"/>
    <cellStyle name="Note 6 2 3 2 11 3" xfId="35316" xr:uid="{00000000-0005-0000-0000-0000F6890000}"/>
    <cellStyle name="Note 6 2 3 2 12" xfId="35317" xr:uid="{00000000-0005-0000-0000-0000F7890000}"/>
    <cellStyle name="Note 6 2 3 2 12 2" xfId="35318" xr:uid="{00000000-0005-0000-0000-0000F8890000}"/>
    <cellStyle name="Note 6 2 3 2 12 2 2" xfId="35319" xr:uid="{00000000-0005-0000-0000-0000F9890000}"/>
    <cellStyle name="Note 6 2 3 2 12 3" xfId="35320" xr:uid="{00000000-0005-0000-0000-0000FA890000}"/>
    <cellStyle name="Note 6 2 3 2 13" xfId="35321" xr:uid="{00000000-0005-0000-0000-0000FB890000}"/>
    <cellStyle name="Note 6 2 3 2 13 2" xfId="35322" xr:uid="{00000000-0005-0000-0000-0000FC890000}"/>
    <cellStyle name="Note 6 2 3 2 13 2 2" xfId="35323" xr:uid="{00000000-0005-0000-0000-0000FD890000}"/>
    <cellStyle name="Note 6 2 3 2 13 3" xfId="35324" xr:uid="{00000000-0005-0000-0000-0000FE890000}"/>
    <cellStyle name="Note 6 2 3 2 14" xfId="35325" xr:uid="{00000000-0005-0000-0000-0000FF890000}"/>
    <cellStyle name="Note 6 2 3 2 14 2" xfId="35326" xr:uid="{00000000-0005-0000-0000-0000008A0000}"/>
    <cellStyle name="Note 6 2 3 2 14 2 2" xfId="35327" xr:uid="{00000000-0005-0000-0000-0000018A0000}"/>
    <cellStyle name="Note 6 2 3 2 14 3" xfId="35328" xr:uid="{00000000-0005-0000-0000-0000028A0000}"/>
    <cellStyle name="Note 6 2 3 2 15" xfId="35329" xr:uid="{00000000-0005-0000-0000-0000038A0000}"/>
    <cellStyle name="Note 6 2 3 2 15 2" xfId="35330" xr:uid="{00000000-0005-0000-0000-0000048A0000}"/>
    <cellStyle name="Note 6 2 3 2 15 2 2" xfId="35331" xr:uid="{00000000-0005-0000-0000-0000058A0000}"/>
    <cellStyle name="Note 6 2 3 2 15 3" xfId="35332" xr:uid="{00000000-0005-0000-0000-0000068A0000}"/>
    <cellStyle name="Note 6 2 3 2 16" xfId="35333" xr:uid="{00000000-0005-0000-0000-0000078A0000}"/>
    <cellStyle name="Note 6 2 3 2 16 2" xfId="35334" xr:uid="{00000000-0005-0000-0000-0000088A0000}"/>
    <cellStyle name="Note 6 2 3 2 16 2 2" xfId="35335" xr:uid="{00000000-0005-0000-0000-0000098A0000}"/>
    <cellStyle name="Note 6 2 3 2 16 3" xfId="35336" xr:uid="{00000000-0005-0000-0000-00000A8A0000}"/>
    <cellStyle name="Note 6 2 3 2 17" xfId="35337" xr:uid="{00000000-0005-0000-0000-00000B8A0000}"/>
    <cellStyle name="Note 6 2 3 2 17 2" xfId="35338" xr:uid="{00000000-0005-0000-0000-00000C8A0000}"/>
    <cellStyle name="Note 6 2 3 2 17 2 2" xfId="35339" xr:uid="{00000000-0005-0000-0000-00000D8A0000}"/>
    <cellStyle name="Note 6 2 3 2 17 3" xfId="35340" xr:uid="{00000000-0005-0000-0000-00000E8A0000}"/>
    <cellStyle name="Note 6 2 3 2 18" xfId="35341" xr:uid="{00000000-0005-0000-0000-00000F8A0000}"/>
    <cellStyle name="Note 6 2 3 2 18 2" xfId="35342" xr:uid="{00000000-0005-0000-0000-0000108A0000}"/>
    <cellStyle name="Note 6 2 3 2 18 2 2" xfId="35343" xr:uid="{00000000-0005-0000-0000-0000118A0000}"/>
    <cellStyle name="Note 6 2 3 2 18 3" xfId="35344" xr:uid="{00000000-0005-0000-0000-0000128A0000}"/>
    <cellStyle name="Note 6 2 3 2 19" xfId="35345" xr:uid="{00000000-0005-0000-0000-0000138A0000}"/>
    <cellStyle name="Note 6 2 3 2 19 2" xfId="35346" xr:uid="{00000000-0005-0000-0000-0000148A0000}"/>
    <cellStyle name="Note 6 2 3 2 19 2 2" xfId="35347" xr:uid="{00000000-0005-0000-0000-0000158A0000}"/>
    <cellStyle name="Note 6 2 3 2 19 3" xfId="35348" xr:uid="{00000000-0005-0000-0000-0000168A0000}"/>
    <cellStyle name="Note 6 2 3 2 2" xfId="35349" xr:uid="{00000000-0005-0000-0000-0000178A0000}"/>
    <cellStyle name="Note 6 2 3 2 2 2" xfId="35350" xr:uid="{00000000-0005-0000-0000-0000188A0000}"/>
    <cellStyle name="Note 6 2 3 2 2 2 2" xfId="35351" xr:uid="{00000000-0005-0000-0000-0000198A0000}"/>
    <cellStyle name="Note 6 2 3 2 2 2 2 2" xfId="35352" xr:uid="{00000000-0005-0000-0000-00001A8A0000}"/>
    <cellStyle name="Note 6 2 3 2 2 2 3" xfId="35353" xr:uid="{00000000-0005-0000-0000-00001B8A0000}"/>
    <cellStyle name="Note 6 2 3 2 2 2 4" xfId="35354" xr:uid="{00000000-0005-0000-0000-00001C8A0000}"/>
    <cellStyle name="Note 6 2 3 2 2 3" xfId="35355" xr:uid="{00000000-0005-0000-0000-00001D8A0000}"/>
    <cellStyle name="Note 6 2 3 2 2 3 2" xfId="35356" xr:uid="{00000000-0005-0000-0000-00001E8A0000}"/>
    <cellStyle name="Note 6 2 3 2 2 4" xfId="35357" xr:uid="{00000000-0005-0000-0000-00001F8A0000}"/>
    <cellStyle name="Note 6 2 3 2 2 5" xfId="35358" xr:uid="{00000000-0005-0000-0000-0000208A0000}"/>
    <cellStyle name="Note 6 2 3 2 20" xfId="35359" xr:uid="{00000000-0005-0000-0000-0000218A0000}"/>
    <cellStyle name="Note 6 2 3 2 20 2" xfId="35360" xr:uid="{00000000-0005-0000-0000-0000228A0000}"/>
    <cellStyle name="Note 6 2 3 2 20 2 2" xfId="35361" xr:uid="{00000000-0005-0000-0000-0000238A0000}"/>
    <cellStyle name="Note 6 2 3 2 20 3" xfId="35362" xr:uid="{00000000-0005-0000-0000-0000248A0000}"/>
    <cellStyle name="Note 6 2 3 2 21" xfId="35363" xr:uid="{00000000-0005-0000-0000-0000258A0000}"/>
    <cellStyle name="Note 6 2 3 2 21 2" xfId="35364" xr:uid="{00000000-0005-0000-0000-0000268A0000}"/>
    <cellStyle name="Note 6 2 3 2 22" xfId="35365" xr:uid="{00000000-0005-0000-0000-0000278A0000}"/>
    <cellStyle name="Note 6 2 3 2 23" xfId="35366" xr:uid="{00000000-0005-0000-0000-0000288A0000}"/>
    <cellStyle name="Note 6 2 3 2 3" xfId="35367" xr:uid="{00000000-0005-0000-0000-0000298A0000}"/>
    <cellStyle name="Note 6 2 3 2 3 2" xfId="35368" xr:uid="{00000000-0005-0000-0000-00002A8A0000}"/>
    <cellStyle name="Note 6 2 3 2 3 2 2" xfId="35369" xr:uid="{00000000-0005-0000-0000-00002B8A0000}"/>
    <cellStyle name="Note 6 2 3 2 3 2 3" xfId="35370" xr:uid="{00000000-0005-0000-0000-00002C8A0000}"/>
    <cellStyle name="Note 6 2 3 2 3 3" xfId="35371" xr:uid="{00000000-0005-0000-0000-00002D8A0000}"/>
    <cellStyle name="Note 6 2 3 2 3 3 2" xfId="35372" xr:uid="{00000000-0005-0000-0000-00002E8A0000}"/>
    <cellStyle name="Note 6 2 3 2 3 4" xfId="35373" xr:uid="{00000000-0005-0000-0000-00002F8A0000}"/>
    <cellStyle name="Note 6 2 3 2 4" xfId="35374" xr:uid="{00000000-0005-0000-0000-0000308A0000}"/>
    <cellStyle name="Note 6 2 3 2 4 2" xfId="35375" xr:uid="{00000000-0005-0000-0000-0000318A0000}"/>
    <cellStyle name="Note 6 2 3 2 4 2 2" xfId="35376" xr:uid="{00000000-0005-0000-0000-0000328A0000}"/>
    <cellStyle name="Note 6 2 3 2 4 3" xfId="35377" xr:uid="{00000000-0005-0000-0000-0000338A0000}"/>
    <cellStyle name="Note 6 2 3 2 4 4" xfId="35378" xr:uid="{00000000-0005-0000-0000-0000348A0000}"/>
    <cellStyle name="Note 6 2 3 2 5" xfId="35379" xr:uid="{00000000-0005-0000-0000-0000358A0000}"/>
    <cellStyle name="Note 6 2 3 2 5 2" xfId="35380" xr:uid="{00000000-0005-0000-0000-0000368A0000}"/>
    <cellStyle name="Note 6 2 3 2 5 2 2" xfId="35381" xr:uid="{00000000-0005-0000-0000-0000378A0000}"/>
    <cellStyle name="Note 6 2 3 2 5 3" xfId="35382" xr:uid="{00000000-0005-0000-0000-0000388A0000}"/>
    <cellStyle name="Note 6 2 3 2 5 4" xfId="35383" xr:uid="{00000000-0005-0000-0000-0000398A0000}"/>
    <cellStyle name="Note 6 2 3 2 6" xfId="35384" xr:uid="{00000000-0005-0000-0000-00003A8A0000}"/>
    <cellStyle name="Note 6 2 3 2 6 2" xfId="35385" xr:uid="{00000000-0005-0000-0000-00003B8A0000}"/>
    <cellStyle name="Note 6 2 3 2 6 2 2" xfId="35386" xr:uid="{00000000-0005-0000-0000-00003C8A0000}"/>
    <cellStyle name="Note 6 2 3 2 6 3" xfId="35387" xr:uid="{00000000-0005-0000-0000-00003D8A0000}"/>
    <cellStyle name="Note 6 2 3 2 7" xfId="35388" xr:uid="{00000000-0005-0000-0000-00003E8A0000}"/>
    <cellStyle name="Note 6 2 3 2 7 2" xfId="35389" xr:uid="{00000000-0005-0000-0000-00003F8A0000}"/>
    <cellStyle name="Note 6 2 3 2 7 2 2" xfId="35390" xr:uid="{00000000-0005-0000-0000-0000408A0000}"/>
    <cellStyle name="Note 6 2 3 2 7 3" xfId="35391" xr:uid="{00000000-0005-0000-0000-0000418A0000}"/>
    <cellStyle name="Note 6 2 3 2 8" xfId="35392" xr:uid="{00000000-0005-0000-0000-0000428A0000}"/>
    <cellStyle name="Note 6 2 3 2 8 2" xfId="35393" xr:uid="{00000000-0005-0000-0000-0000438A0000}"/>
    <cellStyle name="Note 6 2 3 2 8 2 2" xfId="35394" xr:uid="{00000000-0005-0000-0000-0000448A0000}"/>
    <cellStyle name="Note 6 2 3 2 8 3" xfId="35395" xr:uid="{00000000-0005-0000-0000-0000458A0000}"/>
    <cellStyle name="Note 6 2 3 2 9" xfId="35396" xr:uid="{00000000-0005-0000-0000-0000468A0000}"/>
    <cellStyle name="Note 6 2 3 2 9 2" xfId="35397" xr:uid="{00000000-0005-0000-0000-0000478A0000}"/>
    <cellStyle name="Note 6 2 3 2 9 2 2" xfId="35398" xr:uid="{00000000-0005-0000-0000-0000488A0000}"/>
    <cellStyle name="Note 6 2 3 2 9 3" xfId="35399" xr:uid="{00000000-0005-0000-0000-0000498A0000}"/>
    <cellStyle name="Note 6 2 3 20" xfId="35400" xr:uid="{00000000-0005-0000-0000-00004A8A0000}"/>
    <cellStyle name="Note 6 2 3 3" xfId="35401" xr:uid="{00000000-0005-0000-0000-00004B8A0000}"/>
    <cellStyle name="Note 6 2 3 3 2" xfId="35402" xr:uid="{00000000-0005-0000-0000-00004C8A0000}"/>
    <cellStyle name="Note 6 2 3 3 2 2" xfId="35403" xr:uid="{00000000-0005-0000-0000-00004D8A0000}"/>
    <cellStyle name="Note 6 2 3 3 2 2 2" xfId="35404" xr:uid="{00000000-0005-0000-0000-00004E8A0000}"/>
    <cellStyle name="Note 6 2 3 3 2 3" xfId="35405" xr:uid="{00000000-0005-0000-0000-00004F8A0000}"/>
    <cellStyle name="Note 6 2 3 3 2 4" xfId="35406" xr:uid="{00000000-0005-0000-0000-0000508A0000}"/>
    <cellStyle name="Note 6 2 3 3 3" xfId="35407" xr:uid="{00000000-0005-0000-0000-0000518A0000}"/>
    <cellStyle name="Note 6 2 3 3 3 2" xfId="35408" xr:uid="{00000000-0005-0000-0000-0000528A0000}"/>
    <cellStyle name="Note 6 2 3 3 4" xfId="35409" xr:uid="{00000000-0005-0000-0000-0000538A0000}"/>
    <cellStyle name="Note 6 2 3 3 5" xfId="35410" xr:uid="{00000000-0005-0000-0000-0000548A0000}"/>
    <cellStyle name="Note 6 2 3 4" xfId="35411" xr:uid="{00000000-0005-0000-0000-0000558A0000}"/>
    <cellStyle name="Note 6 2 3 4 2" xfId="35412" xr:uid="{00000000-0005-0000-0000-0000568A0000}"/>
    <cellStyle name="Note 6 2 3 4 2 2" xfId="35413" xr:uid="{00000000-0005-0000-0000-0000578A0000}"/>
    <cellStyle name="Note 6 2 3 4 2 3" xfId="35414" xr:uid="{00000000-0005-0000-0000-0000588A0000}"/>
    <cellStyle name="Note 6 2 3 4 3" xfId="35415" xr:uid="{00000000-0005-0000-0000-0000598A0000}"/>
    <cellStyle name="Note 6 2 3 4 3 2" xfId="35416" xr:uid="{00000000-0005-0000-0000-00005A8A0000}"/>
    <cellStyle name="Note 6 2 3 4 4" xfId="35417" xr:uid="{00000000-0005-0000-0000-00005B8A0000}"/>
    <cellStyle name="Note 6 2 3 5" xfId="35418" xr:uid="{00000000-0005-0000-0000-00005C8A0000}"/>
    <cellStyle name="Note 6 2 3 5 2" xfId="35419" xr:uid="{00000000-0005-0000-0000-00005D8A0000}"/>
    <cellStyle name="Note 6 2 3 5 2 2" xfId="35420" xr:uid="{00000000-0005-0000-0000-00005E8A0000}"/>
    <cellStyle name="Note 6 2 3 5 2 3" xfId="35421" xr:uid="{00000000-0005-0000-0000-00005F8A0000}"/>
    <cellStyle name="Note 6 2 3 5 3" xfId="35422" xr:uid="{00000000-0005-0000-0000-0000608A0000}"/>
    <cellStyle name="Note 6 2 3 5 4" xfId="35423" xr:uid="{00000000-0005-0000-0000-0000618A0000}"/>
    <cellStyle name="Note 6 2 3 6" xfId="35424" xr:uid="{00000000-0005-0000-0000-0000628A0000}"/>
    <cellStyle name="Note 6 2 3 6 2" xfId="35425" xr:uid="{00000000-0005-0000-0000-0000638A0000}"/>
    <cellStyle name="Note 6 2 3 6 2 2" xfId="35426" xr:uid="{00000000-0005-0000-0000-0000648A0000}"/>
    <cellStyle name="Note 6 2 3 6 3" xfId="35427" xr:uid="{00000000-0005-0000-0000-0000658A0000}"/>
    <cellStyle name="Note 6 2 3 6 4" xfId="35428" xr:uid="{00000000-0005-0000-0000-0000668A0000}"/>
    <cellStyle name="Note 6 2 3 7" xfId="35429" xr:uid="{00000000-0005-0000-0000-0000678A0000}"/>
    <cellStyle name="Note 6 2 3 7 2" xfId="35430" xr:uid="{00000000-0005-0000-0000-0000688A0000}"/>
    <cellStyle name="Note 6 2 3 7 2 2" xfId="35431" xr:uid="{00000000-0005-0000-0000-0000698A0000}"/>
    <cellStyle name="Note 6 2 3 7 3" xfId="35432" xr:uid="{00000000-0005-0000-0000-00006A8A0000}"/>
    <cellStyle name="Note 6 2 3 8" xfId="35433" xr:uid="{00000000-0005-0000-0000-00006B8A0000}"/>
    <cellStyle name="Note 6 2 3 8 2" xfId="35434" xr:uid="{00000000-0005-0000-0000-00006C8A0000}"/>
    <cellStyle name="Note 6 2 3 8 2 2" xfId="35435" xr:uid="{00000000-0005-0000-0000-00006D8A0000}"/>
    <cellStyle name="Note 6 2 3 8 3" xfId="35436" xr:uid="{00000000-0005-0000-0000-00006E8A0000}"/>
    <cellStyle name="Note 6 2 3 9" xfId="35437" xr:uid="{00000000-0005-0000-0000-00006F8A0000}"/>
    <cellStyle name="Note 6 2 3 9 2" xfId="35438" xr:uid="{00000000-0005-0000-0000-0000708A0000}"/>
    <cellStyle name="Note 6 2 3 9 2 2" xfId="35439" xr:uid="{00000000-0005-0000-0000-0000718A0000}"/>
    <cellStyle name="Note 6 2 3 9 3" xfId="35440" xr:uid="{00000000-0005-0000-0000-0000728A0000}"/>
    <cellStyle name="Note 6 2 4" xfId="35441" xr:uid="{00000000-0005-0000-0000-0000738A0000}"/>
    <cellStyle name="Note 6 2 4 10" xfId="35442" xr:uid="{00000000-0005-0000-0000-0000748A0000}"/>
    <cellStyle name="Note 6 2 4 10 2" xfId="35443" xr:uid="{00000000-0005-0000-0000-0000758A0000}"/>
    <cellStyle name="Note 6 2 4 10 2 2" xfId="35444" xr:uid="{00000000-0005-0000-0000-0000768A0000}"/>
    <cellStyle name="Note 6 2 4 10 3" xfId="35445" xr:uid="{00000000-0005-0000-0000-0000778A0000}"/>
    <cellStyle name="Note 6 2 4 11" xfId="35446" xr:uid="{00000000-0005-0000-0000-0000788A0000}"/>
    <cellStyle name="Note 6 2 4 11 2" xfId="35447" xr:uid="{00000000-0005-0000-0000-0000798A0000}"/>
    <cellStyle name="Note 6 2 4 11 2 2" xfId="35448" xr:uid="{00000000-0005-0000-0000-00007A8A0000}"/>
    <cellStyle name="Note 6 2 4 11 3" xfId="35449" xr:uid="{00000000-0005-0000-0000-00007B8A0000}"/>
    <cellStyle name="Note 6 2 4 12" xfId="35450" xr:uid="{00000000-0005-0000-0000-00007C8A0000}"/>
    <cellStyle name="Note 6 2 4 12 2" xfId="35451" xr:uid="{00000000-0005-0000-0000-00007D8A0000}"/>
    <cellStyle name="Note 6 2 4 12 2 2" xfId="35452" xr:uid="{00000000-0005-0000-0000-00007E8A0000}"/>
    <cellStyle name="Note 6 2 4 12 3" xfId="35453" xr:uid="{00000000-0005-0000-0000-00007F8A0000}"/>
    <cellStyle name="Note 6 2 4 13" xfId="35454" xr:uid="{00000000-0005-0000-0000-0000808A0000}"/>
    <cellStyle name="Note 6 2 4 13 2" xfId="35455" xr:uid="{00000000-0005-0000-0000-0000818A0000}"/>
    <cellStyle name="Note 6 2 4 13 2 2" xfId="35456" xr:uid="{00000000-0005-0000-0000-0000828A0000}"/>
    <cellStyle name="Note 6 2 4 13 3" xfId="35457" xr:uid="{00000000-0005-0000-0000-0000838A0000}"/>
    <cellStyle name="Note 6 2 4 14" xfId="35458" xr:uid="{00000000-0005-0000-0000-0000848A0000}"/>
    <cellStyle name="Note 6 2 4 14 2" xfId="35459" xr:uid="{00000000-0005-0000-0000-0000858A0000}"/>
    <cellStyle name="Note 6 2 4 14 2 2" xfId="35460" xr:uid="{00000000-0005-0000-0000-0000868A0000}"/>
    <cellStyle name="Note 6 2 4 14 3" xfId="35461" xr:uid="{00000000-0005-0000-0000-0000878A0000}"/>
    <cellStyle name="Note 6 2 4 15" xfId="35462" xr:uid="{00000000-0005-0000-0000-0000888A0000}"/>
    <cellStyle name="Note 6 2 4 15 2" xfId="35463" xr:uid="{00000000-0005-0000-0000-0000898A0000}"/>
    <cellStyle name="Note 6 2 4 15 2 2" xfId="35464" xr:uid="{00000000-0005-0000-0000-00008A8A0000}"/>
    <cellStyle name="Note 6 2 4 15 3" xfId="35465" xr:uid="{00000000-0005-0000-0000-00008B8A0000}"/>
    <cellStyle name="Note 6 2 4 16" xfId="35466" xr:uid="{00000000-0005-0000-0000-00008C8A0000}"/>
    <cellStyle name="Note 6 2 4 16 2" xfId="35467" xr:uid="{00000000-0005-0000-0000-00008D8A0000}"/>
    <cellStyle name="Note 6 2 4 16 2 2" xfId="35468" xr:uid="{00000000-0005-0000-0000-00008E8A0000}"/>
    <cellStyle name="Note 6 2 4 16 3" xfId="35469" xr:uid="{00000000-0005-0000-0000-00008F8A0000}"/>
    <cellStyle name="Note 6 2 4 17" xfId="35470" xr:uid="{00000000-0005-0000-0000-0000908A0000}"/>
    <cellStyle name="Note 6 2 4 17 2" xfId="35471" xr:uid="{00000000-0005-0000-0000-0000918A0000}"/>
    <cellStyle name="Note 6 2 4 17 2 2" xfId="35472" xr:uid="{00000000-0005-0000-0000-0000928A0000}"/>
    <cellStyle name="Note 6 2 4 17 3" xfId="35473" xr:uid="{00000000-0005-0000-0000-0000938A0000}"/>
    <cellStyle name="Note 6 2 4 18" xfId="35474" xr:uid="{00000000-0005-0000-0000-0000948A0000}"/>
    <cellStyle name="Note 6 2 4 18 2" xfId="35475" xr:uid="{00000000-0005-0000-0000-0000958A0000}"/>
    <cellStyle name="Note 6 2 4 19" xfId="35476" xr:uid="{00000000-0005-0000-0000-0000968A0000}"/>
    <cellStyle name="Note 6 2 4 2" xfId="35477" xr:uid="{00000000-0005-0000-0000-0000978A0000}"/>
    <cellStyle name="Note 6 2 4 2 10" xfId="35478" xr:uid="{00000000-0005-0000-0000-0000988A0000}"/>
    <cellStyle name="Note 6 2 4 2 10 2" xfId="35479" xr:uid="{00000000-0005-0000-0000-0000998A0000}"/>
    <cellStyle name="Note 6 2 4 2 10 2 2" xfId="35480" xr:uid="{00000000-0005-0000-0000-00009A8A0000}"/>
    <cellStyle name="Note 6 2 4 2 10 3" xfId="35481" xr:uid="{00000000-0005-0000-0000-00009B8A0000}"/>
    <cellStyle name="Note 6 2 4 2 11" xfId="35482" xr:uid="{00000000-0005-0000-0000-00009C8A0000}"/>
    <cellStyle name="Note 6 2 4 2 11 2" xfId="35483" xr:uid="{00000000-0005-0000-0000-00009D8A0000}"/>
    <cellStyle name="Note 6 2 4 2 11 2 2" xfId="35484" xr:uid="{00000000-0005-0000-0000-00009E8A0000}"/>
    <cellStyle name="Note 6 2 4 2 11 3" xfId="35485" xr:uid="{00000000-0005-0000-0000-00009F8A0000}"/>
    <cellStyle name="Note 6 2 4 2 12" xfId="35486" xr:uid="{00000000-0005-0000-0000-0000A08A0000}"/>
    <cellStyle name="Note 6 2 4 2 12 2" xfId="35487" xr:uid="{00000000-0005-0000-0000-0000A18A0000}"/>
    <cellStyle name="Note 6 2 4 2 12 2 2" xfId="35488" xr:uid="{00000000-0005-0000-0000-0000A28A0000}"/>
    <cellStyle name="Note 6 2 4 2 12 3" xfId="35489" xr:uid="{00000000-0005-0000-0000-0000A38A0000}"/>
    <cellStyle name="Note 6 2 4 2 13" xfId="35490" xr:uid="{00000000-0005-0000-0000-0000A48A0000}"/>
    <cellStyle name="Note 6 2 4 2 13 2" xfId="35491" xr:uid="{00000000-0005-0000-0000-0000A58A0000}"/>
    <cellStyle name="Note 6 2 4 2 13 2 2" xfId="35492" xr:uid="{00000000-0005-0000-0000-0000A68A0000}"/>
    <cellStyle name="Note 6 2 4 2 13 3" xfId="35493" xr:uid="{00000000-0005-0000-0000-0000A78A0000}"/>
    <cellStyle name="Note 6 2 4 2 14" xfId="35494" xr:uid="{00000000-0005-0000-0000-0000A88A0000}"/>
    <cellStyle name="Note 6 2 4 2 14 2" xfId="35495" xr:uid="{00000000-0005-0000-0000-0000A98A0000}"/>
    <cellStyle name="Note 6 2 4 2 14 2 2" xfId="35496" xr:uid="{00000000-0005-0000-0000-0000AA8A0000}"/>
    <cellStyle name="Note 6 2 4 2 14 3" xfId="35497" xr:uid="{00000000-0005-0000-0000-0000AB8A0000}"/>
    <cellStyle name="Note 6 2 4 2 15" xfId="35498" xr:uid="{00000000-0005-0000-0000-0000AC8A0000}"/>
    <cellStyle name="Note 6 2 4 2 15 2" xfId="35499" xr:uid="{00000000-0005-0000-0000-0000AD8A0000}"/>
    <cellStyle name="Note 6 2 4 2 15 2 2" xfId="35500" xr:uid="{00000000-0005-0000-0000-0000AE8A0000}"/>
    <cellStyle name="Note 6 2 4 2 15 3" xfId="35501" xr:uid="{00000000-0005-0000-0000-0000AF8A0000}"/>
    <cellStyle name="Note 6 2 4 2 16" xfId="35502" xr:uid="{00000000-0005-0000-0000-0000B08A0000}"/>
    <cellStyle name="Note 6 2 4 2 16 2" xfId="35503" xr:uid="{00000000-0005-0000-0000-0000B18A0000}"/>
    <cellStyle name="Note 6 2 4 2 16 2 2" xfId="35504" xr:uid="{00000000-0005-0000-0000-0000B28A0000}"/>
    <cellStyle name="Note 6 2 4 2 16 3" xfId="35505" xr:uid="{00000000-0005-0000-0000-0000B38A0000}"/>
    <cellStyle name="Note 6 2 4 2 17" xfId="35506" xr:uid="{00000000-0005-0000-0000-0000B48A0000}"/>
    <cellStyle name="Note 6 2 4 2 17 2" xfId="35507" xr:uid="{00000000-0005-0000-0000-0000B58A0000}"/>
    <cellStyle name="Note 6 2 4 2 17 2 2" xfId="35508" xr:uid="{00000000-0005-0000-0000-0000B68A0000}"/>
    <cellStyle name="Note 6 2 4 2 17 3" xfId="35509" xr:uid="{00000000-0005-0000-0000-0000B78A0000}"/>
    <cellStyle name="Note 6 2 4 2 18" xfId="35510" xr:uid="{00000000-0005-0000-0000-0000B88A0000}"/>
    <cellStyle name="Note 6 2 4 2 18 2" xfId="35511" xr:uid="{00000000-0005-0000-0000-0000B98A0000}"/>
    <cellStyle name="Note 6 2 4 2 18 2 2" xfId="35512" xr:uid="{00000000-0005-0000-0000-0000BA8A0000}"/>
    <cellStyle name="Note 6 2 4 2 18 3" xfId="35513" xr:uid="{00000000-0005-0000-0000-0000BB8A0000}"/>
    <cellStyle name="Note 6 2 4 2 19" xfId="35514" xr:uid="{00000000-0005-0000-0000-0000BC8A0000}"/>
    <cellStyle name="Note 6 2 4 2 19 2" xfId="35515" xr:uid="{00000000-0005-0000-0000-0000BD8A0000}"/>
    <cellStyle name="Note 6 2 4 2 19 2 2" xfId="35516" xr:uid="{00000000-0005-0000-0000-0000BE8A0000}"/>
    <cellStyle name="Note 6 2 4 2 19 3" xfId="35517" xr:uid="{00000000-0005-0000-0000-0000BF8A0000}"/>
    <cellStyle name="Note 6 2 4 2 2" xfId="35518" xr:uid="{00000000-0005-0000-0000-0000C08A0000}"/>
    <cellStyle name="Note 6 2 4 2 2 2" xfId="35519" xr:uid="{00000000-0005-0000-0000-0000C18A0000}"/>
    <cellStyle name="Note 6 2 4 2 2 2 2" xfId="35520" xr:uid="{00000000-0005-0000-0000-0000C28A0000}"/>
    <cellStyle name="Note 6 2 4 2 2 2 2 2" xfId="35521" xr:uid="{00000000-0005-0000-0000-0000C38A0000}"/>
    <cellStyle name="Note 6 2 4 2 2 2 3" xfId="35522" xr:uid="{00000000-0005-0000-0000-0000C48A0000}"/>
    <cellStyle name="Note 6 2 4 2 2 2 4" xfId="35523" xr:uid="{00000000-0005-0000-0000-0000C58A0000}"/>
    <cellStyle name="Note 6 2 4 2 2 3" xfId="35524" xr:uid="{00000000-0005-0000-0000-0000C68A0000}"/>
    <cellStyle name="Note 6 2 4 2 2 3 2" xfId="35525" xr:uid="{00000000-0005-0000-0000-0000C78A0000}"/>
    <cellStyle name="Note 6 2 4 2 2 4" xfId="35526" xr:uid="{00000000-0005-0000-0000-0000C88A0000}"/>
    <cellStyle name="Note 6 2 4 2 2 5" xfId="35527" xr:uid="{00000000-0005-0000-0000-0000C98A0000}"/>
    <cellStyle name="Note 6 2 4 2 20" xfId="35528" xr:uid="{00000000-0005-0000-0000-0000CA8A0000}"/>
    <cellStyle name="Note 6 2 4 2 20 2" xfId="35529" xr:uid="{00000000-0005-0000-0000-0000CB8A0000}"/>
    <cellStyle name="Note 6 2 4 2 20 2 2" xfId="35530" xr:uid="{00000000-0005-0000-0000-0000CC8A0000}"/>
    <cellStyle name="Note 6 2 4 2 20 3" xfId="35531" xr:uid="{00000000-0005-0000-0000-0000CD8A0000}"/>
    <cellStyle name="Note 6 2 4 2 21" xfId="35532" xr:uid="{00000000-0005-0000-0000-0000CE8A0000}"/>
    <cellStyle name="Note 6 2 4 2 21 2" xfId="35533" xr:uid="{00000000-0005-0000-0000-0000CF8A0000}"/>
    <cellStyle name="Note 6 2 4 2 22" xfId="35534" xr:uid="{00000000-0005-0000-0000-0000D08A0000}"/>
    <cellStyle name="Note 6 2 4 2 23" xfId="35535" xr:uid="{00000000-0005-0000-0000-0000D18A0000}"/>
    <cellStyle name="Note 6 2 4 2 3" xfId="35536" xr:uid="{00000000-0005-0000-0000-0000D28A0000}"/>
    <cellStyle name="Note 6 2 4 2 3 2" xfId="35537" xr:uid="{00000000-0005-0000-0000-0000D38A0000}"/>
    <cellStyle name="Note 6 2 4 2 3 2 2" xfId="35538" xr:uid="{00000000-0005-0000-0000-0000D48A0000}"/>
    <cellStyle name="Note 6 2 4 2 3 2 3" xfId="35539" xr:uid="{00000000-0005-0000-0000-0000D58A0000}"/>
    <cellStyle name="Note 6 2 4 2 3 3" xfId="35540" xr:uid="{00000000-0005-0000-0000-0000D68A0000}"/>
    <cellStyle name="Note 6 2 4 2 3 3 2" xfId="35541" xr:uid="{00000000-0005-0000-0000-0000D78A0000}"/>
    <cellStyle name="Note 6 2 4 2 3 4" xfId="35542" xr:uid="{00000000-0005-0000-0000-0000D88A0000}"/>
    <cellStyle name="Note 6 2 4 2 4" xfId="35543" xr:uid="{00000000-0005-0000-0000-0000D98A0000}"/>
    <cellStyle name="Note 6 2 4 2 4 2" xfId="35544" xr:uid="{00000000-0005-0000-0000-0000DA8A0000}"/>
    <cellStyle name="Note 6 2 4 2 4 2 2" xfId="35545" xr:uid="{00000000-0005-0000-0000-0000DB8A0000}"/>
    <cellStyle name="Note 6 2 4 2 4 3" xfId="35546" xr:uid="{00000000-0005-0000-0000-0000DC8A0000}"/>
    <cellStyle name="Note 6 2 4 2 4 4" xfId="35547" xr:uid="{00000000-0005-0000-0000-0000DD8A0000}"/>
    <cellStyle name="Note 6 2 4 2 5" xfId="35548" xr:uid="{00000000-0005-0000-0000-0000DE8A0000}"/>
    <cellStyle name="Note 6 2 4 2 5 2" xfId="35549" xr:uid="{00000000-0005-0000-0000-0000DF8A0000}"/>
    <cellStyle name="Note 6 2 4 2 5 2 2" xfId="35550" xr:uid="{00000000-0005-0000-0000-0000E08A0000}"/>
    <cellStyle name="Note 6 2 4 2 5 3" xfId="35551" xr:uid="{00000000-0005-0000-0000-0000E18A0000}"/>
    <cellStyle name="Note 6 2 4 2 5 4" xfId="35552" xr:uid="{00000000-0005-0000-0000-0000E28A0000}"/>
    <cellStyle name="Note 6 2 4 2 6" xfId="35553" xr:uid="{00000000-0005-0000-0000-0000E38A0000}"/>
    <cellStyle name="Note 6 2 4 2 6 2" xfId="35554" xr:uid="{00000000-0005-0000-0000-0000E48A0000}"/>
    <cellStyle name="Note 6 2 4 2 6 2 2" xfId="35555" xr:uid="{00000000-0005-0000-0000-0000E58A0000}"/>
    <cellStyle name="Note 6 2 4 2 6 3" xfId="35556" xr:uid="{00000000-0005-0000-0000-0000E68A0000}"/>
    <cellStyle name="Note 6 2 4 2 7" xfId="35557" xr:uid="{00000000-0005-0000-0000-0000E78A0000}"/>
    <cellStyle name="Note 6 2 4 2 7 2" xfId="35558" xr:uid="{00000000-0005-0000-0000-0000E88A0000}"/>
    <cellStyle name="Note 6 2 4 2 7 2 2" xfId="35559" xr:uid="{00000000-0005-0000-0000-0000E98A0000}"/>
    <cellStyle name="Note 6 2 4 2 7 3" xfId="35560" xr:uid="{00000000-0005-0000-0000-0000EA8A0000}"/>
    <cellStyle name="Note 6 2 4 2 8" xfId="35561" xr:uid="{00000000-0005-0000-0000-0000EB8A0000}"/>
    <cellStyle name="Note 6 2 4 2 8 2" xfId="35562" xr:uid="{00000000-0005-0000-0000-0000EC8A0000}"/>
    <cellStyle name="Note 6 2 4 2 8 2 2" xfId="35563" xr:uid="{00000000-0005-0000-0000-0000ED8A0000}"/>
    <cellStyle name="Note 6 2 4 2 8 3" xfId="35564" xr:uid="{00000000-0005-0000-0000-0000EE8A0000}"/>
    <cellStyle name="Note 6 2 4 2 9" xfId="35565" xr:uid="{00000000-0005-0000-0000-0000EF8A0000}"/>
    <cellStyle name="Note 6 2 4 2 9 2" xfId="35566" xr:uid="{00000000-0005-0000-0000-0000F08A0000}"/>
    <cellStyle name="Note 6 2 4 2 9 2 2" xfId="35567" xr:uid="{00000000-0005-0000-0000-0000F18A0000}"/>
    <cellStyle name="Note 6 2 4 2 9 3" xfId="35568" xr:uid="{00000000-0005-0000-0000-0000F28A0000}"/>
    <cellStyle name="Note 6 2 4 20" xfId="35569" xr:uid="{00000000-0005-0000-0000-0000F38A0000}"/>
    <cellStyle name="Note 6 2 4 3" xfId="35570" xr:uid="{00000000-0005-0000-0000-0000F48A0000}"/>
    <cellStyle name="Note 6 2 4 3 2" xfId="35571" xr:uid="{00000000-0005-0000-0000-0000F58A0000}"/>
    <cellStyle name="Note 6 2 4 3 2 2" xfId="35572" xr:uid="{00000000-0005-0000-0000-0000F68A0000}"/>
    <cellStyle name="Note 6 2 4 3 2 2 2" xfId="35573" xr:uid="{00000000-0005-0000-0000-0000F78A0000}"/>
    <cellStyle name="Note 6 2 4 3 2 3" xfId="35574" xr:uid="{00000000-0005-0000-0000-0000F88A0000}"/>
    <cellStyle name="Note 6 2 4 3 2 4" xfId="35575" xr:uid="{00000000-0005-0000-0000-0000F98A0000}"/>
    <cellStyle name="Note 6 2 4 3 3" xfId="35576" xr:uid="{00000000-0005-0000-0000-0000FA8A0000}"/>
    <cellStyle name="Note 6 2 4 3 3 2" xfId="35577" xr:uid="{00000000-0005-0000-0000-0000FB8A0000}"/>
    <cellStyle name="Note 6 2 4 3 4" xfId="35578" xr:uid="{00000000-0005-0000-0000-0000FC8A0000}"/>
    <cellStyle name="Note 6 2 4 3 5" xfId="35579" xr:uid="{00000000-0005-0000-0000-0000FD8A0000}"/>
    <cellStyle name="Note 6 2 4 4" xfId="35580" xr:uid="{00000000-0005-0000-0000-0000FE8A0000}"/>
    <cellStyle name="Note 6 2 4 4 2" xfId="35581" xr:uid="{00000000-0005-0000-0000-0000FF8A0000}"/>
    <cellStyle name="Note 6 2 4 4 2 2" xfId="35582" xr:uid="{00000000-0005-0000-0000-0000008B0000}"/>
    <cellStyle name="Note 6 2 4 4 2 3" xfId="35583" xr:uid="{00000000-0005-0000-0000-0000018B0000}"/>
    <cellStyle name="Note 6 2 4 4 3" xfId="35584" xr:uid="{00000000-0005-0000-0000-0000028B0000}"/>
    <cellStyle name="Note 6 2 4 4 3 2" xfId="35585" xr:uid="{00000000-0005-0000-0000-0000038B0000}"/>
    <cellStyle name="Note 6 2 4 4 4" xfId="35586" xr:uid="{00000000-0005-0000-0000-0000048B0000}"/>
    <cellStyle name="Note 6 2 4 5" xfId="35587" xr:uid="{00000000-0005-0000-0000-0000058B0000}"/>
    <cellStyle name="Note 6 2 4 5 2" xfId="35588" xr:uid="{00000000-0005-0000-0000-0000068B0000}"/>
    <cellStyle name="Note 6 2 4 5 2 2" xfId="35589" xr:uid="{00000000-0005-0000-0000-0000078B0000}"/>
    <cellStyle name="Note 6 2 4 5 2 3" xfId="35590" xr:uid="{00000000-0005-0000-0000-0000088B0000}"/>
    <cellStyle name="Note 6 2 4 5 3" xfId="35591" xr:uid="{00000000-0005-0000-0000-0000098B0000}"/>
    <cellStyle name="Note 6 2 4 5 4" xfId="35592" xr:uid="{00000000-0005-0000-0000-00000A8B0000}"/>
    <cellStyle name="Note 6 2 4 6" xfId="35593" xr:uid="{00000000-0005-0000-0000-00000B8B0000}"/>
    <cellStyle name="Note 6 2 4 6 2" xfId="35594" xr:uid="{00000000-0005-0000-0000-00000C8B0000}"/>
    <cellStyle name="Note 6 2 4 6 2 2" xfId="35595" xr:uid="{00000000-0005-0000-0000-00000D8B0000}"/>
    <cellStyle name="Note 6 2 4 6 3" xfId="35596" xr:uid="{00000000-0005-0000-0000-00000E8B0000}"/>
    <cellStyle name="Note 6 2 4 6 4" xfId="35597" xr:uid="{00000000-0005-0000-0000-00000F8B0000}"/>
    <cellStyle name="Note 6 2 4 7" xfId="35598" xr:uid="{00000000-0005-0000-0000-0000108B0000}"/>
    <cellStyle name="Note 6 2 4 7 2" xfId="35599" xr:uid="{00000000-0005-0000-0000-0000118B0000}"/>
    <cellStyle name="Note 6 2 4 7 2 2" xfId="35600" xr:uid="{00000000-0005-0000-0000-0000128B0000}"/>
    <cellStyle name="Note 6 2 4 7 3" xfId="35601" xr:uid="{00000000-0005-0000-0000-0000138B0000}"/>
    <cellStyle name="Note 6 2 4 8" xfId="35602" xr:uid="{00000000-0005-0000-0000-0000148B0000}"/>
    <cellStyle name="Note 6 2 4 8 2" xfId="35603" xr:uid="{00000000-0005-0000-0000-0000158B0000}"/>
    <cellStyle name="Note 6 2 4 8 2 2" xfId="35604" xr:uid="{00000000-0005-0000-0000-0000168B0000}"/>
    <cellStyle name="Note 6 2 4 8 3" xfId="35605" xr:uid="{00000000-0005-0000-0000-0000178B0000}"/>
    <cellStyle name="Note 6 2 4 9" xfId="35606" xr:uid="{00000000-0005-0000-0000-0000188B0000}"/>
    <cellStyle name="Note 6 2 4 9 2" xfId="35607" xr:uid="{00000000-0005-0000-0000-0000198B0000}"/>
    <cellStyle name="Note 6 2 4 9 2 2" xfId="35608" xr:uid="{00000000-0005-0000-0000-00001A8B0000}"/>
    <cellStyle name="Note 6 2 4 9 3" xfId="35609" xr:uid="{00000000-0005-0000-0000-00001B8B0000}"/>
    <cellStyle name="Note 6 2 5" xfId="35610" xr:uid="{00000000-0005-0000-0000-00001C8B0000}"/>
    <cellStyle name="Note 6 2 5 10" xfId="35611" xr:uid="{00000000-0005-0000-0000-00001D8B0000}"/>
    <cellStyle name="Note 6 2 5 10 2" xfId="35612" xr:uid="{00000000-0005-0000-0000-00001E8B0000}"/>
    <cellStyle name="Note 6 2 5 10 2 2" xfId="35613" xr:uid="{00000000-0005-0000-0000-00001F8B0000}"/>
    <cellStyle name="Note 6 2 5 10 3" xfId="35614" xr:uid="{00000000-0005-0000-0000-0000208B0000}"/>
    <cellStyle name="Note 6 2 5 11" xfId="35615" xr:uid="{00000000-0005-0000-0000-0000218B0000}"/>
    <cellStyle name="Note 6 2 5 11 2" xfId="35616" xr:uid="{00000000-0005-0000-0000-0000228B0000}"/>
    <cellStyle name="Note 6 2 5 11 2 2" xfId="35617" xr:uid="{00000000-0005-0000-0000-0000238B0000}"/>
    <cellStyle name="Note 6 2 5 11 3" xfId="35618" xr:uid="{00000000-0005-0000-0000-0000248B0000}"/>
    <cellStyle name="Note 6 2 5 12" xfId="35619" xr:uid="{00000000-0005-0000-0000-0000258B0000}"/>
    <cellStyle name="Note 6 2 5 12 2" xfId="35620" xr:uid="{00000000-0005-0000-0000-0000268B0000}"/>
    <cellStyle name="Note 6 2 5 12 2 2" xfId="35621" xr:uid="{00000000-0005-0000-0000-0000278B0000}"/>
    <cellStyle name="Note 6 2 5 12 3" xfId="35622" xr:uid="{00000000-0005-0000-0000-0000288B0000}"/>
    <cellStyle name="Note 6 2 5 13" xfId="35623" xr:uid="{00000000-0005-0000-0000-0000298B0000}"/>
    <cellStyle name="Note 6 2 5 13 2" xfId="35624" xr:uid="{00000000-0005-0000-0000-00002A8B0000}"/>
    <cellStyle name="Note 6 2 5 13 2 2" xfId="35625" xr:uid="{00000000-0005-0000-0000-00002B8B0000}"/>
    <cellStyle name="Note 6 2 5 13 3" xfId="35626" xr:uid="{00000000-0005-0000-0000-00002C8B0000}"/>
    <cellStyle name="Note 6 2 5 14" xfId="35627" xr:uid="{00000000-0005-0000-0000-00002D8B0000}"/>
    <cellStyle name="Note 6 2 5 14 2" xfId="35628" xr:uid="{00000000-0005-0000-0000-00002E8B0000}"/>
    <cellStyle name="Note 6 2 5 14 2 2" xfId="35629" xr:uid="{00000000-0005-0000-0000-00002F8B0000}"/>
    <cellStyle name="Note 6 2 5 14 3" xfId="35630" xr:uid="{00000000-0005-0000-0000-0000308B0000}"/>
    <cellStyle name="Note 6 2 5 15" xfId="35631" xr:uid="{00000000-0005-0000-0000-0000318B0000}"/>
    <cellStyle name="Note 6 2 5 15 2" xfId="35632" xr:uid="{00000000-0005-0000-0000-0000328B0000}"/>
    <cellStyle name="Note 6 2 5 15 2 2" xfId="35633" xr:uid="{00000000-0005-0000-0000-0000338B0000}"/>
    <cellStyle name="Note 6 2 5 15 3" xfId="35634" xr:uid="{00000000-0005-0000-0000-0000348B0000}"/>
    <cellStyle name="Note 6 2 5 16" xfId="35635" xr:uid="{00000000-0005-0000-0000-0000358B0000}"/>
    <cellStyle name="Note 6 2 5 16 2" xfId="35636" xr:uid="{00000000-0005-0000-0000-0000368B0000}"/>
    <cellStyle name="Note 6 2 5 16 2 2" xfId="35637" xr:uid="{00000000-0005-0000-0000-0000378B0000}"/>
    <cellStyle name="Note 6 2 5 16 3" xfId="35638" xr:uid="{00000000-0005-0000-0000-0000388B0000}"/>
    <cellStyle name="Note 6 2 5 17" xfId="35639" xr:uid="{00000000-0005-0000-0000-0000398B0000}"/>
    <cellStyle name="Note 6 2 5 17 2" xfId="35640" xr:uid="{00000000-0005-0000-0000-00003A8B0000}"/>
    <cellStyle name="Note 6 2 5 17 2 2" xfId="35641" xr:uid="{00000000-0005-0000-0000-00003B8B0000}"/>
    <cellStyle name="Note 6 2 5 17 3" xfId="35642" xr:uid="{00000000-0005-0000-0000-00003C8B0000}"/>
    <cellStyle name="Note 6 2 5 18" xfId="35643" xr:uid="{00000000-0005-0000-0000-00003D8B0000}"/>
    <cellStyle name="Note 6 2 5 18 2" xfId="35644" xr:uid="{00000000-0005-0000-0000-00003E8B0000}"/>
    <cellStyle name="Note 6 2 5 18 2 2" xfId="35645" xr:uid="{00000000-0005-0000-0000-00003F8B0000}"/>
    <cellStyle name="Note 6 2 5 18 3" xfId="35646" xr:uid="{00000000-0005-0000-0000-0000408B0000}"/>
    <cellStyle name="Note 6 2 5 19" xfId="35647" xr:uid="{00000000-0005-0000-0000-0000418B0000}"/>
    <cellStyle name="Note 6 2 5 19 2" xfId="35648" xr:uid="{00000000-0005-0000-0000-0000428B0000}"/>
    <cellStyle name="Note 6 2 5 19 2 2" xfId="35649" xr:uid="{00000000-0005-0000-0000-0000438B0000}"/>
    <cellStyle name="Note 6 2 5 19 3" xfId="35650" xr:uid="{00000000-0005-0000-0000-0000448B0000}"/>
    <cellStyle name="Note 6 2 5 2" xfId="35651" xr:uid="{00000000-0005-0000-0000-0000458B0000}"/>
    <cellStyle name="Note 6 2 5 2 10" xfId="35652" xr:uid="{00000000-0005-0000-0000-0000468B0000}"/>
    <cellStyle name="Note 6 2 5 2 10 2" xfId="35653" xr:uid="{00000000-0005-0000-0000-0000478B0000}"/>
    <cellStyle name="Note 6 2 5 2 10 2 2" xfId="35654" xr:uid="{00000000-0005-0000-0000-0000488B0000}"/>
    <cellStyle name="Note 6 2 5 2 10 3" xfId="35655" xr:uid="{00000000-0005-0000-0000-0000498B0000}"/>
    <cellStyle name="Note 6 2 5 2 11" xfId="35656" xr:uid="{00000000-0005-0000-0000-00004A8B0000}"/>
    <cellStyle name="Note 6 2 5 2 11 2" xfId="35657" xr:uid="{00000000-0005-0000-0000-00004B8B0000}"/>
    <cellStyle name="Note 6 2 5 2 11 2 2" xfId="35658" xr:uid="{00000000-0005-0000-0000-00004C8B0000}"/>
    <cellStyle name="Note 6 2 5 2 11 3" xfId="35659" xr:uid="{00000000-0005-0000-0000-00004D8B0000}"/>
    <cellStyle name="Note 6 2 5 2 12" xfId="35660" xr:uid="{00000000-0005-0000-0000-00004E8B0000}"/>
    <cellStyle name="Note 6 2 5 2 12 2" xfId="35661" xr:uid="{00000000-0005-0000-0000-00004F8B0000}"/>
    <cellStyle name="Note 6 2 5 2 12 2 2" xfId="35662" xr:uid="{00000000-0005-0000-0000-0000508B0000}"/>
    <cellStyle name="Note 6 2 5 2 12 3" xfId="35663" xr:uid="{00000000-0005-0000-0000-0000518B0000}"/>
    <cellStyle name="Note 6 2 5 2 13" xfId="35664" xr:uid="{00000000-0005-0000-0000-0000528B0000}"/>
    <cellStyle name="Note 6 2 5 2 13 2" xfId="35665" xr:uid="{00000000-0005-0000-0000-0000538B0000}"/>
    <cellStyle name="Note 6 2 5 2 13 2 2" xfId="35666" xr:uid="{00000000-0005-0000-0000-0000548B0000}"/>
    <cellStyle name="Note 6 2 5 2 13 3" xfId="35667" xr:uid="{00000000-0005-0000-0000-0000558B0000}"/>
    <cellStyle name="Note 6 2 5 2 14" xfId="35668" xr:uid="{00000000-0005-0000-0000-0000568B0000}"/>
    <cellStyle name="Note 6 2 5 2 14 2" xfId="35669" xr:uid="{00000000-0005-0000-0000-0000578B0000}"/>
    <cellStyle name="Note 6 2 5 2 14 2 2" xfId="35670" xr:uid="{00000000-0005-0000-0000-0000588B0000}"/>
    <cellStyle name="Note 6 2 5 2 14 3" xfId="35671" xr:uid="{00000000-0005-0000-0000-0000598B0000}"/>
    <cellStyle name="Note 6 2 5 2 15" xfId="35672" xr:uid="{00000000-0005-0000-0000-00005A8B0000}"/>
    <cellStyle name="Note 6 2 5 2 15 2" xfId="35673" xr:uid="{00000000-0005-0000-0000-00005B8B0000}"/>
    <cellStyle name="Note 6 2 5 2 15 2 2" xfId="35674" xr:uid="{00000000-0005-0000-0000-00005C8B0000}"/>
    <cellStyle name="Note 6 2 5 2 15 3" xfId="35675" xr:uid="{00000000-0005-0000-0000-00005D8B0000}"/>
    <cellStyle name="Note 6 2 5 2 16" xfId="35676" xr:uid="{00000000-0005-0000-0000-00005E8B0000}"/>
    <cellStyle name="Note 6 2 5 2 16 2" xfId="35677" xr:uid="{00000000-0005-0000-0000-00005F8B0000}"/>
    <cellStyle name="Note 6 2 5 2 16 2 2" xfId="35678" xr:uid="{00000000-0005-0000-0000-0000608B0000}"/>
    <cellStyle name="Note 6 2 5 2 16 3" xfId="35679" xr:uid="{00000000-0005-0000-0000-0000618B0000}"/>
    <cellStyle name="Note 6 2 5 2 17" xfId="35680" xr:uid="{00000000-0005-0000-0000-0000628B0000}"/>
    <cellStyle name="Note 6 2 5 2 17 2" xfId="35681" xr:uid="{00000000-0005-0000-0000-0000638B0000}"/>
    <cellStyle name="Note 6 2 5 2 17 2 2" xfId="35682" xr:uid="{00000000-0005-0000-0000-0000648B0000}"/>
    <cellStyle name="Note 6 2 5 2 17 3" xfId="35683" xr:uid="{00000000-0005-0000-0000-0000658B0000}"/>
    <cellStyle name="Note 6 2 5 2 18" xfId="35684" xr:uid="{00000000-0005-0000-0000-0000668B0000}"/>
    <cellStyle name="Note 6 2 5 2 18 2" xfId="35685" xr:uid="{00000000-0005-0000-0000-0000678B0000}"/>
    <cellStyle name="Note 6 2 5 2 18 2 2" xfId="35686" xr:uid="{00000000-0005-0000-0000-0000688B0000}"/>
    <cellStyle name="Note 6 2 5 2 18 3" xfId="35687" xr:uid="{00000000-0005-0000-0000-0000698B0000}"/>
    <cellStyle name="Note 6 2 5 2 19" xfId="35688" xr:uid="{00000000-0005-0000-0000-00006A8B0000}"/>
    <cellStyle name="Note 6 2 5 2 19 2" xfId="35689" xr:uid="{00000000-0005-0000-0000-00006B8B0000}"/>
    <cellStyle name="Note 6 2 5 2 19 2 2" xfId="35690" xr:uid="{00000000-0005-0000-0000-00006C8B0000}"/>
    <cellStyle name="Note 6 2 5 2 19 3" xfId="35691" xr:uid="{00000000-0005-0000-0000-00006D8B0000}"/>
    <cellStyle name="Note 6 2 5 2 2" xfId="35692" xr:uid="{00000000-0005-0000-0000-00006E8B0000}"/>
    <cellStyle name="Note 6 2 5 2 2 2" xfId="35693" xr:uid="{00000000-0005-0000-0000-00006F8B0000}"/>
    <cellStyle name="Note 6 2 5 2 2 2 2" xfId="35694" xr:uid="{00000000-0005-0000-0000-0000708B0000}"/>
    <cellStyle name="Note 6 2 5 2 2 2 3" xfId="35695" xr:uid="{00000000-0005-0000-0000-0000718B0000}"/>
    <cellStyle name="Note 6 2 5 2 2 3" xfId="35696" xr:uid="{00000000-0005-0000-0000-0000728B0000}"/>
    <cellStyle name="Note 6 2 5 2 2 3 2" xfId="35697" xr:uid="{00000000-0005-0000-0000-0000738B0000}"/>
    <cellStyle name="Note 6 2 5 2 2 4" xfId="35698" xr:uid="{00000000-0005-0000-0000-0000748B0000}"/>
    <cellStyle name="Note 6 2 5 2 20" xfId="35699" xr:uid="{00000000-0005-0000-0000-0000758B0000}"/>
    <cellStyle name="Note 6 2 5 2 20 2" xfId="35700" xr:uid="{00000000-0005-0000-0000-0000768B0000}"/>
    <cellStyle name="Note 6 2 5 2 20 2 2" xfId="35701" xr:uid="{00000000-0005-0000-0000-0000778B0000}"/>
    <cellStyle name="Note 6 2 5 2 20 3" xfId="35702" xr:uid="{00000000-0005-0000-0000-0000788B0000}"/>
    <cellStyle name="Note 6 2 5 2 21" xfId="35703" xr:uid="{00000000-0005-0000-0000-0000798B0000}"/>
    <cellStyle name="Note 6 2 5 2 21 2" xfId="35704" xr:uid="{00000000-0005-0000-0000-00007A8B0000}"/>
    <cellStyle name="Note 6 2 5 2 22" xfId="35705" xr:uid="{00000000-0005-0000-0000-00007B8B0000}"/>
    <cellStyle name="Note 6 2 5 2 23" xfId="35706" xr:uid="{00000000-0005-0000-0000-00007C8B0000}"/>
    <cellStyle name="Note 6 2 5 2 3" xfId="35707" xr:uid="{00000000-0005-0000-0000-00007D8B0000}"/>
    <cellStyle name="Note 6 2 5 2 3 2" xfId="35708" xr:uid="{00000000-0005-0000-0000-00007E8B0000}"/>
    <cellStyle name="Note 6 2 5 2 3 2 2" xfId="35709" xr:uid="{00000000-0005-0000-0000-00007F8B0000}"/>
    <cellStyle name="Note 6 2 5 2 3 3" xfId="35710" xr:uid="{00000000-0005-0000-0000-0000808B0000}"/>
    <cellStyle name="Note 6 2 5 2 3 4" xfId="35711" xr:uid="{00000000-0005-0000-0000-0000818B0000}"/>
    <cellStyle name="Note 6 2 5 2 4" xfId="35712" xr:uid="{00000000-0005-0000-0000-0000828B0000}"/>
    <cellStyle name="Note 6 2 5 2 4 2" xfId="35713" xr:uid="{00000000-0005-0000-0000-0000838B0000}"/>
    <cellStyle name="Note 6 2 5 2 4 2 2" xfId="35714" xr:uid="{00000000-0005-0000-0000-0000848B0000}"/>
    <cellStyle name="Note 6 2 5 2 4 3" xfId="35715" xr:uid="{00000000-0005-0000-0000-0000858B0000}"/>
    <cellStyle name="Note 6 2 5 2 4 4" xfId="35716" xr:uid="{00000000-0005-0000-0000-0000868B0000}"/>
    <cellStyle name="Note 6 2 5 2 5" xfId="35717" xr:uid="{00000000-0005-0000-0000-0000878B0000}"/>
    <cellStyle name="Note 6 2 5 2 5 2" xfId="35718" xr:uid="{00000000-0005-0000-0000-0000888B0000}"/>
    <cellStyle name="Note 6 2 5 2 5 2 2" xfId="35719" xr:uid="{00000000-0005-0000-0000-0000898B0000}"/>
    <cellStyle name="Note 6 2 5 2 5 3" xfId="35720" xr:uid="{00000000-0005-0000-0000-00008A8B0000}"/>
    <cellStyle name="Note 6 2 5 2 6" xfId="35721" xr:uid="{00000000-0005-0000-0000-00008B8B0000}"/>
    <cellStyle name="Note 6 2 5 2 6 2" xfId="35722" xr:uid="{00000000-0005-0000-0000-00008C8B0000}"/>
    <cellStyle name="Note 6 2 5 2 6 2 2" xfId="35723" xr:uid="{00000000-0005-0000-0000-00008D8B0000}"/>
    <cellStyle name="Note 6 2 5 2 6 3" xfId="35724" xr:uid="{00000000-0005-0000-0000-00008E8B0000}"/>
    <cellStyle name="Note 6 2 5 2 7" xfId="35725" xr:uid="{00000000-0005-0000-0000-00008F8B0000}"/>
    <cellStyle name="Note 6 2 5 2 7 2" xfId="35726" xr:uid="{00000000-0005-0000-0000-0000908B0000}"/>
    <cellStyle name="Note 6 2 5 2 7 2 2" xfId="35727" xr:uid="{00000000-0005-0000-0000-0000918B0000}"/>
    <cellStyle name="Note 6 2 5 2 7 3" xfId="35728" xr:uid="{00000000-0005-0000-0000-0000928B0000}"/>
    <cellStyle name="Note 6 2 5 2 8" xfId="35729" xr:uid="{00000000-0005-0000-0000-0000938B0000}"/>
    <cellStyle name="Note 6 2 5 2 8 2" xfId="35730" xr:uid="{00000000-0005-0000-0000-0000948B0000}"/>
    <cellStyle name="Note 6 2 5 2 8 2 2" xfId="35731" xr:uid="{00000000-0005-0000-0000-0000958B0000}"/>
    <cellStyle name="Note 6 2 5 2 8 3" xfId="35732" xr:uid="{00000000-0005-0000-0000-0000968B0000}"/>
    <cellStyle name="Note 6 2 5 2 9" xfId="35733" xr:uid="{00000000-0005-0000-0000-0000978B0000}"/>
    <cellStyle name="Note 6 2 5 2 9 2" xfId="35734" xr:uid="{00000000-0005-0000-0000-0000988B0000}"/>
    <cellStyle name="Note 6 2 5 2 9 2 2" xfId="35735" xr:uid="{00000000-0005-0000-0000-0000998B0000}"/>
    <cellStyle name="Note 6 2 5 2 9 3" xfId="35736" xr:uid="{00000000-0005-0000-0000-00009A8B0000}"/>
    <cellStyle name="Note 6 2 5 20" xfId="35737" xr:uid="{00000000-0005-0000-0000-00009B8B0000}"/>
    <cellStyle name="Note 6 2 5 20 2" xfId="35738" xr:uid="{00000000-0005-0000-0000-00009C8B0000}"/>
    <cellStyle name="Note 6 2 5 20 2 2" xfId="35739" xr:uid="{00000000-0005-0000-0000-00009D8B0000}"/>
    <cellStyle name="Note 6 2 5 20 3" xfId="35740" xr:uid="{00000000-0005-0000-0000-00009E8B0000}"/>
    <cellStyle name="Note 6 2 5 21" xfId="35741" xr:uid="{00000000-0005-0000-0000-00009F8B0000}"/>
    <cellStyle name="Note 6 2 5 21 2" xfId="35742" xr:uid="{00000000-0005-0000-0000-0000A08B0000}"/>
    <cellStyle name="Note 6 2 5 21 2 2" xfId="35743" xr:uid="{00000000-0005-0000-0000-0000A18B0000}"/>
    <cellStyle name="Note 6 2 5 21 3" xfId="35744" xr:uid="{00000000-0005-0000-0000-0000A28B0000}"/>
    <cellStyle name="Note 6 2 5 22" xfId="35745" xr:uid="{00000000-0005-0000-0000-0000A38B0000}"/>
    <cellStyle name="Note 6 2 5 22 2" xfId="35746" xr:uid="{00000000-0005-0000-0000-0000A48B0000}"/>
    <cellStyle name="Note 6 2 5 23" xfId="35747" xr:uid="{00000000-0005-0000-0000-0000A58B0000}"/>
    <cellStyle name="Note 6 2 5 24" xfId="35748" xr:uid="{00000000-0005-0000-0000-0000A68B0000}"/>
    <cellStyle name="Note 6 2 5 3" xfId="35749" xr:uid="{00000000-0005-0000-0000-0000A78B0000}"/>
    <cellStyle name="Note 6 2 5 3 2" xfId="35750" xr:uid="{00000000-0005-0000-0000-0000A88B0000}"/>
    <cellStyle name="Note 6 2 5 3 2 2" xfId="35751" xr:uid="{00000000-0005-0000-0000-0000A98B0000}"/>
    <cellStyle name="Note 6 2 5 3 2 3" xfId="35752" xr:uid="{00000000-0005-0000-0000-0000AA8B0000}"/>
    <cellStyle name="Note 6 2 5 3 3" xfId="35753" xr:uid="{00000000-0005-0000-0000-0000AB8B0000}"/>
    <cellStyle name="Note 6 2 5 3 3 2" xfId="35754" xr:uid="{00000000-0005-0000-0000-0000AC8B0000}"/>
    <cellStyle name="Note 6 2 5 3 4" xfId="35755" xr:uid="{00000000-0005-0000-0000-0000AD8B0000}"/>
    <cellStyle name="Note 6 2 5 4" xfId="35756" xr:uid="{00000000-0005-0000-0000-0000AE8B0000}"/>
    <cellStyle name="Note 6 2 5 4 2" xfId="35757" xr:uid="{00000000-0005-0000-0000-0000AF8B0000}"/>
    <cellStyle name="Note 6 2 5 4 2 2" xfId="35758" xr:uid="{00000000-0005-0000-0000-0000B08B0000}"/>
    <cellStyle name="Note 6 2 5 4 3" xfId="35759" xr:uid="{00000000-0005-0000-0000-0000B18B0000}"/>
    <cellStyle name="Note 6 2 5 4 4" xfId="35760" xr:uid="{00000000-0005-0000-0000-0000B28B0000}"/>
    <cellStyle name="Note 6 2 5 5" xfId="35761" xr:uid="{00000000-0005-0000-0000-0000B38B0000}"/>
    <cellStyle name="Note 6 2 5 5 2" xfId="35762" xr:uid="{00000000-0005-0000-0000-0000B48B0000}"/>
    <cellStyle name="Note 6 2 5 5 2 2" xfId="35763" xr:uid="{00000000-0005-0000-0000-0000B58B0000}"/>
    <cellStyle name="Note 6 2 5 5 3" xfId="35764" xr:uid="{00000000-0005-0000-0000-0000B68B0000}"/>
    <cellStyle name="Note 6 2 5 5 4" xfId="35765" xr:uid="{00000000-0005-0000-0000-0000B78B0000}"/>
    <cellStyle name="Note 6 2 5 6" xfId="35766" xr:uid="{00000000-0005-0000-0000-0000B88B0000}"/>
    <cellStyle name="Note 6 2 5 6 2" xfId="35767" xr:uid="{00000000-0005-0000-0000-0000B98B0000}"/>
    <cellStyle name="Note 6 2 5 6 2 2" xfId="35768" xr:uid="{00000000-0005-0000-0000-0000BA8B0000}"/>
    <cellStyle name="Note 6 2 5 6 3" xfId="35769" xr:uid="{00000000-0005-0000-0000-0000BB8B0000}"/>
    <cellStyle name="Note 6 2 5 7" xfId="35770" xr:uid="{00000000-0005-0000-0000-0000BC8B0000}"/>
    <cellStyle name="Note 6 2 5 7 2" xfId="35771" xr:uid="{00000000-0005-0000-0000-0000BD8B0000}"/>
    <cellStyle name="Note 6 2 5 7 2 2" xfId="35772" xr:uid="{00000000-0005-0000-0000-0000BE8B0000}"/>
    <cellStyle name="Note 6 2 5 7 3" xfId="35773" xr:uid="{00000000-0005-0000-0000-0000BF8B0000}"/>
    <cellStyle name="Note 6 2 5 8" xfId="35774" xr:uid="{00000000-0005-0000-0000-0000C08B0000}"/>
    <cellStyle name="Note 6 2 5 8 2" xfId="35775" xr:uid="{00000000-0005-0000-0000-0000C18B0000}"/>
    <cellStyle name="Note 6 2 5 8 2 2" xfId="35776" xr:uid="{00000000-0005-0000-0000-0000C28B0000}"/>
    <cellStyle name="Note 6 2 5 8 3" xfId="35777" xr:uid="{00000000-0005-0000-0000-0000C38B0000}"/>
    <cellStyle name="Note 6 2 5 9" xfId="35778" xr:uid="{00000000-0005-0000-0000-0000C48B0000}"/>
    <cellStyle name="Note 6 2 5 9 2" xfId="35779" xr:uid="{00000000-0005-0000-0000-0000C58B0000}"/>
    <cellStyle name="Note 6 2 5 9 2 2" xfId="35780" xr:uid="{00000000-0005-0000-0000-0000C68B0000}"/>
    <cellStyle name="Note 6 2 5 9 3" xfId="35781" xr:uid="{00000000-0005-0000-0000-0000C78B0000}"/>
    <cellStyle name="Note 6 2 6" xfId="35782" xr:uid="{00000000-0005-0000-0000-0000C88B0000}"/>
    <cellStyle name="Note 6 2 6 10" xfId="35783" xr:uid="{00000000-0005-0000-0000-0000C98B0000}"/>
    <cellStyle name="Note 6 2 6 10 2" xfId="35784" xr:uid="{00000000-0005-0000-0000-0000CA8B0000}"/>
    <cellStyle name="Note 6 2 6 10 2 2" xfId="35785" xr:uid="{00000000-0005-0000-0000-0000CB8B0000}"/>
    <cellStyle name="Note 6 2 6 10 3" xfId="35786" xr:uid="{00000000-0005-0000-0000-0000CC8B0000}"/>
    <cellStyle name="Note 6 2 6 11" xfId="35787" xr:uid="{00000000-0005-0000-0000-0000CD8B0000}"/>
    <cellStyle name="Note 6 2 6 11 2" xfId="35788" xr:uid="{00000000-0005-0000-0000-0000CE8B0000}"/>
    <cellStyle name="Note 6 2 6 11 2 2" xfId="35789" xr:uid="{00000000-0005-0000-0000-0000CF8B0000}"/>
    <cellStyle name="Note 6 2 6 11 3" xfId="35790" xr:uid="{00000000-0005-0000-0000-0000D08B0000}"/>
    <cellStyle name="Note 6 2 6 12" xfId="35791" xr:uid="{00000000-0005-0000-0000-0000D18B0000}"/>
    <cellStyle name="Note 6 2 6 12 2" xfId="35792" xr:uid="{00000000-0005-0000-0000-0000D28B0000}"/>
    <cellStyle name="Note 6 2 6 12 2 2" xfId="35793" xr:uid="{00000000-0005-0000-0000-0000D38B0000}"/>
    <cellStyle name="Note 6 2 6 12 3" xfId="35794" xr:uid="{00000000-0005-0000-0000-0000D48B0000}"/>
    <cellStyle name="Note 6 2 6 13" xfId="35795" xr:uid="{00000000-0005-0000-0000-0000D58B0000}"/>
    <cellStyle name="Note 6 2 6 13 2" xfId="35796" xr:uid="{00000000-0005-0000-0000-0000D68B0000}"/>
    <cellStyle name="Note 6 2 6 13 2 2" xfId="35797" xr:uid="{00000000-0005-0000-0000-0000D78B0000}"/>
    <cellStyle name="Note 6 2 6 13 3" xfId="35798" xr:uid="{00000000-0005-0000-0000-0000D88B0000}"/>
    <cellStyle name="Note 6 2 6 14" xfId="35799" xr:uid="{00000000-0005-0000-0000-0000D98B0000}"/>
    <cellStyle name="Note 6 2 6 14 2" xfId="35800" xr:uid="{00000000-0005-0000-0000-0000DA8B0000}"/>
    <cellStyle name="Note 6 2 6 14 2 2" xfId="35801" xr:uid="{00000000-0005-0000-0000-0000DB8B0000}"/>
    <cellStyle name="Note 6 2 6 14 3" xfId="35802" xr:uid="{00000000-0005-0000-0000-0000DC8B0000}"/>
    <cellStyle name="Note 6 2 6 15" xfId="35803" xr:uid="{00000000-0005-0000-0000-0000DD8B0000}"/>
    <cellStyle name="Note 6 2 6 15 2" xfId="35804" xr:uid="{00000000-0005-0000-0000-0000DE8B0000}"/>
    <cellStyle name="Note 6 2 6 15 2 2" xfId="35805" xr:uid="{00000000-0005-0000-0000-0000DF8B0000}"/>
    <cellStyle name="Note 6 2 6 15 3" xfId="35806" xr:uid="{00000000-0005-0000-0000-0000E08B0000}"/>
    <cellStyle name="Note 6 2 6 16" xfId="35807" xr:uid="{00000000-0005-0000-0000-0000E18B0000}"/>
    <cellStyle name="Note 6 2 6 16 2" xfId="35808" xr:uid="{00000000-0005-0000-0000-0000E28B0000}"/>
    <cellStyle name="Note 6 2 6 16 2 2" xfId="35809" xr:uid="{00000000-0005-0000-0000-0000E38B0000}"/>
    <cellStyle name="Note 6 2 6 16 3" xfId="35810" xr:uid="{00000000-0005-0000-0000-0000E48B0000}"/>
    <cellStyle name="Note 6 2 6 17" xfId="35811" xr:uid="{00000000-0005-0000-0000-0000E58B0000}"/>
    <cellStyle name="Note 6 2 6 17 2" xfId="35812" xr:uid="{00000000-0005-0000-0000-0000E68B0000}"/>
    <cellStyle name="Note 6 2 6 17 2 2" xfId="35813" xr:uid="{00000000-0005-0000-0000-0000E78B0000}"/>
    <cellStyle name="Note 6 2 6 17 3" xfId="35814" xr:uid="{00000000-0005-0000-0000-0000E88B0000}"/>
    <cellStyle name="Note 6 2 6 18" xfId="35815" xr:uid="{00000000-0005-0000-0000-0000E98B0000}"/>
    <cellStyle name="Note 6 2 6 18 2" xfId="35816" xr:uid="{00000000-0005-0000-0000-0000EA8B0000}"/>
    <cellStyle name="Note 6 2 6 18 2 2" xfId="35817" xr:uid="{00000000-0005-0000-0000-0000EB8B0000}"/>
    <cellStyle name="Note 6 2 6 18 3" xfId="35818" xr:uid="{00000000-0005-0000-0000-0000EC8B0000}"/>
    <cellStyle name="Note 6 2 6 19" xfId="35819" xr:uid="{00000000-0005-0000-0000-0000ED8B0000}"/>
    <cellStyle name="Note 6 2 6 19 2" xfId="35820" xr:uid="{00000000-0005-0000-0000-0000EE8B0000}"/>
    <cellStyle name="Note 6 2 6 19 2 2" xfId="35821" xr:uid="{00000000-0005-0000-0000-0000EF8B0000}"/>
    <cellStyle name="Note 6 2 6 19 3" xfId="35822" xr:uid="{00000000-0005-0000-0000-0000F08B0000}"/>
    <cellStyle name="Note 6 2 6 2" xfId="35823" xr:uid="{00000000-0005-0000-0000-0000F18B0000}"/>
    <cellStyle name="Note 6 2 6 2 2" xfId="35824" xr:uid="{00000000-0005-0000-0000-0000F28B0000}"/>
    <cellStyle name="Note 6 2 6 2 2 2" xfId="35825" xr:uid="{00000000-0005-0000-0000-0000F38B0000}"/>
    <cellStyle name="Note 6 2 6 2 2 3" xfId="35826" xr:uid="{00000000-0005-0000-0000-0000F48B0000}"/>
    <cellStyle name="Note 6 2 6 2 3" xfId="35827" xr:uid="{00000000-0005-0000-0000-0000F58B0000}"/>
    <cellStyle name="Note 6 2 6 2 3 2" xfId="35828" xr:uid="{00000000-0005-0000-0000-0000F68B0000}"/>
    <cellStyle name="Note 6 2 6 2 4" xfId="35829" xr:uid="{00000000-0005-0000-0000-0000F78B0000}"/>
    <cellStyle name="Note 6 2 6 20" xfId="35830" xr:uid="{00000000-0005-0000-0000-0000F88B0000}"/>
    <cellStyle name="Note 6 2 6 20 2" xfId="35831" xr:uid="{00000000-0005-0000-0000-0000F98B0000}"/>
    <cellStyle name="Note 6 2 6 20 2 2" xfId="35832" xr:uid="{00000000-0005-0000-0000-0000FA8B0000}"/>
    <cellStyle name="Note 6 2 6 20 3" xfId="35833" xr:uid="{00000000-0005-0000-0000-0000FB8B0000}"/>
    <cellStyle name="Note 6 2 6 21" xfId="35834" xr:uid="{00000000-0005-0000-0000-0000FC8B0000}"/>
    <cellStyle name="Note 6 2 6 21 2" xfId="35835" xr:uid="{00000000-0005-0000-0000-0000FD8B0000}"/>
    <cellStyle name="Note 6 2 6 22" xfId="35836" xr:uid="{00000000-0005-0000-0000-0000FE8B0000}"/>
    <cellStyle name="Note 6 2 6 23" xfId="35837" xr:uid="{00000000-0005-0000-0000-0000FF8B0000}"/>
    <cellStyle name="Note 6 2 6 3" xfId="35838" xr:uid="{00000000-0005-0000-0000-0000008C0000}"/>
    <cellStyle name="Note 6 2 6 3 2" xfId="35839" xr:uid="{00000000-0005-0000-0000-0000018C0000}"/>
    <cellStyle name="Note 6 2 6 3 2 2" xfId="35840" xr:uid="{00000000-0005-0000-0000-0000028C0000}"/>
    <cellStyle name="Note 6 2 6 3 3" xfId="35841" xr:uid="{00000000-0005-0000-0000-0000038C0000}"/>
    <cellStyle name="Note 6 2 6 3 4" xfId="35842" xr:uid="{00000000-0005-0000-0000-0000048C0000}"/>
    <cellStyle name="Note 6 2 6 4" xfId="35843" xr:uid="{00000000-0005-0000-0000-0000058C0000}"/>
    <cellStyle name="Note 6 2 6 4 2" xfId="35844" xr:uid="{00000000-0005-0000-0000-0000068C0000}"/>
    <cellStyle name="Note 6 2 6 4 2 2" xfId="35845" xr:uid="{00000000-0005-0000-0000-0000078C0000}"/>
    <cellStyle name="Note 6 2 6 4 3" xfId="35846" xr:uid="{00000000-0005-0000-0000-0000088C0000}"/>
    <cellStyle name="Note 6 2 6 4 4" xfId="35847" xr:uid="{00000000-0005-0000-0000-0000098C0000}"/>
    <cellStyle name="Note 6 2 6 5" xfId="35848" xr:uid="{00000000-0005-0000-0000-00000A8C0000}"/>
    <cellStyle name="Note 6 2 6 5 2" xfId="35849" xr:uid="{00000000-0005-0000-0000-00000B8C0000}"/>
    <cellStyle name="Note 6 2 6 5 2 2" xfId="35850" xr:uid="{00000000-0005-0000-0000-00000C8C0000}"/>
    <cellStyle name="Note 6 2 6 5 3" xfId="35851" xr:uid="{00000000-0005-0000-0000-00000D8C0000}"/>
    <cellStyle name="Note 6 2 6 6" xfId="35852" xr:uid="{00000000-0005-0000-0000-00000E8C0000}"/>
    <cellStyle name="Note 6 2 6 6 2" xfId="35853" xr:uid="{00000000-0005-0000-0000-00000F8C0000}"/>
    <cellStyle name="Note 6 2 6 6 2 2" xfId="35854" xr:uid="{00000000-0005-0000-0000-0000108C0000}"/>
    <cellStyle name="Note 6 2 6 6 3" xfId="35855" xr:uid="{00000000-0005-0000-0000-0000118C0000}"/>
    <cellStyle name="Note 6 2 6 7" xfId="35856" xr:uid="{00000000-0005-0000-0000-0000128C0000}"/>
    <cellStyle name="Note 6 2 6 7 2" xfId="35857" xr:uid="{00000000-0005-0000-0000-0000138C0000}"/>
    <cellStyle name="Note 6 2 6 7 2 2" xfId="35858" xr:uid="{00000000-0005-0000-0000-0000148C0000}"/>
    <cellStyle name="Note 6 2 6 7 3" xfId="35859" xr:uid="{00000000-0005-0000-0000-0000158C0000}"/>
    <cellStyle name="Note 6 2 6 8" xfId="35860" xr:uid="{00000000-0005-0000-0000-0000168C0000}"/>
    <cellStyle name="Note 6 2 6 8 2" xfId="35861" xr:uid="{00000000-0005-0000-0000-0000178C0000}"/>
    <cellStyle name="Note 6 2 6 8 2 2" xfId="35862" xr:uid="{00000000-0005-0000-0000-0000188C0000}"/>
    <cellStyle name="Note 6 2 6 8 3" xfId="35863" xr:uid="{00000000-0005-0000-0000-0000198C0000}"/>
    <cellStyle name="Note 6 2 6 9" xfId="35864" xr:uid="{00000000-0005-0000-0000-00001A8C0000}"/>
    <cellStyle name="Note 6 2 6 9 2" xfId="35865" xr:uid="{00000000-0005-0000-0000-00001B8C0000}"/>
    <cellStyle name="Note 6 2 6 9 2 2" xfId="35866" xr:uid="{00000000-0005-0000-0000-00001C8C0000}"/>
    <cellStyle name="Note 6 2 6 9 3" xfId="35867" xr:uid="{00000000-0005-0000-0000-00001D8C0000}"/>
    <cellStyle name="Note 6 2 7" xfId="35868" xr:uid="{00000000-0005-0000-0000-00001E8C0000}"/>
    <cellStyle name="Note 6 2 7 2" xfId="35869" xr:uid="{00000000-0005-0000-0000-00001F8C0000}"/>
    <cellStyle name="Note 6 2 7 2 2" xfId="35870" xr:uid="{00000000-0005-0000-0000-0000208C0000}"/>
    <cellStyle name="Note 6 2 7 2 3" xfId="35871" xr:uid="{00000000-0005-0000-0000-0000218C0000}"/>
    <cellStyle name="Note 6 2 7 3" xfId="35872" xr:uid="{00000000-0005-0000-0000-0000228C0000}"/>
    <cellStyle name="Note 6 2 7 3 2" xfId="35873" xr:uid="{00000000-0005-0000-0000-0000238C0000}"/>
    <cellStyle name="Note 6 2 7 4" xfId="35874" xr:uid="{00000000-0005-0000-0000-0000248C0000}"/>
    <cellStyle name="Note 6 2 8" xfId="35875" xr:uid="{00000000-0005-0000-0000-0000258C0000}"/>
    <cellStyle name="Note 6 2 8 2" xfId="35876" xr:uid="{00000000-0005-0000-0000-0000268C0000}"/>
    <cellStyle name="Note 6 2 8 2 2" xfId="35877" xr:uid="{00000000-0005-0000-0000-0000278C0000}"/>
    <cellStyle name="Note 6 2 8 2 3" xfId="35878" xr:uid="{00000000-0005-0000-0000-0000288C0000}"/>
    <cellStyle name="Note 6 2 8 3" xfId="35879" xr:uid="{00000000-0005-0000-0000-0000298C0000}"/>
    <cellStyle name="Note 6 2 8 4" xfId="35880" xr:uid="{00000000-0005-0000-0000-00002A8C0000}"/>
    <cellStyle name="Note 6 2 9" xfId="35881" xr:uid="{00000000-0005-0000-0000-00002B8C0000}"/>
    <cellStyle name="Note 6 2 9 2" xfId="35882" xr:uid="{00000000-0005-0000-0000-00002C8C0000}"/>
    <cellStyle name="Note 6 2 9 2 2" xfId="35883" xr:uid="{00000000-0005-0000-0000-00002D8C0000}"/>
    <cellStyle name="Note 6 2 9 3" xfId="35884" xr:uid="{00000000-0005-0000-0000-00002E8C0000}"/>
    <cellStyle name="Note 6 2 9 4" xfId="35885" xr:uid="{00000000-0005-0000-0000-00002F8C0000}"/>
    <cellStyle name="Note 6 20" xfId="35886" xr:uid="{00000000-0005-0000-0000-0000308C0000}"/>
    <cellStyle name="Note 6 20 2" xfId="35887" xr:uid="{00000000-0005-0000-0000-0000318C0000}"/>
    <cellStyle name="Note 6 20 2 2" xfId="35888" xr:uid="{00000000-0005-0000-0000-0000328C0000}"/>
    <cellStyle name="Note 6 20 3" xfId="35889" xr:uid="{00000000-0005-0000-0000-0000338C0000}"/>
    <cellStyle name="Note 6 21" xfId="35890" xr:uid="{00000000-0005-0000-0000-0000348C0000}"/>
    <cellStyle name="Note 6 21 2" xfId="35891" xr:uid="{00000000-0005-0000-0000-0000358C0000}"/>
    <cellStyle name="Note 6 21 2 2" xfId="35892" xr:uid="{00000000-0005-0000-0000-0000368C0000}"/>
    <cellStyle name="Note 6 21 3" xfId="35893" xr:uid="{00000000-0005-0000-0000-0000378C0000}"/>
    <cellStyle name="Note 6 22" xfId="35894" xr:uid="{00000000-0005-0000-0000-0000388C0000}"/>
    <cellStyle name="Note 6 22 2" xfId="35895" xr:uid="{00000000-0005-0000-0000-0000398C0000}"/>
    <cellStyle name="Note 6 22 2 2" xfId="35896" xr:uid="{00000000-0005-0000-0000-00003A8C0000}"/>
    <cellStyle name="Note 6 22 3" xfId="35897" xr:uid="{00000000-0005-0000-0000-00003B8C0000}"/>
    <cellStyle name="Note 6 23" xfId="35898" xr:uid="{00000000-0005-0000-0000-00003C8C0000}"/>
    <cellStyle name="Note 6 23 2" xfId="35899" xr:uid="{00000000-0005-0000-0000-00003D8C0000}"/>
    <cellStyle name="Note 6 24" xfId="35900" xr:uid="{00000000-0005-0000-0000-00003E8C0000}"/>
    <cellStyle name="Note 6 25" xfId="35901" xr:uid="{00000000-0005-0000-0000-00003F8C0000}"/>
    <cellStyle name="Note 6 26" xfId="35902" xr:uid="{00000000-0005-0000-0000-0000408C0000}"/>
    <cellStyle name="Note 6 27" xfId="35903" xr:uid="{00000000-0005-0000-0000-0000418C0000}"/>
    <cellStyle name="Note 6 28" xfId="35904" xr:uid="{00000000-0005-0000-0000-0000428C0000}"/>
    <cellStyle name="Note 6 3" xfId="35905" xr:uid="{00000000-0005-0000-0000-0000438C0000}"/>
    <cellStyle name="Note 6 3 10" xfId="35906" xr:uid="{00000000-0005-0000-0000-0000448C0000}"/>
    <cellStyle name="Note 6 3 10 2" xfId="35907" xr:uid="{00000000-0005-0000-0000-0000458C0000}"/>
    <cellStyle name="Note 6 3 10 2 2" xfId="35908" xr:uid="{00000000-0005-0000-0000-0000468C0000}"/>
    <cellStyle name="Note 6 3 10 3" xfId="35909" xr:uid="{00000000-0005-0000-0000-0000478C0000}"/>
    <cellStyle name="Note 6 3 11" xfId="35910" xr:uid="{00000000-0005-0000-0000-0000488C0000}"/>
    <cellStyle name="Note 6 3 11 2" xfId="35911" xr:uid="{00000000-0005-0000-0000-0000498C0000}"/>
    <cellStyle name="Note 6 3 11 2 2" xfId="35912" xr:uid="{00000000-0005-0000-0000-00004A8C0000}"/>
    <cellStyle name="Note 6 3 11 3" xfId="35913" xr:uid="{00000000-0005-0000-0000-00004B8C0000}"/>
    <cellStyle name="Note 6 3 12" xfId="35914" xr:uid="{00000000-0005-0000-0000-00004C8C0000}"/>
    <cellStyle name="Note 6 3 12 2" xfId="35915" xr:uid="{00000000-0005-0000-0000-00004D8C0000}"/>
    <cellStyle name="Note 6 3 12 2 2" xfId="35916" xr:uid="{00000000-0005-0000-0000-00004E8C0000}"/>
    <cellStyle name="Note 6 3 12 3" xfId="35917" xr:uid="{00000000-0005-0000-0000-00004F8C0000}"/>
    <cellStyle name="Note 6 3 13" xfId="35918" xr:uid="{00000000-0005-0000-0000-0000508C0000}"/>
    <cellStyle name="Note 6 3 13 2" xfId="35919" xr:uid="{00000000-0005-0000-0000-0000518C0000}"/>
    <cellStyle name="Note 6 3 13 2 2" xfId="35920" xr:uid="{00000000-0005-0000-0000-0000528C0000}"/>
    <cellStyle name="Note 6 3 13 3" xfId="35921" xr:uid="{00000000-0005-0000-0000-0000538C0000}"/>
    <cellStyle name="Note 6 3 14" xfId="35922" xr:uid="{00000000-0005-0000-0000-0000548C0000}"/>
    <cellStyle name="Note 6 3 14 2" xfId="35923" xr:uid="{00000000-0005-0000-0000-0000558C0000}"/>
    <cellStyle name="Note 6 3 14 2 2" xfId="35924" xr:uid="{00000000-0005-0000-0000-0000568C0000}"/>
    <cellStyle name="Note 6 3 14 3" xfId="35925" xr:uid="{00000000-0005-0000-0000-0000578C0000}"/>
    <cellStyle name="Note 6 3 15" xfId="35926" xr:uid="{00000000-0005-0000-0000-0000588C0000}"/>
    <cellStyle name="Note 6 3 15 2" xfId="35927" xr:uid="{00000000-0005-0000-0000-0000598C0000}"/>
    <cellStyle name="Note 6 3 15 2 2" xfId="35928" xr:uid="{00000000-0005-0000-0000-00005A8C0000}"/>
    <cellStyle name="Note 6 3 15 3" xfId="35929" xr:uid="{00000000-0005-0000-0000-00005B8C0000}"/>
    <cellStyle name="Note 6 3 16" xfId="35930" xr:uid="{00000000-0005-0000-0000-00005C8C0000}"/>
    <cellStyle name="Note 6 3 16 2" xfId="35931" xr:uid="{00000000-0005-0000-0000-00005D8C0000}"/>
    <cellStyle name="Note 6 3 16 2 2" xfId="35932" xr:uid="{00000000-0005-0000-0000-00005E8C0000}"/>
    <cellStyle name="Note 6 3 16 3" xfId="35933" xr:uid="{00000000-0005-0000-0000-00005F8C0000}"/>
    <cellStyle name="Note 6 3 17" xfId="35934" xr:uid="{00000000-0005-0000-0000-0000608C0000}"/>
    <cellStyle name="Note 6 3 17 2" xfId="35935" xr:uid="{00000000-0005-0000-0000-0000618C0000}"/>
    <cellStyle name="Note 6 3 17 2 2" xfId="35936" xr:uid="{00000000-0005-0000-0000-0000628C0000}"/>
    <cellStyle name="Note 6 3 17 3" xfId="35937" xr:uid="{00000000-0005-0000-0000-0000638C0000}"/>
    <cellStyle name="Note 6 3 18" xfId="35938" xr:uid="{00000000-0005-0000-0000-0000648C0000}"/>
    <cellStyle name="Note 6 3 18 2" xfId="35939" xr:uid="{00000000-0005-0000-0000-0000658C0000}"/>
    <cellStyle name="Note 6 3 18 2 2" xfId="35940" xr:uid="{00000000-0005-0000-0000-0000668C0000}"/>
    <cellStyle name="Note 6 3 18 3" xfId="35941" xr:uid="{00000000-0005-0000-0000-0000678C0000}"/>
    <cellStyle name="Note 6 3 19" xfId="35942" xr:uid="{00000000-0005-0000-0000-0000688C0000}"/>
    <cellStyle name="Note 6 3 19 2" xfId="35943" xr:uid="{00000000-0005-0000-0000-0000698C0000}"/>
    <cellStyle name="Note 6 3 19 2 2" xfId="35944" xr:uid="{00000000-0005-0000-0000-00006A8C0000}"/>
    <cellStyle name="Note 6 3 19 3" xfId="35945" xr:uid="{00000000-0005-0000-0000-00006B8C0000}"/>
    <cellStyle name="Note 6 3 2" xfId="35946" xr:uid="{00000000-0005-0000-0000-00006C8C0000}"/>
    <cellStyle name="Note 6 3 2 10" xfId="35947" xr:uid="{00000000-0005-0000-0000-00006D8C0000}"/>
    <cellStyle name="Note 6 3 2 10 2" xfId="35948" xr:uid="{00000000-0005-0000-0000-00006E8C0000}"/>
    <cellStyle name="Note 6 3 2 10 2 2" xfId="35949" xr:uid="{00000000-0005-0000-0000-00006F8C0000}"/>
    <cellStyle name="Note 6 3 2 10 3" xfId="35950" xr:uid="{00000000-0005-0000-0000-0000708C0000}"/>
    <cellStyle name="Note 6 3 2 11" xfId="35951" xr:uid="{00000000-0005-0000-0000-0000718C0000}"/>
    <cellStyle name="Note 6 3 2 11 2" xfId="35952" xr:uid="{00000000-0005-0000-0000-0000728C0000}"/>
    <cellStyle name="Note 6 3 2 11 2 2" xfId="35953" xr:uid="{00000000-0005-0000-0000-0000738C0000}"/>
    <cellStyle name="Note 6 3 2 11 3" xfId="35954" xr:uid="{00000000-0005-0000-0000-0000748C0000}"/>
    <cellStyle name="Note 6 3 2 12" xfId="35955" xr:uid="{00000000-0005-0000-0000-0000758C0000}"/>
    <cellStyle name="Note 6 3 2 12 2" xfId="35956" xr:uid="{00000000-0005-0000-0000-0000768C0000}"/>
    <cellStyle name="Note 6 3 2 12 2 2" xfId="35957" xr:uid="{00000000-0005-0000-0000-0000778C0000}"/>
    <cellStyle name="Note 6 3 2 12 3" xfId="35958" xr:uid="{00000000-0005-0000-0000-0000788C0000}"/>
    <cellStyle name="Note 6 3 2 13" xfId="35959" xr:uid="{00000000-0005-0000-0000-0000798C0000}"/>
    <cellStyle name="Note 6 3 2 13 2" xfId="35960" xr:uid="{00000000-0005-0000-0000-00007A8C0000}"/>
    <cellStyle name="Note 6 3 2 13 2 2" xfId="35961" xr:uid="{00000000-0005-0000-0000-00007B8C0000}"/>
    <cellStyle name="Note 6 3 2 13 3" xfId="35962" xr:uid="{00000000-0005-0000-0000-00007C8C0000}"/>
    <cellStyle name="Note 6 3 2 14" xfId="35963" xr:uid="{00000000-0005-0000-0000-00007D8C0000}"/>
    <cellStyle name="Note 6 3 2 14 2" xfId="35964" xr:uid="{00000000-0005-0000-0000-00007E8C0000}"/>
    <cellStyle name="Note 6 3 2 14 2 2" xfId="35965" xr:uid="{00000000-0005-0000-0000-00007F8C0000}"/>
    <cellStyle name="Note 6 3 2 14 3" xfId="35966" xr:uid="{00000000-0005-0000-0000-0000808C0000}"/>
    <cellStyle name="Note 6 3 2 15" xfId="35967" xr:uid="{00000000-0005-0000-0000-0000818C0000}"/>
    <cellStyle name="Note 6 3 2 15 2" xfId="35968" xr:uid="{00000000-0005-0000-0000-0000828C0000}"/>
    <cellStyle name="Note 6 3 2 15 2 2" xfId="35969" xr:uid="{00000000-0005-0000-0000-0000838C0000}"/>
    <cellStyle name="Note 6 3 2 15 3" xfId="35970" xr:uid="{00000000-0005-0000-0000-0000848C0000}"/>
    <cellStyle name="Note 6 3 2 16" xfId="35971" xr:uid="{00000000-0005-0000-0000-0000858C0000}"/>
    <cellStyle name="Note 6 3 2 16 2" xfId="35972" xr:uid="{00000000-0005-0000-0000-0000868C0000}"/>
    <cellStyle name="Note 6 3 2 16 2 2" xfId="35973" xr:uid="{00000000-0005-0000-0000-0000878C0000}"/>
    <cellStyle name="Note 6 3 2 16 3" xfId="35974" xr:uid="{00000000-0005-0000-0000-0000888C0000}"/>
    <cellStyle name="Note 6 3 2 17" xfId="35975" xr:uid="{00000000-0005-0000-0000-0000898C0000}"/>
    <cellStyle name="Note 6 3 2 17 2" xfId="35976" xr:uid="{00000000-0005-0000-0000-00008A8C0000}"/>
    <cellStyle name="Note 6 3 2 17 2 2" xfId="35977" xr:uid="{00000000-0005-0000-0000-00008B8C0000}"/>
    <cellStyle name="Note 6 3 2 17 3" xfId="35978" xr:uid="{00000000-0005-0000-0000-00008C8C0000}"/>
    <cellStyle name="Note 6 3 2 18" xfId="35979" xr:uid="{00000000-0005-0000-0000-00008D8C0000}"/>
    <cellStyle name="Note 6 3 2 18 2" xfId="35980" xr:uid="{00000000-0005-0000-0000-00008E8C0000}"/>
    <cellStyle name="Note 6 3 2 19" xfId="35981" xr:uid="{00000000-0005-0000-0000-00008F8C0000}"/>
    <cellStyle name="Note 6 3 2 2" xfId="35982" xr:uid="{00000000-0005-0000-0000-0000908C0000}"/>
    <cellStyle name="Note 6 3 2 2 10" xfId="35983" xr:uid="{00000000-0005-0000-0000-0000918C0000}"/>
    <cellStyle name="Note 6 3 2 2 10 2" xfId="35984" xr:uid="{00000000-0005-0000-0000-0000928C0000}"/>
    <cellStyle name="Note 6 3 2 2 10 2 2" xfId="35985" xr:uid="{00000000-0005-0000-0000-0000938C0000}"/>
    <cellStyle name="Note 6 3 2 2 10 3" xfId="35986" xr:uid="{00000000-0005-0000-0000-0000948C0000}"/>
    <cellStyle name="Note 6 3 2 2 11" xfId="35987" xr:uid="{00000000-0005-0000-0000-0000958C0000}"/>
    <cellStyle name="Note 6 3 2 2 11 2" xfId="35988" xr:uid="{00000000-0005-0000-0000-0000968C0000}"/>
    <cellStyle name="Note 6 3 2 2 11 2 2" xfId="35989" xr:uid="{00000000-0005-0000-0000-0000978C0000}"/>
    <cellStyle name="Note 6 3 2 2 11 3" xfId="35990" xr:uid="{00000000-0005-0000-0000-0000988C0000}"/>
    <cellStyle name="Note 6 3 2 2 12" xfId="35991" xr:uid="{00000000-0005-0000-0000-0000998C0000}"/>
    <cellStyle name="Note 6 3 2 2 12 2" xfId="35992" xr:uid="{00000000-0005-0000-0000-00009A8C0000}"/>
    <cellStyle name="Note 6 3 2 2 12 2 2" xfId="35993" xr:uid="{00000000-0005-0000-0000-00009B8C0000}"/>
    <cellStyle name="Note 6 3 2 2 12 3" xfId="35994" xr:uid="{00000000-0005-0000-0000-00009C8C0000}"/>
    <cellStyle name="Note 6 3 2 2 13" xfId="35995" xr:uid="{00000000-0005-0000-0000-00009D8C0000}"/>
    <cellStyle name="Note 6 3 2 2 13 2" xfId="35996" xr:uid="{00000000-0005-0000-0000-00009E8C0000}"/>
    <cellStyle name="Note 6 3 2 2 13 2 2" xfId="35997" xr:uid="{00000000-0005-0000-0000-00009F8C0000}"/>
    <cellStyle name="Note 6 3 2 2 13 3" xfId="35998" xr:uid="{00000000-0005-0000-0000-0000A08C0000}"/>
    <cellStyle name="Note 6 3 2 2 14" xfId="35999" xr:uid="{00000000-0005-0000-0000-0000A18C0000}"/>
    <cellStyle name="Note 6 3 2 2 14 2" xfId="36000" xr:uid="{00000000-0005-0000-0000-0000A28C0000}"/>
    <cellStyle name="Note 6 3 2 2 14 2 2" xfId="36001" xr:uid="{00000000-0005-0000-0000-0000A38C0000}"/>
    <cellStyle name="Note 6 3 2 2 14 3" xfId="36002" xr:uid="{00000000-0005-0000-0000-0000A48C0000}"/>
    <cellStyle name="Note 6 3 2 2 15" xfId="36003" xr:uid="{00000000-0005-0000-0000-0000A58C0000}"/>
    <cellStyle name="Note 6 3 2 2 15 2" xfId="36004" xr:uid="{00000000-0005-0000-0000-0000A68C0000}"/>
    <cellStyle name="Note 6 3 2 2 15 2 2" xfId="36005" xr:uid="{00000000-0005-0000-0000-0000A78C0000}"/>
    <cellStyle name="Note 6 3 2 2 15 3" xfId="36006" xr:uid="{00000000-0005-0000-0000-0000A88C0000}"/>
    <cellStyle name="Note 6 3 2 2 16" xfId="36007" xr:uid="{00000000-0005-0000-0000-0000A98C0000}"/>
    <cellStyle name="Note 6 3 2 2 16 2" xfId="36008" xr:uid="{00000000-0005-0000-0000-0000AA8C0000}"/>
    <cellStyle name="Note 6 3 2 2 16 2 2" xfId="36009" xr:uid="{00000000-0005-0000-0000-0000AB8C0000}"/>
    <cellStyle name="Note 6 3 2 2 16 3" xfId="36010" xr:uid="{00000000-0005-0000-0000-0000AC8C0000}"/>
    <cellStyle name="Note 6 3 2 2 17" xfId="36011" xr:uid="{00000000-0005-0000-0000-0000AD8C0000}"/>
    <cellStyle name="Note 6 3 2 2 17 2" xfId="36012" xr:uid="{00000000-0005-0000-0000-0000AE8C0000}"/>
    <cellStyle name="Note 6 3 2 2 17 2 2" xfId="36013" xr:uid="{00000000-0005-0000-0000-0000AF8C0000}"/>
    <cellStyle name="Note 6 3 2 2 17 3" xfId="36014" xr:uid="{00000000-0005-0000-0000-0000B08C0000}"/>
    <cellStyle name="Note 6 3 2 2 18" xfId="36015" xr:uid="{00000000-0005-0000-0000-0000B18C0000}"/>
    <cellStyle name="Note 6 3 2 2 18 2" xfId="36016" xr:uid="{00000000-0005-0000-0000-0000B28C0000}"/>
    <cellStyle name="Note 6 3 2 2 18 2 2" xfId="36017" xr:uid="{00000000-0005-0000-0000-0000B38C0000}"/>
    <cellStyle name="Note 6 3 2 2 18 3" xfId="36018" xr:uid="{00000000-0005-0000-0000-0000B48C0000}"/>
    <cellStyle name="Note 6 3 2 2 19" xfId="36019" xr:uid="{00000000-0005-0000-0000-0000B58C0000}"/>
    <cellStyle name="Note 6 3 2 2 19 2" xfId="36020" xr:uid="{00000000-0005-0000-0000-0000B68C0000}"/>
    <cellStyle name="Note 6 3 2 2 19 2 2" xfId="36021" xr:uid="{00000000-0005-0000-0000-0000B78C0000}"/>
    <cellStyle name="Note 6 3 2 2 19 3" xfId="36022" xr:uid="{00000000-0005-0000-0000-0000B88C0000}"/>
    <cellStyle name="Note 6 3 2 2 2" xfId="36023" xr:uid="{00000000-0005-0000-0000-0000B98C0000}"/>
    <cellStyle name="Note 6 3 2 2 2 2" xfId="36024" xr:uid="{00000000-0005-0000-0000-0000BA8C0000}"/>
    <cellStyle name="Note 6 3 2 2 2 2 2" xfId="36025" xr:uid="{00000000-0005-0000-0000-0000BB8C0000}"/>
    <cellStyle name="Note 6 3 2 2 2 2 3" xfId="36026" xr:uid="{00000000-0005-0000-0000-0000BC8C0000}"/>
    <cellStyle name="Note 6 3 2 2 2 3" xfId="36027" xr:uid="{00000000-0005-0000-0000-0000BD8C0000}"/>
    <cellStyle name="Note 6 3 2 2 2 3 2" xfId="36028" xr:uid="{00000000-0005-0000-0000-0000BE8C0000}"/>
    <cellStyle name="Note 6 3 2 2 2 4" xfId="36029" xr:uid="{00000000-0005-0000-0000-0000BF8C0000}"/>
    <cellStyle name="Note 6 3 2 2 20" xfId="36030" xr:uid="{00000000-0005-0000-0000-0000C08C0000}"/>
    <cellStyle name="Note 6 3 2 2 20 2" xfId="36031" xr:uid="{00000000-0005-0000-0000-0000C18C0000}"/>
    <cellStyle name="Note 6 3 2 2 20 2 2" xfId="36032" xr:uid="{00000000-0005-0000-0000-0000C28C0000}"/>
    <cellStyle name="Note 6 3 2 2 20 3" xfId="36033" xr:uid="{00000000-0005-0000-0000-0000C38C0000}"/>
    <cellStyle name="Note 6 3 2 2 21" xfId="36034" xr:uid="{00000000-0005-0000-0000-0000C48C0000}"/>
    <cellStyle name="Note 6 3 2 2 21 2" xfId="36035" xr:uid="{00000000-0005-0000-0000-0000C58C0000}"/>
    <cellStyle name="Note 6 3 2 2 22" xfId="36036" xr:uid="{00000000-0005-0000-0000-0000C68C0000}"/>
    <cellStyle name="Note 6 3 2 2 23" xfId="36037" xr:uid="{00000000-0005-0000-0000-0000C78C0000}"/>
    <cellStyle name="Note 6 3 2 2 3" xfId="36038" xr:uid="{00000000-0005-0000-0000-0000C88C0000}"/>
    <cellStyle name="Note 6 3 2 2 3 2" xfId="36039" xr:uid="{00000000-0005-0000-0000-0000C98C0000}"/>
    <cellStyle name="Note 6 3 2 2 3 2 2" xfId="36040" xr:uid="{00000000-0005-0000-0000-0000CA8C0000}"/>
    <cellStyle name="Note 6 3 2 2 3 3" xfId="36041" xr:uid="{00000000-0005-0000-0000-0000CB8C0000}"/>
    <cellStyle name="Note 6 3 2 2 3 4" xfId="36042" xr:uid="{00000000-0005-0000-0000-0000CC8C0000}"/>
    <cellStyle name="Note 6 3 2 2 4" xfId="36043" xr:uid="{00000000-0005-0000-0000-0000CD8C0000}"/>
    <cellStyle name="Note 6 3 2 2 4 2" xfId="36044" xr:uid="{00000000-0005-0000-0000-0000CE8C0000}"/>
    <cellStyle name="Note 6 3 2 2 4 2 2" xfId="36045" xr:uid="{00000000-0005-0000-0000-0000CF8C0000}"/>
    <cellStyle name="Note 6 3 2 2 4 3" xfId="36046" xr:uid="{00000000-0005-0000-0000-0000D08C0000}"/>
    <cellStyle name="Note 6 3 2 2 4 4" xfId="36047" xr:uid="{00000000-0005-0000-0000-0000D18C0000}"/>
    <cellStyle name="Note 6 3 2 2 5" xfId="36048" xr:uid="{00000000-0005-0000-0000-0000D28C0000}"/>
    <cellStyle name="Note 6 3 2 2 5 2" xfId="36049" xr:uid="{00000000-0005-0000-0000-0000D38C0000}"/>
    <cellStyle name="Note 6 3 2 2 5 2 2" xfId="36050" xr:uid="{00000000-0005-0000-0000-0000D48C0000}"/>
    <cellStyle name="Note 6 3 2 2 5 3" xfId="36051" xr:uid="{00000000-0005-0000-0000-0000D58C0000}"/>
    <cellStyle name="Note 6 3 2 2 6" xfId="36052" xr:uid="{00000000-0005-0000-0000-0000D68C0000}"/>
    <cellStyle name="Note 6 3 2 2 6 2" xfId="36053" xr:uid="{00000000-0005-0000-0000-0000D78C0000}"/>
    <cellStyle name="Note 6 3 2 2 6 2 2" xfId="36054" xr:uid="{00000000-0005-0000-0000-0000D88C0000}"/>
    <cellStyle name="Note 6 3 2 2 6 3" xfId="36055" xr:uid="{00000000-0005-0000-0000-0000D98C0000}"/>
    <cellStyle name="Note 6 3 2 2 7" xfId="36056" xr:uid="{00000000-0005-0000-0000-0000DA8C0000}"/>
    <cellStyle name="Note 6 3 2 2 7 2" xfId="36057" xr:uid="{00000000-0005-0000-0000-0000DB8C0000}"/>
    <cellStyle name="Note 6 3 2 2 7 2 2" xfId="36058" xr:uid="{00000000-0005-0000-0000-0000DC8C0000}"/>
    <cellStyle name="Note 6 3 2 2 7 3" xfId="36059" xr:uid="{00000000-0005-0000-0000-0000DD8C0000}"/>
    <cellStyle name="Note 6 3 2 2 8" xfId="36060" xr:uid="{00000000-0005-0000-0000-0000DE8C0000}"/>
    <cellStyle name="Note 6 3 2 2 8 2" xfId="36061" xr:uid="{00000000-0005-0000-0000-0000DF8C0000}"/>
    <cellStyle name="Note 6 3 2 2 8 2 2" xfId="36062" xr:uid="{00000000-0005-0000-0000-0000E08C0000}"/>
    <cellStyle name="Note 6 3 2 2 8 3" xfId="36063" xr:uid="{00000000-0005-0000-0000-0000E18C0000}"/>
    <cellStyle name="Note 6 3 2 2 9" xfId="36064" xr:uid="{00000000-0005-0000-0000-0000E28C0000}"/>
    <cellStyle name="Note 6 3 2 2 9 2" xfId="36065" xr:uid="{00000000-0005-0000-0000-0000E38C0000}"/>
    <cellStyle name="Note 6 3 2 2 9 2 2" xfId="36066" xr:uid="{00000000-0005-0000-0000-0000E48C0000}"/>
    <cellStyle name="Note 6 3 2 2 9 3" xfId="36067" xr:uid="{00000000-0005-0000-0000-0000E58C0000}"/>
    <cellStyle name="Note 6 3 2 20" xfId="36068" xr:uid="{00000000-0005-0000-0000-0000E68C0000}"/>
    <cellStyle name="Note 6 3 2 3" xfId="36069" xr:uid="{00000000-0005-0000-0000-0000E78C0000}"/>
    <cellStyle name="Note 6 3 2 3 2" xfId="36070" xr:uid="{00000000-0005-0000-0000-0000E88C0000}"/>
    <cellStyle name="Note 6 3 2 3 2 2" xfId="36071" xr:uid="{00000000-0005-0000-0000-0000E98C0000}"/>
    <cellStyle name="Note 6 3 2 3 2 3" xfId="36072" xr:uid="{00000000-0005-0000-0000-0000EA8C0000}"/>
    <cellStyle name="Note 6 3 2 3 3" xfId="36073" xr:uid="{00000000-0005-0000-0000-0000EB8C0000}"/>
    <cellStyle name="Note 6 3 2 3 3 2" xfId="36074" xr:uid="{00000000-0005-0000-0000-0000EC8C0000}"/>
    <cellStyle name="Note 6 3 2 3 4" xfId="36075" xr:uid="{00000000-0005-0000-0000-0000ED8C0000}"/>
    <cellStyle name="Note 6 3 2 4" xfId="36076" xr:uid="{00000000-0005-0000-0000-0000EE8C0000}"/>
    <cellStyle name="Note 6 3 2 4 2" xfId="36077" xr:uid="{00000000-0005-0000-0000-0000EF8C0000}"/>
    <cellStyle name="Note 6 3 2 4 2 2" xfId="36078" xr:uid="{00000000-0005-0000-0000-0000F08C0000}"/>
    <cellStyle name="Note 6 3 2 4 3" xfId="36079" xr:uid="{00000000-0005-0000-0000-0000F18C0000}"/>
    <cellStyle name="Note 6 3 2 4 4" xfId="36080" xr:uid="{00000000-0005-0000-0000-0000F28C0000}"/>
    <cellStyle name="Note 6 3 2 5" xfId="36081" xr:uid="{00000000-0005-0000-0000-0000F38C0000}"/>
    <cellStyle name="Note 6 3 2 5 2" xfId="36082" xr:uid="{00000000-0005-0000-0000-0000F48C0000}"/>
    <cellStyle name="Note 6 3 2 5 2 2" xfId="36083" xr:uid="{00000000-0005-0000-0000-0000F58C0000}"/>
    <cellStyle name="Note 6 3 2 5 3" xfId="36084" xr:uid="{00000000-0005-0000-0000-0000F68C0000}"/>
    <cellStyle name="Note 6 3 2 5 4" xfId="36085" xr:uid="{00000000-0005-0000-0000-0000F78C0000}"/>
    <cellStyle name="Note 6 3 2 6" xfId="36086" xr:uid="{00000000-0005-0000-0000-0000F88C0000}"/>
    <cellStyle name="Note 6 3 2 6 2" xfId="36087" xr:uid="{00000000-0005-0000-0000-0000F98C0000}"/>
    <cellStyle name="Note 6 3 2 6 2 2" xfId="36088" xr:uid="{00000000-0005-0000-0000-0000FA8C0000}"/>
    <cellStyle name="Note 6 3 2 6 3" xfId="36089" xr:uid="{00000000-0005-0000-0000-0000FB8C0000}"/>
    <cellStyle name="Note 6 3 2 7" xfId="36090" xr:uid="{00000000-0005-0000-0000-0000FC8C0000}"/>
    <cellStyle name="Note 6 3 2 7 2" xfId="36091" xr:uid="{00000000-0005-0000-0000-0000FD8C0000}"/>
    <cellStyle name="Note 6 3 2 7 2 2" xfId="36092" xr:uid="{00000000-0005-0000-0000-0000FE8C0000}"/>
    <cellStyle name="Note 6 3 2 7 3" xfId="36093" xr:uid="{00000000-0005-0000-0000-0000FF8C0000}"/>
    <cellStyle name="Note 6 3 2 8" xfId="36094" xr:uid="{00000000-0005-0000-0000-0000008D0000}"/>
    <cellStyle name="Note 6 3 2 8 2" xfId="36095" xr:uid="{00000000-0005-0000-0000-0000018D0000}"/>
    <cellStyle name="Note 6 3 2 8 2 2" xfId="36096" xr:uid="{00000000-0005-0000-0000-0000028D0000}"/>
    <cellStyle name="Note 6 3 2 8 3" xfId="36097" xr:uid="{00000000-0005-0000-0000-0000038D0000}"/>
    <cellStyle name="Note 6 3 2 9" xfId="36098" xr:uid="{00000000-0005-0000-0000-0000048D0000}"/>
    <cellStyle name="Note 6 3 2 9 2" xfId="36099" xr:uid="{00000000-0005-0000-0000-0000058D0000}"/>
    <cellStyle name="Note 6 3 2 9 2 2" xfId="36100" xr:uid="{00000000-0005-0000-0000-0000068D0000}"/>
    <cellStyle name="Note 6 3 2 9 3" xfId="36101" xr:uid="{00000000-0005-0000-0000-0000078D0000}"/>
    <cellStyle name="Note 6 3 20" xfId="36102" xr:uid="{00000000-0005-0000-0000-0000088D0000}"/>
    <cellStyle name="Note 6 3 20 2" xfId="36103" xr:uid="{00000000-0005-0000-0000-0000098D0000}"/>
    <cellStyle name="Note 6 3 20 2 2" xfId="36104" xr:uid="{00000000-0005-0000-0000-00000A8D0000}"/>
    <cellStyle name="Note 6 3 20 3" xfId="36105" xr:uid="{00000000-0005-0000-0000-00000B8D0000}"/>
    <cellStyle name="Note 6 3 21" xfId="36106" xr:uid="{00000000-0005-0000-0000-00000C8D0000}"/>
    <cellStyle name="Note 6 3 21 2" xfId="36107" xr:uid="{00000000-0005-0000-0000-00000D8D0000}"/>
    <cellStyle name="Note 6 3 22" xfId="36108" xr:uid="{00000000-0005-0000-0000-00000E8D0000}"/>
    <cellStyle name="Note 6 3 23" xfId="36109" xr:uid="{00000000-0005-0000-0000-00000F8D0000}"/>
    <cellStyle name="Note 6 3 3" xfId="36110" xr:uid="{00000000-0005-0000-0000-0000108D0000}"/>
    <cellStyle name="Note 6 3 3 10" xfId="36111" xr:uid="{00000000-0005-0000-0000-0000118D0000}"/>
    <cellStyle name="Note 6 3 3 10 2" xfId="36112" xr:uid="{00000000-0005-0000-0000-0000128D0000}"/>
    <cellStyle name="Note 6 3 3 10 2 2" xfId="36113" xr:uid="{00000000-0005-0000-0000-0000138D0000}"/>
    <cellStyle name="Note 6 3 3 10 3" xfId="36114" xr:uid="{00000000-0005-0000-0000-0000148D0000}"/>
    <cellStyle name="Note 6 3 3 11" xfId="36115" xr:uid="{00000000-0005-0000-0000-0000158D0000}"/>
    <cellStyle name="Note 6 3 3 11 2" xfId="36116" xr:uid="{00000000-0005-0000-0000-0000168D0000}"/>
    <cellStyle name="Note 6 3 3 11 2 2" xfId="36117" xr:uid="{00000000-0005-0000-0000-0000178D0000}"/>
    <cellStyle name="Note 6 3 3 11 3" xfId="36118" xr:uid="{00000000-0005-0000-0000-0000188D0000}"/>
    <cellStyle name="Note 6 3 3 12" xfId="36119" xr:uid="{00000000-0005-0000-0000-0000198D0000}"/>
    <cellStyle name="Note 6 3 3 12 2" xfId="36120" xr:uid="{00000000-0005-0000-0000-00001A8D0000}"/>
    <cellStyle name="Note 6 3 3 12 2 2" xfId="36121" xr:uid="{00000000-0005-0000-0000-00001B8D0000}"/>
    <cellStyle name="Note 6 3 3 12 3" xfId="36122" xr:uid="{00000000-0005-0000-0000-00001C8D0000}"/>
    <cellStyle name="Note 6 3 3 13" xfId="36123" xr:uid="{00000000-0005-0000-0000-00001D8D0000}"/>
    <cellStyle name="Note 6 3 3 13 2" xfId="36124" xr:uid="{00000000-0005-0000-0000-00001E8D0000}"/>
    <cellStyle name="Note 6 3 3 13 2 2" xfId="36125" xr:uid="{00000000-0005-0000-0000-00001F8D0000}"/>
    <cellStyle name="Note 6 3 3 13 3" xfId="36126" xr:uid="{00000000-0005-0000-0000-0000208D0000}"/>
    <cellStyle name="Note 6 3 3 14" xfId="36127" xr:uid="{00000000-0005-0000-0000-0000218D0000}"/>
    <cellStyle name="Note 6 3 3 14 2" xfId="36128" xr:uid="{00000000-0005-0000-0000-0000228D0000}"/>
    <cellStyle name="Note 6 3 3 14 2 2" xfId="36129" xr:uid="{00000000-0005-0000-0000-0000238D0000}"/>
    <cellStyle name="Note 6 3 3 14 3" xfId="36130" xr:uid="{00000000-0005-0000-0000-0000248D0000}"/>
    <cellStyle name="Note 6 3 3 15" xfId="36131" xr:uid="{00000000-0005-0000-0000-0000258D0000}"/>
    <cellStyle name="Note 6 3 3 15 2" xfId="36132" xr:uid="{00000000-0005-0000-0000-0000268D0000}"/>
    <cellStyle name="Note 6 3 3 15 2 2" xfId="36133" xr:uid="{00000000-0005-0000-0000-0000278D0000}"/>
    <cellStyle name="Note 6 3 3 15 3" xfId="36134" xr:uid="{00000000-0005-0000-0000-0000288D0000}"/>
    <cellStyle name="Note 6 3 3 16" xfId="36135" xr:uid="{00000000-0005-0000-0000-0000298D0000}"/>
    <cellStyle name="Note 6 3 3 16 2" xfId="36136" xr:uid="{00000000-0005-0000-0000-00002A8D0000}"/>
    <cellStyle name="Note 6 3 3 16 2 2" xfId="36137" xr:uid="{00000000-0005-0000-0000-00002B8D0000}"/>
    <cellStyle name="Note 6 3 3 16 3" xfId="36138" xr:uid="{00000000-0005-0000-0000-00002C8D0000}"/>
    <cellStyle name="Note 6 3 3 17" xfId="36139" xr:uid="{00000000-0005-0000-0000-00002D8D0000}"/>
    <cellStyle name="Note 6 3 3 17 2" xfId="36140" xr:uid="{00000000-0005-0000-0000-00002E8D0000}"/>
    <cellStyle name="Note 6 3 3 17 2 2" xfId="36141" xr:uid="{00000000-0005-0000-0000-00002F8D0000}"/>
    <cellStyle name="Note 6 3 3 17 3" xfId="36142" xr:uid="{00000000-0005-0000-0000-0000308D0000}"/>
    <cellStyle name="Note 6 3 3 18" xfId="36143" xr:uid="{00000000-0005-0000-0000-0000318D0000}"/>
    <cellStyle name="Note 6 3 3 18 2" xfId="36144" xr:uid="{00000000-0005-0000-0000-0000328D0000}"/>
    <cellStyle name="Note 6 3 3 19" xfId="36145" xr:uid="{00000000-0005-0000-0000-0000338D0000}"/>
    <cellStyle name="Note 6 3 3 2" xfId="36146" xr:uid="{00000000-0005-0000-0000-0000348D0000}"/>
    <cellStyle name="Note 6 3 3 2 10" xfId="36147" xr:uid="{00000000-0005-0000-0000-0000358D0000}"/>
    <cellStyle name="Note 6 3 3 2 10 2" xfId="36148" xr:uid="{00000000-0005-0000-0000-0000368D0000}"/>
    <cellStyle name="Note 6 3 3 2 10 2 2" xfId="36149" xr:uid="{00000000-0005-0000-0000-0000378D0000}"/>
    <cellStyle name="Note 6 3 3 2 10 3" xfId="36150" xr:uid="{00000000-0005-0000-0000-0000388D0000}"/>
    <cellStyle name="Note 6 3 3 2 11" xfId="36151" xr:uid="{00000000-0005-0000-0000-0000398D0000}"/>
    <cellStyle name="Note 6 3 3 2 11 2" xfId="36152" xr:uid="{00000000-0005-0000-0000-00003A8D0000}"/>
    <cellStyle name="Note 6 3 3 2 11 2 2" xfId="36153" xr:uid="{00000000-0005-0000-0000-00003B8D0000}"/>
    <cellStyle name="Note 6 3 3 2 11 3" xfId="36154" xr:uid="{00000000-0005-0000-0000-00003C8D0000}"/>
    <cellStyle name="Note 6 3 3 2 12" xfId="36155" xr:uid="{00000000-0005-0000-0000-00003D8D0000}"/>
    <cellStyle name="Note 6 3 3 2 12 2" xfId="36156" xr:uid="{00000000-0005-0000-0000-00003E8D0000}"/>
    <cellStyle name="Note 6 3 3 2 12 2 2" xfId="36157" xr:uid="{00000000-0005-0000-0000-00003F8D0000}"/>
    <cellStyle name="Note 6 3 3 2 12 3" xfId="36158" xr:uid="{00000000-0005-0000-0000-0000408D0000}"/>
    <cellStyle name="Note 6 3 3 2 13" xfId="36159" xr:uid="{00000000-0005-0000-0000-0000418D0000}"/>
    <cellStyle name="Note 6 3 3 2 13 2" xfId="36160" xr:uid="{00000000-0005-0000-0000-0000428D0000}"/>
    <cellStyle name="Note 6 3 3 2 13 2 2" xfId="36161" xr:uid="{00000000-0005-0000-0000-0000438D0000}"/>
    <cellStyle name="Note 6 3 3 2 13 3" xfId="36162" xr:uid="{00000000-0005-0000-0000-0000448D0000}"/>
    <cellStyle name="Note 6 3 3 2 14" xfId="36163" xr:uid="{00000000-0005-0000-0000-0000458D0000}"/>
    <cellStyle name="Note 6 3 3 2 14 2" xfId="36164" xr:uid="{00000000-0005-0000-0000-0000468D0000}"/>
    <cellStyle name="Note 6 3 3 2 14 2 2" xfId="36165" xr:uid="{00000000-0005-0000-0000-0000478D0000}"/>
    <cellStyle name="Note 6 3 3 2 14 3" xfId="36166" xr:uid="{00000000-0005-0000-0000-0000488D0000}"/>
    <cellStyle name="Note 6 3 3 2 15" xfId="36167" xr:uid="{00000000-0005-0000-0000-0000498D0000}"/>
    <cellStyle name="Note 6 3 3 2 15 2" xfId="36168" xr:uid="{00000000-0005-0000-0000-00004A8D0000}"/>
    <cellStyle name="Note 6 3 3 2 15 2 2" xfId="36169" xr:uid="{00000000-0005-0000-0000-00004B8D0000}"/>
    <cellStyle name="Note 6 3 3 2 15 3" xfId="36170" xr:uid="{00000000-0005-0000-0000-00004C8D0000}"/>
    <cellStyle name="Note 6 3 3 2 16" xfId="36171" xr:uid="{00000000-0005-0000-0000-00004D8D0000}"/>
    <cellStyle name="Note 6 3 3 2 16 2" xfId="36172" xr:uid="{00000000-0005-0000-0000-00004E8D0000}"/>
    <cellStyle name="Note 6 3 3 2 16 2 2" xfId="36173" xr:uid="{00000000-0005-0000-0000-00004F8D0000}"/>
    <cellStyle name="Note 6 3 3 2 16 3" xfId="36174" xr:uid="{00000000-0005-0000-0000-0000508D0000}"/>
    <cellStyle name="Note 6 3 3 2 17" xfId="36175" xr:uid="{00000000-0005-0000-0000-0000518D0000}"/>
    <cellStyle name="Note 6 3 3 2 17 2" xfId="36176" xr:uid="{00000000-0005-0000-0000-0000528D0000}"/>
    <cellStyle name="Note 6 3 3 2 17 2 2" xfId="36177" xr:uid="{00000000-0005-0000-0000-0000538D0000}"/>
    <cellStyle name="Note 6 3 3 2 17 3" xfId="36178" xr:uid="{00000000-0005-0000-0000-0000548D0000}"/>
    <cellStyle name="Note 6 3 3 2 18" xfId="36179" xr:uid="{00000000-0005-0000-0000-0000558D0000}"/>
    <cellStyle name="Note 6 3 3 2 18 2" xfId="36180" xr:uid="{00000000-0005-0000-0000-0000568D0000}"/>
    <cellStyle name="Note 6 3 3 2 18 2 2" xfId="36181" xr:uid="{00000000-0005-0000-0000-0000578D0000}"/>
    <cellStyle name="Note 6 3 3 2 18 3" xfId="36182" xr:uid="{00000000-0005-0000-0000-0000588D0000}"/>
    <cellStyle name="Note 6 3 3 2 19" xfId="36183" xr:uid="{00000000-0005-0000-0000-0000598D0000}"/>
    <cellStyle name="Note 6 3 3 2 19 2" xfId="36184" xr:uid="{00000000-0005-0000-0000-00005A8D0000}"/>
    <cellStyle name="Note 6 3 3 2 19 2 2" xfId="36185" xr:uid="{00000000-0005-0000-0000-00005B8D0000}"/>
    <cellStyle name="Note 6 3 3 2 19 3" xfId="36186" xr:uid="{00000000-0005-0000-0000-00005C8D0000}"/>
    <cellStyle name="Note 6 3 3 2 2" xfId="36187" xr:uid="{00000000-0005-0000-0000-00005D8D0000}"/>
    <cellStyle name="Note 6 3 3 2 2 2" xfId="36188" xr:uid="{00000000-0005-0000-0000-00005E8D0000}"/>
    <cellStyle name="Note 6 3 3 2 2 2 2" xfId="36189" xr:uid="{00000000-0005-0000-0000-00005F8D0000}"/>
    <cellStyle name="Note 6 3 3 2 2 3" xfId="36190" xr:uid="{00000000-0005-0000-0000-0000608D0000}"/>
    <cellStyle name="Note 6 3 3 2 2 4" xfId="36191" xr:uid="{00000000-0005-0000-0000-0000618D0000}"/>
    <cellStyle name="Note 6 3 3 2 20" xfId="36192" xr:uid="{00000000-0005-0000-0000-0000628D0000}"/>
    <cellStyle name="Note 6 3 3 2 20 2" xfId="36193" xr:uid="{00000000-0005-0000-0000-0000638D0000}"/>
    <cellStyle name="Note 6 3 3 2 20 2 2" xfId="36194" xr:uid="{00000000-0005-0000-0000-0000648D0000}"/>
    <cellStyle name="Note 6 3 3 2 20 3" xfId="36195" xr:uid="{00000000-0005-0000-0000-0000658D0000}"/>
    <cellStyle name="Note 6 3 3 2 21" xfId="36196" xr:uid="{00000000-0005-0000-0000-0000668D0000}"/>
    <cellStyle name="Note 6 3 3 2 21 2" xfId="36197" xr:uid="{00000000-0005-0000-0000-0000678D0000}"/>
    <cellStyle name="Note 6 3 3 2 22" xfId="36198" xr:uid="{00000000-0005-0000-0000-0000688D0000}"/>
    <cellStyle name="Note 6 3 3 2 23" xfId="36199" xr:uid="{00000000-0005-0000-0000-0000698D0000}"/>
    <cellStyle name="Note 6 3 3 2 3" xfId="36200" xr:uid="{00000000-0005-0000-0000-00006A8D0000}"/>
    <cellStyle name="Note 6 3 3 2 3 2" xfId="36201" xr:uid="{00000000-0005-0000-0000-00006B8D0000}"/>
    <cellStyle name="Note 6 3 3 2 3 2 2" xfId="36202" xr:uid="{00000000-0005-0000-0000-00006C8D0000}"/>
    <cellStyle name="Note 6 3 3 2 3 3" xfId="36203" xr:uid="{00000000-0005-0000-0000-00006D8D0000}"/>
    <cellStyle name="Note 6 3 3 2 3 4" xfId="36204" xr:uid="{00000000-0005-0000-0000-00006E8D0000}"/>
    <cellStyle name="Note 6 3 3 2 4" xfId="36205" xr:uid="{00000000-0005-0000-0000-00006F8D0000}"/>
    <cellStyle name="Note 6 3 3 2 4 2" xfId="36206" xr:uid="{00000000-0005-0000-0000-0000708D0000}"/>
    <cellStyle name="Note 6 3 3 2 4 2 2" xfId="36207" xr:uid="{00000000-0005-0000-0000-0000718D0000}"/>
    <cellStyle name="Note 6 3 3 2 4 3" xfId="36208" xr:uid="{00000000-0005-0000-0000-0000728D0000}"/>
    <cellStyle name="Note 6 3 3 2 5" xfId="36209" xr:uid="{00000000-0005-0000-0000-0000738D0000}"/>
    <cellStyle name="Note 6 3 3 2 5 2" xfId="36210" xr:uid="{00000000-0005-0000-0000-0000748D0000}"/>
    <cellStyle name="Note 6 3 3 2 5 2 2" xfId="36211" xr:uid="{00000000-0005-0000-0000-0000758D0000}"/>
    <cellStyle name="Note 6 3 3 2 5 3" xfId="36212" xr:uid="{00000000-0005-0000-0000-0000768D0000}"/>
    <cellStyle name="Note 6 3 3 2 6" xfId="36213" xr:uid="{00000000-0005-0000-0000-0000778D0000}"/>
    <cellStyle name="Note 6 3 3 2 6 2" xfId="36214" xr:uid="{00000000-0005-0000-0000-0000788D0000}"/>
    <cellStyle name="Note 6 3 3 2 6 2 2" xfId="36215" xr:uid="{00000000-0005-0000-0000-0000798D0000}"/>
    <cellStyle name="Note 6 3 3 2 6 3" xfId="36216" xr:uid="{00000000-0005-0000-0000-00007A8D0000}"/>
    <cellStyle name="Note 6 3 3 2 7" xfId="36217" xr:uid="{00000000-0005-0000-0000-00007B8D0000}"/>
    <cellStyle name="Note 6 3 3 2 7 2" xfId="36218" xr:uid="{00000000-0005-0000-0000-00007C8D0000}"/>
    <cellStyle name="Note 6 3 3 2 7 2 2" xfId="36219" xr:uid="{00000000-0005-0000-0000-00007D8D0000}"/>
    <cellStyle name="Note 6 3 3 2 7 3" xfId="36220" xr:uid="{00000000-0005-0000-0000-00007E8D0000}"/>
    <cellStyle name="Note 6 3 3 2 8" xfId="36221" xr:uid="{00000000-0005-0000-0000-00007F8D0000}"/>
    <cellStyle name="Note 6 3 3 2 8 2" xfId="36222" xr:uid="{00000000-0005-0000-0000-0000808D0000}"/>
    <cellStyle name="Note 6 3 3 2 8 2 2" xfId="36223" xr:uid="{00000000-0005-0000-0000-0000818D0000}"/>
    <cellStyle name="Note 6 3 3 2 8 3" xfId="36224" xr:uid="{00000000-0005-0000-0000-0000828D0000}"/>
    <cellStyle name="Note 6 3 3 2 9" xfId="36225" xr:uid="{00000000-0005-0000-0000-0000838D0000}"/>
    <cellStyle name="Note 6 3 3 2 9 2" xfId="36226" xr:uid="{00000000-0005-0000-0000-0000848D0000}"/>
    <cellStyle name="Note 6 3 3 2 9 2 2" xfId="36227" xr:uid="{00000000-0005-0000-0000-0000858D0000}"/>
    <cellStyle name="Note 6 3 3 2 9 3" xfId="36228" xr:uid="{00000000-0005-0000-0000-0000868D0000}"/>
    <cellStyle name="Note 6 3 3 20" xfId="36229" xr:uid="{00000000-0005-0000-0000-0000878D0000}"/>
    <cellStyle name="Note 6 3 3 3" xfId="36230" xr:uid="{00000000-0005-0000-0000-0000888D0000}"/>
    <cellStyle name="Note 6 3 3 3 2" xfId="36231" xr:uid="{00000000-0005-0000-0000-0000898D0000}"/>
    <cellStyle name="Note 6 3 3 3 2 2" xfId="36232" xr:uid="{00000000-0005-0000-0000-00008A8D0000}"/>
    <cellStyle name="Note 6 3 3 3 3" xfId="36233" xr:uid="{00000000-0005-0000-0000-00008B8D0000}"/>
    <cellStyle name="Note 6 3 3 3 4" xfId="36234" xr:uid="{00000000-0005-0000-0000-00008C8D0000}"/>
    <cellStyle name="Note 6 3 3 4" xfId="36235" xr:uid="{00000000-0005-0000-0000-00008D8D0000}"/>
    <cellStyle name="Note 6 3 3 4 2" xfId="36236" xr:uid="{00000000-0005-0000-0000-00008E8D0000}"/>
    <cellStyle name="Note 6 3 3 4 2 2" xfId="36237" xr:uid="{00000000-0005-0000-0000-00008F8D0000}"/>
    <cellStyle name="Note 6 3 3 4 3" xfId="36238" xr:uid="{00000000-0005-0000-0000-0000908D0000}"/>
    <cellStyle name="Note 6 3 3 4 4" xfId="36239" xr:uid="{00000000-0005-0000-0000-0000918D0000}"/>
    <cellStyle name="Note 6 3 3 5" xfId="36240" xr:uid="{00000000-0005-0000-0000-0000928D0000}"/>
    <cellStyle name="Note 6 3 3 5 2" xfId="36241" xr:uid="{00000000-0005-0000-0000-0000938D0000}"/>
    <cellStyle name="Note 6 3 3 5 2 2" xfId="36242" xr:uid="{00000000-0005-0000-0000-0000948D0000}"/>
    <cellStyle name="Note 6 3 3 5 3" xfId="36243" xr:uid="{00000000-0005-0000-0000-0000958D0000}"/>
    <cellStyle name="Note 6 3 3 6" xfId="36244" xr:uid="{00000000-0005-0000-0000-0000968D0000}"/>
    <cellStyle name="Note 6 3 3 6 2" xfId="36245" xr:uid="{00000000-0005-0000-0000-0000978D0000}"/>
    <cellStyle name="Note 6 3 3 6 2 2" xfId="36246" xr:uid="{00000000-0005-0000-0000-0000988D0000}"/>
    <cellStyle name="Note 6 3 3 6 3" xfId="36247" xr:uid="{00000000-0005-0000-0000-0000998D0000}"/>
    <cellStyle name="Note 6 3 3 7" xfId="36248" xr:uid="{00000000-0005-0000-0000-00009A8D0000}"/>
    <cellStyle name="Note 6 3 3 7 2" xfId="36249" xr:uid="{00000000-0005-0000-0000-00009B8D0000}"/>
    <cellStyle name="Note 6 3 3 7 2 2" xfId="36250" xr:uid="{00000000-0005-0000-0000-00009C8D0000}"/>
    <cellStyle name="Note 6 3 3 7 3" xfId="36251" xr:uid="{00000000-0005-0000-0000-00009D8D0000}"/>
    <cellStyle name="Note 6 3 3 8" xfId="36252" xr:uid="{00000000-0005-0000-0000-00009E8D0000}"/>
    <cellStyle name="Note 6 3 3 8 2" xfId="36253" xr:uid="{00000000-0005-0000-0000-00009F8D0000}"/>
    <cellStyle name="Note 6 3 3 8 2 2" xfId="36254" xr:uid="{00000000-0005-0000-0000-0000A08D0000}"/>
    <cellStyle name="Note 6 3 3 8 3" xfId="36255" xr:uid="{00000000-0005-0000-0000-0000A18D0000}"/>
    <cellStyle name="Note 6 3 3 9" xfId="36256" xr:uid="{00000000-0005-0000-0000-0000A28D0000}"/>
    <cellStyle name="Note 6 3 3 9 2" xfId="36257" xr:uid="{00000000-0005-0000-0000-0000A38D0000}"/>
    <cellStyle name="Note 6 3 3 9 2 2" xfId="36258" xr:uid="{00000000-0005-0000-0000-0000A48D0000}"/>
    <cellStyle name="Note 6 3 3 9 3" xfId="36259" xr:uid="{00000000-0005-0000-0000-0000A58D0000}"/>
    <cellStyle name="Note 6 3 4" xfId="36260" xr:uid="{00000000-0005-0000-0000-0000A68D0000}"/>
    <cellStyle name="Note 6 3 4 10" xfId="36261" xr:uid="{00000000-0005-0000-0000-0000A78D0000}"/>
    <cellStyle name="Note 6 3 4 10 2" xfId="36262" xr:uid="{00000000-0005-0000-0000-0000A88D0000}"/>
    <cellStyle name="Note 6 3 4 10 2 2" xfId="36263" xr:uid="{00000000-0005-0000-0000-0000A98D0000}"/>
    <cellStyle name="Note 6 3 4 10 3" xfId="36264" xr:uid="{00000000-0005-0000-0000-0000AA8D0000}"/>
    <cellStyle name="Note 6 3 4 11" xfId="36265" xr:uid="{00000000-0005-0000-0000-0000AB8D0000}"/>
    <cellStyle name="Note 6 3 4 11 2" xfId="36266" xr:uid="{00000000-0005-0000-0000-0000AC8D0000}"/>
    <cellStyle name="Note 6 3 4 11 2 2" xfId="36267" xr:uid="{00000000-0005-0000-0000-0000AD8D0000}"/>
    <cellStyle name="Note 6 3 4 11 3" xfId="36268" xr:uid="{00000000-0005-0000-0000-0000AE8D0000}"/>
    <cellStyle name="Note 6 3 4 12" xfId="36269" xr:uid="{00000000-0005-0000-0000-0000AF8D0000}"/>
    <cellStyle name="Note 6 3 4 12 2" xfId="36270" xr:uid="{00000000-0005-0000-0000-0000B08D0000}"/>
    <cellStyle name="Note 6 3 4 12 2 2" xfId="36271" xr:uid="{00000000-0005-0000-0000-0000B18D0000}"/>
    <cellStyle name="Note 6 3 4 12 3" xfId="36272" xr:uid="{00000000-0005-0000-0000-0000B28D0000}"/>
    <cellStyle name="Note 6 3 4 13" xfId="36273" xr:uid="{00000000-0005-0000-0000-0000B38D0000}"/>
    <cellStyle name="Note 6 3 4 13 2" xfId="36274" xr:uid="{00000000-0005-0000-0000-0000B48D0000}"/>
    <cellStyle name="Note 6 3 4 13 2 2" xfId="36275" xr:uid="{00000000-0005-0000-0000-0000B58D0000}"/>
    <cellStyle name="Note 6 3 4 13 3" xfId="36276" xr:uid="{00000000-0005-0000-0000-0000B68D0000}"/>
    <cellStyle name="Note 6 3 4 14" xfId="36277" xr:uid="{00000000-0005-0000-0000-0000B78D0000}"/>
    <cellStyle name="Note 6 3 4 14 2" xfId="36278" xr:uid="{00000000-0005-0000-0000-0000B88D0000}"/>
    <cellStyle name="Note 6 3 4 14 2 2" xfId="36279" xr:uid="{00000000-0005-0000-0000-0000B98D0000}"/>
    <cellStyle name="Note 6 3 4 14 3" xfId="36280" xr:uid="{00000000-0005-0000-0000-0000BA8D0000}"/>
    <cellStyle name="Note 6 3 4 15" xfId="36281" xr:uid="{00000000-0005-0000-0000-0000BB8D0000}"/>
    <cellStyle name="Note 6 3 4 15 2" xfId="36282" xr:uid="{00000000-0005-0000-0000-0000BC8D0000}"/>
    <cellStyle name="Note 6 3 4 15 2 2" xfId="36283" xr:uid="{00000000-0005-0000-0000-0000BD8D0000}"/>
    <cellStyle name="Note 6 3 4 15 3" xfId="36284" xr:uid="{00000000-0005-0000-0000-0000BE8D0000}"/>
    <cellStyle name="Note 6 3 4 16" xfId="36285" xr:uid="{00000000-0005-0000-0000-0000BF8D0000}"/>
    <cellStyle name="Note 6 3 4 16 2" xfId="36286" xr:uid="{00000000-0005-0000-0000-0000C08D0000}"/>
    <cellStyle name="Note 6 3 4 16 2 2" xfId="36287" xr:uid="{00000000-0005-0000-0000-0000C18D0000}"/>
    <cellStyle name="Note 6 3 4 16 3" xfId="36288" xr:uid="{00000000-0005-0000-0000-0000C28D0000}"/>
    <cellStyle name="Note 6 3 4 17" xfId="36289" xr:uid="{00000000-0005-0000-0000-0000C38D0000}"/>
    <cellStyle name="Note 6 3 4 17 2" xfId="36290" xr:uid="{00000000-0005-0000-0000-0000C48D0000}"/>
    <cellStyle name="Note 6 3 4 17 2 2" xfId="36291" xr:uid="{00000000-0005-0000-0000-0000C58D0000}"/>
    <cellStyle name="Note 6 3 4 17 3" xfId="36292" xr:uid="{00000000-0005-0000-0000-0000C68D0000}"/>
    <cellStyle name="Note 6 3 4 18" xfId="36293" xr:uid="{00000000-0005-0000-0000-0000C78D0000}"/>
    <cellStyle name="Note 6 3 4 18 2" xfId="36294" xr:uid="{00000000-0005-0000-0000-0000C88D0000}"/>
    <cellStyle name="Note 6 3 4 18 2 2" xfId="36295" xr:uid="{00000000-0005-0000-0000-0000C98D0000}"/>
    <cellStyle name="Note 6 3 4 18 3" xfId="36296" xr:uid="{00000000-0005-0000-0000-0000CA8D0000}"/>
    <cellStyle name="Note 6 3 4 19" xfId="36297" xr:uid="{00000000-0005-0000-0000-0000CB8D0000}"/>
    <cellStyle name="Note 6 3 4 19 2" xfId="36298" xr:uid="{00000000-0005-0000-0000-0000CC8D0000}"/>
    <cellStyle name="Note 6 3 4 19 2 2" xfId="36299" xr:uid="{00000000-0005-0000-0000-0000CD8D0000}"/>
    <cellStyle name="Note 6 3 4 19 3" xfId="36300" xr:uid="{00000000-0005-0000-0000-0000CE8D0000}"/>
    <cellStyle name="Note 6 3 4 2" xfId="36301" xr:uid="{00000000-0005-0000-0000-0000CF8D0000}"/>
    <cellStyle name="Note 6 3 4 2 10" xfId="36302" xr:uid="{00000000-0005-0000-0000-0000D08D0000}"/>
    <cellStyle name="Note 6 3 4 2 10 2" xfId="36303" xr:uid="{00000000-0005-0000-0000-0000D18D0000}"/>
    <cellStyle name="Note 6 3 4 2 10 2 2" xfId="36304" xr:uid="{00000000-0005-0000-0000-0000D28D0000}"/>
    <cellStyle name="Note 6 3 4 2 10 3" xfId="36305" xr:uid="{00000000-0005-0000-0000-0000D38D0000}"/>
    <cellStyle name="Note 6 3 4 2 11" xfId="36306" xr:uid="{00000000-0005-0000-0000-0000D48D0000}"/>
    <cellStyle name="Note 6 3 4 2 11 2" xfId="36307" xr:uid="{00000000-0005-0000-0000-0000D58D0000}"/>
    <cellStyle name="Note 6 3 4 2 11 2 2" xfId="36308" xr:uid="{00000000-0005-0000-0000-0000D68D0000}"/>
    <cellStyle name="Note 6 3 4 2 11 3" xfId="36309" xr:uid="{00000000-0005-0000-0000-0000D78D0000}"/>
    <cellStyle name="Note 6 3 4 2 12" xfId="36310" xr:uid="{00000000-0005-0000-0000-0000D88D0000}"/>
    <cellStyle name="Note 6 3 4 2 12 2" xfId="36311" xr:uid="{00000000-0005-0000-0000-0000D98D0000}"/>
    <cellStyle name="Note 6 3 4 2 12 2 2" xfId="36312" xr:uid="{00000000-0005-0000-0000-0000DA8D0000}"/>
    <cellStyle name="Note 6 3 4 2 12 3" xfId="36313" xr:uid="{00000000-0005-0000-0000-0000DB8D0000}"/>
    <cellStyle name="Note 6 3 4 2 13" xfId="36314" xr:uid="{00000000-0005-0000-0000-0000DC8D0000}"/>
    <cellStyle name="Note 6 3 4 2 13 2" xfId="36315" xr:uid="{00000000-0005-0000-0000-0000DD8D0000}"/>
    <cellStyle name="Note 6 3 4 2 13 2 2" xfId="36316" xr:uid="{00000000-0005-0000-0000-0000DE8D0000}"/>
    <cellStyle name="Note 6 3 4 2 13 3" xfId="36317" xr:uid="{00000000-0005-0000-0000-0000DF8D0000}"/>
    <cellStyle name="Note 6 3 4 2 14" xfId="36318" xr:uid="{00000000-0005-0000-0000-0000E08D0000}"/>
    <cellStyle name="Note 6 3 4 2 14 2" xfId="36319" xr:uid="{00000000-0005-0000-0000-0000E18D0000}"/>
    <cellStyle name="Note 6 3 4 2 14 2 2" xfId="36320" xr:uid="{00000000-0005-0000-0000-0000E28D0000}"/>
    <cellStyle name="Note 6 3 4 2 14 3" xfId="36321" xr:uid="{00000000-0005-0000-0000-0000E38D0000}"/>
    <cellStyle name="Note 6 3 4 2 15" xfId="36322" xr:uid="{00000000-0005-0000-0000-0000E48D0000}"/>
    <cellStyle name="Note 6 3 4 2 15 2" xfId="36323" xr:uid="{00000000-0005-0000-0000-0000E58D0000}"/>
    <cellStyle name="Note 6 3 4 2 15 2 2" xfId="36324" xr:uid="{00000000-0005-0000-0000-0000E68D0000}"/>
    <cellStyle name="Note 6 3 4 2 15 3" xfId="36325" xr:uid="{00000000-0005-0000-0000-0000E78D0000}"/>
    <cellStyle name="Note 6 3 4 2 16" xfId="36326" xr:uid="{00000000-0005-0000-0000-0000E88D0000}"/>
    <cellStyle name="Note 6 3 4 2 16 2" xfId="36327" xr:uid="{00000000-0005-0000-0000-0000E98D0000}"/>
    <cellStyle name="Note 6 3 4 2 16 2 2" xfId="36328" xr:uid="{00000000-0005-0000-0000-0000EA8D0000}"/>
    <cellStyle name="Note 6 3 4 2 16 3" xfId="36329" xr:uid="{00000000-0005-0000-0000-0000EB8D0000}"/>
    <cellStyle name="Note 6 3 4 2 17" xfId="36330" xr:uid="{00000000-0005-0000-0000-0000EC8D0000}"/>
    <cellStyle name="Note 6 3 4 2 17 2" xfId="36331" xr:uid="{00000000-0005-0000-0000-0000ED8D0000}"/>
    <cellStyle name="Note 6 3 4 2 17 2 2" xfId="36332" xr:uid="{00000000-0005-0000-0000-0000EE8D0000}"/>
    <cellStyle name="Note 6 3 4 2 17 3" xfId="36333" xr:uid="{00000000-0005-0000-0000-0000EF8D0000}"/>
    <cellStyle name="Note 6 3 4 2 18" xfId="36334" xr:uid="{00000000-0005-0000-0000-0000F08D0000}"/>
    <cellStyle name="Note 6 3 4 2 18 2" xfId="36335" xr:uid="{00000000-0005-0000-0000-0000F18D0000}"/>
    <cellStyle name="Note 6 3 4 2 18 2 2" xfId="36336" xr:uid="{00000000-0005-0000-0000-0000F28D0000}"/>
    <cellStyle name="Note 6 3 4 2 18 3" xfId="36337" xr:uid="{00000000-0005-0000-0000-0000F38D0000}"/>
    <cellStyle name="Note 6 3 4 2 19" xfId="36338" xr:uid="{00000000-0005-0000-0000-0000F48D0000}"/>
    <cellStyle name="Note 6 3 4 2 19 2" xfId="36339" xr:uid="{00000000-0005-0000-0000-0000F58D0000}"/>
    <cellStyle name="Note 6 3 4 2 19 2 2" xfId="36340" xr:uid="{00000000-0005-0000-0000-0000F68D0000}"/>
    <cellStyle name="Note 6 3 4 2 19 3" xfId="36341" xr:uid="{00000000-0005-0000-0000-0000F78D0000}"/>
    <cellStyle name="Note 6 3 4 2 2" xfId="36342" xr:uid="{00000000-0005-0000-0000-0000F88D0000}"/>
    <cellStyle name="Note 6 3 4 2 2 2" xfId="36343" xr:uid="{00000000-0005-0000-0000-0000F98D0000}"/>
    <cellStyle name="Note 6 3 4 2 2 2 2" xfId="36344" xr:uid="{00000000-0005-0000-0000-0000FA8D0000}"/>
    <cellStyle name="Note 6 3 4 2 2 3" xfId="36345" xr:uid="{00000000-0005-0000-0000-0000FB8D0000}"/>
    <cellStyle name="Note 6 3 4 2 2 4" xfId="36346" xr:uid="{00000000-0005-0000-0000-0000FC8D0000}"/>
    <cellStyle name="Note 6 3 4 2 20" xfId="36347" xr:uid="{00000000-0005-0000-0000-0000FD8D0000}"/>
    <cellStyle name="Note 6 3 4 2 20 2" xfId="36348" xr:uid="{00000000-0005-0000-0000-0000FE8D0000}"/>
    <cellStyle name="Note 6 3 4 2 20 2 2" xfId="36349" xr:uid="{00000000-0005-0000-0000-0000FF8D0000}"/>
    <cellStyle name="Note 6 3 4 2 20 3" xfId="36350" xr:uid="{00000000-0005-0000-0000-0000008E0000}"/>
    <cellStyle name="Note 6 3 4 2 21" xfId="36351" xr:uid="{00000000-0005-0000-0000-0000018E0000}"/>
    <cellStyle name="Note 6 3 4 2 21 2" xfId="36352" xr:uid="{00000000-0005-0000-0000-0000028E0000}"/>
    <cellStyle name="Note 6 3 4 2 22" xfId="36353" xr:uid="{00000000-0005-0000-0000-0000038E0000}"/>
    <cellStyle name="Note 6 3 4 2 23" xfId="36354" xr:uid="{00000000-0005-0000-0000-0000048E0000}"/>
    <cellStyle name="Note 6 3 4 2 3" xfId="36355" xr:uid="{00000000-0005-0000-0000-0000058E0000}"/>
    <cellStyle name="Note 6 3 4 2 3 2" xfId="36356" xr:uid="{00000000-0005-0000-0000-0000068E0000}"/>
    <cellStyle name="Note 6 3 4 2 3 2 2" xfId="36357" xr:uid="{00000000-0005-0000-0000-0000078E0000}"/>
    <cellStyle name="Note 6 3 4 2 3 3" xfId="36358" xr:uid="{00000000-0005-0000-0000-0000088E0000}"/>
    <cellStyle name="Note 6 3 4 2 4" xfId="36359" xr:uid="{00000000-0005-0000-0000-0000098E0000}"/>
    <cellStyle name="Note 6 3 4 2 4 2" xfId="36360" xr:uid="{00000000-0005-0000-0000-00000A8E0000}"/>
    <cellStyle name="Note 6 3 4 2 4 2 2" xfId="36361" xr:uid="{00000000-0005-0000-0000-00000B8E0000}"/>
    <cellStyle name="Note 6 3 4 2 4 3" xfId="36362" xr:uid="{00000000-0005-0000-0000-00000C8E0000}"/>
    <cellStyle name="Note 6 3 4 2 5" xfId="36363" xr:uid="{00000000-0005-0000-0000-00000D8E0000}"/>
    <cellStyle name="Note 6 3 4 2 5 2" xfId="36364" xr:uid="{00000000-0005-0000-0000-00000E8E0000}"/>
    <cellStyle name="Note 6 3 4 2 5 2 2" xfId="36365" xr:uid="{00000000-0005-0000-0000-00000F8E0000}"/>
    <cellStyle name="Note 6 3 4 2 5 3" xfId="36366" xr:uid="{00000000-0005-0000-0000-0000108E0000}"/>
    <cellStyle name="Note 6 3 4 2 6" xfId="36367" xr:uid="{00000000-0005-0000-0000-0000118E0000}"/>
    <cellStyle name="Note 6 3 4 2 6 2" xfId="36368" xr:uid="{00000000-0005-0000-0000-0000128E0000}"/>
    <cellStyle name="Note 6 3 4 2 6 2 2" xfId="36369" xr:uid="{00000000-0005-0000-0000-0000138E0000}"/>
    <cellStyle name="Note 6 3 4 2 6 3" xfId="36370" xr:uid="{00000000-0005-0000-0000-0000148E0000}"/>
    <cellStyle name="Note 6 3 4 2 7" xfId="36371" xr:uid="{00000000-0005-0000-0000-0000158E0000}"/>
    <cellStyle name="Note 6 3 4 2 7 2" xfId="36372" xr:uid="{00000000-0005-0000-0000-0000168E0000}"/>
    <cellStyle name="Note 6 3 4 2 7 2 2" xfId="36373" xr:uid="{00000000-0005-0000-0000-0000178E0000}"/>
    <cellStyle name="Note 6 3 4 2 7 3" xfId="36374" xr:uid="{00000000-0005-0000-0000-0000188E0000}"/>
    <cellStyle name="Note 6 3 4 2 8" xfId="36375" xr:uid="{00000000-0005-0000-0000-0000198E0000}"/>
    <cellStyle name="Note 6 3 4 2 8 2" xfId="36376" xr:uid="{00000000-0005-0000-0000-00001A8E0000}"/>
    <cellStyle name="Note 6 3 4 2 8 2 2" xfId="36377" xr:uid="{00000000-0005-0000-0000-00001B8E0000}"/>
    <cellStyle name="Note 6 3 4 2 8 3" xfId="36378" xr:uid="{00000000-0005-0000-0000-00001C8E0000}"/>
    <cellStyle name="Note 6 3 4 2 9" xfId="36379" xr:uid="{00000000-0005-0000-0000-00001D8E0000}"/>
    <cellStyle name="Note 6 3 4 2 9 2" xfId="36380" xr:uid="{00000000-0005-0000-0000-00001E8E0000}"/>
    <cellStyle name="Note 6 3 4 2 9 2 2" xfId="36381" xr:uid="{00000000-0005-0000-0000-00001F8E0000}"/>
    <cellStyle name="Note 6 3 4 2 9 3" xfId="36382" xr:uid="{00000000-0005-0000-0000-0000208E0000}"/>
    <cellStyle name="Note 6 3 4 20" xfId="36383" xr:uid="{00000000-0005-0000-0000-0000218E0000}"/>
    <cellStyle name="Note 6 3 4 20 2" xfId="36384" xr:uid="{00000000-0005-0000-0000-0000228E0000}"/>
    <cellStyle name="Note 6 3 4 20 2 2" xfId="36385" xr:uid="{00000000-0005-0000-0000-0000238E0000}"/>
    <cellStyle name="Note 6 3 4 20 3" xfId="36386" xr:uid="{00000000-0005-0000-0000-0000248E0000}"/>
    <cellStyle name="Note 6 3 4 21" xfId="36387" xr:uid="{00000000-0005-0000-0000-0000258E0000}"/>
    <cellStyle name="Note 6 3 4 21 2" xfId="36388" xr:uid="{00000000-0005-0000-0000-0000268E0000}"/>
    <cellStyle name="Note 6 3 4 21 2 2" xfId="36389" xr:uid="{00000000-0005-0000-0000-0000278E0000}"/>
    <cellStyle name="Note 6 3 4 21 3" xfId="36390" xr:uid="{00000000-0005-0000-0000-0000288E0000}"/>
    <cellStyle name="Note 6 3 4 22" xfId="36391" xr:uid="{00000000-0005-0000-0000-0000298E0000}"/>
    <cellStyle name="Note 6 3 4 22 2" xfId="36392" xr:uid="{00000000-0005-0000-0000-00002A8E0000}"/>
    <cellStyle name="Note 6 3 4 23" xfId="36393" xr:uid="{00000000-0005-0000-0000-00002B8E0000}"/>
    <cellStyle name="Note 6 3 4 24" xfId="36394" xr:uid="{00000000-0005-0000-0000-00002C8E0000}"/>
    <cellStyle name="Note 6 3 4 3" xfId="36395" xr:uid="{00000000-0005-0000-0000-00002D8E0000}"/>
    <cellStyle name="Note 6 3 4 3 2" xfId="36396" xr:uid="{00000000-0005-0000-0000-00002E8E0000}"/>
    <cellStyle name="Note 6 3 4 3 2 2" xfId="36397" xr:uid="{00000000-0005-0000-0000-00002F8E0000}"/>
    <cellStyle name="Note 6 3 4 3 3" xfId="36398" xr:uid="{00000000-0005-0000-0000-0000308E0000}"/>
    <cellStyle name="Note 6 3 4 3 4" xfId="36399" xr:uid="{00000000-0005-0000-0000-0000318E0000}"/>
    <cellStyle name="Note 6 3 4 4" xfId="36400" xr:uid="{00000000-0005-0000-0000-0000328E0000}"/>
    <cellStyle name="Note 6 3 4 4 2" xfId="36401" xr:uid="{00000000-0005-0000-0000-0000338E0000}"/>
    <cellStyle name="Note 6 3 4 4 2 2" xfId="36402" xr:uid="{00000000-0005-0000-0000-0000348E0000}"/>
    <cellStyle name="Note 6 3 4 4 3" xfId="36403" xr:uid="{00000000-0005-0000-0000-0000358E0000}"/>
    <cellStyle name="Note 6 3 4 4 4" xfId="36404" xr:uid="{00000000-0005-0000-0000-0000368E0000}"/>
    <cellStyle name="Note 6 3 4 5" xfId="36405" xr:uid="{00000000-0005-0000-0000-0000378E0000}"/>
    <cellStyle name="Note 6 3 4 5 2" xfId="36406" xr:uid="{00000000-0005-0000-0000-0000388E0000}"/>
    <cellStyle name="Note 6 3 4 5 2 2" xfId="36407" xr:uid="{00000000-0005-0000-0000-0000398E0000}"/>
    <cellStyle name="Note 6 3 4 5 3" xfId="36408" xr:uid="{00000000-0005-0000-0000-00003A8E0000}"/>
    <cellStyle name="Note 6 3 4 6" xfId="36409" xr:uid="{00000000-0005-0000-0000-00003B8E0000}"/>
    <cellStyle name="Note 6 3 4 6 2" xfId="36410" xr:uid="{00000000-0005-0000-0000-00003C8E0000}"/>
    <cellStyle name="Note 6 3 4 6 2 2" xfId="36411" xr:uid="{00000000-0005-0000-0000-00003D8E0000}"/>
    <cellStyle name="Note 6 3 4 6 3" xfId="36412" xr:uid="{00000000-0005-0000-0000-00003E8E0000}"/>
    <cellStyle name="Note 6 3 4 7" xfId="36413" xr:uid="{00000000-0005-0000-0000-00003F8E0000}"/>
    <cellStyle name="Note 6 3 4 7 2" xfId="36414" xr:uid="{00000000-0005-0000-0000-0000408E0000}"/>
    <cellStyle name="Note 6 3 4 7 2 2" xfId="36415" xr:uid="{00000000-0005-0000-0000-0000418E0000}"/>
    <cellStyle name="Note 6 3 4 7 3" xfId="36416" xr:uid="{00000000-0005-0000-0000-0000428E0000}"/>
    <cellStyle name="Note 6 3 4 8" xfId="36417" xr:uid="{00000000-0005-0000-0000-0000438E0000}"/>
    <cellStyle name="Note 6 3 4 8 2" xfId="36418" xr:uid="{00000000-0005-0000-0000-0000448E0000}"/>
    <cellStyle name="Note 6 3 4 8 2 2" xfId="36419" xr:uid="{00000000-0005-0000-0000-0000458E0000}"/>
    <cellStyle name="Note 6 3 4 8 3" xfId="36420" xr:uid="{00000000-0005-0000-0000-0000468E0000}"/>
    <cellStyle name="Note 6 3 4 9" xfId="36421" xr:uid="{00000000-0005-0000-0000-0000478E0000}"/>
    <cellStyle name="Note 6 3 4 9 2" xfId="36422" xr:uid="{00000000-0005-0000-0000-0000488E0000}"/>
    <cellStyle name="Note 6 3 4 9 2 2" xfId="36423" xr:uid="{00000000-0005-0000-0000-0000498E0000}"/>
    <cellStyle name="Note 6 3 4 9 3" xfId="36424" xr:uid="{00000000-0005-0000-0000-00004A8E0000}"/>
    <cellStyle name="Note 6 3 5" xfId="36425" xr:uid="{00000000-0005-0000-0000-00004B8E0000}"/>
    <cellStyle name="Note 6 3 5 10" xfId="36426" xr:uid="{00000000-0005-0000-0000-00004C8E0000}"/>
    <cellStyle name="Note 6 3 5 10 2" xfId="36427" xr:uid="{00000000-0005-0000-0000-00004D8E0000}"/>
    <cellStyle name="Note 6 3 5 10 2 2" xfId="36428" xr:uid="{00000000-0005-0000-0000-00004E8E0000}"/>
    <cellStyle name="Note 6 3 5 10 3" xfId="36429" xr:uid="{00000000-0005-0000-0000-00004F8E0000}"/>
    <cellStyle name="Note 6 3 5 11" xfId="36430" xr:uid="{00000000-0005-0000-0000-0000508E0000}"/>
    <cellStyle name="Note 6 3 5 11 2" xfId="36431" xr:uid="{00000000-0005-0000-0000-0000518E0000}"/>
    <cellStyle name="Note 6 3 5 11 2 2" xfId="36432" xr:uid="{00000000-0005-0000-0000-0000528E0000}"/>
    <cellStyle name="Note 6 3 5 11 3" xfId="36433" xr:uid="{00000000-0005-0000-0000-0000538E0000}"/>
    <cellStyle name="Note 6 3 5 12" xfId="36434" xr:uid="{00000000-0005-0000-0000-0000548E0000}"/>
    <cellStyle name="Note 6 3 5 12 2" xfId="36435" xr:uid="{00000000-0005-0000-0000-0000558E0000}"/>
    <cellStyle name="Note 6 3 5 12 2 2" xfId="36436" xr:uid="{00000000-0005-0000-0000-0000568E0000}"/>
    <cellStyle name="Note 6 3 5 12 3" xfId="36437" xr:uid="{00000000-0005-0000-0000-0000578E0000}"/>
    <cellStyle name="Note 6 3 5 13" xfId="36438" xr:uid="{00000000-0005-0000-0000-0000588E0000}"/>
    <cellStyle name="Note 6 3 5 13 2" xfId="36439" xr:uid="{00000000-0005-0000-0000-0000598E0000}"/>
    <cellStyle name="Note 6 3 5 13 2 2" xfId="36440" xr:uid="{00000000-0005-0000-0000-00005A8E0000}"/>
    <cellStyle name="Note 6 3 5 13 3" xfId="36441" xr:uid="{00000000-0005-0000-0000-00005B8E0000}"/>
    <cellStyle name="Note 6 3 5 14" xfId="36442" xr:uid="{00000000-0005-0000-0000-00005C8E0000}"/>
    <cellStyle name="Note 6 3 5 14 2" xfId="36443" xr:uid="{00000000-0005-0000-0000-00005D8E0000}"/>
    <cellStyle name="Note 6 3 5 14 2 2" xfId="36444" xr:uid="{00000000-0005-0000-0000-00005E8E0000}"/>
    <cellStyle name="Note 6 3 5 14 3" xfId="36445" xr:uid="{00000000-0005-0000-0000-00005F8E0000}"/>
    <cellStyle name="Note 6 3 5 15" xfId="36446" xr:uid="{00000000-0005-0000-0000-0000608E0000}"/>
    <cellStyle name="Note 6 3 5 15 2" xfId="36447" xr:uid="{00000000-0005-0000-0000-0000618E0000}"/>
    <cellStyle name="Note 6 3 5 15 2 2" xfId="36448" xr:uid="{00000000-0005-0000-0000-0000628E0000}"/>
    <cellStyle name="Note 6 3 5 15 3" xfId="36449" xr:uid="{00000000-0005-0000-0000-0000638E0000}"/>
    <cellStyle name="Note 6 3 5 16" xfId="36450" xr:uid="{00000000-0005-0000-0000-0000648E0000}"/>
    <cellStyle name="Note 6 3 5 16 2" xfId="36451" xr:uid="{00000000-0005-0000-0000-0000658E0000}"/>
    <cellStyle name="Note 6 3 5 16 2 2" xfId="36452" xr:uid="{00000000-0005-0000-0000-0000668E0000}"/>
    <cellStyle name="Note 6 3 5 16 3" xfId="36453" xr:uid="{00000000-0005-0000-0000-0000678E0000}"/>
    <cellStyle name="Note 6 3 5 17" xfId="36454" xr:uid="{00000000-0005-0000-0000-0000688E0000}"/>
    <cellStyle name="Note 6 3 5 17 2" xfId="36455" xr:uid="{00000000-0005-0000-0000-0000698E0000}"/>
    <cellStyle name="Note 6 3 5 17 2 2" xfId="36456" xr:uid="{00000000-0005-0000-0000-00006A8E0000}"/>
    <cellStyle name="Note 6 3 5 17 3" xfId="36457" xr:uid="{00000000-0005-0000-0000-00006B8E0000}"/>
    <cellStyle name="Note 6 3 5 18" xfId="36458" xr:uid="{00000000-0005-0000-0000-00006C8E0000}"/>
    <cellStyle name="Note 6 3 5 18 2" xfId="36459" xr:uid="{00000000-0005-0000-0000-00006D8E0000}"/>
    <cellStyle name="Note 6 3 5 18 2 2" xfId="36460" xr:uid="{00000000-0005-0000-0000-00006E8E0000}"/>
    <cellStyle name="Note 6 3 5 18 3" xfId="36461" xr:uid="{00000000-0005-0000-0000-00006F8E0000}"/>
    <cellStyle name="Note 6 3 5 19" xfId="36462" xr:uid="{00000000-0005-0000-0000-0000708E0000}"/>
    <cellStyle name="Note 6 3 5 19 2" xfId="36463" xr:uid="{00000000-0005-0000-0000-0000718E0000}"/>
    <cellStyle name="Note 6 3 5 19 2 2" xfId="36464" xr:uid="{00000000-0005-0000-0000-0000728E0000}"/>
    <cellStyle name="Note 6 3 5 19 3" xfId="36465" xr:uid="{00000000-0005-0000-0000-0000738E0000}"/>
    <cellStyle name="Note 6 3 5 2" xfId="36466" xr:uid="{00000000-0005-0000-0000-0000748E0000}"/>
    <cellStyle name="Note 6 3 5 2 2" xfId="36467" xr:uid="{00000000-0005-0000-0000-0000758E0000}"/>
    <cellStyle name="Note 6 3 5 2 2 2" xfId="36468" xr:uid="{00000000-0005-0000-0000-0000768E0000}"/>
    <cellStyle name="Note 6 3 5 2 3" xfId="36469" xr:uid="{00000000-0005-0000-0000-0000778E0000}"/>
    <cellStyle name="Note 6 3 5 2 4" xfId="36470" xr:uid="{00000000-0005-0000-0000-0000788E0000}"/>
    <cellStyle name="Note 6 3 5 20" xfId="36471" xr:uid="{00000000-0005-0000-0000-0000798E0000}"/>
    <cellStyle name="Note 6 3 5 20 2" xfId="36472" xr:uid="{00000000-0005-0000-0000-00007A8E0000}"/>
    <cellStyle name="Note 6 3 5 20 2 2" xfId="36473" xr:uid="{00000000-0005-0000-0000-00007B8E0000}"/>
    <cellStyle name="Note 6 3 5 20 3" xfId="36474" xr:uid="{00000000-0005-0000-0000-00007C8E0000}"/>
    <cellStyle name="Note 6 3 5 21" xfId="36475" xr:uid="{00000000-0005-0000-0000-00007D8E0000}"/>
    <cellStyle name="Note 6 3 5 21 2" xfId="36476" xr:uid="{00000000-0005-0000-0000-00007E8E0000}"/>
    <cellStyle name="Note 6 3 5 22" xfId="36477" xr:uid="{00000000-0005-0000-0000-00007F8E0000}"/>
    <cellStyle name="Note 6 3 5 23" xfId="36478" xr:uid="{00000000-0005-0000-0000-0000808E0000}"/>
    <cellStyle name="Note 6 3 5 3" xfId="36479" xr:uid="{00000000-0005-0000-0000-0000818E0000}"/>
    <cellStyle name="Note 6 3 5 3 2" xfId="36480" xr:uid="{00000000-0005-0000-0000-0000828E0000}"/>
    <cellStyle name="Note 6 3 5 3 2 2" xfId="36481" xr:uid="{00000000-0005-0000-0000-0000838E0000}"/>
    <cellStyle name="Note 6 3 5 3 3" xfId="36482" xr:uid="{00000000-0005-0000-0000-0000848E0000}"/>
    <cellStyle name="Note 6 3 5 4" xfId="36483" xr:uid="{00000000-0005-0000-0000-0000858E0000}"/>
    <cellStyle name="Note 6 3 5 4 2" xfId="36484" xr:uid="{00000000-0005-0000-0000-0000868E0000}"/>
    <cellStyle name="Note 6 3 5 4 2 2" xfId="36485" xr:uid="{00000000-0005-0000-0000-0000878E0000}"/>
    <cellStyle name="Note 6 3 5 4 3" xfId="36486" xr:uid="{00000000-0005-0000-0000-0000888E0000}"/>
    <cellStyle name="Note 6 3 5 5" xfId="36487" xr:uid="{00000000-0005-0000-0000-0000898E0000}"/>
    <cellStyle name="Note 6 3 5 5 2" xfId="36488" xr:uid="{00000000-0005-0000-0000-00008A8E0000}"/>
    <cellStyle name="Note 6 3 5 5 2 2" xfId="36489" xr:uid="{00000000-0005-0000-0000-00008B8E0000}"/>
    <cellStyle name="Note 6 3 5 5 3" xfId="36490" xr:uid="{00000000-0005-0000-0000-00008C8E0000}"/>
    <cellStyle name="Note 6 3 5 6" xfId="36491" xr:uid="{00000000-0005-0000-0000-00008D8E0000}"/>
    <cellStyle name="Note 6 3 5 6 2" xfId="36492" xr:uid="{00000000-0005-0000-0000-00008E8E0000}"/>
    <cellStyle name="Note 6 3 5 6 2 2" xfId="36493" xr:uid="{00000000-0005-0000-0000-00008F8E0000}"/>
    <cellStyle name="Note 6 3 5 6 3" xfId="36494" xr:uid="{00000000-0005-0000-0000-0000908E0000}"/>
    <cellStyle name="Note 6 3 5 7" xfId="36495" xr:uid="{00000000-0005-0000-0000-0000918E0000}"/>
    <cellStyle name="Note 6 3 5 7 2" xfId="36496" xr:uid="{00000000-0005-0000-0000-0000928E0000}"/>
    <cellStyle name="Note 6 3 5 7 2 2" xfId="36497" xr:uid="{00000000-0005-0000-0000-0000938E0000}"/>
    <cellStyle name="Note 6 3 5 7 3" xfId="36498" xr:uid="{00000000-0005-0000-0000-0000948E0000}"/>
    <cellStyle name="Note 6 3 5 8" xfId="36499" xr:uid="{00000000-0005-0000-0000-0000958E0000}"/>
    <cellStyle name="Note 6 3 5 8 2" xfId="36500" xr:uid="{00000000-0005-0000-0000-0000968E0000}"/>
    <cellStyle name="Note 6 3 5 8 2 2" xfId="36501" xr:uid="{00000000-0005-0000-0000-0000978E0000}"/>
    <cellStyle name="Note 6 3 5 8 3" xfId="36502" xr:uid="{00000000-0005-0000-0000-0000988E0000}"/>
    <cellStyle name="Note 6 3 5 9" xfId="36503" xr:uid="{00000000-0005-0000-0000-0000998E0000}"/>
    <cellStyle name="Note 6 3 5 9 2" xfId="36504" xr:uid="{00000000-0005-0000-0000-00009A8E0000}"/>
    <cellStyle name="Note 6 3 5 9 2 2" xfId="36505" xr:uid="{00000000-0005-0000-0000-00009B8E0000}"/>
    <cellStyle name="Note 6 3 5 9 3" xfId="36506" xr:uid="{00000000-0005-0000-0000-00009C8E0000}"/>
    <cellStyle name="Note 6 3 6" xfId="36507" xr:uid="{00000000-0005-0000-0000-00009D8E0000}"/>
    <cellStyle name="Note 6 3 6 2" xfId="36508" xr:uid="{00000000-0005-0000-0000-00009E8E0000}"/>
    <cellStyle name="Note 6 3 6 2 2" xfId="36509" xr:uid="{00000000-0005-0000-0000-00009F8E0000}"/>
    <cellStyle name="Note 6 3 6 3" xfId="36510" xr:uid="{00000000-0005-0000-0000-0000A08E0000}"/>
    <cellStyle name="Note 6 3 6 4" xfId="36511" xr:uid="{00000000-0005-0000-0000-0000A18E0000}"/>
    <cellStyle name="Note 6 3 7" xfId="36512" xr:uid="{00000000-0005-0000-0000-0000A28E0000}"/>
    <cellStyle name="Note 6 3 7 2" xfId="36513" xr:uid="{00000000-0005-0000-0000-0000A38E0000}"/>
    <cellStyle name="Note 6 3 7 2 2" xfId="36514" xr:uid="{00000000-0005-0000-0000-0000A48E0000}"/>
    <cellStyle name="Note 6 3 7 3" xfId="36515" xr:uid="{00000000-0005-0000-0000-0000A58E0000}"/>
    <cellStyle name="Note 6 3 8" xfId="36516" xr:uid="{00000000-0005-0000-0000-0000A68E0000}"/>
    <cellStyle name="Note 6 3 8 2" xfId="36517" xr:uid="{00000000-0005-0000-0000-0000A78E0000}"/>
    <cellStyle name="Note 6 3 8 2 2" xfId="36518" xr:uid="{00000000-0005-0000-0000-0000A88E0000}"/>
    <cellStyle name="Note 6 3 8 3" xfId="36519" xr:uid="{00000000-0005-0000-0000-0000A98E0000}"/>
    <cellStyle name="Note 6 3 9" xfId="36520" xr:uid="{00000000-0005-0000-0000-0000AA8E0000}"/>
    <cellStyle name="Note 6 3 9 2" xfId="36521" xr:uid="{00000000-0005-0000-0000-0000AB8E0000}"/>
    <cellStyle name="Note 6 3 9 2 2" xfId="36522" xr:uid="{00000000-0005-0000-0000-0000AC8E0000}"/>
    <cellStyle name="Note 6 3 9 3" xfId="36523" xr:uid="{00000000-0005-0000-0000-0000AD8E0000}"/>
    <cellStyle name="Note 6 4" xfId="36524" xr:uid="{00000000-0005-0000-0000-0000AE8E0000}"/>
    <cellStyle name="Note 6 4 10" xfId="36525" xr:uid="{00000000-0005-0000-0000-0000AF8E0000}"/>
    <cellStyle name="Note 6 4 10 2" xfId="36526" xr:uid="{00000000-0005-0000-0000-0000B08E0000}"/>
    <cellStyle name="Note 6 4 10 2 2" xfId="36527" xr:uid="{00000000-0005-0000-0000-0000B18E0000}"/>
    <cellStyle name="Note 6 4 10 3" xfId="36528" xr:uid="{00000000-0005-0000-0000-0000B28E0000}"/>
    <cellStyle name="Note 6 4 11" xfId="36529" xr:uid="{00000000-0005-0000-0000-0000B38E0000}"/>
    <cellStyle name="Note 6 4 11 2" xfId="36530" xr:uid="{00000000-0005-0000-0000-0000B48E0000}"/>
    <cellStyle name="Note 6 4 11 2 2" xfId="36531" xr:uid="{00000000-0005-0000-0000-0000B58E0000}"/>
    <cellStyle name="Note 6 4 11 3" xfId="36532" xr:uid="{00000000-0005-0000-0000-0000B68E0000}"/>
    <cellStyle name="Note 6 4 12" xfId="36533" xr:uid="{00000000-0005-0000-0000-0000B78E0000}"/>
    <cellStyle name="Note 6 4 12 2" xfId="36534" xr:uid="{00000000-0005-0000-0000-0000B88E0000}"/>
    <cellStyle name="Note 6 4 12 2 2" xfId="36535" xr:uid="{00000000-0005-0000-0000-0000B98E0000}"/>
    <cellStyle name="Note 6 4 12 3" xfId="36536" xr:uid="{00000000-0005-0000-0000-0000BA8E0000}"/>
    <cellStyle name="Note 6 4 13" xfId="36537" xr:uid="{00000000-0005-0000-0000-0000BB8E0000}"/>
    <cellStyle name="Note 6 4 13 2" xfId="36538" xr:uid="{00000000-0005-0000-0000-0000BC8E0000}"/>
    <cellStyle name="Note 6 4 13 2 2" xfId="36539" xr:uid="{00000000-0005-0000-0000-0000BD8E0000}"/>
    <cellStyle name="Note 6 4 13 3" xfId="36540" xr:uid="{00000000-0005-0000-0000-0000BE8E0000}"/>
    <cellStyle name="Note 6 4 14" xfId="36541" xr:uid="{00000000-0005-0000-0000-0000BF8E0000}"/>
    <cellStyle name="Note 6 4 14 2" xfId="36542" xr:uid="{00000000-0005-0000-0000-0000C08E0000}"/>
    <cellStyle name="Note 6 4 14 2 2" xfId="36543" xr:uid="{00000000-0005-0000-0000-0000C18E0000}"/>
    <cellStyle name="Note 6 4 14 3" xfId="36544" xr:uid="{00000000-0005-0000-0000-0000C28E0000}"/>
    <cellStyle name="Note 6 4 15" xfId="36545" xr:uid="{00000000-0005-0000-0000-0000C38E0000}"/>
    <cellStyle name="Note 6 4 15 2" xfId="36546" xr:uid="{00000000-0005-0000-0000-0000C48E0000}"/>
    <cellStyle name="Note 6 4 15 2 2" xfId="36547" xr:uid="{00000000-0005-0000-0000-0000C58E0000}"/>
    <cellStyle name="Note 6 4 15 3" xfId="36548" xr:uid="{00000000-0005-0000-0000-0000C68E0000}"/>
    <cellStyle name="Note 6 4 16" xfId="36549" xr:uid="{00000000-0005-0000-0000-0000C78E0000}"/>
    <cellStyle name="Note 6 4 16 2" xfId="36550" xr:uid="{00000000-0005-0000-0000-0000C88E0000}"/>
    <cellStyle name="Note 6 4 16 2 2" xfId="36551" xr:uid="{00000000-0005-0000-0000-0000C98E0000}"/>
    <cellStyle name="Note 6 4 16 3" xfId="36552" xr:uid="{00000000-0005-0000-0000-0000CA8E0000}"/>
    <cellStyle name="Note 6 4 17" xfId="36553" xr:uid="{00000000-0005-0000-0000-0000CB8E0000}"/>
    <cellStyle name="Note 6 4 17 2" xfId="36554" xr:uid="{00000000-0005-0000-0000-0000CC8E0000}"/>
    <cellStyle name="Note 6 4 17 2 2" xfId="36555" xr:uid="{00000000-0005-0000-0000-0000CD8E0000}"/>
    <cellStyle name="Note 6 4 17 3" xfId="36556" xr:uid="{00000000-0005-0000-0000-0000CE8E0000}"/>
    <cellStyle name="Note 6 4 18" xfId="36557" xr:uid="{00000000-0005-0000-0000-0000CF8E0000}"/>
    <cellStyle name="Note 6 4 18 2" xfId="36558" xr:uid="{00000000-0005-0000-0000-0000D08E0000}"/>
    <cellStyle name="Note 6 4 19" xfId="36559" xr:uid="{00000000-0005-0000-0000-0000D18E0000}"/>
    <cellStyle name="Note 6 4 2" xfId="36560" xr:uid="{00000000-0005-0000-0000-0000D28E0000}"/>
    <cellStyle name="Note 6 4 2 10" xfId="36561" xr:uid="{00000000-0005-0000-0000-0000D38E0000}"/>
    <cellStyle name="Note 6 4 2 10 2" xfId="36562" xr:uid="{00000000-0005-0000-0000-0000D48E0000}"/>
    <cellStyle name="Note 6 4 2 10 2 2" xfId="36563" xr:uid="{00000000-0005-0000-0000-0000D58E0000}"/>
    <cellStyle name="Note 6 4 2 10 3" xfId="36564" xr:uid="{00000000-0005-0000-0000-0000D68E0000}"/>
    <cellStyle name="Note 6 4 2 11" xfId="36565" xr:uid="{00000000-0005-0000-0000-0000D78E0000}"/>
    <cellStyle name="Note 6 4 2 11 2" xfId="36566" xr:uid="{00000000-0005-0000-0000-0000D88E0000}"/>
    <cellStyle name="Note 6 4 2 11 2 2" xfId="36567" xr:uid="{00000000-0005-0000-0000-0000D98E0000}"/>
    <cellStyle name="Note 6 4 2 11 3" xfId="36568" xr:uid="{00000000-0005-0000-0000-0000DA8E0000}"/>
    <cellStyle name="Note 6 4 2 12" xfId="36569" xr:uid="{00000000-0005-0000-0000-0000DB8E0000}"/>
    <cellStyle name="Note 6 4 2 12 2" xfId="36570" xr:uid="{00000000-0005-0000-0000-0000DC8E0000}"/>
    <cellStyle name="Note 6 4 2 12 2 2" xfId="36571" xr:uid="{00000000-0005-0000-0000-0000DD8E0000}"/>
    <cellStyle name="Note 6 4 2 12 3" xfId="36572" xr:uid="{00000000-0005-0000-0000-0000DE8E0000}"/>
    <cellStyle name="Note 6 4 2 13" xfId="36573" xr:uid="{00000000-0005-0000-0000-0000DF8E0000}"/>
    <cellStyle name="Note 6 4 2 13 2" xfId="36574" xr:uid="{00000000-0005-0000-0000-0000E08E0000}"/>
    <cellStyle name="Note 6 4 2 13 2 2" xfId="36575" xr:uid="{00000000-0005-0000-0000-0000E18E0000}"/>
    <cellStyle name="Note 6 4 2 13 3" xfId="36576" xr:uid="{00000000-0005-0000-0000-0000E28E0000}"/>
    <cellStyle name="Note 6 4 2 14" xfId="36577" xr:uid="{00000000-0005-0000-0000-0000E38E0000}"/>
    <cellStyle name="Note 6 4 2 14 2" xfId="36578" xr:uid="{00000000-0005-0000-0000-0000E48E0000}"/>
    <cellStyle name="Note 6 4 2 14 2 2" xfId="36579" xr:uid="{00000000-0005-0000-0000-0000E58E0000}"/>
    <cellStyle name="Note 6 4 2 14 3" xfId="36580" xr:uid="{00000000-0005-0000-0000-0000E68E0000}"/>
    <cellStyle name="Note 6 4 2 15" xfId="36581" xr:uid="{00000000-0005-0000-0000-0000E78E0000}"/>
    <cellStyle name="Note 6 4 2 15 2" xfId="36582" xr:uid="{00000000-0005-0000-0000-0000E88E0000}"/>
    <cellStyle name="Note 6 4 2 15 2 2" xfId="36583" xr:uid="{00000000-0005-0000-0000-0000E98E0000}"/>
    <cellStyle name="Note 6 4 2 15 3" xfId="36584" xr:uid="{00000000-0005-0000-0000-0000EA8E0000}"/>
    <cellStyle name="Note 6 4 2 16" xfId="36585" xr:uid="{00000000-0005-0000-0000-0000EB8E0000}"/>
    <cellStyle name="Note 6 4 2 16 2" xfId="36586" xr:uid="{00000000-0005-0000-0000-0000EC8E0000}"/>
    <cellStyle name="Note 6 4 2 16 2 2" xfId="36587" xr:uid="{00000000-0005-0000-0000-0000ED8E0000}"/>
    <cellStyle name="Note 6 4 2 16 3" xfId="36588" xr:uid="{00000000-0005-0000-0000-0000EE8E0000}"/>
    <cellStyle name="Note 6 4 2 17" xfId="36589" xr:uid="{00000000-0005-0000-0000-0000EF8E0000}"/>
    <cellStyle name="Note 6 4 2 17 2" xfId="36590" xr:uid="{00000000-0005-0000-0000-0000F08E0000}"/>
    <cellStyle name="Note 6 4 2 17 2 2" xfId="36591" xr:uid="{00000000-0005-0000-0000-0000F18E0000}"/>
    <cellStyle name="Note 6 4 2 17 3" xfId="36592" xr:uid="{00000000-0005-0000-0000-0000F28E0000}"/>
    <cellStyle name="Note 6 4 2 18" xfId="36593" xr:uid="{00000000-0005-0000-0000-0000F38E0000}"/>
    <cellStyle name="Note 6 4 2 18 2" xfId="36594" xr:uid="{00000000-0005-0000-0000-0000F48E0000}"/>
    <cellStyle name="Note 6 4 2 18 2 2" xfId="36595" xr:uid="{00000000-0005-0000-0000-0000F58E0000}"/>
    <cellStyle name="Note 6 4 2 18 3" xfId="36596" xr:uid="{00000000-0005-0000-0000-0000F68E0000}"/>
    <cellStyle name="Note 6 4 2 19" xfId="36597" xr:uid="{00000000-0005-0000-0000-0000F78E0000}"/>
    <cellStyle name="Note 6 4 2 19 2" xfId="36598" xr:uid="{00000000-0005-0000-0000-0000F88E0000}"/>
    <cellStyle name="Note 6 4 2 19 2 2" xfId="36599" xr:uid="{00000000-0005-0000-0000-0000F98E0000}"/>
    <cellStyle name="Note 6 4 2 19 3" xfId="36600" xr:uid="{00000000-0005-0000-0000-0000FA8E0000}"/>
    <cellStyle name="Note 6 4 2 2" xfId="36601" xr:uid="{00000000-0005-0000-0000-0000FB8E0000}"/>
    <cellStyle name="Note 6 4 2 2 2" xfId="36602" xr:uid="{00000000-0005-0000-0000-0000FC8E0000}"/>
    <cellStyle name="Note 6 4 2 2 2 2" xfId="36603" xr:uid="{00000000-0005-0000-0000-0000FD8E0000}"/>
    <cellStyle name="Note 6 4 2 2 2 2 2" xfId="36604" xr:uid="{00000000-0005-0000-0000-0000FE8E0000}"/>
    <cellStyle name="Note 6 4 2 2 2 3" xfId="36605" xr:uid="{00000000-0005-0000-0000-0000FF8E0000}"/>
    <cellStyle name="Note 6 4 2 2 2 4" xfId="36606" xr:uid="{00000000-0005-0000-0000-0000008F0000}"/>
    <cellStyle name="Note 6 4 2 2 3" xfId="36607" xr:uid="{00000000-0005-0000-0000-0000018F0000}"/>
    <cellStyle name="Note 6 4 2 2 3 2" xfId="36608" xr:uid="{00000000-0005-0000-0000-0000028F0000}"/>
    <cellStyle name="Note 6 4 2 2 4" xfId="36609" xr:uid="{00000000-0005-0000-0000-0000038F0000}"/>
    <cellStyle name="Note 6 4 2 2 5" xfId="36610" xr:uid="{00000000-0005-0000-0000-0000048F0000}"/>
    <cellStyle name="Note 6 4 2 20" xfId="36611" xr:uid="{00000000-0005-0000-0000-0000058F0000}"/>
    <cellStyle name="Note 6 4 2 20 2" xfId="36612" xr:uid="{00000000-0005-0000-0000-0000068F0000}"/>
    <cellStyle name="Note 6 4 2 20 2 2" xfId="36613" xr:uid="{00000000-0005-0000-0000-0000078F0000}"/>
    <cellStyle name="Note 6 4 2 20 3" xfId="36614" xr:uid="{00000000-0005-0000-0000-0000088F0000}"/>
    <cellStyle name="Note 6 4 2 21" xfId="36615" xr:uid="{00000000-0005-0000-0000-0000098F0000}"/>
    <cellStyle name="Note 6 4 2 21 2" xfId="36616" xr:uid="{00000000-0005-0000-0000-00000A8F0000}"/>
    <cellStyle name="Note 6 4 2 22" xfId="36617" xr:uid="{00000000-0005-0000-0000-00000B8F0000}"/>
    <cellStyle name="Note 6 4 2 23" xfId="36618" xr:uid="{00000000-0005-0000-0000-00000C8F0000}"/>
    <cellStyle name="Note 6 4 2 3" xfId="36619" xr:uid="{00000000-0005-0000-0000-00000D8F0000}"/>
    <cellStyle name="Note 6 4 2 3 2" xfId="36620" xr:uid="{00000000-0005-0000-0000-00000E8F0000}"/>
    <cellStyle name="Note 6 4 2 3 2 2" xfId="36621" xr:uid="{00000000-0005-0000-0000-00000F8F0000}"/>
    <cellStyle name="Note 6 4 2 3 2 3" xfId="36622" xr:uid="{00000000-0005-0000-0000-0000108F0000}"/>
    <cellStyle name="Note 6 4 2 3 3" xfId="36623" xr:uid="{00000000-0005-0000-0000-0000118F0000}"/>
    <cellStyle name="Note 6 4 2 3 3 2" xfId="36624" xr:uid="{00000000-0005-0000-0000-0000128F0000}"/>
    <cellStyle name="Note 6 4 2 3 4" xfId="36625" xr:uid="{00000000-0005-0000-0000-0000138F0000}"/>
    <cellStyle name="Note 6 4 2 4" xfId="36626" xr:uid="{00000000-0005-0000-0000-0000148F0000}"/>
    <cellStyle name="Note 6 4 2 4 2" xfId="36627" xr:uid="{00000000-0005-0000-0000-0000158F0000}"/>
    <cellStyle name="Note 6 4 2 4 2 2" xfId="36628" xr:uid="{00000000-0005-0000-0000-0000168F0000}"/>
    <cellStyle name="Note 6 4 2 4 3" xfId="36629" xr:uid="{00000000-0005-0000-0000-0000178F0000}"/>
    <cellStyle name="Note 6 4 2 4 4" xfId="36630" xr:uid="{00000000-0005-0000-0000-0000188F0000}"/>
    <cellStyle name="Note 6 4 2 5" xfId="36631" xr:uid="{00000000-0005-0000-0000-0000198F0000}"/>
    <cellStyle name="Note 6 4 2 5 2" xfId="36632" xr:uid="{00000000-0005-0000-0000-00001A8F0000}"/>
    <cellStyle name="Note 6 4 2 5 2 2" xfId="36633" xr:uid="{00000000-0005-0000-0000-00001B8F0000}"/>
    <cellStyle name="Note 6 4 2 5 3" xfId="36634" xr:uid="{00000000-0005-0000-0000-00001C8F0000}"/>
    <cellStyle name="Note 6 4 2 5 4" xfId="36635" xr:uid="{00000000-0005-0000-0000-00001D8F0000}"/>
    <cellStyle name="Note 6 4 2 6" xfId="36636" xr:uid="{00000000-0005-0000-0000-00001E8F0000}"/>
    <cellStyle name="Note 6 4 2 6 2" xfId="36637" xr:uid="{00000000-0005-0000-0000-00001F8F0000}"/>
    <cellStyle name="Note 6 4 2 6 2 2" xfId="36638" xr:uid="{00000000-0005-0000-0000-0000208F0000}"/>
    <cellStyle name="Note 6 4 2 6 3" xfId="36639" xr:uid="{00000000-0005-0000-0000-0000218F0000}"/>
    <cellStyle name="Note 6 4 2 7" xfId="36640" xr:uid="{00000000-0005-0000-0000-0000228F0000}"/>
    <cellStyle name="Note 6 4 2 7 2" xfId="36641" xr:uid="{00000000-0005-0000-0000-0000238F0000}"/>
    <cellStyle name="Note 6 4 2 7 2 2" xfId="36642" xr:uid="{00000000-0005-0000-0000-0000248F0000}"/>
    <cellStyle name="Note 6 4 2 7 3" xfId="36643" xr:uid="{00000000-0005-0000-0000-0000258F0000}"/>
    <cellStyle name="Note 6 4 2 8" xfId="36644" xr:uid="{00000000-0005-0000-0000-0000268F0000}"/>
    <cellStyle name="Note 6 4 2 8 2" xfId="36645" xr:uid="{00000000-0005-0000-0000-0000278F0000}"/>
    <cellStyle name="Note 6 4 2 8 2 2" xfId="36646" xr:uid="{00000000-0005-0000-0000-0000288F0000}"/>
    <cellStyle name="Note 6 4 2 8 3" xfId="36647" xr:uid="{00000000-0005-0000-0000-0000298F0000}"/>
    <cellStyle name="Note 6 4 2 9" xfId="36648" xr:uid="{00000000-0005-0000-0000-00002A8F0000}"/>
    <cellStyle name="Note 6 4 2 9 2" xfId="36649" xr:uid="{00000000-0005-0000-0000-00002B8F0000}"/>
    <cellStyle name="Note 6 4 2 9 2 2" xfId="36650" xr:uid="{00000000-0005-0000-0000-00002C8F0000}"/>
    <cellStyle name="Note 6 4 2 9 3" xfId="36651" xr:uid="{00000000-0005-0000-0000-00002D8F0000}"/>
    <cellStyle name="Note 6 4 20" xfId="36652" xr:uid="{00000000-0005-0000-0000-00002E8F0000}"/>
    <cellStyle name="Note 6 4 3" xfId="36653" xr:uid="{00000000-0005-0000-0000-00002F8F0000}"/>
    <cellStyle name="Note 6 4 3 2" xfId="36654" xr:uid="{00000000-0005-0000-0000-0000308F0000}"/>
    <cellStyle name="Note 6 4 3 2 2" xfId="36655" xr:uid="{00000000-0005-0000-0000-0000318F0000}"/>
    <cellStyle name="Note 6 4 3 2 2 2" xfId="36656" xr:uid="{00000000-0005-0000-0000-0000328F0000}"/>
    <cellStyle name="Note 6 4 3 2 3" xfId="36657" xr:uid="{00000000-0005-0000-0000-0000338F0000}"/>
    <cellStyle name="Note 6 4 3 2 4" xfId="36658" xr:uid="{00000000-0005-0000-0000-0000348F0000}"/>
    <cellStyle name="Note 6 4 3 3" xfId="36659" xr:uid="{00000000-0005-0000-0000-0000358F0000}"/>
    <cellStyle name="Note 6 4 3 3 2" xfId="36660" xr:uid="{00000000-0005-0000-0000-0000368F0000}"/>
    <cellStyle name="Note 6 4 3 4" xfId="36661" xr:uid="{00000000-0005-0000-0000-0000378F0000}"/>
    <cellStyle name="Note 6 4 3 5" xfId="36662" xr:uid="{00000000-0005-0000-0000-0000388F0000}"/>
    <cellStyle name="Note 6 4 4" xfId="36663" xr:uid="{00000000-0005-0000-0000-0000398F0000}"/>
    <cellStyle name="Note 6 4 4 2" xfId="36664" xr:uid="{00000000-0005-0000-0000-00003A8F0000}"/>
    <cellStyle name="Note 6 4 4 2 2" xfId="36665" xr:uid="{00000000-0005-0000-0000-00003B8F0000}"/>
    <cellStyle name="Note 6 4 4 2 3" xfId="36666" xr:uid="{00000000-0005-0000-0000-00003C8F0000}"/>
    <cellStyle name="Note 6 4 4 3" xfId="36667" xr:uid="{00000000-0005-0000-0000-00003D8F0000}"/>
    <cellStyle name="Note 6 4 4 3 2" xfId="36668" xr:uid="{00000000-0005-0000-0000-00003E8F0000}"/>
    <cellStyle name="Note 6 4 4 4" xfId="36669" xr:uid="{00000000-0005-0000-0000-00003F8F0000}"/>
    <cellStyle name="Note 6 4 5" xfId="36670" xr:uid="{00000000-0005-0000-0000-0000408F0000}"/>
    <cellStyle name="Note 6 4 5 2" xfId="36671" xr:uid="{00000000-0005-0000-0000-0000418F0000}"/>
    <cellStyle name="Note 6 4 5 2 2" xfId="36672" xr:uid="{00000000-0005-0000-0000-0000428F0000}"/>
    <cellStyle name="Note 6 4 5 2 3" xfId="36673" xr:uid="{00000000-0005-0000-0000-0000438F0000}"/>
    <cellStyle name="Note 6 4 5 3" xfId="36674" xr:uid="{00000000-0005-0000-0000-0000448F0000}"/>
    <cellStyle name="Note 6 4 5 4" xfId="36675" xr:uid="{00000000-0005-0000-0000-0000458F0000}"/>
    <cellStyle name="Note 6 4 6" xfId="36676" xr:uid="{00000000-0005-0000-0000-0000468F0000}"/>
    <cellStyle name="Note 6 4 6 2" xfId="36677" xr:uid="{00000000-0005-0000-0000-0000478F0000}"/>
    <cellStyle name="Note 6 4 6 2 2" xfId="36678" xr:uid="{00000000-0005-0000-0000-0000488F0000}"/>
    <cellStyle name="Note 6 4 6 3" xfId="36679" xr:uid="{00000000-0005-0000-0000-0000498F0000}"/>
    <cellStyle name="Note 6 4 6 4" xfId="36680" xr:uid="{00000000-0005-0000-0000-00004A8F0000}"/>
    <cellStyle name="Note 6 4 7" xfId="36681" xr:uid="{00000000-0005-0000-0000-00004B8F0000}"/>
    <cellStyle name="Note 6 4 7 2" xfId="36682" xr:uid="{00000000-0005-0000-0000-00004C8F0000}"/>
    <cellStyle name="Note 6 4 7 2 2" xfId="36683" xr:uid="{00000000-0005-0000-0000-00004D8F0000}"/>
    <cellStyle name="Note 6 4 7 3" xfId="36684" xr:uid="{00000000-0005-0000-0000-00004E8F0000}"/>
    <cellStyle name="Note 6 4 8" xfId="36685" xr:uid="{00000000-0005-0000-0000-00004F8F0000}"/>
    <cellStyle name="Note 6 4 8 2" xfId="36686" xr:uid="{00000000-0005-0000-0000-0000508F0000}"/>
    <cellStyle name="Note 6 4 8 2 2" xfId="36687" xr:uid="{00000000-0005-0000-0000-0000518F0000}"/>
    <cellStyle name="Note 6 4 8 3" xfId="36688" xr:uid="{00000000-0005-0000-0000-0000528F0000}"/>
    <cellStyle name="Note 6 4 9" xfId="36689" xr:uid="{00000000-0005-0000-0000-0000538F0000}"/>
    <cellStyle name="Note 6 4 9 2" xfId="36690" xr:uid="{00000000-0005-0000-0000-0000548F0000}"/>
    <cellStyle name="Note 6 4 9 2 2" xfId="36691" xr:uid="{00000000-0005-0000-0000-0000558F0000}"/>
    <cellStyle name="Note 6 4 9 3" xfId="36692" xr:uid="{00000000-0005-0000-0000-0000568F0000}"/>
    <cellStyle name="Note 6 5" xfId="36693" xr:uid="{00000000-0005-0000-0000-0000578F0000}"/>
    <cellStyle name="Note 6 5 10" xfId="36694" xr:uid="{00000000-0005-0000-0000-0000588F0000}"/>
    <cellStyle name="Note 6 5 10 2" xfId="36695" xr:uid="{00000000-0005-0000-0000-0000598F0000}"/>
    <cellStyle name="Note 6 5 10 2 2" xfId="36696" xr:uid="{00000000-0005-0000-0000-00005A8F0000}"/>
    <cellStyle name="Note 6 5 10 3" xfId="36697" xr:uid="{00000000-0005-0000-0000-00005B8F0000}"/>
    <cellStyle name="Note 6 5 11" xfId="36698" xr:uid="{00000000-0005-0000-0000-00005C8F0000}"/>
    <cellStyle name="Note 6 5 11 2" xfId="36699" xr:uid="{00000000-0005-0000-0000-00005D8F0000}"/>
    <cellStyle name="Note 6 5 11 2 2" xfId="36700" xr:uid="{00000000-0005-0000-0000-00005E8F0000}"/>
    <cellStyle name="Note 6 5 11 3" xfId="36701" xr:uid="{00000000-0005-0000-0000-00005F8F0000}"/>
    <cellStyle name="Note 6 5 12" xfId="36702" xr:uid="{00000000-0005-0000-0000-0000608F0000}"/>
    <cellStyle name="Note 6 5 12 2" xfId="36703" xr:uid="{00000000-0005-0000-0000-0000618F0000}"/>
    <cellStyle name="Note 6 5 12 2 2" xfId="36704" xr:uid="{00000000-0005-0000-0000-0000628F0000}"/>
    <cellStyle name="Note 6 5 12 3" xfId="36705" xr:uid="{00000000-0005-0000-0000-0000638F0000}"/>
    <cellStyle name="Note 6 5 13" xfId="36706" xr:uid="{00000000-0005-0000-0000-0000648F0000}"/>
    <cellStyle name="Note 6 5 13 2" xfId="36707" xr:uid="{00000000-0005-0000-0000-0000658F0000}"/>
    <cellStyle name="Note 6 5 13 2 2" xfId="36708" xr:uid="{00000000-0005-0000-0000-0000668F0000}"/>
    <cellStyle name="Note 6 5 13 3" xfId="36709" xr:uid="{00000000-0005-0000-0000-0000678F0000}"/>
    <cellStyle name="Note 6 5 14" xfId="36710" xr:uid="{00000000-0005-0000-0000-0000688F0000}"/>
    <cellStyle name="Note 6 5 14 2" xfId="36711" xr:uid="{00000000-0005-0000-0000-0000698F0000}"/>
    <cellStyle name="Note 6 5 14 2 2" xfId="36712" xr:uid="{00000000-0005-0000-0000-00006A8F0000}"/>
    <cellStyle name="Note 6 5 14 3" xfId="36713" xr:uid="{00000000-0005-0000-0000-00006B8F0000}"/>
    <cellStyle name="Note 6 5 15" xfId="36714" xr:uid="{00000000-0005-0000-0000-00006C8F0000}"/>
    <cellStyle name="Note 6 5 15 2" xfId="36715" xr:uid="{00000000-0005-0000-0000-00006D8F0000}"/>
    <cellStyle name="Note 6 5 15 2 2" xfId="36716" xr:uid="{00000000-0005-0000-0000-00006E8F0000}"/>
    <cellStyle name="Note 6 5 15 3" xfId="36717" xr:uid="{00000000-0005-0000-0000-00006F8F0000}"/>
    <cellStyle name="Note 6 5 16" xfId="36718" xr:uid="{00000000-0005-0000-0000-0000708F0000}"/>
    <cellStyle name="Note 6 5 16 2" xfId="36719" xr:uid="{00000000-0005-0000-0000-0000718F0000}"/>
    <cellStyle name="Note 6 5 16 2 2" xfId="36720" xr:uid="{00000000-0005-0000-0000-0000728F0000}"/>
    <cellStyle name="Note 6 5 16 3" xfId="36721" xr:uid="{00000000-0005-0000-0000-0000738F0000}"/>
    <cellStyle name="Note 6 5 17" xfId="36722" xr:uid="{00000000-0005-0000-0000-0000748F0000}"/>
    <cellStyle name="Note 6 5 17 2" xfId="36723" xr:uid="{00000000-0005-0000-0000-0000758F0000}"/>
    <cellStyle name="Note 6 5 17 2 2" xfId="36724" xr:uid="{00000000-0005-0000-0000-0000768F0000}"/>
    <cellStyle name="Note 6 5 17 3" xfId="36725" xr:uid="{00000000-0005-0000-0000-0000778F0000}"/>
    <cellStyle name="Note 6 5 18" xfId="36726" xr:uid="{00000000-0005-0000-0000-0000788F0000}"/>
    <cellStyle name="Note 6 5 18 2" xfId="36727" xr:uid="{00000000-0005-0000-0000-0000798F0000}"/>
    <cellStyle name="Note 6 5 19" xfId="36728" xr:uid="{00000000-0005-0000-0000-00007A8F0000}"/>
    <cellStyle name="Note 6 5 2" xfId="36729" xr:uid="{00000000-0005-0000-0000-00007B8F0000}"/>
    <cellStyle name="Note 6 5 2 10" xfId="36730" xr:uid="{00000000-0005-0000-0000-00007C8F0000}"/>
    <cellStyle name="Note 6 5 2 10 2" xfId="36731" xr:uid="{00000000-0005-0000-0000-00007D8F0000}"/>
    <cellStyle name="Note 6 5 2 10 2 2" xfId="36732" xr:uid="{00000000-0005-0000-0000-00007E8F0000}"/>
    <cellStyle name="Note 6 5 2 10 3" xfId="36733" xr:uid="{00000000-0005-0000-0000-00007F8F0000}"/>
    <cellStyle name="Note 6 5 2 11" xfId="36734" xr:uid="{00000000-0005-0000-0000-0000808F0000}"/>
    <cellStyle name="Note 6 5 2 11 2" xfId="36735" xr:uid="{00000000-0005-0000-0000-0000818F0000}"/>
    <cellStyle name="Note 6 5 2 11 2 2" xfId="36736" xr:uid="{00000000-0005-0000-0000-0000828F0000}"/>
    <cellStyle name="Note 6 5 2 11 3" xfId="36737" xr:uid="{00000000-0005-0000-0000-0000838F0000}"/>
    <cellStyle name="Note 6 5 2 12" xfId="36738" xr:uid="{00000000-0005-0000-0000-0000848F0000}"/>
    <cellStyle name="Note 6 5 2 12 2" xfId="36739" xr:uid="{00000000-0005-0000-0000-0000858F0000}"/>
    <cellStyle name="Note 6 5 2 12 2 2" xfId="36740" xr:uid="{00000000-0005-0000-0000-0000868F0000}"/>
    <cellStyle name="Note 6 5 2 12 3" xfId="36741" xr:uid="{00000000-0005-0000-0000-0000878F0000}"/>
    <cellStyle name="Note 6 5 2 13" xfId="36742" xr:uid="{00000000-0005-0000-0000-0000888F0000}"/>
    <cellStyle name="Note 6 5 2 13 2" xfId="36743" xr:uid="{00000000-0005-0000-0000-0000898F0000}"/>
    <cellStyle name="Note 6 5 2 13 2 2" xfId="36744" xr:uid="{00000000-0005-0000-0000-00008A8F0000}"/>
    <cellStyle name="Note 6 5 2 13 3" xfId="36745" xr:uid="{00000000-0005-0000-0000-00008B8F0000}"/>
    <cellStyle name="Note 6 5 2 14" xfId="36746" xr:uid="{00000000-0005-0000-0000-00008C8F0000}"/>
    <cellStyle name="Note 6 5 2 14 2" xfId="36747" xr:uid="{00000000-0005-0000-0000-00008D8F0000}"/>
    <cellStyle name="Note 6 5 2 14 2 2" xfId="36748" xr:uid="{00000000-0005-0000-0000-00008E8F0000}"/>
    <cellStyle name="Note 6 5 2 14 3" xfId="36749" xr:uid="{00000000-0005-0000-0000-00008F8F0000}"/>
    <cellStyle name="Note 6 5 2 15" xfId="36750" xr:uid="{00000000-0005-0000-0000-0000908F0000}"/>
    <cellStyle name="Note 6 5 2 15 2" xfId="36751" xr:uid="{00000000-0005-0000-0000-0000918F0000}"/>
    <cellStyle name="Note 6 5 2 15 2 2" xfId="36752" xr:uid="{00000000-0005-0000-0000-0000928F0000}"/>
    <cellStyle name="Note 6 5 2 15 3" xfId="36753" xr:uid="{00000000-0005-0000-0000-0000938F0000}"/>
    <cellStyle name="Note 6 5 2 16" xfId="36754" xr:uid="{00000000-0005-0000-0000-0000948F0000}"/>
    <cellStyle name="Note 6 5 2 16 2" xfId="36755" xr:uid="{00000000-0005-0000-0000-0000958F0000}"/>
    <cellStyle name="Note 6 5 2 16 2 2" xfId="36756" xr:uid="{00000000-0005-0000-0000-0000968F0000}"/>
    <cellStyle name="Note 6 5 2 16 3" xfId="36757" xr:uid="{00000000-0005-0000-0000-0000978F0000}"/>
    <cellStyle name="Note 6 5 2 17" xfId="36758" xr:uid="{00000000-0005-0000-0000-0000988F0000}"/>
    <cellStyle name="Note 6 5 2 17 2" xfId="36759" xr:uid="{00000000-0005-0000-0000-0000998F0000}"/>
    <cellStyle name="Note 6 5 2 17 2 2" xfId="36760" xr:uid="{00000000-0005-0000-0000-00009A8F0000}"/>
    <cellStyle name="Note 6 5 2 17 3" xfId="36761" xr:uid="{00000000-0005-0000-0000-00009B8F0000}"/>
    <cellStyle name="Note 6 5 2 18" xfId="36762" xr:uid="{00000000-0005-0000-0000-00009C8F0000}"/>
    <cellStyle name="Note 6 5 2 18 2" xfId="36763" xr:uid="{00000000-0005-0000-0000-00009D8F0000}"/>
    <cellStyle name="Note 6 5 2 18 2 2" xfId="36764" xr:uid="{00000000-0005-0000-0000-00009E8F0000}"/>
    <cellStyle name="Note 6 5 2 18 3" xfId="36765" xr:uid="{00000000-0005-0000-0000-00009F8F0000}"/>
    <cellStyle name="Note 6 5 2 19" xfId="36766" xr:uid="{00000000-0005-0000-0000-0000A08F0000}"/>
    <cellStyle name="Note 6 5 2 19 2" xfId="36767" xr:uid="{00000000-0005-0000-0000-0000A18F0000}"/>
    <cellStyle name="Note 6 5 2 19 2 2" xfId="36768" xr:uid="{00000000-0005-0000-0000-0000A28F0000}"/>
    <cellStyle name="Note 6 5 2 19 3" xfId="36769" xr:uid="{00000000-0005-0000-0000-0000A38F0000}"/>
    <cellStyle name="Note 6 5 2 2" xfId="36770" xr:uid="{00000000-0005-0000-0000-0000A48F0000}"/>
    <cellStyle name="Note 6 5 2 2 2" xfId="36771" xr:uid="{00000000-0005-0000-0000-0000A58F0000}"/>
    <cellStyle name="Note 6 5 2 2 2 2" xfId="36772" xr:uid="{00000000-0005-0000-0000-0000A68F0000}"/>
    <cellStyle name="Note 6 5 2 2 2 2 2" xfId="36773" xr:uid="{00000000-0005-0000-0000-0000A78F0000}"/>
    <cellStyle name="Note 6 5 2 2 2 3" xfId="36774" xr:uid="{00000000-0005-0000-0000-0000A88F0000}"/>
    <cellStyle name="Note 6 5 2 2 2 4" xfId="36775" xr:uid="{00000000-0005-0000-0000-0000A98F0000}"/>
    <cellStyle name="Note 6 5 2 2 3" xfId="36776" xr:uid="{00000000-0005-0000-0000-0000AA8F0000}"/>
    <cellStyle name="Note 6 5 2 2 3 2" xfId="36777" xr:uid="{00000000-0005-0000-0000-0000AB8F0000}"/>
    <cellStyle name="Note 6 5 2 2 4" xfId="36778" xr:uid="{00000000-0005-0000-0000-0000AC8F0000}"/>
    <cellStyle name="Note 6 5 2 2 5" xfId="36779" xr:uid="{00000000-0005-0000-0000-0000AD8F0000}"/>
    <cellStyle name="Note 6 5 2 20" xfId="36780" xr:uid="{00000000-0005-0000-0000-0000AE8F0000}"/>
    <cellStyle name="Note 6 5 2 20 2" xfId="36781" xr:uid="{00000000-0005-0000-0000-0000AF8F0000}"/>
    <cellStyle name="Note 6 5 2 20 2 2" xfId="36782" xr:uid="{00000000-0005-0000-0000-0000B08F0000}"/>
    <cellStyle name="Note 6 5 2 20 3" xfId="36783" xr:uid="{00000000-0005-0000-0000-0000B18F0000}"/>
    <cellStyle name="Note 6 5 2 21" xfId="36784" xr:uid="{00000000-0005-0000-0000-0000B28F0000}"/>
    <cellStyle name="Note 6 5 2 21 2" xfId="36785" xr:uid="{00000000-0005-0000-0000-0000B38F0000}"/>
    <cellStyle name="Note 6 5 2 22" xfId="36786" xr:uid="{00000000-0005-0000-0000-0000B48F0000}"/>
    <cellStyle name="Note 6 5 2 23" xfId="36787" xr:uid="{00000000-0005-0000-0000-0000B58F0000}"/>
    <cellStyle name="Note 6 5 2 3" xfId="36788" xr:uid="{00000000-0005-0000-0000-0000B68F0000}"/>
    <cellStyle name="Note 6 5 2 3 2" xfId="36789" xr:uid="{00000000-0005-0000-0000-0000B78F0000}"/>
    <cellStyle name="Note 6 5 2 3 2 2" xfId="36790" xr:uid="{00000000-0005-0000-0000-0000B88F0000}"/>
    <cellStyle name="Note 6 5 2 3 2 3" xfId="36791" xr:uid="{00000000-0005-0000-0000-0000B98F0000}"/>
    <cellStyle name="Note 6 5 2 3 3" xfId="36792" xr:uid="{00000000-0005-0000-0000-0000BA8F0000}"/>
    <cellStyle name="Note 6 5 2 3 3 2" xfId="36793" xr:uid="{00000000-0005-0000-0000-0000BB8F0000}"/>
    <cellStyle name="Note 6 5 2 3 4" xfId="36794" xr:uid="{00000000-0005-0000-0000-0000BC8F0000}"/>
    <cellStyle name="Note 6 5 2 4" xfId="36795" xr:uid="{00000000-0005-0000-0000-0000BD8F0000}"/>
    <cellStyle name="Note 6 5 2 4 2" xfId="36796" xr:uid="{00000000-0005-0000-0000-0000BE8F0000}"/>
    <cellStyle name="Note 6 5 2 4 2 2" xfId="36797" xr:uid="{00000000-0005-0000-0000-0000BF8F0000}"/>
    <cellStyle name="Note 6 5 2 4 3" xfId="36798" xr:uid="{00000000-0005-0000-0000-0000C08F0000}"/>
    <cellStyle name="Note 6 5 2 4 4" xfId="36799" xr:uid="{00000000-0005-0000-0000-0000C18F0000}"/>
    <cellStyle name="Note 6 5 2 5" xfId="36800" xr:uid="{00000000-0005-0000-0000-0000C28F0000}"/>
    <cellStyle name="Note 6 5 2 5 2" xfId="36801" xr:uid="{00000000-0005-0000-0000-0000C38F0000}"/>
    <cellStyle name="Note 6 5 2 5 2 2" xfId="36802" xr:uid="{00000000-0005-0000-0000-0000C48F0000}"/>
    <cellStyle name="Note 6 5 2 5 3" xfId="36803" xr:uid="{00000000-0005-0000-0000-0000C58F0000}"/>
    <cellStyle name="Note 6 5 2 5 4" xfId="36804" xr:uid="{00000000-0005-0000-0000-0000C68F0000}"/>
    <cellStyle name="Note 6 5 2 6" xfId="36805" xr:uid="{00000000-0005-0000-0000-0000C78F0000}"/>
    <cellStyle name="Note 6 5 2 6 2" xfId="36806" xr:uid="{00000000-0005-0000-0000-0000C88F0000}"/>
    <cellStyle name="Note 6 5 2 6 2 2" xfId="36807" xr:uid="{00000000-0005-0000-0000-0000C98F0000}"/>
    <cellStyle name="Note 6 5 2 6 3" xfId="36808" xr:uid="{00000000-0005-0000-0000-0000CA8F0000}"/>
    <cellStyle name="Note 6 5 2 7" xfId="36809" xr:uid="{00000000-0005-0000-0000-0000CB8F0000}"/>
    <cellStyle name="Note 6 5 2 7 2" xfId="36810" xr:uid="{00000000-0005-0000-0000-0000CC8F0000}"/>
    <cellStyle name="Note 6 5 2 7 2 2" xfId="36811" xr:uid="{00000000-0005-0000-0000-0000CD8F0000}"/>
    <cellStyle name="Note 6 5 2 7 3" xfId="36812" xr:uid="{00000000-0005-0000-0000-0000CE8F0000}"/>
    <cellStyle name="Note 6 5 2 8" xfId="36813" xr:uid="{00000000-0005-0000-0000-0000CF8F0000}"/>
    <cellStyle name="Note 6 5 2 8 2" xfId="36814" xr:uid="{00000000-0005-0000-0000-0000D08F0000}"/>
    <cellStyle name="Note 6 5 2 8 2 2" xfId="36815" xr:uid="{00000000-0005-0000-0000-0000D18F0000}"/>
    <cellStyle name="Note 6 5 2 8 3" xfId="36816" xr:uid="{00000000-0005-0000-0000-0000D28F0000}"/>
    <cellStyle name="Note 6 5 2 9" xfId="36817" xr:uid="{00000000-0005-0000-0000-0000D38F0000}"/>
    <cellStyle name="Note 6 5 2 9 2" xfId="36818" xr:uid="{00000000-0005-0000-0000-0000D48F0000}"/>
    <cellStyle name="Note 6 5 2 9 2 2" xfId="36819" xr:uid="{00000000-0005-0000-0000-0000D58F0000}"/>
    <cellStyle name="Note 6 5 2 9 3" xfId="36820" xr:uid="{00000000-0005-0000-0000-0000D68F0000}"/>
    <cellStyle name="Note 6 5 20" xfId="36821" xr:uid="{00000000-0005-0000-0000-0000D78F0000}"/>
    <cellStyle name="Note 6 5 3" xfId="36822" xr:uid="{00000000-0005-0000-0000-0000D88F0000}"/>
    <cellStyle name="Note 6 5 3 2" xfId="36823" xr:uid="{00000000-0005-0000-0000-0000D98F0000}"/>
    <cellStyle name="Note 6 5 3 2 2" xfId="36824" xr:uid="{00000000-0005-0000-0000-0000DA8F0000}"/>
    <cellStyle name="Note 6 5 3 2 2 2" xfId="36825" xr:uid="{00000000-0005-0000-0000-0000DB8F0000}"/>
    <cellStyle name="Note 6 5 3 2 3" xfId="36826" xr:uid="{00000000-0005-0000-0000-0000DC8F0000}"/>
    <cellStyle name="Note 6 5 3 2 4" xfId="36827" xr:uid="{00000000-0005-0000-0000-0000DD8F0000}"/>
    <cellStyle name="Note 6 5 3 3" xfId="36828" xr:uid="{00000000-0005-0000-0000-0000DE8F0000}"/>
    <cellStyle name="Note 6 5 3 3 2" xfId="36829" xr:uid="{00000000-0005-0000-0000-0000DF8F0000}"/>
    <cellStyle name="Note 6 5 3 4" xfId="36830" xr:uid="{00000000-0005-0000-0000-0000E08F0000}"/>
    <cellStyle name="Note 6 5 3 5" xfId="36831" xr:uid="{00000000-0005-0000-0000-0000E18F0000}"/>
    <cellStyle name="Note 6 5 4" xfId="36832" xr:uid="{00000000-0005-0000-0000-0000E28F0000}"/>
    <cellStyle name="Note 6 5 4 2" xfId="36833" xr:uid="{00000000-0005-0000-0000-0000E38F0000}"/>
    <cellStyle name="Note 6 5 4 2 2" xfId="36834" xr:uid="{00000000-0005-0000-0000-0000E48F0000}"/>
    <cellStyle name="Note 6 5 4 2 3" xfId="36835" xr:uid="{00000000-0005-0000-0000-0000E58F0000}"/>
    <cellStyle name="Note 6 5 4 3" xfId="36836" xr:uid="{00000000-0005-0000-0000-0000E68F0000}"/>
    <cellStyle name="Note 6 5 4 3 2" xfId="36837" xr:uid="{00000000-0005-0000-0000-0000E78F0000}"/>
    <cellStyle name="Note 6 5 4 4" xfId="36838" xr:uid="{00000000-0005-0000-0000-0000E88F0000}"/>
    <cellStyle name="Note 6 5 5" xfId="36839" xr:uid="{00000000-0005-0000-0000-0000E98F0000}"/>
    <cellStyle name="Note 6 5 5 2" xfId="36840" xr:uid="{00000000-0005-0000-0000-0000EA8F0000}"/>
    <cellStyle name="Note 6 5 5 2 2" xfId="36841" xr:uid="{00000000-0005-0000-0000-0000EB8F0000}"/>
    <cellStyle name="Note 6 5 5 2 3" xfId="36842" xr:uid="{00000000-0005-0000-0000-0000EC8F0000}"/>
    <cellStyle name="Note 6 5 5 3" xfId="36843" xr:uid="{00000000-0005-0000-0000-0000ED8F0000}"/>
    <cellStyle name="Note 6 5 5 4" xfId="36844" xr:uid="{00000000-0005-0000-0000-0000EE8F0000}"/>
    <cellStyle name="Note 6 5 6" xfId="36845" xr:uid="{00000000-0005-0000-0000-0000EF8F0000}"/>
    <cellStyle name="Note 6 5 6 2" xfId="36846" xr:uid="{00000000-0005-0000-0000-0000F08F0000}"/>
    <cellStyle name="Note 6 5 6 2 2" xfId="36847" xr:uid="{00000000-0005-0000-0000-0000F18F0000}"/>
    <cellStyle name="Note 6 5 6 3" xfId="36848" xr:uid="{00000000-0005-0000-0000-0000F28F0000}"/>
    <cellStyle name="Note 6 5 6 4" xfId="36849" xr:uid="{00000000-0005-0000-0000-0000F38F0000}"/>
    <cellStyle name="Note 6 5 7" xfId="36850" xr:uid="{00000000-0005-0000-0000-0000F48F0000}"/>
    <cellStyle name="Note 6 5 7 2" xfId="36851" xr:uid="{00000000-0005-0000-0000-0000F58F0000}"/>
    <cellStyle name="Note 6 5 7 2 2" xfId="36852" xr:uid="{00000000-0005-0000-0000-0000F68F0000}"/>
    <cellStyle name="Note 6 5 7 3" xfId="36853" xr:uid="{00000000-0005-0000-0000-0000F78F0000}"/>
    <cellStyle name="Note 6 5 8" xfId="36854" xr:uid="{00000000-0005-0000-0000-0000F88F0000}"/>
    <cellStyle name="Note 6 5 8 2" xfId="36855" xr:uid="{00000000-0005-0000-0000-0000F98F0000}"/>
    <cellStyle name="Note 6 5 8 2 2" xfId="36856" xr:uid="{00000000-0005-0000-0000-0000FA8F0000}"/>
    <cellStyle name="Note 6 5 8 3" xfId="36857" xr:uid="{00000000-0005-0000-0000-0000FB8F0000}"/>
    <cellStyle name="Note 6 5 9" xfId="36858" xr:uid="{00000000-0005-0000-0000-0000FC8F0000}"/>
    <cellStyle name="Note 6 5 9 2" xfId="36859" xr:uid="{00000000-0005-0000-0000-0000FD8F0000}"/>
    <cellStyle name="Note 6 5 9 2 2" xfId="36860" xr:uid="{00000000-0005-0000-0000-0000FE8F0000}"/>
    <cellStyle name="Note 6 5 9 3" xfId="36861" xr:uid="{00000000-0005-0000-0000-0000FF8F0000}"/>
    <cellStyle name="Note 6 6" xfId="36862" xr:uid="{00000000-0005-0000-0000-000000900000}"/>
    <cellStyle name="Note 6 6 10" xfId="36863" xr:uid="{00000000-0005-0000-0000-000001900000}"/>
    <cellStyle name="Note 6 6 10 2" xfId="36864" xr:uid="{00000000-0005-0000-0000-000002900000}"/>
    <cellStyle name="Note 6 6 10 2 2" xfId="36865" xr:uid="{00000000-0005-0000-0000-000003900000}"/>
    <cellStyle name="Note 6 6 10 3" xfId="36866" xr:uid="{00000000-0005-0000-0000-000004900000}"/>
    <cellStyle name="Note 6 6 11" xfId="36867" xr:uid="{00000000-0005-0000-0000-000005900000}"/>
    <cellStyle name="Note 6 6 11 2" xfId="36868" xr:uid="{00000000-0005-0000-0000-000006900000}"/>
    <cellStyle name="Note 6 6 11 2 2" xfId="36869" xr:uid="{00000000-0005-0000-0000-000007900000}"/>
    <cellStyle name="Note 6 6 11 3" xfId="36870" xr:uid="{00000000-0005-0000-0000-000008900000}"/>
    <cellStyle name="Note 6 6 12" xfId="36871" xr:uid="{00000000-0005-0000-0000-000009900000}"/>
    <cellStyle name="Note 6 6 12 2" xfId="36872" xr:uid="{00000000-0005-0000-0000-00000A900000}"/>
    <cellStyle name="Note 6 6 12 2 2" xfId="36873" xr:uid="{00000000-0005-0000-0000-00000B900000}"/>
    <cellStyle name="Note 6 6 12 3" xfId="36874" xr:uid="{00000000-0005-0000-0000-00000C900000}"/>
    <cellStyle name="Note 6 6 13" xfId="36875" xr:uid="{00000000-0005-0000-0000-00000D900000}"/>
    <cellStyle name="Note 6 6 13 2" xfId="36876" xr:uid="{00000000-0005-0000-0000-00000E900000}"/>
    <cellStyle name="Note 6 6 13 2 2" xfId="36877" xr:uid="{00000000-0005-0000-0000-00000F900000}"/>
    <cellStyle name="Note 6 6 13 3" xfId="36878" xr:uid="{00000000-0005-0000-0000-000010900000}"/>
    <cellStyle name="Note 6 6 14" xfId="36879" xr:uid="{00000000-0005-0000-0000-000011900000}"/>
    <cellStyle name="Note 6 6 14 2" xfId="36880" xr:uid="{00000000-0005-0000-0000-000012900000}"/>
    <cellStyle name="Note 6 6 14 2 2" xfId="36881" xr:uid="{00000000-0005-0000-0000-000013900000}"/>
    <cellStyle name="Note 6 6 14 3" xfId="36882" xr:uid="{00000000-0005-0000-0000-000014900000}"/>
    <cellStyle name="Note 6 6 15" xfId="36883" xr:uid="{00000000-0005-0000-0000-000015900000}"/>
    <cellStyle name="Note 6 6 15 2" xfId="36884" xr:uid="{00000000-0005-0000-0000-000016900000}"/>
    <cellStyle name="Note 6 6 15 2 2" xfId="36885" xr:uid="{00000000-0005-0000-0000-000017900000}"/>
    <cellStyle name="Note 6 6 15 3" xfId="36886" xr:uid="{00000000-0005-0000-0000-000018900000}"/>
    <cellStyle name="Note 6 6 16" xfId="36887" xr:uid="{00000000-0005-0000-0000-000019900000}"/>
    <cellStyle name="Note 6 6 16 2" xfId="36888" xr:uid="{00000000-0005-0000-0000-00001A900000}"/>
    <cellStyle name="Note 6 6 16 2 2" xfId="36889" xr:uid="{00000000-0005-0000-0000-00001B900000}"/>
    <cellStyle name="Note 6 6 16 3" xfId="36890" xr:uid="{00000000-0005-0000-0000-00001C900000}"/>
    <cellStyle name="Note 6 6 17" xfId="36891" xr:uid="{00000000-0005-0000-0000-00001D900000}"/>
    <cellStyle name="Note 6 6 17 2" xfId="36892" xr:uid="{00000000-0005-0000-0000-00001E900000}"/>
    <cellStyle name="Note 6 6 17 2 2" xfId="36893" xr:uid="{00000000-0005-0000-0000-00001F900000}"/>
    <cellStyle name="Note 6 6 17 3" xfId="36894" xr:uid="{00000000-0005-0000-0000-000020900000}"/>
    <cellStyle name="Note 6 6 18" xfId="36895" xr:uid="{00000000-0005-0000-0000-000021900000}"/>
    <cellStyle name="Note 6 6 18 2" xfId="36896" xr:uid="{00000000-0005-0000-0000-000022900000}"/>
    <cellStyle name="Note 6 6 18 2 2" xfId="36897" xr:uid="{00000000-0005-0000-0000-000023900000}"/>
    <cellStyle name="Note 6 6 18 3" xfId="36898" xr:uid="{00000000-0005-0000-0000-000024900000}"/>
    <cellStyle name="Note 6 6 19" xfId="36899" xr:uid="{00000000-0005-0000-0000-000025900000}"/>
    <cellStyle name="Note 6 6 19 2" xfId="36900" xr:uid="{00000000-0005-0000-0000-000026900000}"/>
    <cellStyle name="Note 6 6 19 2 2" xfId="36901" xr:uid="{00000000-0005-0000-0000-000027900000}"/>
    <cellStyle name="Note 6 6 19 3" xfId="36902" xr:uid="{00000000-0005-0000-0000-000028900000}"/>
    <cellStyle name="Note 6 6 2" xfId="36903" xr:uid="{00000000-0005-0000-0000-000029900000}"/>
    <cellStyle name="Note 6 6 2 10" xfId="36904" xr:uid="{00000000-0005-0000-0000-00002A900000}"/>
    <cellStyle name="Note 6 6 2 10 2" xfId="36905" xr:uid="{00000000-0005-0000-0000-00002B900000}"/>
    <cellStyle name="Note 6 6 2 10 2 2" xfId="36906" xr:uid="{00000000-0005-0000-0000-00002C900000}"/>
    <cellStyle name="Note 6 6 2 10 3" xfId="36907" xr:uid="{00000000-0005-0000-0000-00002D900000}"/>
    <cellStyle name="Note 6 6 2 11" xfId="36908" xr:uid="{00000000-0005-0000-0000-00002E900000}"/>
    <cellStyle name="Note 6 6 2 11 2" xfId="36909" xr:uid="{00000000-0005-0000-0000-00002F900000}"/>
    <cellStyle name="Note 6 6 2 11 2 2" xfId="36910" xr:uid="{00000000-0005-0000-0000-000030900000}"/>
    <cellStyle name="Note 6 6 2 11 3" xfId="36911" xr:uid="{00000000-0005-0000-0000-000031900000}"/>
    <cellStyle name="Note 6 6 2 12" xfId="36912" xr:uid="{00000000-0005-0000-0000-000032900000}"/>
    <cellStyle name="Note 6 6 2 12 2" xfId="36913" xr:uid="{00000000-0005-0000-0000-000033900000}"/>
    <cellStyle name="Note 6 6 2 12 2 2" xfId="36914" xr:uid="{00000000-0005-0000-0000-000034900000}"/>
    <cellStyle name="Note 6 6 2 12 3" xfId="36915" xr:uid="{00000000-0005-0000-0000-000035900000}"/>
    <cellStyle name="Note 6 6 2 13" xfId="36916" xr:uid="{00000000-0005-0000-0000-000036900000}"/>
    <cellStyle name="Note 6 6 2 13 2" xfId="36917" xr:uid="{00000000-0005-0000-0000-000037900000}"/>
    <cellStyle name="Note 6 6 2 13 2 2" xfId="36918" xr:uid="{00000000-0005-0000-0000-000038900000}"/>
    <cellStyle name="Note 6 6 2 13 3" xfId="36919" xr:uid="{00000000-0005-0000-0000-000039900000}"/>
    <cellStyle name="Note 6 6 2 14" xfId="36920" xr:uid="{00000000-0005-0000-0000-00003A900000}"/>
    <cellStyle name="Note 6 6 2 14 2" xfId="36921" xr:uid="{00000000-0005-0000-0000-00003B900000}"/>
    <cellStyle name="Note 6 6 2 14 2 2" xfId="36922" xr:uid="{00000000-0005-0000-0000-00003C900000}"/>
    <cellStyle name="Note 6 6 2 14 3" xfId="36923" xr:uid="{00000000-0005-0000-0000-00003D900000}"/>
    <cellStyle name="Note 6 6 2 15" xfId="36924" xr:uid="{00000000-0005-0000-0000-00003E900000}"/>
    <cellStyle name="Note 6 6 2 15 2" xfId="36925" xr:uid="{00000000-0005-0000-0000-00003F900000}"/>
    <cellStyle name="Note 6 6 2 15 2 2" xfId="36926" xr:uid="{00000000-0005-0000-0000-000040900000}"/>
    <cellStyle name="Note 6 6 2 15 3" xfId="36927" xr:uid="{00000000-0005-0000-0000-000041900000}"/>
    <cellStyle name="Note 6 6 2 16" xfId="36928" xr:uid="{00000000-0005-0000-0000-000042900000}"/>
    <cellStyle name="Note 6 6 2 16 2" xfId="36929" xr:uid="{00000000-0005-0000-0000-000043900000}"/>
    <cellStyle name="Note 6 6 2 16 2 2" xfId="36930" xr:uid="{00000000-0005-0000-0000-000044900000}"/>
    <cellStyle name="Note 6 6 2 16 3" xfId="36931" xr:uid="{00000000-0005-0000-0000-000045900000}"/>
    <cellStyle name="Note 6 6 2 17" xfId="36932" xr:uid="{00000000-0005-0000-0000-000046900000}"/>
    <cellStyle name="Note 6 6 2 17 2" xfId="36933" xr:uid="{00000000-0005-0000-0000-000047900000}"/>
    <cellStyle name="Note 6 6 2 17 2 2" xfId="36934" xr:uid="{00000000-0005-0000-0000-000048900000}"/>
    <cellStyle name="Note 6 6 2 17 3" xfId="36935" xr:uid="{00000000-0005-0000-0000-000049900000}"/>
    <cellStyle name="Note 6 6 2 18" xfId="36936" xr:uid="{00000000-0005-0000-0000-00004A900000}"/>
    <cellStyle name="Note 6 6 2 18 2" xfId="36937" xr:uid="{00000000-0005-0000-0000-00004B900000}"/>
    <cellStyle name="Note 6 6 2 18 2 2" xfId="36938" xr:uid="{00000000-0005-0000-0000-00004C900000}"/>
    <cellStyle name="Note 6 6 2 18 3" xfId="36939" xr:uid="{00000000-0005-0000-0000-00004D900000}"/>
    <cellStyle name="Note 6 6 2 19" xfId="36940" xr:uid="{00000000-0005-0000-0000-00004E900000}"/>
    <cellStyle name="Note 6 6 2 19 2" xfId="36941" xr:uid="{00000000-0005-0000-0000-00004F900000}"/>
    <cellStyle name="Note 6 6 2 19 2 2" xfId="36942" xr:uid="{00000000-0005-0000-0000-000050900000}"/>
    <cellStyle name="Note 6 6 2 19 3" xfId="36943" xr:uid="{00000000-0005-0000-0000-000051900000}"/>
    <cellStyle name="Note 6 6 2 2" xfId="36944" xr:uid="{00000000-0005-0000-0000-000052900000}"/>
    <cellStyle name="Note 6 6 2 2 2" xfId="36945" xr:uid="{00000000-0005-0000-0000-000053900000}"/>
    <cellStyle name="Note 6 6 2 2 2 2" xfId="36946" xr:uid="{00000000-0005-0000-0000-000054900000}"/>
    <cellStyle name="Note 6 6 2 2 2 3" xfId="36947" xr:uid="{00000000-0005-0000-0000-000055900000}"/>
    <cellStyle name="Note 6 6 2 2 3" xfId="36948" xr:uid="{00000000-0005-0000-0000-000056900000}"/>
    <cellStyle name="Note 6 6 2 2 3 2" xfId="36949" xr:uid="{00000000-0005-0000-0000-000057900000}"/>
    <cellStyle name="Note 6 6 2 2 4" xfId="36950" xr:uid="{00000000-0005-0000-0000-000058900000}"/>
    <cellStyle name="Note 6 6 2 20" xfId="36951" xr:uid="{00000000-0005-0000-0000-000059900000}"/>
    <cellStyle name="Note 6 6 2 20 2" xfId="36952" xr:uid="{00000000-0005-0000-0000-00005A900000}"/>
    <cellStyle name="Note 6 6 2 20 2 2" xfId="36953" xr:uid="{00000000-0005-0000-0000-00005B900000}"/>
    <cellStyle name="Note 6 6 2 20 3" xfId="36954" xr:uid="{00000000-0005-0000-0000-00005C900000}"/>
    <cellStyle name="Note 6 6 2 21" xfId="36955" xr:uid="{00000000-0005-0000-0000-00005D900000}"/>
    <cellStyle name="Note 6 6 2 21 2" xfId="36956" xr:uid="{00000000-0005-0000-0000-00005E900000}"/>
    <cellStyle name="Note 6 6 2 22" xfId="36957" xr:uid="{00000000-0005-0000-0000-00005F900000}"/>
    <cellStyle name="Note 6 6 2 23" xfId="36958" xr:uid="{00000000-0005-0000-0000-000060900000}"/>
    <cellStyle name="Note 6 6 2 3" xfId="36959" xr:uid="{00000000-0005-0000-0000-000061900000}"/>
    <cellStyle name="Note 6 6 2 3 2" xfId="36960" xr:uid="{00000000-0005-0000-0000-000062900000}"/>
    <cellStyle name="Note 6 6 2 3 2 2" xfId="36961" xr:uid="{00000000-0005-0000-0000-000063900000}"/>
    <cellStyle name="Note 6 6 2 3 3" xfId="36962" xr:uid="{00000000-0005-0000-0000-000064900000}"/>
    <cellStyle name="Note 6 6 2 3 4" xfId="36963" xr:uid="{00000000-0005-0000-0000-000065900000}"/>
    <cellStyle name="Note 6 6 2 4" xfId="36964" xr:uid="{00000000-0005-0000-0000-000066900000}"/>
    <cellStyle name="Note 6 6 2 4 2" xfId="36965" xr:uid="{00000000-0005-0000-0000-000067900000}"/>
    <cellStyle name="Note 6 6 2 4 2 2" xfId="36966" xr:uid="{00000000-0005-0000-0000-000068900000}"/>
    <cellStyle name="Note 6 6 2 4 3" xfId="36967" xr:uid="{00000000-0005-0000-0000-000069900000}"/>
    <cellStyle name="Note 6 6 2 4 4" xfId="36968" xr:uid="{00000000-0005-0000-0000-00006A900000}"/>
    <cellStyle name="Note 6 6 2 5" xfId="36969" xr:uid="{00000000-0005-0000-0000-00006B900000}"/>
    <cellStyle name="Note 6 6 2 5 2" xfId="36970" xr:uid="{00000000-0005-0000-0000-00006C900000}"/>
    <cellStyle name="Note 6 6 2 5 2 2" xfId="36971" xr:uid="{00000000-0005-0000-0000-00006D900000}"/>
    <cellStyle name="Note 6 6 2 5 3" xfId="36972" xr:uid="{00000000-0005-0000-0000-00006E900000}"/>
    <cellStyle name="Note 6 6 2 6" xfId="36973" xr:uid="{00000000-0005-0000-0000-00006F900000}"/>
    <cellStyle name="Note 6 6 2 6 2" xfId="36974" xr:uid="{00000000-0005-0000-0000-000070900000}"/>
    <cellStyle name="Note 6 6 2 6 2 2" xfId="36975" xr:uid="{00000000-0005-0000-0000-000071900000}"/>
    <cellStyle name="Note 6 6 2 6 3" xfId="36976" xr:uid="{00000000-0005-0000-0000-000072900000}"/>
    <cellStyle name="Note 6 6 2 7" xfId="36977" xr:uid="{00000000-0005-0000-0000-000073900000}"/>
    <cellStyle name="Note 6 6 2 7 2" xfId="36978" xr:uid="{00000000-0005-0000-0000-000074900000}"/>
    <cellStyle name="Note 6 6 2 7 2 2" xfId="36979" xr:uid="{00000000-0005-0000-0000-000075900000}"/>
    <cellStyle name="Note 6 6 2 7 3" xfId="36980" xr:uid="{00000000-0005-0000-0000-000076900000}"/>
    <cellStyle name="Note 6 6 2 8" xfId="36981" xr:uid="{00000000-0005-0000-0000-000077900000}"/>
    <cellStyle name="Note 6 6 2 8 2" xfId="36982" xr:uid="{00000000-0005-0000-0000-000078900000}"/>
    <cellStyle name="Note 6 6 2 8 2 2" xfId="36983" xr:uid="{00000000-0005-0000-0000-000079900000}"/>
    <cellStyle name="Note 6 6 2 8 3" xfId="36984" xr:uid="{00000000-0005-0000-0000-00007A900000}"/>
    <cellStyle name="Note 6 6 2 9" xfId="36985" xr:uid="{00000000-0005-0000-0000-00007B900000}"/>
    <cellStyle name="Note 6 6 2 9 2" xfId="36986" xr:uid="{00000000-0005-0000-0000-00007C900000}"/>
    <cellStyle name="Note 6 6 2 9 2 2" xfId="36987" xr:uid="{00000000-0005-0000-0000-00007D900000}"/>
    <cellStyle name="Note 6 6 2 9 3" xfId="36988" xr:uid="{00000000-0005-0000-0000-00007E900000}"/>
    <cellStyle name="Note 6 6 20" xfId="36989" xr:uid="{00000000-0005-0000-0000-00007F900000}"/>
    <cellStyle name="Note 6 6 20 2" xfId="36990" xr:uid="{00000000-0005-0000-0000-000080900000}"/>
    <cellStyle name="Note 6 6 20 2 2" xfId="36991" xr:uid="{00000000-0005-0000-0000-000081900000}"/>
    <cellStyle name="Note 6 6 20 3" xfId="36992" xr:uid="{00000000-0005-0000-0000-000082900000}"/>
    <cellStyle name="Note 6 6 21" xfId="36993" xr:uid="{00000000-0005-0000-0000-000083900000}"/>
    <cellStyle name="Note 6 6 21 2" xfId="36994" xr:uid="{00000000-0005-0000-0000-000084900000}"/>
    <cellStyle name="Note 6 6 21 2 2" xfId="36995" xr:uid="{00000000-0005-0000-0000-000085900000}"/>
    <cellStyle name="Note 6 6 21 3" xfId="36996" xr:uid="{00000000-0005-0000-0000-000086900000}"/>
    <cellStyle name="Note 6 6 22" xfId="36997" xr:uid="{00000000-0005-0000-0000-000087900000}"/>
    <cellStyle name="Note 6 6 22 2" xfId="36998" xr:uid="{00000000-0005-0000-0000-000088900000}"/>
    <cellStyle name="Note 6 6 23" xfId="36999" xr:uid="{00000000-0005-0000-0000-000089900000}"/>
    <cellStyle name="Note 6 6 24" xfId="37000" xr:uid="{00000000-0005-0000-0000-00008A900000}"/>
    <cellStyle name="Note 6 6 3" xfId="37001" xr:uid="{00000000-0005-0000-0000-00008B900000}"/>
    <cellStyle name="Note 6 6 3 2" xfId="37002" xr:uid="{00000000-0005-0000-0000-00008C900000}"/>
    <cellStyle name="Note 6 6 3 2 2" xfId="37003" xr:uid="{00000000-0005-0000-0000-00008D900000}"/>
    <cellStyle name="Note 6 6 3 2 3" xfId="37004" xr:uid="{00000000-0005-0000-0000-00008E900000}"/>
    <cellStyle name="Note 6 6 3 3" xfId="37005" xr:uid="{00000000-0005-0000-0000-00008F900000}"/>
    <cellStyle name="Note 6 6 3 3 2" xfId="37006" xr:uid="{00000000-0005-0000-0000-000090900000}"/>
    <cellStyle name="Note 6 6 3 4" xfId="37007" xr:uid="{00000000-0005-0000-0000-000091900000}"/>
    <cellStyle name="Note 6 6 4" xfId="37008" xr:uid="{00000000-0005-0000-0000-000092900000}"/>
    <cellStyle name="Note 6 6 4 2" xfId="37009" xr:uid="{00000000-0005-0000-0000-000093900000}"/>
    <cellStyle name="Note 6 6 4 2 2" xfId="37010" xr:uid="{00000000-0005-0000-0000-000094900000}"/>
    <cellStyle name="Note 6 6 4 3" xfId="37011" xr:uid="{00000000-0005-0000-0000-000095900000}"/>
    <cellStyle name="Note 6 6 4 4" xfId="37012" xr:uid="{00000000-0005-0000-0000-000096900000}"/>
    <cellStyle name="Note 6 6 5" xfId="37013" xr:uid="{00000000-0005-0000-0000-000097900000}"/>
    <cellStyle name="Note 6 6 5 2" xfId="37014" xr:uid="{00000000-0005-0000-0000-000098900000}"/>
    <cellStyle name="Note 6 6 5 2 2" xfId="37015" xr:uid="{00000000-0005-0000-0000-000099900000}"/>
    <cellStyle name="Note 6 6 5 3" xfId="37016" xr:uid="{00000000-0005-0000-0000-00009A900000}"/>
    <cellStyle name="Note 6 6 5 4" xfId="37017" xr:uid="{00000000-0005-0000-0000-00009B900000}"/>
    <cellStyle name="Note 6 6 6" xfId="37018" xr:uid="{00000000-0005-0000-0000-00009C900000}"/>
    <cellStyle name="Note 6 6 6 2" xfId="37019" xr:uid="{00000000-0005-0000-0000-00009D900000}"/>
    <cellStyle name="Note 6 6 6 2 2" xfId="37020" xr:uid="{00000000-0005-0000-0000-00009E900000}"/>
    <cellStyle name="Note 6 6 6 3" xfId="37021" xr:uid="{00000000-0005-0000-0000-00009F900000}"/>
    <cellStyle name="Note 6 6 7" xfId="37022" xr:uid="{00000000-0005-0000-0000-0000A0900000}"/>
    <cellStyle name="Note 6 6 7 2" xfId="37023" xr:uid="{00000000-0005-0000-0000-0000A1900000}"/>
    <cellStyle name="Note 6 6 7 2 2" xfId="37024" xr:uid="{00000000-0005-0000-0000-0000A2900000}"/>
    <cellStyle name="Note 6 6 7 3" xfId="37025" xr:uid="{00000000-0005-0000-0000-0000A3900000}"/>
    <cellStyle name="Note 6 6 8" xfId="37026" xr:uid="{00000000-0005-0000-0000-0000A4900000}"/>
    <cellStyle name="Note 6 6 8 2" xfId="37027" xr:uid="{00000000-0005-0000-0000-0000A5900000}"/>
    <cellStyle name="Note 6 6 8 2 2" xfId="37028" xr:uid="{00000000-0005-0000-0000-0000A6900000}"/>
    <cellStyle name="Note 6 6 8 3" xfId="37029" xr:uid="{00000000-0005-0000-0000-0000A7900000}"/>
    <cellStyle name="Note 6 6 9" xfId="37030" xr:uid="{00000000-0005-0000-0000-0000A8900000}"/>
    <cellStyle name="Note 6 6 9 2" xfId="37031" xr:uid="{00000000-0005-0000-0000-0000A9900000}"/>
    <cellStyle name="Note 6 6 9 2 2" xfId="37032" xr:uid="{00000000-0005-0000-0000-0000AA900000}"/>
    <cellStyle name="Note 6 6 9 3" xfId="37033" xr:uid="{00000000-0005-0000-0000-0000AB900000}"/>
    <cellStyle name="Note 6 7" xfId="37034" xr:uid="{00000000-0005-0000-0000-0000AC900000}"/>
    <cellStyle name="Note 6 7 10" xfId="37035" xr:uid="{00000000-0005-0000-0000-0000AD900000}"/>
    <cellStyle name="Note 6 7 10 2" xfId="37036" xr:uid="{00000000-0005-0000-0000-0000AE900000}"/>
    <cellStyle name="Note 6 7 10 2 2" xfId="37037" xr:uid="{00000000-0005-0000-0000-0000AF900000}"/>
    <cellStyle name="Note 6 7 10 3" xfId="37038" xr:uid="{00000000-0005-0000-0000-0000B0900000}"/>
    <cellStyle name="Note 6 7 11" xfId="37039" xr:uid="{00000000-0005-0000-0000-0000B1900000}"/>
    <cellStyle name="Note 6 7 11 2" xfId="37040" xr:uid="{00000000-0005-0000-0000-0000B2900000}"/>
    <cellStyle name="Note 6 7 11 2 2" xfId="37041" xr:uid="{00000000-0005-0000-0000-0000B3900000}"/>
    <cellStyle name="Note 6 7 11 3" xfId="37042" xr:uid="{00000000-0005-0000-0000-0000B4900000}"/>
    <cellStyle name="Note 6 7 12" xfId="37043" xr:uid="{00000000-0005-0000-0000-0000B5900000}"/>
    <cellStyle name="Note 6 7 12 2" xfId="37044" xr:uid="{00000000-0005-0000-0000-0000B6900000}"/>
    <cellStyle name="Note 6 7 12 2 2" xfId="37045" xr:uid="{00000000-0005-0000-0000-0000B7900000}"/>
    <cellStyle name="Note 6 7 12 3" xfId="37046" xr:uid="{00000000-0005-0000-0000-0000B8900000}"/>
    <cellStyle name="Note 6 7 13" xfId="37047" xr:uid="{00000000-0005-0000-0000-0000B9900000}"/>
    <cellStyle name="Note 6 7 13 2" xfId="37048" xr:uid="{00000000-0005-0000-0000-0000BA900000}"/>
    <cellStyle name="Note 6 7 13 2 2" xfId="37049" xr:uid="{00000000-0005-0000-0000-0000BB900000}"/>
    <cellStyle name="Note 6 7 13 3" xfId="37050" xr:uid="{00000000-0005-0000-0000-0000BC900000}"/>
    <cellStyle name="Note 6 7 14" xfId="37051" xr:uid="{00000000-0005-0000-0000-0000BD900000}"/>
    <cellStyle name="Note 6 7 14 2" xfId="37052" xr:uid="{00000000-0005-0000-0000-0000BE900000}"/>
    <cellStyle name="Note 6 7 14 2 2" xfId="37053" xr:uid="{00000000-0005-0000-0000-0000BF900000}"/>
    <cellStyle name="Note 6 7 14 3" xfId="37054" xr:uid="{00000000-0005-0000-0000-0000C0900000}"/>
    <cellStyle name="Note 6 7 15" xfId="37055" xr:uid="{00000000-0005-0000-0000-0000C1900000}"/>
    <cellStyle name="Note 6 7 15 2" xfId="37056" xr:uid="{00000000-0005-0000-0000-0000C2900000}"/>
    <cellStyle name="Note 6 7 15 2 2" xfId="37057" xr:uid="{00000000-0005-0000-0000-0000C3900000}"/>
    <cellStyle name="Note 6 7 15 3" xfId="37058" xr:uid="{00000000-0005-0000-0000-0000C4900000}"/>
    <cellStyle name="Note 6 7 16" xfId="37059" xr:uid="{00000000-0005-0000-0000-0000C5900000}"/>
    <cellStyle name="Note 6 7 16 2" xfId="37060" xr:uid="{00000000-0005-0000-0000-0000C6900000}"/>
    <cellStyle name="Note 6 7 16 2 2" xfId="37061" xr:uid="{00000000-0005-0000-0000-0000C7900000}"/>
    <cellStyle name="Note 6 7 16 3" xfId="37062" xr:uid="{00000000-0005-0000-0000-0000C8900000}"/>
    <cellStyle name="Note 6 7 17" xfId="37063" xr:uid="{00000000-0005-0000-0000-0000C9900000}"/>
    <cellStyle name="Note 6 7 17 2" xfId="37064" xr:uid="{00000000-0005-0000-0000-0000CA900000}"/>
    <cellStyle name="Note 6 7 17 2 2" xfId="37065" xr:uid="{00000000-0005-0000-0000-0000CB900000}"/>
    <cellStyle name="Note 6 7 17 3" xfId="37066" xr:uid="{00000000-0005-0000-0000-0000CC900000}"/>
    <cellStyle name="Note 6 7 18" xfId="37067" xr:uid="{00000000-0005-0000-0000-0000CD900000}"/>
    <cellStyle name="Note 6 7 18 2" xfId="37068" xr:uid="{00000000-0005-0000-0000-0000CE900000}"/>
    <cellStyle name="Note 6 7 18 2 2" xfId="37069" xr:uid="{00000000-0005-0000-0000-0000CF900000}"/>
    <cellStyle name="Note 6 7 18 3" xfId="37070" xr:uid="{00000000-0005-0000-0000-0000D0900000}"/>
    <cellStyle name="Note 6 7 19" xfId="37071" xr:uid="{00000000-0005-0000-0000-0000D1900000}"/>
    <cellStyle name="Note 6 7 19 2" xfId="37072" xr:uid="{00000000-0005-0000-0000-0000D2900000}"/>
    <cellStyle name="Note 6 7 19 2 2" xfId="37073" xr:uid="{00000000-0005-0000-0000-0000D3900000}"/>
    <cellStyle name="Note 6 7 19 3" xfId="37074" xr:uid="{00000000-0005-0000-0000-0000D4900000}"/>
    <cellStyle name="Note 6 7 2" xfId="37075" xr:uid="{00000000-0005-0000-0000-0000D5900000}"/>
    <cellStyle name="Note 6 7 2 2" xfId="37076" xr:uid="{00000000-0005-0000-0000-0000D6900000}"/>
    <cellStyle name="Note 6 7 2 2 2" xfId="37077" xr:uid="{00000000-0005-0000-0000-0000D7900000}"/>
    <cellStyle name="Note 6 7 2 2 3" xfId="37078" xr:uid="{00000000-0005-0000-0000-0000D8900000}"/>
    <cellStyle name="Note 6 7 2 3" xfId="37079" xr:uid="{00000000-0005-0000-0000-0000D9900000}"/>
    <cellStyle name="Note 6 7 2 3 2" xfId="37080" xr:uid="{00000000-0005-0000-0000-0000DA900000}"/>
    <cellStyle name="Note 6 7 2 4" xfId="37081" xr:uid="{00000000-0005-0000-0000-0000DB900000}"/>
    <cellStyle name="Note 6 7 20" xfId="37082" xr:uid="{00000000-0005-0000-0000-0000DC900000}"/>
    <cellStyle name="Note 6 7 20 2" xfId="37083" xr:uid="{00000000-0005-0000-0000-0000DD900000}"/>
    <cellStyle name="Note 6 7 20 2 2" xfId="37084" xr:uid="{00000000-0005-0000-0000-0000DE900000}"/>
    <cellStyle name="Note 6 7 20 3" xfId="37085" xr:uid="{00000000-0005-0000-0000-0000DF900000}"/>
    <cellStyle name="Note 6 7 21" xfId="37086" xr:uid="{00000000-0005-0000-0000-0000E0900000}"/>
    <cellStyle name="Note 6 7 21 2" xfId="37087" xr:uid="{00000000-0005-0000-0000-0000E1900000}"/>
    <cellStyle name="Note 6 7 22" xfId="37088" xr:uid="{00000000-0005-0000-0000-0000E2900000}"/>
    <cellStyle name="Note 6 7 23" xfId="37089" xr:uid="{00000000-0005-0000-0000-0000E3900000}"/>
    <cellStyle name="Note 6 7 3" xfId="37090" xr:uid="{00000000-0005-0000-0000-0000E4900000}"/>
    <cellStyle name="Note 6 7 3 2" xfId="37091" xr:uid="{00000000-0005-0000-0000-0000E5900000}"/>
    <cellStyle name="Note 6 7 3 2 2" xfId="37092" xr:uid="{00000000-0005-0000-0000-0000E6900000}"/>
    <cellStyle name="Note 6 7 3 3" xfId="37093" xr:uid="{00000000-0005-0000-0000-0000E7900000}"/>
    <cellStyle name="Note 6 7 3 4" xfId="37094" xr:uid="{00000000-0005-0000-0000-0000E8900000}"/>
    <cellStyle name="Note 6 7 4" xfId="37095" xr:uid="{00000000-0005-0000-0000-0000E9900000}"/>
    <cellStyle name="Note 6 7 4 2" xfId="37096" xr:uid="{00000000-0005-0000-0000-0000EA900000}"/>
    <cellStyle name="Note 6 7 4 2 2" xfId="37097" xr:uid="{00000000-0005-0000-0000-0000EB900000}"/>
    <cellStyle name="Note 6 7 4 3" xfId="37098" xr:uid="{00000000-0005-0000-0000-0000EC900000}"/>
    <cellStyle name="Note 6 7 4 4" xfId="37099" xr:uid="{00000000-0005-0000-0000-0000ED900000}"/>
    <cellStyle name="Note 6 7 5" xfId="37100" xr:uid="{00000000-0005-0000-0000-0000EE900000}"/>
    <cellStyle name="Note 6 7 5 2" xfId="37101" xr:uid="{00000000-0005-0000-0000-0000EF900000}"/>
    <cellStyle name="Note 6 7 5 2 2" xfId="37102" xr:uid="{00000000-0005-0000-0000-0000F0900000}"/>
    <cellStyle name="Note 6 7 5 3" xfId="37103" xr:uid="{00000000-0005-0000-0000-0000F1900000}"/>
    <cellStyle name="Note 6 7 6" xfId="37104" xr:uid="{00000000-0005-0000-0000-0000F2900000}"/>
    <cellStyle name="Note 6 7 6 2" xfId="37105" xr:uid="{00000000-0005-0000-0000-0000F3900000}"/>
    <cellStyle name="Note 6 7 6 2 2" xfId="37106" xr:uid="{00000000-0005-0000-0000-0000F4900000}"/>
    <cellStyle name="Note 6 7 6 3" xfId="37107" xr:uid="{00000000-0005-0000-0000-0000F5900000}"/>
    <cellStyle name="Note 6 7 7" xfId="37108" xr:uid="{00000000-0005-0000-0000-0000F6900000}"/>
    <cellStyle name="Note 6 7 7 2" xfId="37109" xr:uid="{00000000-0005-0000-0000-0000F7900000}"/>
    <cellStyle name="Note 6 7 7 2 2" xfId="37110" xr:uid="{00000000-0005-0000-0000-0000F8900000}"/>
    <cellStyle name="Note 6 7 7 3" xfId="37111" xr:uid="{00000000-0005-0000-0000-0000F9900000}"/>
    <cellStyle name="Note 6 7 8" xfId="37112" xr:uid="{00000000-0005-0000-0000-0000FA900000}"/>
    <cellStyle name="Note 6 7 8 2" xfId="37113" xr:uid="{00000000-0005-0000-0000-0000FB900000}"/>
    <cellStyle name="Note 6 7 8 2 2" xfId="37114" xr:uid="{00000000-0005-0000-0000-0000FC900000}"/>
    <cellStyle name="Note 6 7 8 3" xfId="37115" xr:uid="{00000000-0005-0000-0000-0000FD900000}"/>
    <cellStyle name="Note 6 7 9" xfId="37116" xr:uid="{00000000-0005-0000-0000-0000FE900000}"/>
    <cellStyle name="Note 6 7 9 2" xfId="37117" xr:uid="{00000000-0005-0000-0000-0000FF900000}"/>
    <cellStyle name="Note 6 7 9 2 2" xfId="37118" xr:uid="{00000000-0005-0000-0000-000000910000}"/>
    <cellStyle name="Note 6 7 9 3" xfId="37119" xr:uid="{00000000-0005-0000-0000-000001910000}"/>
    <cellStyle name="Note 6 8" xfId="37120" xr:uid="{00000000-0005-0000-0000-000002910000}"/>
    <cellStyle name="Note 6 8 2" xfId="37121" xr:uid="{00000000-0005-0000-0000-000003910000}"/>
    <cellStyle name="Note 6 8 2 2" xfId="37122" xr:uid="{00000000-0005-0000-0000-000004910000}"/>
    <cellStyle name="Note 6 8 2 3" xfId="37123" xr:uid="{00000000-0005-0000-0000-000005910000}"/>
    <cellStyle name="Note 6 8 3" xfId="37124" xr:uid="{00000000-0005-0000-0000-000006910000}"/>
    <cellStyle name="Note 6 8 3 2" xfId="37125" xr:uid="{00000000-0005-0000-0000-000007910000}"/>
    <cellStyle name="Note 6 8 4" xfId="37126" xr:uid="{00000000-0005-0000-0000-000008910000}"/>
    <cellStyle name="Note 6 9" xfId="37127" xr:uid="{00000000-0005-0000-0000-000009910000}"/>
    <cellStyle name="Note 6 9 2" xfId="37128" xr:uid="{00000000-0005-0000-0000-00000A910000}"/>
    <cellStyle name="Note 6 9 2 2" xfId="37129" xr:uid="{00000000-0005-0000-0000-00000B910000}"/>
    <cellStyle name="Note 6 9 2 3" xfId="37130" xr:uid="{00000000-0005-0000-0000-00000C910000}"/>
    <cellStyle name="Note 6 9 3" xfId="37131" xr:uid="{00000000-0005-0000-0000-00000D910000}"/>
    <cellStyle name="Note 6 9 4" xfId="37132" xr:uid="{00000000-0005-0000-0000-00000E910000}"/>
    <cellStyle name="Note 7" xfId="37133" xr:uid="{00000000-0005-0000-0000-00000F910000}"/>
    <cellStyle name="Note 7 2" xfId="37134" xr:uid="{00000000-0005-0000-0000-000010910000}"/>
    <cellStyle name="Note 7 2 2" xfId="37135" xr:uid="{00000000-0005-0000-0000-000011910000}"/>
    <cellStyle name="Note 7 2 3" xfId="37136" xr:uid="{00000000-0005-0000-0000-000012910000}"/>
    <cellStyle name="Note 7 3" xfId="37137" xr:uid="{00000000-0005-0000-0000-000013910000}"/>
    <cellStyle name="Note 7 3 2" xfId="37138" xr:uid="{00000000-0005-0000-0000-000014910000}"/>
    <cellStyle name="Note 7 3 3" xfId="37139" xr:uid="{00000000-0005-0000-0000-000015910000}"/>
    <cellStyle name="Note 7 4" xfId="37140" xr:uid="{00000000-0005-0000-0000-000016910000}"/>
    <cellStyle name="Note 7 5" xfId="37141" xr:uid="{00000000-0005-0000-0000-000017910000}"/>
    <cellStyle name="Note 8" xfId="37142" xr:uid="{00000000-0005-0000-0000-000018910000}"/>
    <cellStyle name="Note 8 2" xfId="37143" xr:uid="{00000000-0005-0000-0000-000019910000}"/>
    <cellStyle name="Note 8 3" xfId="37144" xr:uid="{00000000-0005-0000-0000-00001A910000}"/>
    <cellStyle name="Note 9" xfId="37145" xr:uid="{00000000-0005-0000-0000-00001B910000}"/>
    <cellStyle name="Note 9 2" xfId="37146" xr:uid="{00000000-0005-0000-0000-00001C910000}"/>
    <cellStyle name="Note 9 3" xfId="37147" xr:uid="{00000000-0005-0000-0000-00001D910000}"/>
    <cellStyle name="NoteHeading" xfId="37148" xr:uid="{00000000-0005-0000-0000-00001E910000}"/>
    <cellStyle name="NoteItem" xfId="37149" xr:uid="{00000000-0005-0000-0000-00001F910000}"/>
    <cellStyle name="NoteNum" xfId="37150" xr:uid="{00000000-0005-0000-0000-000020910000}"/>
    <cellStyle name="notes" xfId="37151" xr:uid="{00000000-0005-0000-0000-000021910000}"/>
    <cellStyle name="NoteSection" xfId="37152" xr:uid="{00000000-0005-0000-0000-000022910000}"/>
    <cellStyle name="NoteSubItem" xfId="37153" xr:uid="{00000000-0005-0000-0000-000023910000}"/>
    <cellStyle name="NoteSubTotal" xfId="37154" xr:uid="{00000000-0005-0000-0000-000024910000}"/>
    <cellStyle name="Number" xfId="37155" xr:uid="{00000000-0005-0000-0000-000025910000}"/>
    <cellStyle name="NumResAccts" xfId="37156" xr:uid="{00000000-0005-0000-0000-000026910000}"/>
    <cellStyle name="OpSub" xfId="37157" xr:uid="{00000000-0005-0000-0000-000027910000}"/>
    <cellStyle name="Option" xfId="37158" xr:uid="{00000000-0005-0000-0000-000028910000}"/>
    <cellStyle name="OptionHeading" xfId="37159" xr:uid="{00000000-0005-0000-0000-000029910000}"/>
    <cellStyle name="OptionHeading2" xfId="37160" xr:uid="{00000000-0005-0000-0000-00002A910000}"/>
    <cellStyle name="Output 10" xfId="50480" xr:uid="{551F7B6E-A5C0-4908-BAE0-AD9CA8161412}"/>
    <cellStyle name="Output 11" xfId="50470" xr:uid="{5F8488F4-78B6-43C0-AA50-8B8D15FCDA9E}"/>
    <cellStyle name="Output 12" xfId="50524" xr:uid="{3F1AC1D1-ED1F-494E-ADBB-9A83577547FD}"/>
    <cellStyle name="Output 13" xfId="50566" xr:uid="{06F43831-E1CD-4219-98F1-85144795D6CD}"/>
    <cellStyle name="Output 14" xfId="50587" xr:uid="{2B0A7C20-0C9C-4191-8339-4CA36B9ABDC7}"/>
    <cellStyle name="Output 15" xfId="50546" xr:uid="{57413052-7C32-4296-ACE2-109ED5534DB0}"/>
    <cellStyle name="Output 2" xfId="37161" xr:uid="{00000000-0005-0000-0000-00002B910000}"/>
    <cellStyle name="Output 2 10" xfId="37162" xr:uid="{00000000-0005-0000-0000-00002C910000}"/>
    <cellStyle name="Output 2 10 2" xfId="37163" xr:uid="{00000000-0005-0000-0000-00002D910000}"/>
    <cellStyle name="Output 2 10 2 2" xfId="37164" xr:uid="{00000000-0005-0000-0000-00002E910000}"/>
    <cellStyle name="Output 2 10 3" xfId="37165" xr:uid="{00000000-0005-0000-0000-00002F910000}"/>
    <cellStyle name="Output 2 11" xfId="37166" xr:uid="{00000000-0005-0000-0000-000030910000}"/>
    <cellStyle name="Output 2 11 2" xfId="37167" xr:uid="{00000000-0005-0000-0000-000031910000}"/>
    <cellStyle name="Output 2 11 2 2" xfId="37168" xr:uid="{00000000-0005-0000-0000-000032910000}"/>
    <cellStyle name="Output 2 11 3" xfId="37169" xr:uid="{00000000-0005-0000-0000-000033910000}"/>
    <cellStyle name="Output 2 12" xfId="37170" xr:uid="{00000000-0005-0000-0000-000034910000}"/>
    <cellStyle name="Output 2 12 2" xfId="37171" xr:uid="{00000000-0005-0000-0000-000035910000}"/>
    <cellStyle name="Output 2 12 2 2" xfId="37172" xr:uid="{00000000-0005-0000-0000-000036910000}"/>
    <cellStyle name="Output 2 12 3" xfId="37173" xr:uid="{00000000-0005-0000-0000-000037910000}"/>
    <cellStyle name="Output 2 13" xfId="37174" xr:uid="{00000000-0005-0000-0000-000038910000}"/>
    <cellStyle name="Output 2 13 2" xfId="37175" xr:uid="{00000000-0005-0000-0000-000039910000}"/>
    <cellStyle name="Output 2 13 2 2" xfId="37176" xr:uid="{00000000-0005-0000-0000-00003A910000}"/>
    <cellStyle name="Output 2 13 3" xfId="37177" xr:uid="{00000000-0005-0000-0000-00003B910000}"/>
    <cellStyle name="Output 2 14" xfId="37178" xr:uid="{00000000-0005-0000-0000-00003C910000}"/>
    <cellStyle name="Output 2 14 2" xfId="37179" xr:uid="{00000000-0005-0000-0000-00003D910000}"/>
    <cellStyle name="Output 2 14 2 2" xfId="37180" xr:uid="{00000000-0005-0000-0000-00003E910000}"/>
    <cellStyle name="Output 2 14 3" xfId="37181" xr:uid="{00000000-0005-0000-0000-00003F910000}"/>
    <cellStyle name="Output 2 15" xfId="37182" xr:uid="{00000000-0005-0000-0000-000040910000}"/>
    <cellStyle name="Output 2 15 2" xfId="37183" xr:uid="{00000000-0005-0000-0000-000041910000}"/>
    <cellStyle name="Output 2 15 2 2" xfId="37184" xr:uid="{00000000-0005-0000-0000-000042910000}"/>
    <cellStyle name="Output 2 15 3" xfId="37185" xr:uid="{00000000-0005-0000-0000-000043910000}"/>
    <cellStyle name="Output 2 16" xfId="37186" xr:uid="{00000000-0005-0000-0000-000044910000}"/>
    <cellStyle name="Output 2 16 2" xfId="37187" xr:uid="{00000000-0005-0000-0000-000045910000}"/>
    <cellStyle name="Output 2 16 2 2" xfId="37188" xr:uid="{00000000-0005-0000-0000-000046910000}"/>
    <cellStyle name="Output 2 16 3" xfId="37189" xr:uid="{00000000-0005-0000-0000-000047910000}"/>
    <cellStyle name="Output 2 17" xfId="37190" xr:uid="{00000000-0005-0000-0000-000048910000}"/>
    <cellStyle name="Output 2 17 2" xfId="37191" xr:uid="{00000000-0005-0000-0000-000049910000}"/>
    <cellStyle name="Output 2 17 2 2" xfId="37192" xr:uid="{00000000-0005-0000-0000-00004A910000}"/>
    <cellStyle name="Output 2 17 3" xfId="37193" xr:uid="{00000000-0005-0000-0000-00004B910000}"/>
    <cellStyle name="Output 2 18" xfId="37194" xr:uid="{00000000-0005-0000-0000-00004C910000}"/>
    <cellStyle name="Output 2 18 2" xfId="37195" xr:uid="{00000000-0005-0000-0000-00004D910000}"/>
    <cellStyle name="Output 2 18 2 2" xfId="37196" xr:uid="{00000000-0005-0000-0000-00004E910000}"/>
    <cellStyle name="Output 2 18 3" xfId="37197" xr:uid="{00000000-0005-0000-0000-00004F910000}"/>
    <cellStyle name="Output 2 19" xfId="37198" xr:uid="{00000000-0005-0000-0000-000050910000}"/>
    <cellStyle name="Output 2 19 2" xfId="37199" xr:uid="{00000000-0005-0000-0000-000051910000}"/>
    <cellStyle name="Output 2 19 2 2" xfId="37200" xr:uid="{00000000-0005-0000-0000-000052910000}"/>
    <cellStyle name="Output 2 19 3" xfId="37201" xr:uid="{00000000-0005-0000-0000-000053910000}"/>
    <cellStyle name="Output 2 2" xfId="37202" xr:uid="{00000000-0005-0000-0000-000054910000}"/>
    <cellStyle name="Output 2 2 10" xfId="37203" xr:uid="{00000000-0005-0000-0000-000055910000}"/>
    <cellStyle name="Output 2 2 10 2" xfId="37204" xr:uid="{00000000-0005-0000-0000-000056910000}"/>
    <cellStyle name="Output 2 2 10 2 2" xfId="37205" xr:uid="{00000000-0005-0000-0000-000057910000}"/>
    <cellStyle name="Output 2 2 10 3" xfId="37206" xr:uid="{00000000-0005-0000-0000-000058910000}"/>
    <cellStyle name="Output 2 2 11" xfId="37207" xr:uid="{00000000-0005-0000-0000-000059910000}"/>
    <cellStyle name="Output 2 2 11 2" xfId="37208" xr:uid="{00000000-0005-0000-0000-00005A910000}"/>
    <cellStyle name="Output 2 2 11 2 2" xfId="37209" xr:uid="{00000000-0005-0000-0000-00005B910000}"/>
    <cellStyle name="Output 2 2 11 3" xfId="37210" xr:uid="{00000000-0005-0000-0000-00005C910000}"/>
    <cellStyle name="Output 2 2 12" xfId="37211" xr:uid="{00000000-0005-0000-0000-00005D910000}"/>
    <cellStyle name="Output 2 2 12 2" xfId="37212" xr:uid="{00000000-0005-0000-0000-00005E910000}"/>
    <cellStyle name="Output 2 2 12 2 2" xfId="37213" xr:uid="{00000000-0005-0000-0000-00005F910000}"/>
    <cellStyle name="Output 2 2 12 3" xfId="37214" xr:uid="{00000000-0005-0000-0000-000060910000}"/>
    <cellStyle name="Output 2 2 13" xfId="37215" xr:uid="{00000000-0005-0000-0000-000061910000}"/>
    <cellStyle name="Output 2 2 13 2" xfId="37216" xr:uid="{00000000-0005-0000-0000-000062910000}"/>
    <cellStyle name="Output 2 2 13 2 2" xfId="37217" xr:uid="{00000000-0005-0000-0000-000063910000}"/>
    <cellStyle name="Output 2 2 13 3" xfId="37218" xr:uid="{00000000-0005-0000-0000-000064910000}"/>
    <cellStyle name="Output 2 2 14" xfId="37219" xr:uid="{00000000-0005-0000-0000-000065910000}"/>
    <cellStyle name="Output 2 2 14 2" xfId="37220" xr:uid="{00000000-0005-0000-0000-000066910000}"/>
    <cellStyle name="Output 2 2 14 2 2" xfId="37221" xr:uid="{00000000-0005-0000-0000-000067910000}"/>
    <cellStyle name="Output 2 2 14 3" xfId="37222" xr:uid="{00000000-0005-0000-0000-000068910000}"/>
    <cellStyle name="Output 2 2 15" xfId="37223" xr:uid="{00000000-0005-0000-0000-000069910000}"/>
    <cellStyle name="Output 2 2 15 2" xfId="37224" xr:uid="{00000000-0005-0000-0000-00006A910000}"/>
    <cellStyle name="Output 2 2 15 2 2" xfId="37225" xr:uid="{00000000-0005-0000-0000-00006B910000}"/>
    <cellStyle name="Output 2 2 15 3" xfId="37226" xr:uid="{00000000-0005-0000-0000-00006C910000}"/>
    <cellStyle name="Output 2 2 16" xfId="37227" xr:uid="{00000000-0005-0000-0000-00006D910000}"/>
    <cellStyle name="Output 2 2 16 2" xfId="37228" xr:uid="{00000000-0005-0000-0000-00006E910000}"/>
    <cellStyle name="Output 2 2 16 2 2" xfId="37229" xr:uid="{00000000-0005-0000-0000-00006F910000}"/>
    <cellStyle name="Output 2 2 16 3" xfId="37230" xr:uid="{00000000-0005-0000-0000-000070910000}"/>
    <cellStyle name="Output 2 2 17" xfId="37231" xr:uid="{00000000-0005-0000-0000-000071910000}"/>
    <cellStyle name="Output 2 2 17 2" xfId="37232" xr:uid="{00000000-0005-0000-0000-000072910000}"/>
    <cellStyle name="Output 2 2 17 2 2" xfId="37233" xr:uid="{00000000-0005-0000-0000-000073910000}"/>
    <cellStyle name="Output 2 2 17 3" xfId="37234" xr:uid="{00000000-0005-0000-0000-000074910000}"/>
    <cellStyle name="Output 2 2 18" xfId="37235" xr:uid="{00000000-0005-0000-0000-000075910000}"/>
    <cellStyle name="Output 2 2 18 2" xfId="37236" xr:uid="{00000000-0005-0000-0000-000076910000}"/>
    <cellStyle name="Output 2 2 18 2 2" xfId="37237" xr:uid="{00000000-0005-0000-0000-000077910000}"/>
    <cellStyle name="Output 2 2 18 3" xfId="37238" xr:uid="{00000000-0005-0000-0000-000078910000}"/>
    <cellStyle name="Output 2 2 19" xfId="37239" xr:uid="{00000000-0005-0000-0000-000079910000}"/>
    <cellStyle name="Output 2 2 19 2" xfId="37240" xr:uid="{00000000-0005-0000-0000-00007A910000}"/>
    <cellStyle name="Output 2 2 19 2 2" xfId="37241" xr:uid="{00000000-0005-0000-0000-00007B910000}"/>
    <cellStyle name="Output 2 2 19 3" xfId="37242" xr:uid="{00000000-0005-0000-0000-00007C910000}"/>
    <cellStyle name="Output 2 2 2" xfId="37243" xr:uid="{00000000-0005-0000-0000-00007D910000}"/>
    <cellStyle name="Output 2 2 2 10" xfId="37244" xr:uid="{00000000-0005-0000-0000-00007E910000}"/>
    <cellStyle name="Output 2 2 2 10 2" xfId="37245" xr:uid="{00000000-0005-0000-0000-00007F910000}"/>
    <cellStyle name="Output 2 2 2 10 2 2" xfId="37246" xr:uid="{00000000-0005-0000-0000-000080910000}"/>
    <cellStyle name="Output 2 2 2 10 3" xfId="37247" xr:uid="{00000000-0005-0000-0000-000081910000}"/>
    <cellStyle name="Output 2 2 2 11" xfId="37248" xr:uid="{00000000-0005-0000-0000-000082910000}"/>
    <cellStyle name="Output 2 2 2 11 2" xfId="37249" xr:uid="{00000000-0005-0000-0000-000083910000}"/>
    <cellStyle name="Output 2 2 2 11 2 2" xfId="37250" xr:uid="{00000000-0005-0000-0000-000084910000}"/>
    <cellStyle name="Output 2 2 2 11 3" xfId="37251" xr:uid="{00000000-0005-0000-0000-000085910000}"/>
    <cellStyle name="Output 2 2 2 12" xfId="37252" xr:uid="{00000000-0005-0000-0000-000086910000}"/>
    <cellStyle name="Output 2 2 2 12 2" xfId="37253" xr:uid="{00000000-0005-0000-0000-000087910000}"/>
    <cellStyle name="Output 2 2 2 12 2 2" xfId="37254" xr:uid="{00000000-0005-0000-0000-000088910000}"/>
    <cellStyle name="Output 2 2 2 12 3" xfId="37255" xr:uid="{00000000-0005-0000-0000-000089910000}"/>
    <cellStyle name="Output 2 2 2 13" xfId="37256" xr:uid="{00000000-0005-0000-0000-00008A910000}"/>
    <cellStyle name="Output 2 2 2 13 2" xfId="37257" xr:uid="{00000000-0005-0000-0000-00008B910000}"/>
    <cellStyle name="Output 2 2 2 13 2 2" xfId="37258" xr:uid="{00000000-0005-0000-0000-00008C910000}"/>
    <cellStyle name="Output 2 2 2 13 3" xfId="37259" xr:uid="{00000000-0005-0000-0000-00008D910000}"/>
    <cellStyle name="Output 2 2 2 14" xfId="37260" xr:uid="{00000000-0005-0000-0000-00008E910000}"/>
    <cellStyle name="Output 2 2 2 14 2" xfId="37261" xr:uid="{00000000-0005-0000-0000-00008F910000}"/>
    <cellStyle name="Output 2 2 2 14 2 2" xfId="37262" xr:uid="{00000000-0005-0000-0000-000090910000}"/>
    <cellStyle name="Output 2 2 2 14 3" xfId="37263" xr:uid="{00000000-0005-0000-0000-000091910000}"/>
    <cellStyle name="Output 2 2 2 15" xfId="37264" xr:uid="{00000000-0005-0000-0000-000092910000}"/>
    <cellStyle name="Output 2 2 2 15 2" xfId="37265" xr:uid="{00000000-0005-0000-0000-000093910000}"/>
    <cellStyle name="Output 2 2 2 15 2 2" xfId="37266" xr:uid="{00000000-0005-0000-0000-000094910000}"/>
    <cellStyle name="Output 2 2 2 15 3" xfId="37267" xr:uid="{00000000-0005-0000-0000-000095910000}"/>
    <cellStyle name="Output 2 2 2 16" xfId="37268" xr:uid="{00000000-0005-0000-0000-000096910000}"/>
    <cellStyle name="Output 2 2 2 16 2" xfId="37269" xr:uid="{00000000-0005-0000-0000-000097910000}"/>
    <cellStyle name="Output 2 2 2 16 2 2" xfId="37270" xr:uid="{00000000-0005-0000-0000-000098910000}"/>
    <cellStyle name="Output 2 2 2 16 3" xfId="37271" xr:uid="{00000000-0005-0000-0000-000099910000}"/>
    <cellStyle name="Output 2 2 2 17" xfId="37272" xr:uid="{00000000-0005-0000-0000-00009A910000}"/>
    <cellStyle name="Output 2 2 2 17 2" xfId="37273" xr:uid="{00000000-0005-0000-0000-00009B910000}"/>
    <cellStyle name="Output 2 2 2 17 2 2" xfId="37274" xr:uid="{00000000-0005-0000-0000-00009C910000}"/>
    <cellStyle name="Output 2 2 2 17 3" xfId="37275" xr:uid="{00000000-0005-0000-0000-00009D910000}"/>
    <cellStyle name="Output 2 2 2 18" xfId="37276" xr:uid="{00000000-0005-0000-0000-00009E910000}"/>
    <cellStyle name="Output 2 2 2 18 2" xfId="37277" xr:uid="{00000000-0005-0000-0000-00009F910000}"/>
    <cellStyle name="Output 2 2 2 19" xfId="37278" xr:uid="{00000000-0005-0000-0000-0000A0910000}"/>
    <cellStyle name="Output 2 2 2 2" xfId="37279" xr:uid="{00000000-0005-0000-0000-0000A1910000}"/>
    <cellStyle name="Output 2 2 2 2 10" xfId="37280" xr:uid="{00000000-0005-0000-0000-0000A2910000}"/>
    <cellStyle name="Output 2 2 2 2 10 2" xfId="37281" xr:uid="{00000000-0005-0000-0000-0000A3910000}"/>
    <cellStyle name="Output 2 2 2 2 10 2 2" xfId="37282" xr:uid="{00000000-0005-0000-0000-0000A4910000}"/>
    <cellStyle name="Output 2 2 2 2 10 3" xfId="37283" xr:uid="{00000000-0005-0000-0000-0000A5910000}"/>
    <cellStyle name="Output 2 2 2 2 11" xfId="37284" xr:uid="{00000000-0005-0000-0000-0000A6910000}"/>
    <cellStyle name="Output 2 2 2 2 11 2" xfId="37285" xr:uid="{00000000-0005-0000-0000-0000A7910000}"/>
    <cellStyle name="Output 2 2 2 2 11 2 2" xfId="37286" xr:uid="{00000000-0005-0000-0000-0000A8910000}"/>
    <cellStyle name="Output 2 2 2 2 11 3" xfId="37287" xr:uid="{00000000-0005-0000-0000-0000A9910000}"/>
    <cellStyle name="Output 2 2 2 2 12" xfId="37288" xr:uid="{00000000-0005-0000-0000-0000AA910000}"/>
    <cellStyle name="Output 2 2 2 2 12 2" xfId="37289" xr:uid="{00000000-0005-0000-0000-0000AB910000}"/>
    <cellStyle name="Output 2 2 2 2 12 2 2" xfId="37290" xr:uid="{00000000-0005-0000-0000-0000AC910000}"/>
    <cellStyle name="Output 2 2 2 2 12 3" xfId="37291" xr:uid="{00000000-0005-0000-0000-0000AD910000}"/>
    <cellStyle name="Output 2 2 2 2 13" xfId="37292" xr:uid="{00000000-0005-0000-0000-0000AE910000}"/>
    <cellStyle name="Output 2 2 2 2 13 2" xfId="37293" xr:uid="{00000000-0005-0000-0000-0000AF910000}"/>
    <cellStyle name="Output 2 2 2 2 13 2 2" xfId="37294" xr:uid="{00000000-0005-0000-0000-0000B0910000}"/>
    <cellStyle name="Output 2 2 2 2 13 3" xfId="37295" xr:uid="{00000000-0005-0000-0000-0000B1910000}"/>
    <cellStyle name="Output 2 2 2 2 14" xfId="37296" xr:uid="{00000000-0005-0000-0000-0000B2910000}"/>
    <cellStyle name="Output 2 2 2 2 14 2" xfId="37297" xr:uid="{00000000-0005-0000-0000-0000B3910000}"/>
    <cellStyle name="Output 2 2 2 2 14 2 2" xfId="37298" xr:uid="{00000000-0005-0000-0000-0000B4910000}"/>
    <cellStyle name="Output 2 2 2 2 14 3" xfId="37299" xr:uid="{00000000-0005-0000-0000-0000B5910000}"/>
    <cellStyle name="Output 2 2 2 2 15" xfId="37300" xr:uid="{00000000-0005-0000-0000-0000B6910000}"/>
    <cellStyle name="Output 2 2 2 2 15 2" xfId="37301" xr:uid="{00000000-0005-0000-0000-0000B7910000}"/>
    <cellStyle name="Output 2 2 2 2 15 2 2" xfId="37302" xr:uid="{00000000-0005-0000-0000-0000B8910000}"/>
    <cellStyle name="Output 2 2 2 2 15 3" xfId="37303" xr:uid="{00000000-0005-0000-0000-0000B9910000}"/>
    <cellStyle name="Output 2 2 2 2 16" xfId="37304" xr:uid="{00000000-0005-0000-0000-0000BA910000}"/>
    <cellStyle name="Output 2 2 2 2 16 2" xfId="37305" xr:uid="{00000000-0005-0000-0000-0000BB910000}"/>
    <cellStyle name="Output 2 2 2 2 16 2 2" xfId="37306" xr:uid="{00000000-0005-0000-0000-0000BC910000}"/>
    <cellStyle name="Output 2 2 2 2 16 3" xfId="37307" xr:uid="{00000000-0005-0000-0000-0000BD910000}"/>
    <cellStyle name="Output 2 2 2 2 17" xfId="37308" xr:uid="{00000000-0005-0000-0000-0000BE910000}"/>
    <cellStyle name="Output 2 2 2 2 17 2" xfId="37309" xr:uid="{00000000-0005-0000-0000-0000BF910000}"/>
    <cellStyle name="Output 2 2 2 2 17 2 2" xfId="37310" xr:uid="{00000000-0005-0000-0000-0000C0910000}"/>
    <cellStyle name="Output 2 2 2 2 17 3" xfId="37311" xr:uid="{00000000-0005-0000-0000-0000C1910000}"/>
    <cellStyle name="Output 2 2 2 2 18" xfId="37312" xr:uid="{00000000-0005-0000-0000-0000C2910000}"/>
    <cellStyle name="Output 2 2 2 2 18 2" xfId="37313" xr:uid="{00000000-0005-0000-0000-0000C3910000}"/>
    <cellStyle name="Output 2 2 2 2 18 2 2" xfId="37314" xr:uid="{00000000-0005-0000-0000-0000C4910000}"/>
    <cellStyle name="Output 2 2 2 2 18 3" xfId="37315" xr:uid="{00000000-0005-0000-0000-0000C5910000}"/>
    <cellStyle name="Output 2 2 2 2 19" xfId="37316" xr:uid="{00000000-0005-0000-0000-0000C6910000}"/>
    <cellStyle name="Output 2 2 2 2 19 2" xfId="37317" xr:uid="{00000000-0005-0000-0000-0000C7910000}"/>
    <cellStyle name="Output 2 2 2 2 19 2 2" xfId="37318" xr:uid="{00000000-0005-0000-0000-0000C8910000}"/>
    <cellStyle name="Output 2 2 2 2 19 3" xfId="37319" xr:uid="{00000000-0005-0000-0000-0000C9910000}"/>
    <cellStyle name="Output 2 2 2 2 2" xfId="37320" xr:uid="{00000000-0005-0000-0000-0000CA910000}"/>
    <cellStyle name="Output 2 2 2 2 2 2" xfId="37321" xr:uid="{00000000-0005-0000-0000-0000CB910000}"/>
    <cellStyle name="Output 2 2 2 2 2 2 2" xfId="37322" xr:uid="{00000000-0005-0000-0000-0000CC910000}"/>
    <cellStyle name="Output 2 2 2 2 2 2 3" xfId="37323" xr:uid="{00000000-0005-0000-0000-0000CD910000}"/>
    <cellStyle name="Output 2 2 2 2 2 3" xfId="37324" xr:uid="{00000000-0005-0000-0000-0000CE910000}"/>
    <cellStyle name="Output 2 2 2 2 2 3 2" xfId="37325" xr:uid="{00000000-0005-0000-0000-0000CF910000}"/>
    <cellStyle name="Output 2 2 2 2 2 4" xfId="37326" xr:uid="{00000000-0005-0000-0000-0000D0910000}"/>
    <cellStyle name="Output 2 2 2 2 20" xfId="37327" xr:uid="{00000000-0005-0000-0000-0000D1910000}"/>
    <cellStyle name="Output 2 2 2 2 20 2" xfId="37328" xr:uid="{00000000-0005-0000-0000-0000D2910000}"/>
    <cellStyle name="Output 2 2 2 2 20 2 2" xfId="37329" xr:uid="{00000000-0005-0000-0000-0000D3910000}"/>
    <cellStyle name="Output 2 2 2 2 20 3" xfId="37330" xr:uid="{00000000-0005-0000-0000-0000D4910000}"/>
    <cellStyle name="Output 2 2 2 2 21" xfId="37331" xr:uid="{00000000-0005-0000-0000-0000D5910000}"/>
    <cellStyle name="Output 2 2 2 2 21 2" xfId="37332" xr:uid="{00000000-0005-0000-0000-0000D6910000}"/>
    <cellStyle name="Output 2 2 2 2 22" xfId="37333" xr:uid="{00000000-0005-0000-0000-0000D7910000}"/>
    <cellStyle name="Output 2 2 2 2 23" xfId="37334" xr:uid="{00000000-0005-0000-0000-0000D8910000}"/>
    <cellStyle name="Output 2 2 2 2 3" xfId="37335" xr:uid="{00000000-0005-0000-0000-0000D9910000}"/>
    <cellStyle name="Output 2 2 2 2 3 2" xfId="37336" xr:uid="{00000000-0005-0000-0000-0000DA910000}"/>
    <cellStyle name="Output 2 2 2 2 3 2 2" xfId="37337" xr:uid="{00000000-0005-0000-0000-0000DB910000}"/>
    <cellStyle name="Output 2 2 2 2 3 3" xfId="37338" xr:uid="{00000000-0005-0000-0000-0000DC910000}"/>
    <cellStyle name="Output 2 2 2 2 3 4" xfId="37339" xr:uid="{00000000-0005-0000-0000-0000DD910000}"/>
    <cellStyle name="Output 2 2 2 2 4" xfId="37340" xr:uid="{00000000-0005-0000-0000-0000DE910000}"/>
    <cellStyle name="Output 2 2 2 2 4 2" xfId="37341" xr:uid="{00000000-0005-0000-0000-0000DF910000}"/>
    <cellStyle name="Output 2 2 2 2 4 2 2" xfId="37342" xr:uid="{00000000-0005-0000-0000-0000E0910000}"/>
    <cellStyle name="Output 2 2 2 2 4 3" xfId="37343" xr:uid="{00000000-0005-0000-0000-0000E1910000}"/>
    <cellStyle name="Output 2 2 2 2 4 4" xfId="37344" xr:uid="{00000000-0005-0000-0000-0000E2910000}"/>
    <cellStyle name="Output 2 2 2 2 5" xfId="37345" xr:uid="{00000000-0005-0000-0000-0000E3910000}"/>
    <cellStyle name="Output 2 2 2 2 5 2" xfId="37346" xr:uid="{00000000-0005-0000-0000-0000E4910000}"/>
    <cellStyle name="Output 2 2 2 2 5 2 2" xfId="37347" xr:uid="{00000000-0005-0000-0000-0000E5910000}"/>
    <cellStyle name="Output 2 2 2 2 5 3" xfId="37348" xr:uid="{00000000-0005-0000-0000-0000E6910000}"/>
    <cellStyle name="Output 2 2 2 2 6" xfId="37349" xr:uid="{00000000-0005-0000-0000-0000E7910000}"/>
    <cellStyle name="Output 2 2 2 2 6 2" xfId="37350" xr:uid="{00000000-0005-0000-0000-0000E8910000}"/>
    <cellStyle name="Output 2 2 2 2 6 2 2" xfId="37351" xr:uid="{00000000-0005-0000-0000-0000E9910000}"/>
    <cellStyle name="Output 2 2 2 2 6 3" xfId="37352" xr:uid="{00000000-0005-0000-0000-0000EA910000}"/>
    <cellStyle name="Output 2 2 2 2 7" xfId="37353" xr:uid="{00000000-0005-0000-0000-0000EB910000}"/>
    <cellStyle name="Output 2 2 2 2 7 2" xfId="37354" xr:uid="{00000000-0005-0000-0000-0000EC910000}"/>
    <cellStyle name="Output 2 2 2 2 7 2 2" xfId="37355" xr:uid="{00000000-0005-0000-0000-0000ED910000}"/>
    <cellStyle name="Output 2 2 2 2 7 3" xfId="37356" xr:uid="{00000000-0005-0000-0000-0000EE910000}"/>
    <cellStyle name="Output 2 2 2 2 8" xfId="37357" xr:uid="{00000000-0005-0000-0000-0000EF910000}"/>
    <cellStyle name="Output 2 2 2 2 8 2" xfId="37358" xr:uid="{00000000-0005-0000-0000-0000F0910000}"/>
    <cellStyle name="Output 2 2 2 2 8 2 2" xfId="37359" xr:uid="{00000000-0005-0000-0000-0000F1910000}"/>
    <cellStyle name="Output 2 2 2 2 8 3" xfId="37360" xr:uid="{00000000-0005-0000-0000-0000F2910000}"/>
    <cellStyle name="Output 2 2 2 2 9" xfId="37361" xr:uid="{00000000-0005-0000-0000-0000F3910000}"/>
    <cellStyle name="Output 2 2 2 2 9 2" xfId="37362" xr:uid="{00000000-0005-0000-0000-0000F4910000}"/>
    <cellStyle name="Output 2 2 2 2 9 2 2" xfId="37363" xr:uid="{00000000-0005-0000-0000-0000F5910000}"/>
    <cellStyle name="Output 2 2 2 2 9 3" xfId="37364" xr:uid="{00000000-0005-0000-0000-0000F6910000}"/>
    <cellStyle name="Output 2 2 2 20" xfId="37365" xr:uid="{00000000-0005-0000-0000-0000F7910000}"/>
    <cellStyle name="Output 2 2 2 3" xfId="37366" xr:uid="{00000000-0005-0000-0000-0000F8910000}"/>
    <cellStyle name="Output 2 2 2 3 2" xfId="37367" xr:uid="{00000000-0005-0000-0000-0000F9910000}"/>
    <cellStyle name="Output 2 2 2 3 2 2" xfId="37368" xr:uid="{00000000-0005-0000-0000-0000FA910000}"/>
    <cellStyle name="Output 2 2 2 3 2 3" xfId="37369" xr:uid="{00000000-0005-0000-0000-0000FB910000}"/>
    <cellStyle name="Output 2 2 2 3 3" xfId="37370" xr:uid="{00000000-0005-0000-0000-0000FC910000}"/>
    <cellStyle name="Output 2 2 2 3 3 2" xfId="37371" xr:uid="{00000000-0005-0000-0000-0000FD910000}"/>
    <cellStyle name="Output 2 2 2 3 4" xfId="37372" xr:uid="{00000000-0005-0000-0000-0000FE910000}"/>
    <cellStyle name="Output 2 2 2 4" xfId="37373" xr:uid="{00000000-0005-0000-0000-0000FF910000}"/>
    <cellStyle name="Output 2 2 2 4 2" xfId="37374" xr:uid="{00000000-0005-0000-0000-000000920000}"/>
    <cellStyle name="Output 2 2 2 4 2 2" xfId="37375" xr:uid="{00000000-0005-0000-0000-000001920000}"/>
    <cellStyle name="Output 2 2 2 4 3" xfId="37376" xr:uid="{00000000-0005-0000-0000-000002920000}"/>
    <cellStyle name="Output 2 2 2 4 4" xfId="37377" xr:uid="{00000000-0005-0000-0000-000003920000}"/>
    <cellStyle name="Output 2 2 2 5" xfId="37378" xr:uid="{00000000-0005-0000-0000-000004920000}"/>
    <cellStyle name="Output 2 2 2 5 2" xfId="37379" xr:uid="{00000000-0005-0000-0000-000005920000}"/>
    <cellStyle name="Output 2 2 2 5 2 2" xfId="37380" xr:uid="{00000000-0005-0000-0000-000006920000}"/>
    <cellStyle name="Output 2 2 2 5 3" xfId="37381" xr:uid="{00000000-0005-0000-0000-000007920000}"/>
    <cellStyle name="Output 2 2 2 5 4" xfId="37382" xr:uid="{00000000-0005-0000-0000-000008920000}"/>
    <cellStyle name="Output 2 2 2 6" xfId="37383" xr:uid="{00000000-0005-0000-0000-000009920000}"/>
    <cellStyle name="Output 2 2 2 6 2" xfId="37384" xr:uid="{00000000-0005-0000-0000-00000A920000}"/>
    <cellStyle name="Output 2 2 2 6 2 2" xfId="37385" xr:uid="{00000000-0005-0000-0000-00000B920000}"/>
    <cellStyle name="Output 2 2 2 6 3" xfId="37386" xr:uid="{00000000-0005-0000-0000-00000C920000}"/>
    <cellStyle name="Output 2 2 2 7" xfId="37387" xr:uid="{00000000-0005-0000-0000-00000D920000}"/>
    <cellStyle name="Output 2 2 2 7 2" xfId="37388" xr:uid="{00000000-0005-0000-0000-00000E920000}"/>
    <cellStyle name="Output 2 2 2 7 2 2" xfId="37389" xr:uid="{00000000-0005-0000-0000-00000F920000}"/>
    <cellStyle name="Output 2 2 2 7 3" xfId="37390" xr:uid="{00000000-0005-0000-0000-000010920000}"/>
    <cellStyle name="Output 2 2 2 8" xfId="37391" xr:uid="{00000000-0005-0000-0000-000011920000}"/>
    <cellStyle name="Output 2 2 2 8 2" xfId="37392" xr:uid="{00000000-0005-0000-0000-000012920000}"/>
    <cellStyle name="Output 2 2 2 8 2 2" xfId="37393" xr:uid="{00000000-0005-0000-0000-000013920000}"/>
    <cellStyle name="Output 2 2 2 8 3" xfId="37394" xr:uid="{00000000-0005-0000-0000-000014920000}"/>
    <cellStyle name="Output 2 2 2 9" xfId="37395" xr:uid="{00000000-0005-0000-0000-000015920000}"/>
    <cellStyle name="Output 2 2 2 9 2" xfId="37396" xr:uid="{00000000-0005-0000-0000-000016920000}"/>
    <cellStyle name="Output 2 2 2 9 2 2" xfId="37397" xr:uid="{00000000-0005-0000-0000-000017920000}"/>
    <cellStyle name="Output 2 2 2 9 3" xfId="37398" xr:uid="{00000000-0005-0000-0000-000018920000}"/>
    <cellStyle name="Output 2 2 20" xfId="37399" xr:uid="{00000000-0005-0000-0000-000019920000}"/>
    <cellStyle name="Output 2 2 20 2" xfId="37400" xr:uid="{00000000-0005-0000-0000-00001A920000}"/>
    <cellStyle name="Output 2 2 20 2 2" xfId="37401" xr:uid="{00000000-0005-0000-0000-00001B920000}"/>
    <cellStyle name="Output 2 2 20 3" xfId="37402" xr:uid="{00000000-0005-0000-0000-00001C920000}"/>
    <cellStyle name="Output 2 2 21" xfId="37403" xr:uid="{00000000-0005-0000-0000-00001D920000}"/>
    <cellStyle name="Output 2 2 21 2" xfId="37404" xr:uid="{00000000-0005-0000-0000-00001E920000}"/>
    <cellStyle name="Output 2 2 22" xfId="37405" xr:uid="{00000000-0005-0000-0000-00001F920000}"/>
    <cellStyle name="Output 2 2 23" xfId="37406" xr:uid="{00000000-0005-0000-0000-000020920000}"/>
    <cellStyle name="Output 2 2 3" xfId="37407" xr:uid="{00000000-0005-0000-0000-000021920000}"/>
    <cellStyle name="Output 2 2 3 10" xfId="37408" xr:uid="{00000000-0005-0000-0000-000022920000}"/>
    <cellStyle name="Output 2 2 3 10 2" xfId="37409" xr:uid="{00000000-0005-0000-0000-000023920000}"/>
    <cellStyle name="Output 2 2 3 10 2 2" xfId="37410" xr:uid="{00000000-0005-0000-0000-000024920000}"/>
    <cellStyle name="Output 2 2 3 10 3" xfId="37411" xr:uid="{00000000-0005-0000-0000-000025920000}"/>
    <cellStyle name="Output 2 2 3 11" xfId="37412" xr:uid="{00000000-0005-0000-0000-000026920000}"/>
    <cellStyle name="Output 2 2 3 11 2" xfId="37413" xr:uid="{00000000-0005-0000-0000-000027920000}"/>
    <cellStyle name="Output 2 2 3 11 2 2" xfId="37414" xr:uid="{00000000-0005-0000-0000-000028920000}"/>
    <cellStyle name="Output 2 2 3 11 3" xfId="37415" xr:uid="{00000000-0005-0000-0000-000029920000}"/>
    <cellStyle name="Output 2 2 3 12" xfId="37416" xr:uid="{00000000-0005-0000-0000-00002A920000}"/>
    <cellStyle name="Output 2 2 3 12 2" xfId="37417" xr:uid="{00000000-0005-0000-0000-00002B920000}"/>
    <cellStyle name="Output 2 2 3 12 2 2" xfId="37418" xr:uid="{00000000-0005-0000-0000-00002C920000}"/>
    <cellStyle name="Output 2 2 3 12 3" xfId="37419" xr:uid="{00000000-0005-0000-0000-00002D920000}"/>
    <cellStyle name="Output 2 2 3 13" xfId="37420" xr:uid="{00000000-0005-0000-0000-00002E920000}"/>
    <cellStyle name="Output 2 2 3 13 2" xfId="37421" xr:uid="{00000000-0005-0000-0000-00002F920000}"/>
    <cellStyle name="Output 2 2 3 13 2 2" xfId="37422" xr:uid="{00000000-0005-0000-0000-000030920000}"/>
    <cellStyle name="Output 2 2 3 13 3" xfId="37423" xr:uid="{00000000-0005-0000-0000-000031920000}"/>
    <cellStyle name="Output 2 2 3 14" xfId="37424" xr:uid="{00000000-0005-0000-0000-000032920000}"/>
    <cellStyle name="Output 2 2 3 14 2" xfId="37425" xr:uid="{00000000-0005-0000-0000-000033920000}"/>
    <cellStyle name="Output 2 2 3 14 2 2" xfId="37426" xr:uid="{00000000-0005-0000-0000-000034920000}"/>
    <cellStyle name="Output 2 2 3 14 3" xfId="37427" xr:uid="{00000000-0005-0000-0000-000035920000}"/>
    <cellStyle name="Output 2 2 3 15" xfId="37428" xr:uid="{00000000-0005-0000-0000-000036920000}"/>
    <cellStyle name="Output 2 2 3 15 2" xfId="37429" xr:uid="{00000000-0005-0000-0000-000037920000}"/>
    <cellStyle name="Output 2 2 3 15 2 2" xfId="37430" xr:uid="{00000000-0005-0000-0000-000038920000}"/>
    <cellStyle name="Output 2 2 3 15 3" xfId="37431" xr:uid="{00000000-0005-0000-0000-000039920000}"/>
    <cellStyle name="Output 2 2 3 16" xfId="37432" xr:uid="{00000000-0005-0000-0000-00003A920000}"/>
    <cellStyle name="Output 2 2 3 16 2" xfId="37433" xr:uid="{00000000-0005-0000-0000-00003B920000}"/>
    <cellStyle name="Output 2 2 3 16 2 2" xfId="37434" xr:uid="{00000000-0005-0000-0000-00003C920000}"/>
    <cellStyle name="Output 2 2 3 16 3" xfId="37435" xr:uid="{00000000-0005-0000-0000-00003D920000}"/>
    <cellStyle name="Output 2 2 3 17" xfId="37436" xr:uid="{00000000-0005-0000-0000-00003E920000}"/>
    <cellStyle name="Output 2 2 3 17 2" xfId="37437" xr:uid="{00000000-0005-0000-0000-00003F920000}"/>
    <cellStyle name="Output 2 2 3 17 2 2" xfId="37438" xr:uid="{00000000-0005-0000-0000-000040920000}"/>
    <cellStyle name="Output 2 2 3 17 3" xfId="37439" xr:uid="{00000000-0005-0000-0000-000041920000}"/>
    <cellStyle name="Output 2 2 3 18" xfId="37440" xr:uid="{00000000-0005-0000-0000-000042920000}"/>
    <cellStyle name="Output 2 2 3 18 2" xfId="37441" xr:uid="{00000000-0005-0000-0000-000043920000}"/>
    <cellStyle name="Output 2 2 3 19" xfId="37442" xr:uid="{00000000-0005-0000-0000-000044920000}"/>
    <cellStyle name="Output 2 2 3 2" xfId="37443" xr:uid="{00000000-0005-0000-0000-000045920000}"/>
    <cellStyle name="Output 2 2 3 2 10" xfId="37444" xr:uid="{00000000-0005-0000-0000-000046920000}"/>
    <cellStyle name="Output 2 2 3 2 10 2" xfId="37445" xr:uid="{00000000-0005-0000-0000-000047920000}"/>
    <cellStyle name="Output 2 2 3 2 10 2 2" xfId="37446" xr:uid="{00000000-0005-0000-0000-000048920000}"/>
    <cellStyle name="Output 2 2 3 2 10 3" xfId="37447" xr:uid="{00000000-0005-0000-0000-000049920000}"/>
    <cellStyle name="Output 2 2 3 2 11" xfId="37448" xr:uid="{00000000-0005-0000-0000-00004A920000}"/>
    <cellStyle name="Output 2 2 3 2 11 2" xfId="37449" xr:uid="{00000000-0005-0000-0000-00004B920000}"/>
    <cellStyle name="Output 2 2 3 2 11 2 2" xfId="37450" xr:uid="{00000000-0005-0000-0000-00004C920000}"/>
    <cellStyle name="Output 2 2 3 2 11 3" xfId="37451" xr:uid="{00000000-0005-0000-0000-00004D920000}"/>
    <cellStyle name="Output 2 2 3 2 12" xfId="37452" xr:uid="{00000000-0005-0000-0000-00004E920000}"/>
    <cellStyle name="Output 2 2 3 2 12 2" xfId="37453" xr:uid="{00000000-0005-0000-0000-00004F920000}"/>
    <cellStyle name="Output 2 2 3 2 12 2 2" xfId="37454" xr:uid="{00000000-0005-0000-0000-000050920000}"/>
    <cellStyle name="Output 2 2 3 2 12 3" xfId="37455" xr:uid="{00000000-0005-0000-0000-000051920000}"/>
    <cellStyle name="Output 2 2 3 2 13" xfId="37456" xr:uid="{00000000-0005-0000-0000-000052920000}"/>
    <cellStyle name="Output 2 2 3 2 13 2" xfId="37457" xr:uid="{00000000-0005-0000-0000-000053920000}"/>
    <cellStyle name="Output 2 2 3 2 13 2 2" xfId="37458" xr:uid="{00000000-0005-0000-0000-000054920000}"/>
    <cellStyle name="Output 2 2 3 2 13 3" xfId="37459" xr:uid="{00000000-0005-0000-0000-000055920000}"/>
    <cellStyle name="Output 2 2 3 2 14" xfId="37460" xr:uid="{00000000-0005-0000-0000-000056920000}"/>
    <cellStyle name="Output 2 2 3 2 14 2" xfId="37461" xr:uid="{00000000-0005-0000-0000-000057920000}"/>
    <cellStyle name="Output 2 2 3 2 14 2 2" xfId="37462" xr:uid="{00000000-0005-0000-0000-000058920000}"/>
    <cellStyle name="Output 2 2 3 2 14 3" xfId="37463" xr:uid="{00000000-0005-0000-0000-000059920000}"/>
    <cellStyle name="Output 2 2 3 2 15" xfId="37464" xr:uid="{00000000-0005-0000-0000-00005A920000}"/>
    <cellStyle name="Output 2 2 3 2 15 2" xfId="37465" xr:uid="{00000000-0005-0000-0000-00005B920000}"/>
    <cellStyle name="Output 2 2 3 2 15 2 2" xfId="37466" xr:uid="{00000000-0005-0000-0000-00005C920000}"/>
    <cellStyle name="Output 2 2 3 2 15 3" xfId="37467" xr:uid="{00000000-0005-0000-0000-00005D920000}"/>
    <cellStyle name="Output 2 2 3 2 16" xfId="37468" xr:uid="{00000000-0005-0000-0000-00005E920000}"/>
    <cellStyle name="Output 2 2 3 2 16 2" xfId="37469" xr:uid="{00000000-0005-0000-0000-00005F920000}"/>
    <cellStyle name="Output 2 2 3 2 16 2 2" xfId="37470" xr:uid="{00000000-0005-0000-0000-000060920000}"/>
    <cellStyle name="Output 2 2 3 2 16 3" xfId="37471" xr:uid="{00000000-0005-0000-0000-000061920000}"/>
    <cellStyle name="Output 2 2 3 2 17" xfId="37472" xr:uid="{00000000-0005-0000-0000-000062920000}"/>
    <cellStyle name="Output 2 2 3 2 17 2" xfId="37473" xr:uid="{00000000-0005-0000-0000-000063920000}"/>
    <cellStyle name="Output 2 2 3 2 17 2 2" xfId="37474" xr:uid="{00000000-0005-0000-0000-000064920000}"/>
    <cellStyle name="Output 2 2 3 2 17 3" xfId="37475" xr:uid="{00000000-0005-0000-0000-000065920000}"/>
    <cellStyle name="Output 2 2 3 2 18" xfId="37476" xr:uid="{00000000-0005-0000-0000-000066920000}"/>
    <cellStyle name="Output 2 2 3 2 18 2" xfId="37477" xr:uid="{00000000-0005-0000-0000-000067920000}"/>
    <cellStyle name="Output 2 2 3 2 18 2 2" xfId="37478" xr:uid="{00000000-0005-0000-0000-000068920000}"/>
    <cellStyle name="Output 2 2 3 2 18 3" xfId="37479" xr:uid="{00000000-0005-0000-0000-000069920000}"/>
    <cellStyle name="Output 2 2 3 2 19" xfId="37480" xr:uid="{00000000-0005-0000-0000-00006A920000}"/>
    <cellStyle name="Output 2 2 3 2 19 2" xfId="37481" xr:uid="{00000000-0005-0000-0000-00006B920000}"/>
    <cellStyle name="Output 2 2 3 2 19 2 2" xfId="37482" xr:uid="{00000000-0005-0000-0000-00006C920000}"/>
    <cellStyle name="Output 2 2 3 2 19 3" xfId="37483" xr:uid="{00000000-0005-0000-0000-00006D920000}"/>
    <cellStyle name="Output 2 2 3 2 2" xfId="37484" xr:uid="{00000000-0005-0000-0000-00006E920000}"/>
    <cellStyle name="Output 2 2 3 2 2 2" xfId="37485" xr:uid="{00000000-0005-0000-0000-00006F920000}"/>
    <cellStyle name="Output 2 2 3 2 2 2 2" xfId="37486" xr:uid="{00000000-0005-0000-0000-000070920000}"/>
    <cellStyle name="Output 2 2 3 2 2 3" xfId="37487" xr:uid="{00000000-0005-0000-0000-000071920000}"/>
    <cellStyle name="Output 2 2 3 2 2 4" xfId="37488" xr:uid="{00000000-0005-0000-0000-000072920000}"/>
    <cellStyle name="Output 2 2 3 2 20" xfId="37489" xr:uid="{00000000-0005-0000-0000-000073920000}"/>
    <cellStyle name="Output 2 2 3 2 20 2" xfId="37490" xr:uid="{00000000-0005-0000-0000-000074920000}"/>
    <cellStyle name="Output 2 2 3 2 20 2 2" xfId="37491" xr:uid="{00000000-0005-0000-0000-000075920000}"/>
    <cellStyle name="Output 2 2 3 2 20 3" xfId="37492" xr:uid="{00000000-0005-0000-0000-000076920000}"/>
    <cellStyle name="Output 2 2 3 2 21" xfId="37493" xr:uid="{00000000-0005-0000-0000-000077920000}"/>
    <cellStyle name="Output 2 2 3 2 21 2" xfId="37494" xr:uid="{00000000-0005-0000-0000-000078920000}"/>
    <cellStyle name="Output 2 2 3 2 22" xfId="37495" xr:uid="{00000000-0005-0000-0000-000079920000}"/>
    <cellStyle name="Output 2 2 3 2 23" xfId="37496" xr:uid="{00000000-0005-0000-0000-00007A920000}"/>
    <cellStyle name="Output 2 2 3 2 3" xfId="37497" xr:uid="{00000000-0005-0000-0000-00007B920000}"/>
    <cellStyle name="Output 2 2 3 2 3 2" xfId="37498" xr:uid="{00000000-0005-0000-0000-00007C920000}"/>
    <cellStyle name="Output 2 2 3 2 3 2 2" xfId="37499" xr:uid="{00000000-0005-0000-0000-00007D920000}"/>
    <cellStyle name="Output 2 2 3 2 3 3" xfId="37500" xr:uid="{00000000-0005-0000-0000-00007E920000}"/>
    <cellStyle name="Output 2 2 3 2 3 4" xfId="37501" xr:uid="{00000000-0005-0000-0000-00007F920000}"/>
    <cellStyle name="Output 2 2 3 2 4" xfId="37502" xr:uid="{00000000-0005-0000-0000-000080920000}"/>
    <cellStyle name="Output 2 2 3 2 4 2" xfId="37503" xr:uid="{00000000-0005-0000-0000-000081920000}"/>
    <cellStyle name="Output 2 2 3 2 4 2 2" xfId="37504" xr:uid="{00000000-0005-0000-0000-000082920000}"/>
    <cellStyle name="Output 2 2 3 2 4 3" xfId="37505" xr:uid="{00000000-0005-0000-0000-000083920000}"/>
    <cellStyle name="Output 2 2 3 2 5" xfId="37506" xr:uid="{00000000-0005-0000-0000-000084920000}"/>
    <cellStyle name="Output 2 2 3 2 5 2" xfId="37507" xr:uid="{00000000-0005-0000-0000-000085920000}"/>
    <cellStyle name="Output 2 2 3 2 5 2 2" xfId="37508" xr:uid="{00000000-0005-0000-0000-000086920000}"/>
    <cellStyle name="Output 2 2 3 2 5 3" xfId="37509" xr:uid="{00000000-0005-0000-0000-000087920000}"/>
    <cellStyle name="Output 2 2 3 2 6" xfId="37510" xr:uid="{00000000-0005-0000-0000-000088920000}"/>
    <cellStyle name="Output 2 2 3 2 6 2" xfId="37511" xr:uid="{00000000-0005-0000-0000-000089920000}"/>
    <cellStyle name="Output 2 2 3 2 6 2 2" xfId="37512" xr:uid="{00000000-0005-0000-0000-00008A920000}"/>
    <cellStyle name="Output 2 2 3 2 6 3" xfId="37513" xr:uid="{00000000-0005-0000-0000-00008B920000}"/>
    <cellStyle name="Output 2 2 3 2 7" xfId="37514" xr:uid="{00000000-0005-0000-0000-00008C920000}"/>
    <cellStyle name="Output 2 2 3 2 7 2" xfId="37515" xr:uid="{00000000-0005-0000-0000-00008D920000}"/>
    <cellStyle name="Output 2 2 3 2 7 2 2" xfId="37516" xr:uid="{00000000-0005-0000-0000-00008E920000}"/>
    <cellStyle name="Output 2 2 3 2 7 3" xfId="37517" xr:uid="{00000000-0005-0000-0000-00008F920000}"/>
    <cellStyle name="Output 2 2 3 2 8" xfId="37518" xr:uid="{00000000-0005-0000-0000-000090920000}"/>
    <cellStyle name="Output 2 2 3 2 8 2" xfId="37519" xr:uid="{00000000-0005-0000-0000-000091920000}"/>
    <cellStyle name="Output 2 2 3 2 8 2 2" xfId="37520" xr:uid="{00000000-0005-0000-0000-000092920000}"/>
    <cellStyle name="Output 2 2 3 2 8 3" xfId="37521" xr:uid="{00000000-0005-0000-0000-000093920000}"/>
    <cellStyle name="Output 2 2 3 2 9" xfId="37522" xr:uid="{00000000-0005-0000-0000-000094920000}"/>
    <cellStyle name="Output 2 2 3 2 9 2" xfId="37523" xr:uid="{00000000-0005-0000-0000-000095920000}"/>
    <cellStyle name="Output 2 2 3 2 9 2 2" xfId="37524" xr:uid="{00000000-0005-0000-0000-000096920000}"/>
    <cellStyle name="Output 2 2 3 2 9 3" xfId="37525" xr:uid="{00000000-0005-0000-0000-000097920000}"/>
    <cellStyle name="Output 2 2 3 20" xfId="37526" xr:uid="{00000000-0005-0000-0000-000098920000}"/>
    <cellStyle name="Output 2 2 3 3" xfId="37527" xr:uid="{00000000-0005-0000-0000-000099920000}"/>
    <cellStyle name="Output 2 2 3 3 2" xfId="37528" xr:uid="{00000000-0005-0000-0000-00009A920000}"/>
    <cellStyle name="Output 2 2 3 3 2 2" xfId="37529" xr:uid="{00000000-0005-0000-0000-00009B920000}"/>
    <cellStyle name="Output 2 2 3 3 3" xfId="37530" xr:uid="{00000000-0005-0000-0000-00009C920000}"/>
    <cellStyle name="Output 2 2 3 3 4" xfId="37531" xr:uid="{00000000-0005-0000-0000-00009D920000}"/>
    <cellStyle name="Output 2 2 3 4" xfId="37532" xr:uid="{00000000-0005-0000-0000-00009E920000}"/>
    <cellStyle name="Output 2 2 3 4 2" xfId="37533" xr:uid="{00000000-0005-0000-0000-00009F920000}"/>
    <cellStyle name="Output 2 2 3 4 2 2" xfId="37534" xr:uid="{00000000-0005-0000-0000-0000A0920000}"/>
    <cellStyle name="Output 2 2 3 4 3" xfId="37535" xr:uid="{00000000-0005-0000-0000-0000A1920000}"/>
    <cellStyle name="Output 2 2 3 4 4" xfId="37536" xr:uid="{00000000-0005-0000-0000-0000A2920000}"/>
    <cellStyle name="Output 2 2 3 5" xfId="37537" xr:uid="{00000000-0005-0000-0000-0000A3920000}"/>
    <cellStyle name="Output 2 2 3 5 2" xfId="37538" xr:uid="{00000000-0005-0000-0000-0000A4920000}"/>
    <cellStyle name="Output 2 2 3 5 2 2" xfId="37539" xr:uid="{00000000-0005-0000-0000-0000A5920000}"/>
    <cellStyle name="Output 2 2 3 5 3" xfId="37540" xr:uid="{00000000-0005-0000-0000-0000A6920000}"/>
    <cellStyle name="Output 2 2 3 6" xfId="37541" xr:uid="{00000000-0005-0000-0000-0000A7920000}"/>
    <cellStyle name="Output 2 2 3 6 2" xfId="37542" xr:uid="{00000000-0005-0000-0000-0000A8920000}"/>
    <cellStyle name="Output 2 2 3 6 2 2" xfId="37543" xr:uid="{00000000-0005-0000-0000-0000A9920000}"/>
    <cellStyle name="Output 2 2 3 6 3" xfId="37544" xr:uid="{00000000-0005-0000-0000-0000AA920000}"/>
    <cellStyle name="Output 2 2 3 7" xfId="37545" xr:uid="{00000000-0005-0000-0000-0000AB920000}"/>
    <cellStyle name="Output 2 2 3 7 2" xfId="37546" xr:uid="{00000000-0005-0000-0000-0000AC920000}"/>
    <cellStyle name="Output 2 2 3 7 2 2" xfId="37547" xr:uid="{00000000-0005-0000-0000-0000AD920000}"/>
    <cellStyle name="Output 2 2 3 7 3" xfId="37548" xr:uid="{00000000-0005-0000-0000-0000AE920000}"/>
    <cellStyle name="Output 2 2 3 8" xfId="37549" xr:uid="{00000000-0005-0000-0000-0000AF920000}"/>
    <cellStyle name="Output 2 2 3 8 2" xfId="37550" xr:uid="{00000000-0005-0000-0000-0000B0920000}"/>
    <cellStyle name="Output 2 2 3 8 2 2" xfId="37551" xr:uid="{00000000-0005-0000-0000-0000B1920000}"/>
    <cellStyle name="Output 2 2 3 8 3" xfId="37552" xr:uid="{00000000-0005-0000-0000-0000B2920000}"/>
    <cellStyle name="Output 2 2 3 9" xfId="37553" xr:uid="{00000000-0005-0000-0000-0000B3920000}"/>
    <cellStyle name="Output 2 2 3 9 2" xfId="37554" xr:uid="{00000000-0005-0000-0000-0000B4920000}"/>
    <cellStyle name="Output 2 2 3 9 2 2" xfId="37555" xr:uid="{00000000-0005-0000-0000-0000B5920000}"/>
    <cellStyle name="Output 2 2 3 9 3" xfId="37556" xr:uid="{00000000-0005-0000-0000-0000B6920000}"/>
    <cellStyle name="Output 2 2 4" xfId="37557" xr:uid="{00000000-0005-0000-0000-0000B7920000}"/>
    <cellStyle name="Output 2 2 4 10" xfId="37558" xr:uid="{00000000-0005-0000-0000-0000B8920000}"/>
    <cellStyle name="Output 2 2 4 10 2" xfId="37559" xr:uid="{00000000-0005-0000-0000-0000B9920000}"/>
    <cellStyle name="Output 2 2 4 10 2 2" xfId="37560" xr:uid="{00000000-0005-0000-0000-0000BA920000}"/>
    <cellStyle name="Output 2 2 4 10 3" xfId="37561" xr:uid="{00000000-0005-0000-0000-0000BB920000}"/>
    <cellStyle name="Output 2 2 4 11" xfId="37562" xr:uid="{00000000-0005-0000-0000-0000BC920000}"/>
    <cellStyle name="Output 2 2 4 11 2" xfId="37563" xr:uid="{00000000-0005-0000-0000-0000BD920000}"/>
    <cellStyle name="Output 2 2 4 11 2 2" xfId="37564" xr:uid="{00000000-0005-0000-0000-0000BE920000}"/>
    <cellStyle name="Output 2 2 4 11 3" xfId="37565" xr:uid="{00000000-0005-0000-0000-0000BF920000}"/>
    <cellStyle name="Output 2 2 4 12" xfId="37566" xr:uid="{00000000-0005-0000-0000-0000C0920000}"/>
    <cellStyle name="Output 2 2 4 12 2" xfId="37567" xr:uid="{00000000-0005-0000-0000-0000C1920000}"/>
    <cellStyle name="Output 2 2 4 12 2 2" xfId="37568" xr:uid="{00000000-0005-0000-0000-0000C2920000}"/>
    <cellStyle name="Output 2 2 4 12 3" xfId="37569" xr:uid="{00000000-0005-0000-0000-0000C3920000}"/>
    <cellStyle name="Output 2 2 4 13" xfId="37570" xr:uid="{00000000-0005-0000-0000-0000C4920000}"/>
    <cellStyle name="Output 2 2 4 13 2" xfId="37571" xr:uid="{00000000-0005-0000-0000-0000C5920000}"/>
    <cellStyle name="Output 2 2 4 13 2 2" xfId="37572" xr:uid="{00000000-0005-0000-0000-0000C6920000}"/>
    <cellStyle name="Output 2 2 4 13 3" xfId="37573" xr:uid="{00000000-0005-0000-0000-0000C7920000}"/>
    <cellStyle name="Output 2 2 4 14" xfId="37574" xr:uid="{00000000-0005-0000-0000-0000C8920000}"/>
    <cellStyle name="Output 2 2 4 14 2" xfId="37575" xr:uid="{00000000-0005-0000-0000-0000C9920000}"/>
    <cellStyle name="Output 2 2 4 14 2 2" xfId="37576" xr:uid="{00000000-0005-0000-0000-0000CA920000}"/>
    <cellStyle name="Output 2 2 4 14 3" xfId="37577" xr:uid="{00000000-0005-0000-0000-0000CB920000}"/>
    <cellStyle name="Output 2 2 4 15" xfId="37578" xr:uid="{00000000-0005-0000-0000-0000CC920000}"/>
    <cellStyle name="Output 2 2 4 15 2" xfId="37579" xr:uid="{00000000-0005-0000-0000-0000CD920000}"/>
    <cellStyle name="Output 2 2 4 15 2 2" xfId="37580" xr:uid="{00000000-0005-0000-0000-0000CE920000}"/>
    <cellStyle name="Output 2 2 4 15 3" xfId="37581" xr:uid="{00000000-0005-0000-0000-0000CF920000}"/>
    <cellStyle name="Output 2 2 4 16" xfId="37582" xr:uid="{00000000-0005-0000-0000-0000D0920000}"/>
    <cellStyle name="Output 2 2 4 16 2" xfId="37583" xr:uid="{00000000-0005-0000-0000-0000D1920000}"/>
    <cellStyle name="Output 2 2 4 16 2 2" xfId="37584" xr:uid="{00000000-0005-0000-0000-0000D2920000}"/>
    <cellStyle name="Output 2 2 4 16 3" xfId="37585" xr:uid="{00000000-0005-0000-0000-0000D3920000}"/>
    <cellStyle name="Output 2 2 4 17" xfId="37586" xr:uid="{00000000-0005-0000-0000-0000D4920000}"/>
    <cellStyle name="Output 2 2 4 17 2" xfId="37587" xr:uid="{00000000-0005-0000-0000-0000D5920000}"/>
    <cellStyle name="Output 2 2 4 17 2 2" xfId="37588" xr:uid="{00000000-0005-0000-0000-0000D6920000}"/>
    <cellStyle name="Output 2 2 4 17 3" xfId="37589" xr:uid="{00000000-0005-0000-0000-0000D7920000}"/>
    <cellStyle name="Output 2 2 4 18" xfId="37590" xr:uid="{00000000-0005-0000-0000-0000D8920000}"/>
    <cellStyle name="Output 2 2 4 18 2" xfId="37591" xr:uid="{00000000-0005-0000-0000-0000D9920000}"/>
    <cellStyle name="Output 2 2 4 18 2 2" xfId="37592" xr:uid="{00000000-0005-0000-0000-0000DA920000}"/>
    <cellStyle name="Output 2 2 4 18 3" xfId="37593" xr:uid="{00000000-0005-0000-0000-0000DB920000}"/>
    <cellStyle name="Output 2 2 4 19" xfId="37594" xr:uid="{00000000-0005-0000-0000-0000DC920000}"/>
    <cellStyle name="Output 2 2 4 19 2" xfId="37595" xr:uid="{00000000-0005-0000-0000-0000DD920000}"/>
    <cellStyle name="Output 2 2 4 19 2 2" xfId="37596" xr:uid="{00000000-0005-0000-0000-0000DE920000}"/>
    <cellStyle name="Output 2 2 4 19 3" xfId="37597" xr:uid="{00000000-0005-0000-0000-0000DF920000}"/>
    <cellStyle name="Output 2 2 4 2" xfId="37598" xr:uid="{00000000-0005-0000-0000-0000E0920000}"/>
    <cellStyle name="Output 2 2 4 2 10" xfId="37599" xr:uid="{00000000-0005-0000-0000-0000E1920000}"/>
    <cellStyle name="Output 2 2 4 2 10 2" xfId="37600" xr:uid="{00000000-0005-0000-0000-0000E2920000}"/>
    <cellStyle name="Output 2 2 4 2 10 2 2" xfId="37601" xr:uid="{00000000-0005-0000-0000-0000E3920000}"/>
    <cellStyle name="Output 2 2 4 2 10 3" xfId="37602" xr:uid="{00000000-0005-0000-0000-0000E4920000}"/>
    <cellStyle name="Output 2 2 4 2 11" xfId="37603" xr:uid="{00000000-0005-0000-0000-0000E5920000}"/>
    <cellStyle name="Output 2 2 4 2 11 2" xfId="37604" xr:uid="{00000000-0005-0000-0000-0000E6920000}"/>
    <cellStyle name="Output 2 2 4 2 11 2 2" xfId="37605" xr:uid="{00000000-0005-0000-0000-0000E7920000}"/>
    <cellStyle name="Output 2 2 4 2 11 3" xfId="37606" xr:uid="{00000000-0005-0000-0000-0000E8920000}"/>
    <cellStyle name="Output 2 2 4 2 12" xfId="37607" xr:uid="{00000000-0005-0000-0000-0000E9920000}"/>
    <cellStyle name="Output 2 2 4 2 12 2" xfId="37608" xr:uid="{00000000-0005-0000-0000-0000EA920000}"/>
    <cellStyle name="Output 2 2 4 2 12 2 2" xfId="37609" xr:uid="{00000000-0005-0000-0000-0000EB920000}"/>
    <cellStyle name="Output 2 2 4 2 12 3" xfId="37610" xr:uid="{00000000-0005-0000-0000-0000EC920000}"/>
    <cellStyle name="Output 2 2 4 2 13" xfId="37611" xr:uid="{00000000-0005-0000-0000-0000ED920000}"/>
    <cellStyle name="Output 2 2 4 2 13 2" xfId="37612" xr:uid="{00000000-0005-0000-0000-0000EE920000}"/>
    <cellStyle name="Output 2 2 4 2 13 2 2" xfId="37613" xr:uid="{00000000-0005-0000-0000-0000EF920000}"/>
    <cellStyle name="Output 2 2 4 2 13 3" xfId="37614" xr:uid="{00000000-0005-0000-0000-0000F0920000}"/>
    <cellStyle name="Output 2 2 4 2 14" xfId="37615" xr:uid="{00000000-0005-0000-0000-0000F1920000}"/>
    <cellStyle name="Output 2 2 4 2 14 2" xfId="37616" xr:uid="{00000000-0005-0000-0000-0000F2920000}"/>
    <cellStyle name="Output 2 2 4 2 14 2 2" xfId="37617" xr:uid="{00000000-0005-0000-0000-0000F3920000}"/>
    <cellStyle name="Output 2 2 4 2 14 3" xfId="37618" xr:uid="{00000000-0005-0000-0000-0000F4920000}"/>
    <cellStyle name="Output 2 2 4 2 15" xfId="37619" xr:uid="{00000000-0005-0000-0000-0000F5920000}"/>
    <cellStyle name="Output 2 2 4 2 15 2" xfId="37620" xr:uid="{00000000-0005-0000-0000-0000F6920000}"/>
    <cellStyle name="Output 2 2 4 2 15 2 2" xfId="37621" xr:uid="{00000000-0005-0000-0000-0000F7920000}"/>
    <cellStyle name="Output 2 2 4 2 15 3" xfId="37622" xr:uid="{00000000-0005-0000-0000-0000F8920000}"/>
    <cellStyle name="Output 2 2 4 2 16" xfId="37623" xr:uid="{00000000-0005-0000-0000-0000F9920000}"/>
    <cellStyle name="Output 2 2 4 2 16 2" xfId="37624" xr:uid="{00000000-0005-0000-0000-0000FA920000}"/>
    <cellStyle name="Output 2 2 4 2 16 2 2" xfId="37625" xr:uid="{00000000-0005-0000-0000-0000FB920000}"/>
    <cellStyle name="Output 2 2 4 2 16 3" xfId="37626" xr:uid="{00000000-0005-0000-0000-0000FC920000}"/>
    <cellStyle name="Output 2 2 4 2 17" xfId="37627" xr:uid="{00000000-0005-0000-0000-0000FD920000}"/>
    <cellStyle name="Output 2 2 4 2 17 2" xfId="37628" xr:uid="{00000000-0005-0000-0000-0000FE920000}"/>
    <cellStyle name="Output 2 2 4 2 17 2 2" xfId="37629" xr:uid="{00000000-0005-0000-0000-0000FF920000}"/>
    <cellStyle name="Output 2 2 4 2 17 3" xfId="37630" xr:uid="{00000000-0005-0000-0000-000000930000}"/>
    <cellStyle name="Output 2 2 4 2 18" xfId="37631" xr:uid="{00000000-0005-0000-0000-000001930000}"/>
    <cellStyle name="Output 2 2 4 2 18 2" xfId="37632" xr:uid="{00000000-0005-0000-0000-000002930000}"/>
    <cellStyle name="Output 2 2 4 2 18 2 2" xfId="37633" xr:uid="{00000000-0005-0000-0000-000003930000}"/>
    <cellStyle name="Output 2 2 4 2 18 3" xfId="37634" xr:uid="{00000000-0005-0000-0000-000004930000}"/>
    <cellStyle name="Output 2 2 4 2 19" xfId="37635" xr:uid="{00000000-0005-0000-0000-000005930000}"/>
    <cellStyle name="Output 2 2 4 2 19 2" xfId="37636" xr:uid="{00000000-0005-0000-0000-000006930000}"/>
    <cellStyle name="Output 2 2 4 2 19 2 2" xfId="37637" xr:uid="{00000000-0005-0000-0000-000007930000}"/>
    <cellStyle name="Output 2 2 4 2 19 3" xfId="37638" xr:uid="{00000000-0005-0000-0000-000008930000}"/>
    <cellStyle name="Output 2 2 4 2 2" xfId="37639" xr:uid="{00000000-0005-0000-0000-000009930000}"/>
    <cellStyle name="Output 2 2 4 2 2 2" xfId="37640" xr:uid="{00000000-0005-0000-0000-00000A930000}"/>
    <cellStyle name="Output 2 2 4 2 2 2 2" xfId="37641" xr:uid="{00000000-0005-0000-0000-00000B930000}"/>
    <cellStyle name="Output 2 2 4 2 2 3" xfId="37642" xr:uid="{00000000-0005-0000-0000-00000C930000}"/>
    <cellStyle name="Output 2 2 4 2 2 4" xfId="37643" xr:uid="{00000000-0005-0000-0000-00000D930000}"/>
    <cellStyle name="Output 2 2 4 2 20" xfId="37644" xr:uid="{00000000-0005-0000-0000-00000E930000}"/>
    <cellStyle name="Output 2 2 4 2 20 2" xfId="37645" xr:uid="{00000000-0005-0000-0000-00000F930000}"/>
    <cellStyle name="Output 2 2 4 2 20 2 2" xfId="37646" xr:uid="{00000000-0005-0000-0000-000010930000}"/>
    <cellStyle name="Output 2 2 4 2 20 3" xfId="37647" xr:uid="{00000000-0005-0000-0000-000011930000}"/>
    <cellStyle name="Output 2 2 4 2 21" xfId="37648" xr:uid="{00000000-0005-0000-0000-000012930000}"/>
    <cellStyle name="Output 2 2 4 2 21 2" xfId="37649" xr:uid="{00000000-0005-0000-0000-000013930000}"/>
    <cellStyle name="Output 2 2 4 2 22" xfId="37650" xr:uid="{00000000-0005-0000-0000-000014930000}"/>
    <cellStyle name="Output 2 2 4 2 23" xfId="37651" xr:uid="{00000000-0005-0000-0000-000015930000}"/>
    <cellStyle name="Output 2 2 4 2 3" xfId="37652" xr:uid="{00000000-0005-0000-0000-000016930000}"/>
    <cellStyle name="Output 2 2 4 2 3 2" xfId="37653" xr:uid="{00000000-0005-0000-0000-000017930000}"/>
    <cellStyle name="Output 2 2 4 2 3 2 2" xfId="37654" xr:uid="{00000000-0005-0000-0000-000018930000}"/>
    <cellStyle name="Output 2 2 4 2 3 3" xfId="37655" xr:uid="{00000000-0005-0000-0000-000019930000}"/>
    <cellStyle name="Output 2 2 4 2 4" xfId="37656" xr:uid="{00000000-0005-0000-0000-00001A930000}"/>
    <cellStyle name="Output 2 2 4 2 4 2" xfId="37657" xr:uid="{00000000-0005-0000-0000-00001B930000}"/>
    <cellStyle name="Output 2 2 4 2 4 2 2" xfId="37658" xr:uid="{00000000-0005-0000-0000-00001C930000}"/>
    <cellStyle name="Output 2 2 4 2 4 3" xfId="37659" xr:uid="{00000000-0005-0000-0000-00001D930000}"/>
    <cellStyle name="Output 2 2 4 2 5" xfId="37660" xr:uid="{00000000-0005-0000-0000-00001E930000}"/>
    <cellStyle name="Output 2 2 4 2 5 2" xfId="37661" xr:uid="{00000000-0005-0000-0000-00001F930000}"/>
    <cellStyle name="Output 2 2 4 2 5 2 2" xfId="37662" xr:uid="{00000000-0005-0000-0000-000020930000}"/>
    <cellStyle name="Output 2 2 4 2 5 3" xfId="37663" xr:uid="{00000000-0005-0000-0000-000021930000}"/>
    <cellStyle name="Output 2 2 4 2 6" xfId="37664" xr:uid="{00000000-0005-0000-0000-000022930000}"/>
    <cellStyle name="Output 2 2 4 2 6 2" xfId="37665" xr:uid="{00000000-0005-0000-0000-000023930000}"/>
    <cellStyle name="Output 2 2 4 2 6 2 2" xfId="37666" xr:uid="{00000000-0005-0000-0000-000024930000}"/>
    <cellStyle name="Output 2 2 4 2 6 3" xfId="37667" xr:uid="{00000000-0005-0000-0000-000025930000}"/>
    <cellStyle name="Output 2 2 4 2 7" xfId="37668" xr:uid="{00000000-0005-0000-0000-000026930000}"/>
    <cellStyle name="Output 2 2 4 2 7 2" xfId="37669" xr:uid="{00000000-0005-0000-0000-000027930000}"/>
    <cellStyle name="Output 2 2 4 2 7 2 2" xfId="37670" xr:uid="{00000000-0005-0000-0000-000028930000}"/>
    <cellStyle name="Output 2 2 4 2 7 3" xfId="37671" xr:uid="{00000000-0005-0000-0000-000029930000}"/>
    <cellStyle name="Output 2 2 4 2 8" xfId="37672" xr:uid="{00000000-0005-0000-0000-00002A930000}"/>
    <cellStyle name="Output 2 2 4 2 8 2" xfId="37673" xr:uid="{00000000-0005-0000-0000-00002B930000}"/>
    <cellStyle name="Output 2 2 4 2 8 2 2" xfId="37674" xr:uid="{00000000-0005-0000-0000-00002C930000}"/>
    <cellStyle name="Output 2 2 4 2 8 3" xfId="37675" xr:uid="{00000000-0005-0000-0000-00002D930000}"/>
    <cellStyle name="Output 2 2 4 2 9" xfId="37676" xr:uid="{00000000-0005-0000-0000-00002E930000}"/>
    <cellStyle name="Output 2 2 4 2 9 2" xfId="37677" xr:uid="{00000000-0005-0000-0000-00002F930000}"/>
    <cellStyle name="Output 2 2 4 2 9 2 2" xfId="37678" xr:uid="{00000000-0005-0000-0000-000030930000}"/>
    <cellStyle name="Output 2 2 4 2 9 3" xfId="37679" xr:uid="{00000000-0005-0000-0000-000031930000}"/>
    <cellStyle name="Output 2 2 4 20" xfId="37680" xr:uid="{00000000-0005-0000-0000-000032930000}"/>
    <cellStyle name="Output 2 2 4 20 2" xfId="37681" xr:uid="{00000000-0005-0000-0000-000033930000}"/>
    <cellStyle name="Output 2 2 4 20 2 2" xfId="37682" xr:uid="{00000000-0005-0000-0000-000034930000}"/>
    <cellStyle name="Output 2 2 4 20 3" xfId="37683" xr:uid="{00000000-0005-0000-0000-000035930000}"/>
    <cellStyle name="Output 2 2 4 21" xfId="37684" xr:uid="{00000000-0005-0000-0000-000036930000}"/>
    <cellStyle name="Output 2 2 4 21 2" xfId="37685" xr:uid="{00000000-0005-0000-0000-000037930000}"/>
    <cellStyle name="Output 2 2 4 21 2 2" xfId="37686" xr:uid="{00000000-0005-0000-0000-000038930000}"/>
    <cellStyle name="Output 2 2 4 21 3" xfId="37687" xr:uid="{00000000-0005-0000-0000-000039930000}"/>
    <cellStyle name="Output 2 2 4 22" xfId="37688" xr:uid="{00000000-0005-0000-0000-00003A930000}"/>
    <cellStyle name="Output 2 2 4 22 2" xfId="37689" xr:uid="{00000000-0005-0000-0000-00003B930000}"/>
    <cellStyle name="Output 2 2 4 23" xfId="37690" xr:uid="{00000000-0005-0000-0000-00003C930000}"/>
    <cellStyle name="Output 2 2 4 24" xfId="37691" xr:uid="{00000000-0005-0000-0000-00003D930000}"/>
    <cellStyle name="Output 2 2 4 3" xfId="37692" xr:uid="{00000000-0005-0000-0000-00003E930000}"/>
    <cellStyle name="Output 2 2 4 3 2" xfId="37693" xr:uid="{00000000-0005-0000-0000-00003F930000}"/>
    <cellStyle name="Output 2 2 4 3 2 2" xfId="37694" xr:uid="{00000000-0005-0000-0000-000040930000}"/>
    <cellStyle name="Output 2 2 4 3 3" xfId="37695" xr:uid="{00000000-0005-0000-0000-000041930000}"/>
    <cellStyle name="Output 2 2 4 3 4" xfId="37696" xr:uid="{00000000-0005-0000-0000-000042930000}"/>
    <cellStyle name="Output 2 2 4 4" xfId="37697" xr:uid="{00000000-0005-0000-0000-000043930000}"/>
    <cellStyle name="Output 2 2 4 4 2" xfId="37698" xr:uid="{00000000-0005-0000-0000-000044930000}"/>
    <cellStyle name="Output 2 2 4 4 2 2" xfId="37699" xr:uid="{00000000-0005-0000-0000-000045930000}"/>
    <cellStyle name="Output 2 2 4 4 3" xfId="37700" xr:uid="{00000000-0005-0000-0000-000046930000}"/>
    <cellStyle name="Output 2 2 4 4 4" xfId="37701" xr:uid="{00000000-0005-0000-0000-000047930000}"/>
    <cellStyle name="Output 2 2 4 5" xfId="37702" xr:uid="{00000000-0005-0000-0000-000048930000}"/>
    <cellStyle name="Output 2 2 4 5 2" xfId="37703" xr:uid="{00000000-0005-0000-0000-000049930000}"/>
    <cellStyle name="Output 2 2 4 5 2 2" xfId="37704" xr:uid="{00000000-0005-0000-0000-00004A930000}"/>
    <cellStyle name="Output 2 2 4 5 3" xfId="37705" xr:uid="{00000000-0005-0000-0000-00004B930000}"/>
    <cellStyle name="Output 2 2 4 6" xfId="37706" xr:uid="{00000000-0005-0000-0000-00004C930000}"/>
    <cellStyle name="Output 2 2 4 6 2" xfId="37707" xr:uid="{00000000-0005-0000-0000-00004D930000}"/>
    <cellStyle name="Output 2 2 4 6 2 2" xfId="37708" xr:uid="{00000000-0005-0000-0000-00004E930000}"/>
    <cellStyle name="Output 2 2 4 6 3" xfId="37709" xr:uid="{00000000-0005-0000-0000-00004F930000}"/>
    <cellStyle name="Output 2 2 4 7" xfId="37710" xr:uid="{00000000-0005-0000-0000-000050930000}"/>
    <cellStyle name="Output 2 2 4 7 2" xfId="37711" xr:uid="{00000000-0005-0000-0000-000051930000}"/>
    <cellStyle name="Output 2 2 4 7 2 2" xfId="37712" xr:uid="{00000000-0005-0000-0000-000052930000}"/>
    <cellStyle name="Output 2 2 4 7 3" xfId="37713" xr:uid="{00000000-0005-0000-0000-000053930000}"/>
    <cellStyle name="Output 2 2 4 8" xfId="37714" xr:uid="{00000000-0005-0000-0000-000054930000}"/>
    <cellStyle name="Output 2 2 4 8 2" xfId="37715" xr:uid="{00000000-0005-0000-0000-000055930000}"/>
    <cellStyle name="Output 2 2 4 8 2 2" xfId="37716" xr:uid="{00000000-0005-0000-0000-000056930000}"/>
    <cellStyle name="Output 2 2 4 8 3" xfId="37717" xr:uid="{00000000-0005-0000-0000-000057930000}"/>
    <cellStyle name="Output 2 2 4 9" xfId="37718" xr:uid="{00000000-0005-0000-0000-000058930000}"/>
    <cellStyle name="Output 2 2 4 9 2" xfId="37719" xr:uid="{00000000-0005-0000-0000-000059930000}"/>
    <cellStyle name="Output 2 2 4 9 2 2" xfId="37720" xr:uid="{00000000-0005-0000-0000-00005A930000}"/>
    <cellStyle name="Output 2 2 4 9 3" xfId="37721" xr:uid="{00000000-0005-0000-0000-00005B930000}"/>
    <cellStyle name="Output 2 2 5" xfId="37722" xr:uid="{00000000-0005-0000-0000-00005C930000}"/>
    <cellStyle name="Output 2 2 5 10" xfId="37723" xr:uid="{00000000-0005-0000-0000-00005D930000}"/>
    <cellStyle name="Output 2 2 5 10 2" xfId="37724" xr:uid="{00000000-0005-0000-0000-00005E930000}"/>
    <cellStyle name="Output 2 2 5 10 2 2" xfId="37725" xr:uid="{00000000-0005-0000-0000-00005F930000}"/>
    <cellStyle name="Output 2 2 5 10 3" xfId="37726" xr:uid="{00000000-0005-0000-0000-000060930000}"/>
    <cellStyle name="Output 2 2 5 11" xfId="37727" xr:uid="{00000000-0005-0000-0000-000061930000}"/>
    <cellStyle name="Output 2 2 5 11 2" xfId="37728" xr:uid="{00000000-0005-0000-0000-000062930000}"/>
    <cellStyle name="Output 2 2 5 11 2 2" xfId="37729" xr:uid="{00000000-0005-0000-0000-000063930000}"/>
    <cellStyle name="Output 2 2 5 11 3" xfId="37730" xr:uid="{00000000-0005-0000-0000-000064930000}"/>
    <cellStyle name="Output 2 2 5 12" xfId="37731" xr:uid="{00000000-0005-0000-0000-000065930000}"/>
    <cellStyle name="Output 2 2 5 12 2" xfId="37732" xr:uid="{00000000-0005-0000-0000-000066930000}"/>
    <cellStyle name="Output 2 2 5 12 2 2" xfId="37733" xr:uid="{00000000-0005-0000-0000-000067930000}"/>
    <cellStyle name="Output 2 2 5 12 3" xfId="37734" xr:uid="{00000000-0005-0000-0000-000068930000}"/>
    <cellStyle name="Output 2 2 5 13" xfId="37735" xr:uid="{00000000-0005-0000-0000-000069930000}"/>
    <cellStyle name="Output 2 2 5 13 2" xfId="37736" xr:uid="{00000000-0005-0000-0000-00006A930000}"/>
    <cellStyle name="Output 2 2 5 13 2 2" xfId="37737" xr:uid="{00000000-0005-0000-0000-00006B930000}"/>
    <cellStyle name="Output 2 2 5 13 3" xfId="37738" xr:uid="{00000000-0005-0000-0000-00006C930000}"/>
    <cellStyle name="Output 2 2 5 14" xfId="37739" xr:uid="{00000000-0005-0000-0000-00006D930000}"/>
    <cellStyle name="Output 2 2 5 14 2" xfId="37740" xr:uid="{00000000-0005-0000-0000-00006E930000}"/>
    <cellStyle name="Output 2 2 5 14 2 2" xfId="37741" xr:uid="{00000000-0005-0000-0000-00006F930000}"/>
    <cellStyle name="Output 2 2 5 14 3" xfId="37742" xr:uid="{00000000-0005-0000-0000-000070930000}"/>
    <cellStyle name="Output 2 2 5 15" xfId="37743" xr:uid="{00000000-0005-0000-0000-000071930000}"/>
    <cellStyle name="Output 2 2 5 15 2" xfId="37744" xr:uid="{00000000-0005-0000-0000-000072930000}"/>
    <cellStyle name="Output 2 2 5 15 2 2" xfId="37745" xr:uid="{00000000-0005-0000-0000-000073930000}"/>
    <cellStyle name="Output 2 2 5 15 3" xfId="37746" xr:uid="{00000000-0005-0000-0000-000074930000}"/>
    <cellStyle name="Output 2 2 5 16" xfId="37747" xr:uid="{00000000-0005-0000-0000-000075930000}"/>
    <cellStyle name="Output 2 2 5 16 2" xfId="37748" xr:uid="{00000000-0005-0000-0000-000076930000}"/>
    <cellStyle name="Output 2 2 5 16 2 2" xfId="37749" xr:uid="{00000000-0005-0000-0000-000077930000}"/>
    <cellStyle name="Output 2 2 5 16 3" xfId="37750" xr:uid="{00000000-0005-0000-0000-000078930000}"/>
    <cellStyle name="Output 2 2 5 17" xfId="37751" xr:uid="{00000000-0005-0000-0000-000079930000}"/>
    <cellStyle name="Output 2 2 5 17 2" xfId="37752" xr:uid="{00000000-0005-0000-0000-00007A930000}"/>
    <cellStyle name="Output 2 2 5 17 2 2" xfId="37753" xr:uid="{00000000-0005-0000-0000-00007B930000}"/>
    <cellStyle name="Output 2 2 5 17 3" xfId="37754" xr:uid="{00000000-0005-0000-0000-00007C930000}"/>
    <cellStyle name="Output 2 2 5 18" xfId="37755" xr:uid="{00000000-0005-0000-0000-00007D930000}"/>
    <cellStyle name="Output 2 2 5 18 2" xfId="37756" xr:uid="{00000000-0005-0000-0000-00007E930000}"/>
    <cellStyle name="Output 2 2 5 18 2 2" xfId="37757" xr:uid="{00000000-0005-0000-0000-00007F930000}"/>
    <cellStyle name="Output 2 2 5 18 3" xfId="37758" xr:uid="{00000000-0005-0000-0000-000080930000}"/>
    <cellStyle name="Output 2 2 5 19" xfId="37759" xr:uid="{00000000-0005-0000-0000-000081930000}"/>
    <cellStyle name="Output 2 2 5 19 2" xfId="37760" xr:uid="{00000000-0005-0000-0000-000082930000}"/>
    <cellStyle name="Output 2 2 5 19 2 2" xfId="37761" xr:uid="{00000000-0005-0000-0000-000083930000}"/>
    <cellStyle name="Output 2 2 5 19 3" xfId="37762" xr:uid="{00000000-0005-0000-0000-000084930000}"/>
    <cellStyle name="Output 2 2 5 2" xfId="37763" xr:uid="{00000000-0005-0000-0000-000085930000}"/>
    <cellStyle name="Output 2 2 5 2 2" xfId="37764" xr:uid="{00000000-0005-0000-0000-000086930000}"/>
    <cellStyle name="Output 2 2 5 2 2 2" xfId="37765" xr:uid="{00000000-0005-0000-0000-000087930000}"/>
    <cellStyle name="Output 2 2 5 2 3" xfId="37766" xr:uid="{00000000-0005-0000-0000-000088930000}"/>
    <cellStyle name="Output 2 2 5 2 4" xfId="37767" xr:uid="{00000000-0005-0000-0000-000089930000}"/>
    <cellStyle name="Output 2 2 5 20" xfId="37768" xr:uid="{00000000-0005-0000-0000-00008A930000}"/>
    <cellStyle name="Output 2 2 5 20 2" xfId="37769" xr:uid="{00000000-0005-0000-0000-00008B930000}"/>
    <cellStyle name="Output 2 2 5 20 2 2" xfId="37770" xr:uid="{00000000-0005-0000-0000-00008C930000}"/>
    <cellStyle name="Output 2 2 5 20 3" xfId="37771" xr:uid="{00000000-0005-0000-0000-00008D930000}"/>
    <cellStyle name="Output 2 2 5 21" xfId="37772" xr:uid="{00000000-0005-0000-0000-00008E930000}"/>
    <cellStyle name="Output 2 2 5 21 2" xfId="37773" xr:uid="{00000000-0005-0000-0000-00008F930000}"/>
    <cellStyle name="Output 2 2 5 22" xfId="37774" xr:uid="{00000000-0005-0000-0000-000090930000}"/>
    <cellStyle name="Output 2 2 5 23" xfId="37775" xr:uid="{00000000-0005-0000-0000-000091930000}"/>
    <cellStyle name="Output 2 2 5 3" xfId="37776" xr:uid="{00000000-0005-0000-0000-000092930000}"/>
    <cellStyle name="Output 2 2 5 3 2" xfId="37777" xr:uid="{00000000-0005-0000-0000-000093930000}"/>
    <cellStyle name="Output 2 2 5 3 2 2" xfId="37778" xr:uid="{00000000-0005-0000-0000-000094930000}"/>
    <cellStyle name="Output 2 2 5 3 3" xfId="37779" xr:uid="{00000000-0005-0000-0000-000095930000}"/>
    <cellStyle name="Output 2 2 5 4" xfId="37780" xr:uid="{00000000-0005-0000-0000-000096930000}"/>
    <cellStyle name="Output 2 2 5 4 2" xfId="37781" xr:uid="{00000000-0005-0000-0000-000097930000}"/>
    <cellStyle name="Output 2 2 5 4 2 2" xfId="37782" xr:uid="{00000000-0005-0000-0000-000098930000}"/>
    <cellStyle name="Output 2 2 5 4 3" xfId="37783" xr:uid="{00000000-0005-0000-0000-000099930000}"/>
    <cellStyle name="Output 2 2 5 5" xfId="37784" xr:uid="{00000000-0005-0000-0000-00009A930000}"/>
    <cellStyle name="Output 2 2 5 5 2" xfId="37785" xr:uid="{00000000-0005-0000-0000-00009B930000}"/>
    <cellStyle name="Output 2 2 5 5 2 2" xfId="37786" xr:uid="{00000000-0005-0000-0000-00009C930000}"/>
    <cellStyle name="Output 2 2 5 5 3" xfId="37787" xr:uid="{00000000-0005-0000-0000-00009D930000}"/>
    <cellStyle name="Output 2 2 5 6" xfId="37788" xr:uid="{00000000-0005-0000-0000-00009E930000}"/>
    <cellStyle name="Output 2 2 5 6 2" xfId="37789" xr:uid="{00000000-0005-0000-0000-00009F930000}"/>
    <cellStyle name="Output 2 2 5 6 2 2" xfId="37790" xr:uid="{00000000-0005-0000-0000-0000A0930000}"/>
    <cellStyle name="Output 2 2 5 6 3" xfId="37791" xr:uid="{00000000-0005-0000-0000-0000A1930000}"/>
    <cellStyle name="Output 2 2 5 7" xfId="37792" xr:uid="{00000000-0005-0000-0000-0000A2930000}"/>
    <cellStyle name="Output 2 2 5 7 2" xfId="37793" xr:uid="{00000000-0005-0000-0000-0000A3930000}"/>
    <cellStyle name="Output 2 2 5 7 2 2" xfId="37794" xr:uid="{00000000-0005-0000-0000-0000A4930000}"/>
    <cellStyle name="Output 2 2 5 7 3" xfId="37795" xr:uid="{00000000-0005-0000-0000-0000A5930000}"/>
    <cellStyle name="Output 2 2 5 8" xfId="37796" xr:uid="{00000000-0005-0000-0000-0000A6930000}"/>
    <cellStyle name="Output 2 2 5 8 2" xfId="37797" xr:uid="{00000000-0005-0000-0000-0000A7930000}"/>
    <cellStyle name="Output 2 2 5 8 2 2" xfId="37798" xr:uid="{00000000-0005-0000-0000-0000A8930000}"/>
    <cellStyle name="Output 2 2 5 8 3" xfId="37799" xr:uid="{00000000-0005-0000-0000-0000A9930000}"/>
    <cellStyle name="Output 2 2 5 9" xfId="37800" xr:uid="{00000000-0005-0000-0000-0000AA930000}"/>
    <cellStyle name="Output 2 2 5 9 2" xfId="37801" xr:uid="{00000000-0005-0000-0000-0000AB930000}"/>
    <cellStyle name="Output 2 2 5 9 2 2" xfId="37802" xr:uid="{00000000-0005-0000-0000-0000AC930000}"/>
    <cellStyle name="Output 2 2 5 9 3" xfId="37803" xr:uid="{00000000-0005-0000-0000-0000AD930000}"/>
    <cellStyle name="Output 2 2 6" xfId="37804" xr:uid="{00000000-0005-0000-0000-0000AE930000}"/>
    <cellStyle name="Output 2 2 6 2" xfId="37805" xr:uid="{00000000-0005-0000-0000-0000AF930000}"/>
    <cellStyle name="Output 2 2 6 2 2" xfId="37806" xr:uid="{00000000-0005-0000-0000-0000B0930000}"/>
    <cellStyle name="Output 2 2 6 3" xfId="37807" xr:uid="{00000000-0005-0000-0000-0000B1930000}"/>
    <cellStyle name="Output 2 2 6 4" xfId="37808" xr:uid="{00000000-0005-0000-0000-0000B2930000}"/>
    <cellStyle name="Output 2 2 7" xfId="37809" xr:uid="{00000000-0005-0000-0000-0000B3930000}"/>
    <cellStyle name="Output 2 2 7 2" xfId="37810" xr:uid="{00000000-0005-0000-0000-0000B4930000}"/>
    <cellStyle name="Output 2 2 7 2 2" xfId="37811" xr:uid="{00000000-0005-0000-0000-0000B5930000}"/>
    <cellStyle name="Output 2 2 7 3" xfId="37812" xr:uid="{00000000-0005-0000-0000-0000B6930000}"/>
    <cellStyle name="Output 2 2 8" xfId="37813" xr:uid="{00000000-0005-0000-0000-0000B7930000}"/>
    <cellStyle name="Output 2 2 8 2" xfId="37814" xr:uid="{00000000-0005-0000-0000-0000B8930000}"/>
    <cellStyle name="Output 2 2 8 2 2" xfId="37815" xr:uid="{00000000-0005-0000-0000-0000B9930000}"/>
    <cellStyle name="Output 2 2 8 3" xfId="37816" xr:uid="{00000000-0005-0000-0000-0000BA930000}"/>
    <cellStyle name="Output 2 2 9" xfId="37817" xr:uid="{00000000-0005-0000-0000-0000BB930000}"/>
    <cellStyle name="Output 2 2 9 2" xfId="37818" xr:uid="{00000000-0005-0000-0000-0000BC930000}"/>
    <cellStyle name="Output 2 2 9 2 2" xfId="37819" xr:uid="{00000000-0005-0000-0000-0000BD930000}"/>
    <cellStyle name="Output 2 2 9 3" xfId="37820" xr:uid="{00000000-0005-0000-0000-0000BE930000}"/>
    <cellStyle name="Output 2 20" xfId="37821" xr:uid="{00000000-0005-0000-0000-0000BF930000}"/>
    <cellStyle name="Output 2 20 2" xfId="37822" xr:uid="{00000000-0005-0000-0000-0000C0930000}"/>
    <cellStyle name="Output 2 20 2 2" xfId="37823" xr:uid="{00000000-0005-0000-0000-0000C1930000}"/>
    <cellStyle name="Output 2 20 3" xfId="37824" xr:uid="{00000000-0005-0000-0000-0000C2930000}"/>
    <cellStyle name="Output 2 21" xfId="37825" xr:uid="{00000000-0005-0000-0000-0000C3930000}"/>
    <cellStyle name="Output 2 21 2" xfId="37826" xr:uid="{00000000-0005-0000-0000-0000C4930000}"/>
    <cellStyle name="Output 2 21 2 2" xfId="37827" xr:uid="{00000000-0005-0000-0000-0000C5930000}"/>
    <cellStyle name="Output 2 21 3" xfId="37828" xr:uid="{00000000-0005-0000-0000-0000C6930000}"/>
    <cellStyle name="Output 2 22" xfId="37829" xr:uid="{00000000-0005-0000-0000-0000C7930000}"/>
    <cellStyle name="Output 2 22 2" xfId="37830" xr:uid="{00000000-0005-0000-0000-0000C8930000}"/>
    <cellStyle name="Output 2 23" xfId="37831" xr:uid="{00000000-0005-0000-0000-0000C9930000}"/>
    <cellStyle name="Output 2 24" xfId="37832" xr:uid="{00000000-0005-0000-0000-0000CA930000}"/>
    <cellStyle name="Output 2 25" xfId="37833" xr:uid="{00000000-0005-0000-0000-0000CB930000}"/>
    <cellStyle name="Output 2 26" xfId="37834" xr:uid="{00000000-0005-0000-0000-0000CC930000}"/>
    <cellStyle name="Output 2 27" xfId="37835" xr:uid="{00000000-0005-0000-0000-0000CD930000}"/>
    <cellStyle name="Output 2 28" xfId="50455" xr:uid="{7FF90C19-0433-490A-8043-1721FFCC70DC}"/>
    <cellStyle name="Output 2 29" xfId="50490" xr:uid="{D713BD96-EFCE-4E1C-8263-A2CBCA863A14}"/>
    <cellStyle name="Output 2 3" xfId="37836" xr:uid="{00000000-0005-0000-0000-0000CE930000}"/>
    <cellStyle name="Output 2 3 10" xfId="37837" xr:uid="{00000000-0005-0000-0000-0000CF930000}"/>
    <cellStyle name="Output 2 3 10 2" xfId="37838" xr:uid="{00000000-0005-0000-0000-0000D0930000}"/>
    <cellStyle name="Output 2 3 10 2 2" xfId="37839" xr:uid="{00000000-0005-0000-0000-0000D1930000}"/>
    <cellStyle name="Output 2 3 10 3" xfId="37840" xr:uid="{00000000-0005-0000-0000-0000D2930000}"/>
    <cellStyle name="Output 2 3 11" xfId="37841" xr:uid="{00000000-0005-0000-0000-0000D3930000}"/>
    <cellStyle name="Output 2 3 11 2" xfId="37842" xr:uid="{00000000-0005-0000-0000-0000D4930000}"/>
    <cellStyle name="Output 2 3 11 2 2" xfId="37843" xr:uid="{00000000-0005-0000-0000-0000D5930000}"/>
    <cellStyle name="Output 2 3 11 3" xfId="37844" xr:uid="{00000000-0005-0000-0000-0000D6930000}"/>
    <cellStyle name="Output 2 3 12" xfId="37845" xr:uid="{00000000-0005-0000-0000-0000D7930000}"/>
    <cellStyle name="Output 2 3 12 2" xfId="37846" xr:uid="{00000000-0005-0000-0000-0000D8930000}"/>
    <cellStyle name="Output 2 3 12 2 2" xfId="37847" xr:uid="{00000000-0005-0000-0000-0000D9930000}"/>
    <cellStyle name="Output 2 3 12 3" xfId="37848" xr:uid="{00000000-0005-0000-0000-0000DA930000}"/>
    <cellStyle name="Output 2 3 13" xfId="37849" xr:uid="{00000000-0005-0000-0000-0000DB930000}"/>
    <cellStyle name="Output 2 3 13 2" xfId="37850" xr:uid="{00000000-0005-0000-0000-0000DC930000}"/>
    <cellStyle name="Output 2 3 13 2 2" xfId="37851" xr:uid="{00000000-0005-0000-0000-0000DD930000}"/>
    <cellStyle name="Output 2 3 13 3" xfId="37852" xr:uid="{00000000-0005-0000-0000-0000DE930000}"/>
    <cellStyle name="Output 2 3 14" xfId="37853" xr:uid="{00000000-0005-0000-0000-0000DF930000}"/>
    <cellStyle name="Output 2 3 14 2" xfId="37854" xr:uid="{00000000-0005-0000-0000-0000E0930000}"/>
    <cellStyle name="Output 2 3 14 2 2" xfId="37855" xr:uid="{00000000-0005-0000-0000-0000E1930000}"/>
    <cellStyle name="Output 2 3 14 3" xfId="37856" xr:uid="{00000000-0005-0000-0000-0000E2930000}"/>
    <cellStyle name="Output 2 3 15" xfId="37857" xr:uid="{00000000-0005-0000-0000-0000E3930000}"/>
    <cellStyle name="Output 2 3 15 2" xfId="37858" xr:uid="{00000000-0005-0000-0000-0000E4930000}"/>
    <cellStyle name="Output 2 3 15 2 2" xfId="37859" xr:uid="{00000000-0005-0000-0000-0000E5930000}"/>
    <cellStyle name="Output 2 3 15 3" xfId="37860" xr:uid="{00000000-0005-0000-0000-0000E6930000}"/>
    <cellStyle name="Output 2 3 16" xfId="37861" xr:uid="{00000000-0005-0000-0000-0000E7930000}"/>
    <cellStyle name="Output 2 3 16 2" xfId="37862" xr:uid="{00000000-0005-0000-0000-0000E8930000}"/>
    <cellStyle name="Output 2 3 16 2 2" xfId="37863" xr:uid="{00000000-0005-0000-0000-0000E9930000}"/>
    <cellStyle name="Output 2 3 16 3" xfId="37864" xr:uid="{00000000-0005-0000-0000-0000EA930000}"/>
    <cellStyle name="Output 2 3 17" xfId="37865" xr:uid="{00000000-0005-0000-0000-0000EB930000}"/>
    <cellStyle name="Output 2 3 17 2" xfId="37866" xr:uid="{00000000-0005-0000-0000-0000EC930000}"/>
    <cellStyle name="Output 2 3 17 2 2" xfId="37867" xr:uid="{00000000-0005-0000-0000-0000ED930000}"/>
    <cellStyle name="Output 2 3 17 3" xfId="37868" xr:uid="{00000000-0005-0000-0000-0000EE930000}"/>
    <cellStyle name="Output 2 3 18" xfId="37869" xr:uid="{00000000-0005-0000-0000-0000EF930000}"/>
    <cellStyle name="Output 2 3 18 2" xfId="37870" xr:uid="{00000000-0005-0000-0000-0000F0930000}"/>
    <cellStyle name="Output 2 3 19" xfId="37871" xr:uid="{00000000-0005-0000-0000-0000F1930000}"/>
    <cellStyle name="Output 2 3 2" xfId="37872" xr:uid="{00000000-0005-0000-0000-0000F2930000}"/>
    <cellStyle name="Output 2 3 2 10" xfId="37873" xr:uid="{00000000-0005-0000-0000-0000F3930000}"/>
    <cellStyle name="Output 2 3 2 10 2" xfId="37874" xr:uid="{00000000-0005-0000-0000-0000F4930000}"/>
    <cellStyle name="Output 2 3 2 10 2 2" xfId="37875" xr:uid="{00000000-0005-0000-0000-0000F5930000}"/>
    <cellStyle name="Output 2 3 2 10 3" xfId="37876" xr:uid="{00000000-0005-0000-0000-0000F6930000}"/>
    <cellStyle name="Output 2 3 2 11" xfId="37877" xr:uid="{00000000-0005-0000-0000-0000F7930000}"/>
    <cellStyle name="Output 2 3 2 11 2" xfId="37878" xr:uid="{00000000-0005-0000-0000-0000F8930000}"/>
    <cellStyle name="Output 2 3 2 11 2 2" xfId="37879" xr:uid="{00000000-0005-0000-0000-0000F9930000}"/>
    <cellStyle name="Output 2 3 2 11 3" xfId="37880" xr:uid="{00000000-0005-0000-0000-0000FA930000}"/>
    <cellStyle name="Output 2 3 2 12" xfId="37881" xr:uid="{00000000-0005-0000-0000-0000FB930000}"/>
    <cellStyle name="Output 2 3 2 12 2" xfId="37882" xr:uid="{00000000-0005-0000-0000-0000FC930000}"/>
    <cellStyle name="Output 2 3 2 12 2 2" xfId="37883" xr:uid="{00000000-0005-0000-0000-0000FD930000}"/>
    <cellStyle name="Output 2 3 2 12 3" xfId="37884" xr:uid="{00000000-0005-0000-0000-0000FE930000}"/>
    <cellStyle name="Output 2 3 2 13" xfId="37885" xr:uid="{00000000-0005-0000-0000-0000FF930000}"/>
    <cellStyle name="Output 2 3 2 13 2" xfId="37886" xr:uid="{00000000-0005-0000-0000-000000940000}"/>
    <cellStyle name="Output 2 3 2 13 2 2" xfId="37887" xr:uid="{00000000-0005-0000-0000-000001940000}"/>
    <cellStyle name="Output 2 3 2 13 3" xfId="37888" xr:uid="{00000000-0005-0000-0000-000002940000}"/>
    <cellStyle name="Output 2 3 2 14" xfId="37889" xr:uid="{00000000-0005-0000-0000-000003940000}"/>
    <cellStyle name="Output 2 3 2 14 2" xfId="37890" xr:uid="{00000000-0005-0000-0000-000004940000}"/>
    <cellStyle name="Output 2 3 2 14 2 2" xfId="37891" xr:uid="{00000000-0005-0000-0000-000005940000}"/>
    <cellStyle name="Output 2 3 2 14 3" xfId="37892" xr:uid="{00000000-0005-0000-0000-000006940000}"/>
    <cellStyle name="Output 2 3 2 15" xfId="37893" xr:uid="{00000000-0005-0000-0000-000007940000}"/>
    <cellStyle name="Output 2 3 2 15 2" xfId="37894" xr:uid="{00000000-0005-0000-0000-000008940000}"/>
    <cellStyle name="Output 2 3 2 15 2 2" xfId="37895" xr:uid="{00000000-0005-0000-0000-000009940000}"/>
    <cellStyle name="Output 2 3 2 15 3" xfId="37896" xr:uid="{00000000-0005-0000-0000-00000A940000}"/>
    <cellStyle name="Output 2 3 2 16" xfId="37897" xr:uid="{00000000-0005-0000-0000-00000B940000}"/>
    <cellStyle name="Output 2 3 2 16 2" xfId="37898" xr:uid="{00000000-0005-0000-0000-00000C940000}"/>
    <cellStyle name="Output 2 3 2 16 2 2" xfId="37899" xr:uid="{00000000-0005-0000-0000-00000D940000}"/>
    <cellStyle name="Output 2 3 2 16 3" xfId="37900" xr:uid="{00000000-0005-0000-0000-00000E940000}"/>
    <cellStyle name="Output 2 3 2 17" xfId="37901" xr:uid="{00000000-0005-0000-0000-00000F940000}"/>
    <cellStyle name="Output 2 3 2 17 2" xfId="37902" xr:uid="{00000000-0005-0000-0000-000010940000}"/>
    <cellStyle name="Output 2 3 2 17 2 2" xfId="37903" xr:uid="{00000000-0005-0000-0000-000011940000}"/>
    <cellStyle name="Output 2 3 2 17 3" xfId="37904" xr:uid="{00000000-0005-0000-0000-000012940000}"/>
    <cellStyle name="Output 2 3 2 18" xfId="37905" xr:uid="{00000000-0005-0000-0000-000013940000}"/>
    <cellStyle name="Output 2 3 2 18 2" xfId="37906" xr:uid="{00000000-0005-0000-0000-000014940000}"/>
    <cellStyle name="Output 2 3 2 18 2 2" xfId="37907" xr:uid="{00000000-0005-0000-0000-000015940000}"/>
    <cellStyle name="Output 2 3 2 18 3" xfId="37908" xr:uid="{00000000-0005-0000-0000-000016940000}"/>
    <cellStyle name="Output 2 3 2 19" xfId="37909" xr:uid="{00000000-0005-0000-0000-000017940000}"/>
    <cellStyle name="Output 2 3 2 19 2" xfId="37910" xr:uid="{00000000-0005-0000-0000-000018940000}"/>
    <cellStyle name="Output 2 3 2 19 2 2" xfId="37911" xr:uid="{00000000-0005-0000-0000-000019940000}"/>
    <cellStyle name="Output 2 3 2 19 3" xfId="37912" xr:uid="{00000000-0005-0000-0000-00001A940000}"/>
    <cellStyle name="Output 2 3 2 2" xfId="37913" xr:uid="{00000000-0005-0000-0000-00001B940000}"/>
    <cellStyle name="Output 2 3 2 2 2" xfId="37914" xr:uid="{00000000-0005-0000-0000-00001C940000}"/>
    <cellStyle name="Output 2 3 2 2 2 2" xfId="37915" xr:uid="{00000000-0005-0000-0000-00001D940000}"/>
    <cellStyle name="Output 2 3 2 2 2 2 2" xfId="37916" xr:uid="{00000000-0005-0000-0000-00001E940000}"/>
    <cellStyle name="Output 2 3 2 2 2 3" xfId="37917" xr:uid="{00000000-0005-0000-0000-00001F940000}"/>
    <cellStyle name="Output 2 3 2 2 2 4" xfId="37918" xr:uid="{00000000-0005-0000-0000-000020940000}"/>
    <cellStyle name="Output 2 3 2 2 3" xfId="37919" xr:uid="{00000000-0005-0000-0000-000021940000}"/>
    <cellStyle name="Output 2 3 2 2 3 2" xfId="37920" xr:uid="{00000000-0005-0000-0000-000022940000}"/>
    <cellStyle name="Output 2 3 2 2 4" xfId="37921" xr:uid="{00000000-0005-0000-0000-000023940000}"/>
    <cellStyle name="Output 2 3 2 2 5" xfId="37922" xr:uid="{00000000-0005-0000-0000-000024940000}"/>
    <cellStyle name="Output 2 3 2 20" xfId="37923" xr:uid="{00000000-0005-0000-0000-000025940000}"/>
    <cellStyle name="Output 2 3 2 20 2" xfId="37924" xr:uid="{00000000-0005-0000-0000-000026940000}"/>
    <cellStyle name="Output 2 3 2 20 2 2" xfId="37925" xr:uid="{00000000-0005-0000-0000-000027940000}"/>
    <cellStyle name="Output 2 3 2 20 3" xfId="37926" xr:uid="{00000000-0005-0000-0000-000028940000}"/>
    <cellStyle name="Output 2 3 2 21" xfId="37927" xr:uid="{00000000-0005-0000-0000-000029940000}"/>
    <cellStyle name="Output 2 3 2 21 2" xfId="37928" xr:uid="{00000000-0005-0000-0000-00002A940000}"/>
    <cellStyle name="Output 2 3 2 22" xfId="37929" xr:uid="{00000000-0005-0000-0000-00002B940000}"/>
    <cellStyle name="Output 2 3 2 23" xfId="37930" xr:uid="{00000000-0005-0000-0000-00002C940000}"/>
    <cellStyle name="Output 2 3 2 3" xfId="37931" xr:uid="{00000000-0005-0000-0000-00002D940000}"/>
    <cellStyle name="Output 2 3 2 3 2" xfId="37932" xr:uid="{00000000-0005-0000-0000-00002E940000}"/>
    <cellStyle name="Output 2 3 2 3 2 2" xfId="37933" xr:uid="{00000000-0005-0000-0000-00002F940000}"/>
    <cellStyle name="Output 2 3 2 3 2 3" xfId="37934" xr:uid="{00000000-0005-0000-0000-000030940000}"/>
    <cellStyle name="Output 2 3 2 3 3" xfId="37935" xr:uid="{00000000-0005-0000-0000-000031940000}"/>
    <cellStyle name="Output 2 3 2 3 3 2" xfId="37936" xr:uid="{00000000-0005-0000-0000-000032940000}"/>
    <cellStyle name="Output 2 3 2 3 4" xfId="37937" xr:uid="{00000000-0005-0000-0000-000033940000}"/>
    <cellStyle name="Output 2 3 2 4" xfId="37938" xr:uid="{00000000-0005-0000-0000-000034940000}"/>
    <cellStyle name="Output 2 3 2 4 2" xfId="37939" xr:uid="{00000000-0005-0000-0000-000035940000}"/>
    <cellStyle name="Output 2 3 2 4 2 2" xfId="37940" xr:uid="{00000000-0005-0000-0000-000036940000}"/>
    <cellStyle name="Output 2 3 2 4 3" xfId="37941" xr:uid="{00000000-0005-0000-0000-000037940000}"/>
    <cellStyle name="Output 2 3 2 4 4" xfId="37942" xr:uid="{00000000-0005-0000-0000-000038940000}"/>
    <cellStyle name="Output 2 3 2 5" xfId="37943" xr:uid="{00000000-0005-0000-0000-000039940000}"/>
    <cellStyle name="Output 2 3 2 5 2" xfId="37944" xr:uid="{00000000-0005-0000-0000-00003A940000}"/>
    <cellStyle name="Output 2 3 2 5 2 2" xfId="37945" xr:uid="{00000000-0005-0000-0000-00003B940000}"/>
    <cellStyle name="Output 2 3 2 5 3" xfId="37946" xr:uid="{00000000-0005-0000-0000-00003C940000}"/>
    <cellStyle name="Output 2 3 2 5 4" xfId="37947" xr:uid="{00000000-0005-0000-0000-00003D940000}"/>
    <cellStyle name="Output 2 3 2 6" xfId="37948" xr:uid="{00000000-0005-0000-0000-00003E940000}"/>
    <cellStyle name="Output 2 3 2 6 2" xfId="37949" xr:uid="{00000000-0005-0000-0000-00003F940000}"/>
    <cellStyle name="Output 2 3 2 6 2 2" xfId="37950" xr:uid="{00000000-0005-0000-0000-000040940000}"/>
    <cellStyle name="Output 2 3 2 6 3" xfId="37951" xr:uid="{00000000-0005-0000-0000-000041940000}"/>
    <cellStyle name="Output 2 3 2 7" xfId="37952" xr:uid="{00000000-0005-0000-0000-000042940000}"/>
    <cellStyle name="Output 2 3 2 7 2" xfId="37953" xr:uid="{00000000-0005-0000-0000-000043940000}"/>
    <cellStyle name="Output 2 3 2 7 2 2" xfId="37954" xr:uid="{00000000-0005-0000-0000-000044940000}"/>
    <cellStyle name="Output 2 3 2 7 3" xfId="37955" xr:uid="{00000000-0005-0000-0000-000045940000}"/>
    <cellStyle name="Output 2 3 2 8" xfId="37956" xr:uid="{00000000-0005-0000-0000-000046940000}"/>
    <cellStyle name="Output 2 3 2 8 2" xfId="37957" xr:uid="{00000000-0005-0000-0000-000047940000}"/>
    <cellStyle name="Output 2 3 2 8 2 2" xfId="37958" xr:uid="{00000000-0005-0000-0000-000048940000}"/>
    <cellStyle name="Output 2 3 2 8 3" xfId="37959" xr:uid="{00000000-0005-0000-0000-000049940000}"/>
    <cellStyle name="Output 2 3 2 9" xfId="37960" xr:uid="{00000000-0005-0000-0000-00004A940000}"/>
    <cellStyle name="Output 2 3 2 9 2" xfId="37961" xr:uid="{00000000-0005-0000-0000-00004B940000}"/>
    <cellStyle name="Output 2 3 2 9 2 2" xfId="37962" xr:uid="{00000000-0005-0000-0000-00004C940000}"/>
    <cellStyle name="Output 2 3 2 9 3" xfId="37963" xr:uid="{00000000-0005-0000-0000-00004D940000}"/>
    <cellStyle name="Output 2 3 20" xfId="37964" xr:uid="{00000000-0005-0000-0000-00004E940000}"/>
    <cellStyle name="Output 2 3 3" xfId="37965" xr:uid="{00000000-0005-0000-0000-00004F940000}"/>
    <cellStyle name="Output 2 3 3 2" xfId="37966" xr:uid="{00000000-0005-0000-0000-000050940000}"/>
    <cellStyle name="Output 2 3 3 2 2" xfId="37967" xr:uid="{00000000-0005-0000-0000-000051940000}"/>
    <cellStyle name="Output 2 3 3 2 2 2" xfId="37968" xr:uid="{00000000-0005-0000-0000-000052940000}"/>
    <cellStyle name="Output 2 3 3 2 3" xfId="37969" xr:uid="{00000000-0005-0000-0000-000053940000}"/>
    <cellStyle name="Output 2 3 3 2 4" xfId="37970" xr:uid="{00000000-0005-0000-0000-000054940000}"/>
    <cellStyle name="Output 2 3 3 3" xfId="37971" xr:uid="{00000000-0005-0000-0000-000055940000}"/>
    <cellStyle name="Output 2 3 3 3 2" xfId="37972" xr:uid="{00000000-0005-0000-0000-000056940000}"/>
    <cellStyle name="Output 2 3 3 4" xfId="37973" xr:uid="{00000000-0005-0000-0000-000057940000}"/>
    <cellStyle name="Output 2 3 3 5" xfId="37974" xr:uid="{00000000-0005-0000-0000-000058940000}"/>
    <cellStyle name="Output 2 3 4" xfId="37975" xr:uid="{00000000-0005-0000-0000-000059940000}"/>
    <cellStyle name="Output 2 3 4 2" xfId="37976" xr:uid="{00000000-0005-0000-0000-00005A940000}"/>
    <cellStyle name="Output 2 3 4 2 2" xfId="37977" xr:uid="{00000000-0005-0000-0000-00005B940000}"/>
    <cellStyle name="Output 2 3 4 2 3" xfId="37978" xr:uid="{00000000-0005-0000-0000-00005C940000}"/>
    <cellStyle name="Output 2 3 4 3" xfId="37979" xr:uid="{00000000-0005-0000-0000-00005D940000}"/>
    <cellStyle name="Output 2 3 4 3 2" xfId="37980" xr:uid="{00000000-0005-0000-0000-00005E940000}"/>
    <cellStyle name="Output 2 3 4 4" xfId="37981" xr:uid="{00000000-0005-0000-0000-00005F940000}"/>
    <cellStyle name="Output 2 3 5" xfId="37982" xr:uid="{00000000-0005-0000-0000-000060940000}"/>
    <cellStyle name="Output 2 3 5 2" xfId="37983" xr:uid="{00000000-0005-0000-0000-000061940000}"/>
    <cellStyle name="Output 2 3 5 2 2" xfId="37984" xr:uid="{00000000-0005-0000-0000-000062940000}"/>
    <cellStyle name="Output 2 3 5 2 3" xfId="37985" xr:uid="{00000000-0005-0000-0000-000063940000}"/>
    <cellStyle name="Output 2 3 5 3" xfId="37986" xr:uid="{00000000-0005-0000-0000-000064940000}"/>
    <cellStyle name="Output 2 3 5 4" xfId="37987" xr:uid="{00000000-0005-0000-0000-000065940000}"/>
    <cellStyle name="Output 2 3 6" xfId="37988" xr:uid="{00000000-0005-0000-0000-000066940000}"/>
    <cellStyle name="Output 2 3 6 2" xfId="37989" xr:uid="{00000000-0005-0000-0000-000067940000}"/>
    <cellStyle name="Output 2 3 6 2 2" xfId="37990" xr:uid="{00000000-0005-0000-0000-000068940000}"/>
    <cellStyle name="Output 2 3 6 3" xfId="37991" xr:uid="{00000000-0005-0000-0000-000069940000}"/>
    <cellStyle name="Output 2 3 6 4" xfId="37992" xr:uid="{00000000-0005-0000-0000-00006A940000}"/>
    <cellStyle name="Output 2 3 7" xfId="37993" xr:uid="{00000000-0005-0000-0000-00006B940000}"/>
    <cellStyle name="Output 2 3 7 2" xfId="37994" xr:uid="{00000000-0005-0000-0000-00006C940000}"/>
    <cellStyle name="Output 2 3 7 2 2" xfId="37995" xr:uid="{00000000-0005-0000-0000-00006D940000}"/>
    <cellStyle name="Output 2 3 7 3" xfId="37996" xr:uid="{00000000-0005-0000-0000-00006E940000}"/>
    <cellStyle name="Output 2 3 8" xfId="37997" xr:uid="{00000000-0005-0000-0000-00006F940000}"/>
    <cellStyle name="Output 2 3 8 2" xfId="37998" xr:uid="{00000000-0005-0000-0000-000070940000}"/>
    <cellStyle name="Output 2 3 8 2 2" xfId="37999" xr:uid="{00000000-0005-0000-0000-000071940000}"/>
    <cellStyle name="Output 2 3 8 3" xfId="38000" xr:uid="{00000000-0005-0000-0000-000072940000}"/>
    <cellStyle name="Output 2 3 9" xfId="38001" xr:uid="{00000000-0005-0000-0000-000073940000}"/>
    <cellStyle name="Output 2 3 9 2" xfId="38002" xr:uid="{00000000-0005-0000-0000-000074940000}"/>
    <cellStyle name="Output 2 3 9 2 2" xfId="38003" xr:uid="{00000000-0005-0000-0000-000075940000}"/>
    <cellStyle name="Output 2 3 9 3" xfId="38004" xr:uid="{00000000-0005-0000-0000-000076940000}"/>
    <cellStyle name="Output 2 30" xfId="50503" xr:uid="{39E4DD9C-EDCD-42EF-88A7-6A4D9D1AB37B}"/>
    <cellStyle name="Output 2 31" xfId="50511" xr:uid="{6E8A1A03-DD4B-4AF2-B32A-A32C23729C58}"/>
    <cellStyle name="Output 2 32" xfId="50582" xr:uid="{8042F686-362A-4CCC-AA31-8A56877B0BFC}"/>
    <cellStyle name="Output 2 33" xfId="50548" xr:uid="{999AF5A3-CD69-4F4F-A952-2682AC366C3D}"/>
    <cellStyle name="Output 2 34" xfId="50602" xr:uid="{50A24318-CD03-4F89-86AC-FB39519B901C}"/>
    <cellStyle name="Output 2 4" xfId="38005" xr:uid="{00000000-0005-0000-0000-000077940000}"/>
    <cellStyle name="Output 2 4 10" xfId="38006" xr:uid="{00000000-0005-0000-0000-000078940000}"/>
    <cellStyle name="Output 2 4 10 2" xfId="38007" xr:uid="{00000000-0005-0000-0000-000079940000}"/>
    <cellStyle name="Output 2 4 10 2 2" xfId="38008" xr:uid="{00000000-0005-0000-0000-00007A940000}"/>
    <cellStyle name="Output 2 4 10 3" xfId="38009" xr:uid="{00000000-0005-0000-0000-00007B940000}"/>
    <cellStyle name="Output 2 4 11" xfId="38010" xr:uid="{00000000-0005-0000-0000-00007C940000}"/>
    <cellStyle name="Output 2 4 11 2" xfId="38011" xr:uid="{00000000-0005-0000-0000-00007D940000}"/>
    <cellStyle name="Output 2 4 11 2 2" xfId="38012" xr:uid="{00000000-0005-0000-0000-00007E940000}"/>
    <cellStyle name="Output 2 4 11 3" xfId="38013" xr:uid="{00000000-0005-0000-0000-00007F940000}"/>
    <cellStyle name="Output 2 4 12" xfId="38014" xr:uid="{00000000-0005-0000-0000-000080940000}"/>
    <cellStyle name="Output 2 4 12 2" xfId="38015" xr:uid="{00000000-0005-0000-0000-000081940000}"/>
    <cellStyle name="Output 2 4 12 2 2" xfId="38016" xr:uid="{00000000-0005-0000-0000-000082940000}"/>
    <cellStyle name="Output 2 4 12 3" xfId="38017" xr:uid="{00000000-0005-0000-0000-000083940000}"/>
    <cellStyle name="Output 2 4 13" xfId="38018" xr:uid="{00000000-0005-0000-0000-000084940000}"/>
    <cellStyle name="Output 2 4 13 2" xfId="38019" xr:uid="{00000000-0005-0000-0000-000085940000}"/>
    <cellStyle name="Output 2 4 13 2 2" xfId="38020" xr:uid="{00000000-0005-0000-0000-000086940000}"/>
    <cellStyle name="Output 2 4 13 3" xfId="38021" xr:uid="{00000000-0005-0000-0000-000087940000}"/>
    <cellStyle name="Output 2 4 14" xfId="38022" xr:uid="{00000000-0005-0000-0000-000088940000}"/>
    <cellStyle name="Output 2 4 14 2" xfId="38023" xr:uid="{00000000-0005-0000-0000-000089940000}"/>
    <cellStyle name="Output 2 4 14 2 2" xfId="38024" xr:uid="{00000000-0005-0000-0000-00008A940000}"/>
    <cellStyle name="Output 2 4 14 3" xfId="38025" xr:uid="{00000000-0005-0000-0000-00008B940000}"/>
    <cellStyle name="Output 2 4 15" xfId="38026" xr:uid="{00000000-0005-0000-0000-00008C940000}"/>
    <cellStyle name="Output 2 4 15 2" xfId="38027" xr:uid="{00000000-0005-0000-0000-00008D940000}"/>
    <cellStyle name="Output 2 4 15 2 2" xfId="38028" xr:uid="{00000000-0005-0000-0000-00008E940000}"/>
    <cellStyle name="Output 2 4 15 3" xfId="38029" xr:uid="{00000000-0005-0000-0000-00008F940000}"/>
    <cellStyle name="Output 2 4 16" xfId="38030" xr:uid="{00000000-0005-0000-0000-000090940000}"/>
    <cellStyle name="Output 2 4 16 2" xfId="38031" xr:uid="{00000000-0005-0000-0000-000091940000}"/>
    <cellStyle name="Output 2 4 16 2 2" xfId="38032" xr:uid="{00000000-0005-0000-0000-000092940000}"/>
    <cellStyle name="Output 2 4 16 3" xfId="38033" xr:uid="{00000000-0005-0000-0000-000093940000}"/>
    <cellStyle name="Output 2 4 17" xfId="38034" xr:uid="{00000000-0005-0000-0000-000094940000}"/>
    <cellStyle name="Output 2 4 17 2" xfId="38035" xr:uid="{00000000-0005-0000-0000-000095940000}"/>
    <cellStyle name="Output 2 4 17 2 2" xfId="38036" xr:uid="{00000000-0005-0000-0000-000096940000}"/>
    <cellStyle name="Output 2 4 17 3" xfId="38037" xr:uid="{00000000-0005-0000-0000-000097940000}"/>
    <cellStyle name="Output 2 4 18" xfId="38038" xr:uid="{00000000-0005-0000-0000-000098940000}"/>
    <cellStyle name="Output 2 4 18 2" xfId="38039" xr:uid="{00000000-0005-0000-0000-000099940000}"/>
    <cellStyle name="Output 2 4 19" xfId="38040" xr:uid="{00000000-0005-0000-0000-00009A940000}"/>
    <cellStyle name="Output 2 4 2" xfId="38041" xr:uid="{00000000-0005-0000-0000-00009B940000}"/>
    <cellStyle name="Output 2 4 2 10" xfId="38042" xr:uid="{00000000-0005-0000-0000-00009C940000}"/>
    <cellStyle name="Output 2 4 2 10 2" xfId="38043" xr:uid="{00000000-0005-0000-0000-00009D940000}"/>
    <cellStyle name="Output 2 4 2 10 2 2" xfId="38044" xr:uid="{00000000-0005-0000-0000-00009E940000}"/>
    <cellStyle name="Output 2 4 2 10 3" xfId="38045" xr:uid="{00000000-0005-0000-0000-00009F940000}"/>
    <cellStyle name="Output 2 4 2 11" xfId="38046" xr:uid="{00000000-0005-0000-0000-0000A0940000}"/>
    <cellStyle name="Output 2 4 2 11 2" xfId="38047" xr:uid="{00000000-0005-0000-0000-0000A1940000}"/>
    <cellStyle name="Output 2 4 2 11 2 2" xfId="38048" xr:uid="{00000000-0005-0000-0000-0000A2940000}"/>
    <cellStyle name="Output 2 4 2 11 3" xfId="38049" xr:uid="{00000000-0005-0000-0000-0000A3940000}"/>
    <cellStyle name="Output 2 4 2 12" xfId="38050" xr:uid="{00000000-0005-0000-0000-0000A4940000}"/>
    <cellStyle name="Output 2 4 2 12 2" xfId="38051" xr:uid="{00000000-0005-0000-0000-0000A5940000}"/>
    <cellStyle name="Output 2 4 2 12 2 2" xfId="38052" xr:uid="{00000000-0005-0000-0000-0000A6940000}"/>
    <cellStyle name="Output 2 4 2 12 3" xfId="38053" xr:uid="{00000000-0005-0000-0000-0000A7940000}"/>
    <cellStyle name="Output 2 4 2 13" xfId="38054" xr:uid="{00000000-0005-0000-0000-0000A8940000}"/>
    <cellStyle name="Output 2 4 2 13 2" xfId="38055" xr:uid="{00000000-0005-0000-0000-0000A9940000}"/>
    <cellStyle name="Output 2 4 2 13 2 2" xfId="38056" xr:uid="{00000000-0005-0000-0000-0000AA940000}"/>
    <cellStyle name="Output 2 4 2 13 3" xfId="38057" xr:uid="{00000000-0005-0000-0000-0000AB940000}"/>
    <cellStyle name="Output 2 4 2 14" xfId="38058" xr:uid="{00000000-0005-0000-0000-0000AC940000}"/>
    <cellStyle name="Output 2 4 2 14 2" xfId="38059" xr:uid="{00000000-0005-0000-0000-0000AD940000}"/>
    <cellStyle name="Output 2 4 2 14 2 2" xfId="38060" xr:uid="{00000000-0005-0000-0000-0000AE940000}"/>
    <cellStyle name="Output 2 4 2 14 3" xfId="38061" xr:uid="{00000000-0005-0000-0000-0000AF940000}"/>
    <cellStyle name="Output 2 4 2 15" xfId="38062" xr:uid="{00000000-0005-0000-0000-0000B0940000}"/>
    <cellStyle name="Output 2 4 2 15 2" xfId="38063" xr:uid="{00000000-0005-0000-0000-0000B1940000}"/>
    <cellStyle name="Output 2 4 2 15 2 2" xfId="38064" xr:uid="{00000000-0005-0000-0000-0000B2940000}"/>
    <cellStyle name="Output 2 4 2 15 3" xfId="38065" xr:uid="{00000000-0005-0000-0000-0000B3940000}"/>
    <cellStyle name="Output 2 4 2 16" xfId="38066" xr:uid="{00000000-0005-0000-0000-0000B4940000}"/>
    <cellStyle name="Output 2 4 2 16 2" xfId="38067" xr:uid="{00000000-0005-0000-0000-0000B5940000}"/>
    <cellStyle name="Output 2 4 2 16 2 2" xfId="38068" xr:uid="{00000000-0005-0000-0000-0000B6940000}"/>
    <cellStyle name="Output 2 4 2 16 3" xfId="38069" xr:uid="{00000000-0005-0000-0000-0000B7940000}"/>
    <cellStyle name="Output 2 4 2 17" xfId="38070" xr:uid="{00000000-0005-0000-0000-0000B8940000}"/>
    <cellStyle name="Output 2 4 2 17 2" xfId="38071" xr:uid="{00000000-0005-0000-0000-0000B9940000}"/>
    <cellStyle name="Output 2 4 2 17 2 2" xfId="38072" xr:uid="{00000000-0005-0000-0000-0000BA940000}"/>
    <cellStyle name="Output 2 4 2 17 3" xfId="38073" xr:uid="{00000000-0005-0000-0000-0000BB940000}"/>
    <cellStyle name="Output 2 4 2 18" xfId="38074" xr:uid="{00000000-0005-0000-0000-0000BC940000}"/>
    <cellStyle name="Output 2 4 2 18 2" xfId="38075" xr:uid="{00000000-0005-0000-0000-0000BD940000}"/>
    <cellStyle name="Output 2 4 2 18 2 2" xfId="38076" xr:uid="{00000000-0005-0000-0000-0000BE940000}"/>
    <cellStyle name="Output 2 4 2 18 3" xfId="38077" xr:uid="{00000000-0005-0000-0000-0000BF940000}"/>
    <cellStyle name="Output 2 4 2 19" xfId="38078" xr:uid="{00000000-0005-0000-0000-0000C0940000}"/>
    <cellStyle name="Output 2 4 2 19 2" xfId="38079" xr:uid="{00000000-0005-0000-0000-0000C1940000}"/>
    <cellStyle name="Output 2 4 2 19 2 2" xfId="38080" xr:uid="{00000000-0005-0000-0000-0000C2940000}"/>
    <cellStyle name="Output 2 4 2 19 3" xfId="38081" xr:uid="{00000000-0005-0000-0000-0000C3940000}"/>
    <cellStyle name="Output 2 4 2 2" xfId="38082" xr:uid="{00000000-0005-0000-0000-0000C4940000}"/>
    <cellStyle name="Output 2 4 2 2 2" xfId="38083" xr:uid="{00000000-0005-0000-0000-0000C5940000}"/>
    <cellStyle name="Output 2 4 2 2 2 2" xfId="38084" xr:uid="{00000000-0005-0000-0000-0000C6940000}"/>
    <cellStyle name="Output 2 4 2 2 2 2 2" xfId="38085" xr:uid="{00000000-0005-0000-0000-0000C7940000}"/>
    <cellStyle name="Output 2 4 2 2 2 3" xfId="38086" xr:uid="{00000000-0005-0000-0000-0000C8940000}"/>
    <cellStyle name="Output 2 4 2 2 2 4" xfId="38087" xr:uid="{00000000-0005-0000-0000-0000C9940000}"/>
    <cellStyle name="Output 2 4 2 2 3" xfId="38088" xr:uid="{00000000-0005-0000-0000-0000CA940000}"/>
    <cellStyle name="Output 2 4 2 2 3 2" xfId="38089" xr:uid="{00000000-0005-0000-0000-0000CB940000}"/>
    <cellStyle name="Output 2 4 2 2 4" xfId="38090" xr:uid="{00000000-0005-0000-0000-0000CC940000}"/>
    <cellStyle name="Output 2 4 2 2 5" xfId="38091" xr:uid="{00000000-0005-0000-0000-0000CD940000}"/>
    <cellStyle name="Output 2 4 2 20" xfId="38092" xr:uid="{00000000-0005-0000-0000-0000CE940000}"/>
    <cellStyle name="Output 2 4 2 20 2" xfId="38093" xr:uid="{00000000-0005-0000-0000-0000CF940000}"/>
    <cellStyle name="Output 2 4 2 20 2 2" xfId="38094" xr:uid="{00000000-0005-0000-0000-0000D0940000}"/>
    <cellStyle name="Output 2 4 2 20 3" xfId="38095" xr:uid="{00000000-0005-0000-0000-0000D1940000}"/>
    <cellStyle name="Output 2 4 2 21" xfId="38096" xr:uid="{00000000-0005-0000-0000-0000D2940000}"/>
    <cellStyle name="Output 2 4 2 21 2" xfId="38097" xr:uid="{00000000-0005-0000-0000-0000D3940000}"/>
    <cellStyle name="Output 2 4 2 22" xfId="38098" xr:uid="{00000000-0005-0000-0000-0000D4940000}"/>
    <cellStyle name="Output 2 4 2 23" xfId="38099" xr:uid="{00000000-0005-0000-0000-0000D5940000}"/>
    <cellStyle name="Output 2 4 2 3" xfId="38100" xr:uid="{00000000-0005-0000-0000-0000D6940000}"/>
    <cellStyle name="Output 2 4 2 3 2" xfId="38101" xr:uid="{00000000-0005-0000-0000-0000D7940000}"/>
    <cellStyle name="Output 2 4 2 3 2 2" xfId="38102" xr:uid="{00000000-0005-0000-0000-0000D8940000}"/>
    <cellStyle name="Output 2 4 2 3 2 3" xfId="38103" xr:uid="{00000000-0005-0000-0000-0000D9940000}"/>
    <cellStyle name="Output 2 4 2 3 3" xfId="38104" xr:uid="{00000000-0005-0000-0000-0000DA940000}"/>
    <cellStyle name="Output 2 4 2 3 3 2" xfId="38105" xr:uid="{00000000-0005-0000-0000-0000DB940000}"/>
    <cellStyle name="Output 2 4 2 3 4" xfId="38106" xr:uid="{00000000-0005-0000-0000-0000DC940000}"/>
    <cellStyle name="Output 2 4 2 4" xfId="38107" xr:uid="{00000000-0005-0000-0000-0000DD940000}"/>
    <cellStyle name="Output 2 4 2 4 2" xfId="38108" xr:uid="{00000000-0005-0000-0000-0000DE940000}"/>
    <cellStyle name="Output 2 4 2 4 2 2" xfId="38109" xr:uid="{00000000-0005-0000-0000-0000DF940000}"/>
    <cellStyle name="Output 2 4 2 4 3" xfId="38110" xr:uid="{00000000-0005-0000-0000-0000E0940000}"/>
    <cellStyle name="Output 2 4 2 4 4" xfId="38111" xr:uid="{00000000-0005-0000-0000-0000E1940000}"/>
    <cellStyle name="Output 2 4 2 5" xfId="38112" xr:uid="{00000000-0005-0000-0000-0000E2940000}"/>
    <cellStyle name="Output 2 4 2 5 2" xfId="38113" xr:uid="{00000000-0005-0000-0000-0000E3940000}"/>
    <cellStyle name="Output 2 4 2 5 2 2" xfId="38114" xr:uid="{00000000-0005-0000-0000-0000E4940000}"/>
    <cellStyle name="Output 2 4 2 5 3" xfId="38115" xr:uid="{00000000-0005-0000-0000-0000E5940000}"/>
    <cellStyle name="Output 2 4 2 5 4" xfId="38116" xr:uid="{00000000-0005-0000-0000-0000E6940000}"/>
    <cellStyle name="Output 2 4 2 6" xfId="38117" xr:uid="{00000000-0005-0000-0000-0000E7940000}"/>
    <cellStyle name="Output 2 4 2 6 2" xfId="38118" xr:uid="{00000000-0005-0000-0000-0000E8940000}"/>
    <cellStyle name="Output 2 4 2 6 2 2" xfId="38119" xr:uid="{00000000-0005-0000-0000-0000E9940000}"/>
    <cellStyle name="Output 2 4 2 6 3" xfId="38120" xr:uid="{00000000-0005-0000-0000-0000EA940000}"/>
    <cellStyle name="Output 2 4 2 7" xfId="38121" xr:uid="{00000000-0005-0000-0000-0000EB940000}"/>
    <cellStyle name="Output 2 4 2 7 2" xfId="38122" xr:uid="{00000000-0005-0000-0000-0000EC940000}"/>
    <cellStyle name="Output 2 4 2 7 2 2" xfId="38123" xr:uid="{00000000-0005-0000-0000-0000ED940000}"/>
    <cellStyle name="Output 2 4 2 7 3" xfId="38124" xr:uid="{00000000-0005-0000-0000-0000EE940000}"/>
    <cellStyle name="Output 2 4 2 8" xfId="38125" xr:uid="{00000000-0005-0000-0000-0000EF940000}"/>
    <cellStyle name="Output 2 4 2 8 2" xfId="38126" xr:uid="{00000000-0005-0000-0000-0000F0940000}"/>
    <cellStyle name="Output 2 4 2 8 2 2" xfId="38127" xr:uid="{00000000-0005-0000-0000-0000F1940000}"/>
    <cellStyle name="Output 2 4 2 8 3" xfId="38128" xr:uid="{00000000-0005-0000-0000-0000F2940000}"/>
    <cellStyle name="Output 2 4 2 9" xfId="38129" xr:uid="{00000000-0005-0000-0000-0000F3940000}"/>
    <cellStyle name="Output 2 4 2 9 2" xfId="38130" xr:uid="{00000000-0005-0000-0000-0000F4940000}"/>
    <cellStyle name="Output 2 4 2 9 2 2" xfId="38131" xr:uid="{00000000-0005-0000-0000-0000F5940000}"/>
    <cellStyle name="Output 2 4 2 9 3" xfId="38132" xr:uid="{00000000-0005-0000-0000-0000F6940000}"/>
    <cellStyle name="Output 2 4 20" xfId="38133" xr:uid="{00000000-0005-0000-0000-0000F7940000}"/>
    <cellStyle name="Output 2 4 3" xfId="38134" xr:uid="{00000000-0005-0000-0000-0000F8940000}"/>
    <cellStyle name="Output 2 4 3 2" xfId="38135" xr:uid="{00000000-0005-0000-0000-0000F9940000}"/>
    <cellStyle name="Output 2 4 3 2 2" xfId="38136" xr:uid="{00000000-0005-0000-0000-0000FA940000}"/>
    <cellStyle name="Output 2 4 3 2 2 2" xfId="38137" xr:uid="{00000000-0005-0000-0000-0000FB940000}"/>
    <cellStyle name="Output 2 4 3 2 3" xfId="38138" xr:uid="{00000000-0005-0000-0000-0000FC940000}"/>
    <cellStyle name="Output 2 4 3 2 4" xfId="38139" xr:uid="{00000000-0005-0000-0000-0000FD940000}"/>
    <cellStyle name="Output 2 4 3 3" xfId="38140" xr:uid="{00000000-0005-0000-0000-0000FE940000}"/>
    <cellStyle name="Output 2 4 3 3 2" xfId="38141" xr:uid="{00000000-0005-0000-0000-0000FF940000}"/>
    <cellStyle name="Output 2 4 3 4" xfId="38142" xr:uid="{00000000-0005-0000-0000-000000950000}"/>
    <cellStyle name="Output 2 4 3 5" xfId="38143" xr:uid="{00000000-0005-0000-0000-000001950000}"/>
    <cellStyle name="Output 2 4 4" xfId="38144" xr:uid="{00000000-0005-0000-0000-000002950000}"/>
    <cellStyle name="Output 2 4 4 2" xfId="38145" xr:uid="{00000000-0005-0000-0000-000003950000}"/>
    <cellStyle name="Output 2 4 4 2 2" xfId="38146" xr:uid="{00000000-0005-0000-0000-000004950000}"/>
    <cellStyle name="Output 2 4 4 2 3" xfId="38147" xr:uid="{00000000-0005-0000-0000-000005950000}"/>
    <cellStyle name="Output 2 4 4 3" xfId="38148" xr:uid="{00000000-0005-0000-0000-000006950000}"/>
    <cellStyle name="Output 2 4 4 3 2" xfId="38149" xr:uid="{00000000-0005-0000-0000-000007950000}"/>
    <cellStyle name="Output 2 4 4 4" xfId="38150" xr:uid="{00000000-0005-0000-0000-000008950000}"/>
    <cellStyle name="Output 2 4 5" xfId="38151" xr:uid="{00000000-0005-0000-0000-000009950000}"/>
    <cellStyle name="Output 2 4 5 2" xfId="38152" xr:uid="{00000000-0005-0000-0000-00000A950000}"/>
    <cellStyle name="Output 2 4 5 2 2" xfId="38153" xr:uid="{00000000-0005-0000-0000-00000B950000}"/>
    <cellStyle name="Output 2 4 5 2 3" xfId="38154" xr:uid="{00000000-0005-0000-0000-00000C950000}"/>
    <cellStyle name="Output 2 4 5 3" xfId="38155" xr:uid="{00000000-0005-0000-0000-00000D950000}"/>
    <cellStyle name="Output 2 4 5 4" xfId="38156" xr:uid="{00000000-0005-0000-0000-00000E950000}"/>
    <cellStyle name="Output 2 4 6" xfId="38157" xr:uid="{00000000-0005-0000-0000-00000F950000}"/>
    <cellStyle name="Output 2 4 6 2" xfId="38158" xr:uid="{00000000-0005-0000-0000-000010950000}"/>
    <cellStyle name="Output 2 4 6 2 2" xfId="38159" xr:uid="{00000000-0005-0000-0000-000011950000}"/>
    <cellStyle name="Output 2 4 6 3" xfId="38160" xr:uid="{00000000-0005-0000-0000-000012950000}"/>
    <cellStyle name="Output 2 4 6 4" xfId="38161" xr:uid="{00000000-0005-0000-0000-000013950000}"/>
    <cellStyle name="Output 2 4 7" xfId="38162" xr:uid="{00000000-0005-0000-0000-000014950000}"/>
    <cellStyle name="Output 2 4 7 2" xfId="38163" xr:uid="{00000000-0005-0000-0000-000015950000}"/>
    <cellStyle name="Output 2 4 7 2 2" xfId="38164" xr:uid="{00000000-0005-0000-0000-000016950000}"/>
    <cellStyle name="Output 2 4 7 3" xfId="38165" xr:uid="{00000000-0005-0000-0000-000017950000}"/>
    <cellStyle name="Output 2 4 8" xfId="38166" xr:uid="{00000000-0005-0000-0000-000018950000}"/>
    <cellStyle name="Output 2 4 8 2" xfId="38167" xr:uid="{00000000-0005-0000-0000-000019950000}"/>
    <cellStyle name="Output 2 4 8 2 2" xfId="38168" xr:uid="{00000000-0005-0000-0000-00001A950000}"/>
    <cellStyle name="Output 2 4 8 3" xfId="38169" xr:uid="{00000000-0005-0000-0000-00001B950000}"/>
    <cellStyle name="Output 2 4 9" xfId="38170" xr:uid="{00000000-0005-0000-0000-00001C950000}"/>
    <cellStyle name="Output 2 4 9 2" xfId="38171" xr:uid="{00000000-0005-0000-0000-00001D950000}"/>
    <cellStyle name="Output 2 4 9 2 2" xfId="38172" xr:uid="{00000000-0005-0000-0000-00001E950000}"/>
    <cellStyle name="Output 2 4 9 3" xfId="38173" xr:uid="{00000000-0005-0000-0000-00001F950000}"/>
    <cellStyle name="Output 2 5" xfId="38174" xr:uid="{00000000-0005-0000-0000-000020950000}"/>
    <cellStyle name="Output 2 5 10" xfId="38175" xr:uid="{00000000-0005-0000-0000-000021950000}"/>
    <cellStyle name="Output 2 5 10 2" xfId="38176" xr:uid="{00000000-0005-0000-0000-000022950000}"/>
    <cellStyle name="Output 2 5 10 2 2" xfId="38177" xr:uid="{00000000-0005-0000-0000-000023950000}"/>
    <cellStyle name="Output 2 5 10 3" xfId="38178" xr:uid="{00000000-0005-0000-0000-000024950000}"/>
    <cellStyle name="Output 2 5 11" xfId="38179" xr:uid="{00000000-0005-0000-0000-000025950000}"/>
    <cellStyle name="Output 2 5 11 2" xfId="38180" xr:uid="{00000000-0005-0000-0000-000026950000}"/>
    <cellStyle name="Output 2 5 11 2 2" xfId="38181" xr:uid="{00000000-0005-0000-0000-000027950000}"/>
    <cellStyle name="Output 2 5 11 3" xfId="38182" xr:uid="{00000000-0005-0000-0000-000028950000}"/>
    <cellStyle name="Output 2 5 12" xfId="38183" xr:uid="{00000000-0005-0000-0000-000029950000}"/>
    <cellStyle name="Output 2 5 12 2" xfId="38184" xr:uid="{00000000-0005-0000-0000-00002A950000}"/>
    <cellStyle name="Output 2 5 12 2 2" xfId="38185" xr:uid="{00000000-0005-0000-0000-00002B950000}"/>
    <cellStyle name="Output 2 5 12 3" xfId="38186" xr:uid="{00000000-0005-0000-0000-00002C950000}"/>
    <cellStyle name="Output 2 5 13" xfId="38187" xr:uid="{00000000-0005-0000-0000-00002D950000}"/>
    <cellStyle name="Output 2 5 13 2" xfId="38188" xr:uid="{00000000-0005-0000-0000-00002E950000}"/>
    <cellStyle name="Output 2 5 13 2 2" xfId="38189" xr:uid="{00000000-0005-0000-0000-00002F950000}"/>
    <cellStyle name="Output 2 5 13 3" xfId="38190" xr:uid="{00000000-0005-0000-0000-000030950000}"/>
    <cellStyle name="Output 2 5 14" xfId="38191" xr:uid="{00000000-0005-0000-0000-000031950000}"/>
    <cellStyle name="Output 2 5 14 2" xfId="38192" xr:uid="{00000000-0005-0000-0000-000032950000}"/>
    <cellStyle name="Output 2 5 14 2 2" xfId="38193" xr:uid="{00000000-0005-0000-0000-000033950000}"/>
    <cellStyle name="Output 2 5 14 3" xfId="38194" xr:uid="{00000000-0005-0000-0000-000034950000}"/>
    <cellStyle name="Output 2 5 15" xfId="38195" xr:uid="{00000000-0005-0000-0000-000035950000}"/>
    <cellStyle name="Output 2 5 15 2" xfId="38196" xr:uid="{00000000-0005-0000-0000-000036950000}"/>
    <cellStyle name="Output 2 5 15 2 2" xfId="38197" xr:uid="{00000000-0005-0000-0000-000037950000}"/>
    <cellStyle name="Output 2 5 15 3" xfId="38198" xr:uid="{00000000-0005-0000-0000-000038950000}"/>
    <cellStyle name="Output 2 5 16" xfId="38199" xr:uid="{00000000-0005-0000-0000-000039950000}"/>
    <cellStyle name="Output 2 5 16 2" xfId="38200" xr:uid="{00000000-0005-0000-0000-00003A950000}"/>
    <cellStyle name="Output 2 5 16 2 2" xfId="38201" xr:uid="{00000000-0005-0000-0000-00003B950000}"/>
    <cellStyle name="Output 2 5 16 3" xfId="38202" xr:uid="{00000000-0005-0000-0000-00003C950000}"/>
    <cellStyle name="Output 2 5 17" xfId="38203" xr:uid="{00000000-0005-0000-0000-00003D950000}"/>
    <cellStyle name="Output 2 5 17 2" xfId="38204" xr:uid="{00000000-0005-0000-0000-00003E950000}"/>
    <cellStyle name="Output 2 5 17 2 2" xfId="38205" xr:uid="{00000000-0005-0000-0000-00003F950000}"/>
    <cellStyle name="Output 2 5 17 3" xfId="38206" xr:uid="{00000000-0005-0000-0000-000040950000}"/>
    <cellStyle name="Output 2 5 18" xfId="38207" xr:uid="{00000000-0005-0000-0000-000041950000}"/>
    <cellStyle name="Output 2 5 18 2" xfId="38208" xr:uid="{00000000-0005-0000-0000-000042950000}"/>
    <cellStyle name="Output 2 5 18 2 2" xfId="38209" xr:uid="{00000000-0005-0000-0000-000043950000}"/>
    <cellStyle name="Output 2 5 18 3" xfId="38210" xr:uid="{00000000-0005-0000-0000-000044950000}"/>
    <cellStyle name="Output 2 5 19" xfId="38211" xr:uid="{00000000-0005-0000-0000-000045950000}"/>
    <cellStyle name="Output 2 5 19 2" xfId="38212" xr:uid="{00000000-0005-0000-0000-000046950000}"/>
    <cellStyle name="Output 2 5 19 2 2" xfId="38213" xr:uid="{00000000-0005-0000-0000-000047950000}"/>
    <cellStyle name="Output 2 5 19 3" xfId="38214" xr:uid="{00000000-0005-0000-0000-000048950000}"/>
    <cellStyle name="Output 2 5 2" xfId="38215" xr:uid="{00000000-0005-0000-0000-000049950000}"/>
    <cellStyle name="Output 2 5 2 10" xfId="38216" xr:uid="{00000000-0005-0000-0000-00004A950000}"/>
    <cellStyle name="Output 2 5 2 10 2" xfId="38217" xr:uid="{00000000-0005-0000-0000-00004B950000}"/>
    <cellStyle name="Output 2 5 2 10 2 2" xfId="38218" xr:uid="{00000000-0005-0000-0000-00004C950000}"/>
    <cellStyle name="Output 2 5 2 10 3" xfId="38219" xr:uid="{00000000-0005-0000-0000-00004D950000}"/>
    <cellStyle name="Output 2 5 2 11" xfId="38220" xr:uid="{00000000-0005-0000-0000-00004E950000}"/>
    <cellStyle name="Output 2 5 2 11 2" xfId="38221" xr:uid="{00000000-0005-0000-0000-00004F950000}"/>
    <cellStyle name="Output 2 5 2 11 2 2" xfId="38222" xr:uid="{00000000-0005-0000-0000-000050950000}"/>
    <cellStyle name="Output 2 5 2 11 3" xfId="38223" xr:uid="{00000000-0005-0000-0000-000051950000}"/>
    <cellStyle name="Output 2 5 2 12" xfId="38224" xr:uid="{00000000-0005-0000-0000-000052950000}"/>
    <cellStyle name="Output 2 5 2 12 2" xfId="38225" xr:uid="{00000000-0005-0000-0000-000053950000}"/>
    <cellStyle name="Output 2 5 2 12 2 2" xfId="38226" xr:uid="{00000000-0005-0000-0000-000054950000}"/>
    <cellStyle name="Output 2 5 2 12 3" xfId="38227" xr:uid="{00000000-0005-0000-0000-000055950000}"/>
    <cellStyle name="Output 2 5 2 13" xfId="38228" xr:uid="{00000000-0005-0000-0000-000056950000}"/>
    <cellStyle name="Output 2 5 2 13 2" xfId="38229" xr:uid="{00000000-0005-0000-0000-000057950000}"/>
    <cellStyle name="Output 2 5 2 13 2 2" xfId="38230" xr:uid="{00000000-0005-0000-0000-000058950000}"/>
    <cellStyle name="Output 2 5 2 13 3" xfId="38231" xr:uid="{00000000-0005-0000-0000-000059950000}"/>
    <cellStyle name="Output 2 5 2 14" xfId="38232" xr:uid="{00000000-0005-0000-0000-00005A950000}"/>
    <cellStyle name="Output 2 5 2 14 2" xfId="38233" xr:uid="{00000000-0005-0000-0000-00005B950000}"/>
    <cellStyle name="Output 2 5 2 14 2 2" xfId="38234" xr:uid="{00000000-0005-0000-0000-00005C950000}"/>
    <cellStyle name="Output 2 5 2 14 3" xfId="38235" xr:uid="{00000000-0005-0000-0000-00005D950000}"/>
    <cellStyle name="Output 2 5 2 15" xfId="38236" xr:uid="{00000000-0005-0000-0000-00005E950000}"/>
    <cellStyle name="Output 2 5 2 15 2" xfId="38237" xr:uid="{00000000-0005-0000-0000-00005F950000}"/>
    <cellStyle name="Output 2 5 2 15 2 2" xfId="38238" xr:uid="{00000000-0005-0000-0000-000060950000}"/>
    <cellStyle name="Output 2 5 2 15 3" xfId="38239" xr:uid="{00000000-0005-0000-0000-000061950000}"/>
    <cellStyle name="Output 2 5 2 16" xfId="38240" xr:uid="{00000000-0005-0000-0000-000062950000}"/>
    <cellStyle name="Output 2 5 2 16 2" xfId="38241" xr:uid="{00000000-0005-0000-0000-000063950000}"/>
    <cellStyle name="Output 2 5 2 16 2 2" xfId="38242" xr:uid="{00000000-0005-0000-0000-000064950000}"/>
    <cellStyle name="Output 2 5 2 16 3" xfId="38243" xr:uid="{00000000-0005-0000-0000-000065950000}"/>
    <cellStyle name="Output 2 5 2 17" xfId="38244" xr:uid="{00000000-0005-0000-0000-000066950000}"/>
    <cellStyle name="Output 2 5 2 17 2" xfId="38245" xr:uid="{00000000-0005-0000-0000-000067950000}"/>
    <cellStyle name="Output 2 5 2 17 2 2" xfId="38246" xr:uid="{00000000-0005-0000-0000-000068950000}"/>
    <cellStyle name="Output 2 5 2 17 3" xfId="38247" xr:uid="{00000000-0005-0000-0000-000069950000}"/>
    <cellStyle name="Output 2 5 2 18" xfId="38248" xr:uid="{00000000-0005-0000-0000-00006A950000}"/>
    <cellStyle name="Output 2 5 2 18 2" xfId="38249" xr:uid="{00000000-0005-0000-0000-00006B950000}"/>
    <cellStyle name="Output 2 5 2 18 2 2" xfId="38250" xr:uid="{00000000-0005-0000-0000-00006C950000}"/>
    <cellStyle name="Output 2 5 2 18 3" xfId="38251" xr:uid="{00000000-0005-0000-0000-00006D950000}"/>
    <cellStyle name="Output 2 5 2 19" xfId="38252" xr:uid="{00000000-0005-0000-0000-00006E950000}"/>
    <cellStyle name="Output 2 5 2 19 2" xfId="38253" xr:uid="{00000000-0005-0000-0000-00006F950000}"/>
    <cellStyle name="Output 2 5 2 19 2 2" xfId="38254" xr:uid="{00000000-0005-0000-0000-000070950000}"/>
    <cellStyle name="Output 2 5 2 19 3" xfId="38255" xr:uid="{00000000-0005-0000-0000-000071950000}"/>
    <cellStyle name="Output 2 5 2 2" xfId="38256" xr:uid="{00000000-0005-0000-0000-000072950000}"/>
    <cellStyle name="Output 2 5 2 2 2" xfId="38257" xr:uid="{00000000-0005-0000-0000-000073950000}"/>
    <cellStyle name="Output 2 5 2 2 2 2" xfId="38258" xr:uid="{00000000-0005-0000-0000-000074950000}"/>
    <cellStyle name="Output 2 5 2 2 2 3" xfId="38259" xr:uid="{00000000-0005-0000-0000-000075950000}"/>
    <cellStyle name="Output 2 5 2 2 3" xfId="38260" xr:uid="{00000000-0005-0000-0000-000076950000}"/>
    <cellStyle name="Output 2 5 2 2 3 2" xfId="38261" xr:uid="{00000000-0005-0000-0000-000077950000}"/>
    <cellStyle name="Output 2 5 2 2 4" xfId="38262" xr:uid="{00000000-0005-0000-0000-000078950000}"/>
    <cellStyle name="Output 2 5 2 20" xfId="38263" xr:uid="{00000000-0005-0000-0000-000079950000}"/>
    <cellStyle name="Output 2 5 2 20 2" xfId="38264" xr:uid="{00000000-0005-0000-0000-00007A950000}"/>
    <cellStyle name="Output 2 5 2 20 2 2" xfId="38265" xr:uid="{00000000-0005-0000-0000-00007B950000}"/>
    <cellStyle name="Output 2 5 2 20 3" xfId="38266" xr:uid="{00000000-0005-0000-0000-00007C950000}"/>
    <cellStyle name="Output 2 5 2 21" xfId="38267" xr:uid="{00000000-0005-0000-0000-00007D950000}"/>
    <cellStyle name="Output 2 5 2 21 2" xfId="38268" xr:uid="{00000000-0005-0000-0000-00007E950000}"/>
    <cellStyle name="Output 2 5 2 22" xfId="38269" xr:uid="{00000000-0005-0000-0000-00007F950000}"/>
    <cellStyle name="Output 2 5 2 23" xfId="38270" xr:uid="{00000000-0005-0000-0000-000080950000}"/>
    <cellStyle name="Output 2 5 2 3" xfId="38271" xr:uid="{00000000-0005-0000-0000-000081950000}"/>
    <cellStyle name="Output 2 5 2 3 2" xfId="38272" xr:uid="{00000000-0005-0000-0000-000082950000}"/>
    <cellStyle name="Output 2 5 2 3 2 2" xfId="38273" xr:uid="{00000000-0005-0000-0000-000083950000}"/>
    <cellStyle name="Output 2 5 2 3 3" xfId="38274" xr:uid="{00000000-0005-0000-0000-000084950000}"/>
    <cellStyle name="Output 2 5 2 3 4" xfId="38275" xr:uid="{00000000-0005-0000-0000-000085950000}"/>
    <cellStyle name="Output 2 5 2 4" xfId="38276" xr:uid="{00000000-0005-0000-0000-000086950000}"/>
    <cellStyle name="Output 2 5 2 4 2" xfId="38277" xr:uid="{00000000-0005-0000-0000-000087950000}"/>
    <cellStyle name="Output 2 5 2 4 2 2" xfId="38278" xr:uid="{00000000-0005-0000-0000-000088950000}"/>
    <cellStyle name="Output 2 5 2 4 3" xfId="38279" xr:uid="{00000000-0005-0000-0000-000089950000}"/>
    <cellStyle name="Output 2 5 2 4 4" xfId="38280" xr:uid="{00000000-0005-0000-0000-00008A950000}"/>
    <cellStyle name="Output 2 5 2 5" xfId="38281" xr:uid="{00000000-0005-0000-0000-00008B950000}"/>
    <cellStyle name="Output 2 5 2 5 2" xfId="38282" xr:uid="{00000000-0005-0000-0000-00008C950000}"/>
    <cellStyle name="Output 2 5 2 5 2 2" xfId="38283" xr:uid="{00000000-0005-0000-0000-00008D950000}"/>
    <cellStyle name="Output 2 5 2 5 3" xfId="38284" xr:uid="{00000000-0005-0000-0000-00008E950000}"/>
    <cellStyle name="Output 2 5 2 6" xfId="38285" xr:uid="{00000000-0005-0000-0000-00008F950000}"/>
    <cellStyle name="Output 2 5 2 6 2" xfId="38286" xr:uid="{00000000-0005-0000-0000-000090950000}"/>
    <cellStyle name="Output 2 5 2 6 2 2" xfId="38287" xr:uid="{00000000-0005-0000-0000-000091950000}"/>
    <cellStyle name="Output 2 5 2 6 3" xfId="38288" xr:uid="{00000000-0005-0000-0000-000092950000}"/>
    <cellStyle name="Output 2 5 2 7" xfId="38289" xr:uid="{00000000-0005-0000-0000-000093950000}"/>
    <cellStyle name="Output 2 5 2 7 2" xfId="38290" xr:uid="{00000000-0005-0000-0000-000094950000}"/>
    <cellStyle name="Output 2 5 2 7 2 2" xfId="38291" xr:uid="{00000000-0005-0000-0000-000095950000}"/>
    <cellStyle name="Output 2 5 2 7 3" xfId="38292" xr:uid="{00000000-0005-0000-0000-000096950000}"/>
    <cellStyle name="Output 2 5 2 8" xfId="38293" xr:uid="{00000000-0005-0000-0000-000097950000}"/>
    <cellStyle name="Output 2 5 2 8 2" xfId="38294" xr:uid="{00000000-0005-0000-0000-000098950000}"/>
    <cellStyle name="Output 2 5 2 8 2 2" xfId="38295" xr:uid="{00000000-0005-0000-0000-000099950000}"/>
    <cellStyle name="Output 2 5 2 8 3" xfId="38296" xr:uid="{00000000-0005-0000-0000-00009A950000}"/>
    <cellStyle name="Output 2 5 2 9" xfId="38297" xr:uid="{00000000-0005-0000-0000-00009B950000}"/>
    <cellStyle name="Output 2 5 2 9 2" xfId="38298" xr:uid="{00000000-0005-0000-0000-00009C950000}"/>
    <cellStyle name="Output 2 5 2 9 2 2" xfId="38299" xr:uid="{00000000-0005-0000-0000-00009D950000}"/>
    <cellStyle name="Output 2 5 2 9 3" xfId="38300" xr:uid="{00000000-0005-0000-0000-00009E950000}"/>
    <cellStyle name="Output 2 5 20" xfId="38301" xr:uid="{00000000-0005-0000-0000-00009F950000}"/>
    <cellStyle name="Output 2 5 20 2" xfId="38302" xr:uid="{00000000-0005-0000-0000-0000A0950000}"/>
    <cellStyle name="Output 2 5 20 2 2" xfId="38303" xr:uid="{00000000-0005-0000-0000-0000A1950000}"/>
    <cellStyle name="Output 2 5 20 3" xfId="38304" xr:uid="{00000000-0005-0000-0000-0000A2950000}"/>
    <cellStyle name="Output 2 5 21" xfId="38305" xr:uid="{00000000-0005-0000-0000-0000A3950000}"/>
    <cellStyle name="Output 2 5 21 2" xfId="38306" xr:uid="{00000000-0005-0000-0000-0000A4950000}"/>
    <cellStyle name="Output 2 5 21 2 2" xfId="38307" xr:uid="{00000000-0005-0000-0000-0000A5950000}"/>
    <cellStyle name="Output 2 5 21 3" xfId="38308" xr:uid="{00000000-0005-0000-0000-0000A6950000}"/>
    <cellStyle name="Output 2 5 22" xfId="38309" xr:uid="{00000000-0005-0000-0000-0000A7950000}"/>
    <cellStyle name="Output 2 5 22 2" xfId="38310" xr:uid="{00000000-0005-0000-0000-0000A8950000}"/>
    <cellStyle name="Output 2 5 23" xfId="38311" xr:uid="{00000000-0005-0000-0000-0000A9950000}"/>
    <cellStyle name="Output 2 5 24" xfId="38312" xr:uid="{00000000-0005-0000-0000-0000AA950000}"/>
    <cellStyle name="Output 2 5 3" xfId="38313" xr:uid="{00000000-0005-0000-0000-0000AB950000}"/>
    <cellStyle name="Output 2 5 3 2" xfId="38314" xr:uid="{00000000-0005-0000-0000-0000AC950000}"/>
    <cellStyle name="Output 2 5 3 2 2" xfId="38315" xr:uid="{00000000-0005-0000-0000-0000AD950000}"/>
    <cellStyle name="Output 2 5 3 2 3" xfId="38316" xr:uid="{00000000-0005-0000-0000-0000AE950000}"/>
    <cellStyle name="Output 2 5 3 3" xfId="38317" xr:uid="{00000000-0005-0000-0000-0000AF950000}"/>
    <cellStyle name="Output 2 5 3 3 2" xfId="38318" xr:uid="{00000000-0005-0000-0000-0000B0950000}"/>
    <cellStyle name="Output 2 5 3 4" xfId="38319" xr:uid="{00000000-0005-0000-0000-0000B1950000}"/>
    <cellStyle name="Output 2 5 4" xfId="38320" xr:uid="{00000000-0005-0000-0000-0000B2950000}"/>
    <cellStyle name="Output 2 5 4 2" xfId="38321" xr:uid="{00000000-0005-0000-0000-0000B3950000}"/>
    <cellStyle name="Output 2 5 4 2 2" xfId="38322" xr:uid="{00000000-0005-0000-0000-0000B4950000}"/>
    <cellStyle name="Output 2 5 4 3" xfId="38323" xr:uid="{00000000-0005-0000-0000-0000B5950000}"/>
    <cellStyle name="Output 2 5 4 4" xfId="38324" xr:uid="{00000000-0005-0000-0000-0000B6950000}"/>
    <cellStyle name="Output 2 5 5" xfId="38325" xr:uid="{00000000-0005-0000-0000-0000B7950000}"/>
    <cellStyle name="Output 2 5 5 2" xfId="38326" xr:uid="{00000000-0005-0000-0000-0000B8950000}"/>
    <cellStyle name="Output 2 5 5 2 2" xfId="38327" xr:uid="{00000000-0005-0000-0000-0000B9950000}"/>
    <cellStyle name="Output 2 5 5 3" xfId="38328" xr:uid="{00000000-0005-0000-0000-0000BA950000}"/>
    <cellStyle name="Output 2 5 5 4" xfId="38329" xr:uid="{00000000-0005-0000-0000-0000BB950000}"/>
    <cellStyle name="Output 2 5 6" xfId="38330" xr:uid="{00000000-0005-0000-0000-0000BC950000}"/>
    <cellStyle name="Output 2 5 6 2" xfId="38331" xr:uid="{00000000-0005-0000-0000-0000BD950000}"/>
    <cellStyle name="Output 2 5 6 2 2" xfId="38332" xr:uid="{00000000-0005-0000-0000-0000BE950000}"/>
    <cellStyle name="Output 2 5 6 3" xfId="38333" xr:uid="{00000000-0005-0000-0000-0000BF950000}"/>
    <cellStyle name="Output 2 5 7" xfId="38334" xr:uid="{00000000-0005-0000-0000-0000C0950000}"/>
    <cellStyle name="Output 2 5 7 2" xfId="38335" xr:uid="{00000000-0005-0000-0000-0000C1950000}"/>
    <cellStyle name="Output 2 5 7 2 2" xfId="38336" xr:uid="{00000000-0005-0000-0000-0000C2950000}"/>
    <cellStyle name="Output 2 5 7 3" xfId="38337" xr:uid="{00000000-0005-0000-0000-0000C3950000}"/>
    <cellStyle name="Output 2 5 8" xfId="38338" xr:uid="{00000000-0005-0000-0000-0000C4950000}"/>
    <cellStyle name="Output 2 5 8 2" xfId="38339" xr:uid="{00000000-0005-0000-0000-0000C5950000}"/>
    <cellStyle name="Output 2 5 8 2 2" xfId="38340" xr:uid="{00000000-0005-0000-0000-0000C6950000}"/>
    <cellStyle name="Output 2 5 8 3" xfId="38341" xr:uid="{00000000-0005-0000-0000-0000C7950000}"/>
    <cellStyle name="Output 2 5 9" xfId="38342" xr:uid="{00000000-0005-0000-0000-0000C8950000}"/>
    <cellStyle name="Output 2 5 9 2" xfId="38343" xr:uid="{00000000-0005-0000-0000-0000C9950000}"/>
    <cellStyle name="Output 2 5 9 2 2" xfId="38344" xr:uid="{00000000-0005-0000-0000-0000CA950000}"/>
    <cellStyle name="Output 2 5 9 3" xfId="38345" xr:uid="{00000000-0005-0000-0000-0000CB950000}"/>
    <cellStyle name="Output 2 6" xfId="38346" xr:uid="{00000000-0005-0000-0000-0000CC950000}"/>
    <cellStyle name="Output 2 6 10" xfId="38347" xr:uid="{00000000-0005-0000-0000-0000CD950000}"/>
    <cellStyle name="Output 2 6 10 2" xfId="38348" xr:uid="{00000000-0005-0000-0000-0000CE950000}"/>
    <cellStyle name="Output 2 6 10 2 2" xfId="38349" xr:uid="{00000000-0005-0000-0000-0000CF950000}"/>
    <cellStyle name="Output 2 6 10 3" xfId="38350" xr:uid="{00000000-0005-0000-0000-0000D0950000}"/>
    <cellStyle name="Output 2 6 11" xfId="38351" xr:uid="{00000000-0005-0000-0000-0000D1950000}"/>
    <cellStyle name="Output 2 6 11 2" xfId="38352" xr:uid="{00000000-0005-0000-0000-0000D2950000}"/>
    <cellStyle name="Output 2 6 11 2 2" xfId="38353" xr:uid="{00000000-0005-0000-0000-0000D3950000}"/>
    <cellStyle name="Output 2 6 11 3" xfId="38354" xr:uid="{00000000-0005-0000-0000-0000D4950000}"/>
    <cellStyle name="Output 2 6 12" xfId="38355" xr:uid="{00000000-0005-0000-0000-0000D5950000}"/>
    <cellStyle name="Output 2 6 12 2" xfId="38356" xr:uid="{00000000-0005-0000-0000-0000D6950000}"/>
    <cellStyle name="Output 2 6 12 2 2" xfId="38357" xr:uid="{00000000-0005-0000-0000-0000D7950000}"/>
    <cellStyle name="Output 2 6 12 3" xfId="38358" xr:uid="{00000000-0005-0000-0000-0000D8950000}"/>
    <cellStyle name="Output 2 6 13" xfId="38359" xr:uid="{00000000-0005-0000-0000-0000D9950000}"/>
    <cellStyle name="Output 2 6 13 2" xfId="38360" xr:uid="{00000000-0005-0000-0000-0000DA950000}"/>
    <cellStyle name="Output 2 6 13 2 2" xfId="38361" xr:uid="{00000000-0005-0000-0000-0000DB950000}"/>
    <cellStyle name="Output 2 6 13 3" xfId="38362" xr:uid="{00000000-0005-0000-0000-0000DC950000}"/>
    <cellStyle name="Output 2 6 14" xfId="38363" xr:uid="{00000000-0005-0000-0000-0000DD950000}"/>
    <cellStyle name="Output 2 6 14 2" xfId="38364" xr:uid="{00000000-0005-0000-0000-0000DE950000}"/>
    <cellStyle name="Output 2 6 14 2 2" xfId="38365" xr:uid="{00000000-0005-0000-0000-0000DF950000}"/>
    <cellStyle name="Output 2 6 14 3" xfId="38366" xr:uid="{00000000-0005-0000-0000-0000E0950000}"/>
    <cellStyle name="Output 2 6 15" xfId="38367" xr:uid="{00000000-0005-0000-0000-0000E1950000}"/>
    <cellStyle name="Output 2 6 15 2" xfId="38368" xr:uid="{00000000-0005-0000-0000-0000E2950000}"/>
    <cellStyle name="Output 2 6 15 2 2" xfId="38369" xr:uid="{00000000-0005-0000-0000-0000E3950000}"/>
    <cellStyle name="Output 2 6 15 3" xfId="38370" xr:uid="{00000000-0005-0000-0000-0000E4950000}"/>
    <cellStyle name="Output 2 6 16" xfId="38371" xr:uid="{00000000-0005-0000-0000-0000E5950000}"/>
    <cellStyle name="Output 2 6 16 2" xfId="38372" xr:uid="{00000000-0005-0000-0000-0000E6950000}"/>
    <cellStyle name="Output 2 6 16 2 2" xfId="38373" xr:uid="{00000000-0005-0000-0000-0000E7950000}"/>
    <cellStyle name="Output 2 6 16 3" xfId="38374" xr:uid="{00000000-0005-0000-0000-0000E8950000}"/>
    <cellStyle name="Output 2 6 17" xfId="38375" xr:uid="{00000000-0005-0000-0000-0000E9950000}"/>
    <cellStyle name="Output 2 6 17 2" xfId="38376" xr:uid="{00000000-0005-0000-0000-0000EA950000}"/>
    <cellStyle name="Output 2 6 17 2 2" xfId="38377" xr:uid="{00000000-0005-0000-0000-0000EB950000}"/>
    <cellStyle name="Output 2 6 17 3" xfId="38378" xr:uid="{00000000-0005-0000-0000-0000EC950000}"/>
    <cellStyle name="Output 2 6 18" xfId="38379" xr:uid="{00000000-0005-0000-0000-0000ED950000}"/>
    <cellStyle name="Output 2 6 18 2" xfId="38380" xr:uid="{00000000-0005-0000-0000-0000EE950000}"/>
    <cellStyle name="Output 2 6 18 2 2" xfId="38381" xr:uid="{00000000-0005-0000-0000-0000EF950000}"/>
    <cellStyle name="Output 2 6 18 3" xfId="38382" xr:uid="{00000000-0005-0000-0000-0000F0950000}"/>
    <cellStyle name="Output 2 6 19" xfId="38383" xr:uid="{00000000-0005-0000-0000-0000F1950000}"/>
    <cellStyle name="Output 2 6 19 2" xfId="38384" xr:uid="{00000000-0005-0000-0000-0000F2950000}"/>
    <cellStyle name="Output 2 6 19 2 2" xfId="38385" xr:uid="{00000000-0005-0000-0000-0000F3950000}"/>
    <cellStyle name="Output 2 6 19 3" xfId="38386" xr:uid="{00000000-0005-0000-0000-0000F4950000}"/>
    <cellStyle name="Output 2 6 2" xfId="38387" xr:uid="{00000000-0005-0000-0000-0000F5950000}"/>
    <cellStyle name="Output 2 6 2 2" xfId="38388" xr:uid="{00000000-0005-0000-0000-0000F6950000}"/>
    <cellStyle name="Output 2 6 2 2 2" xfId="38389" xr:uid="{00000000-0005-0000-0000-0000F7950000}"/>
    <cellStyle name="Output 2 6 2 2 3" xfId="38390" xr:uid="{00000000-0005-0000-0000-0000F8950000}"/>
    <cellStyle name="Output 2 6 2 3" xfId="38391" xr:uid="{00000000-0005-0000-0000-0000F9950000}"/>
    <cellStyle name="Output 2 6 2 3 2" xfId="38392" xr:uid="{00000000-0005-0000-0000-0000FA950000}"/>
    <cellStyle name="Output 2 6 2 4" xfId="38393" xr:uid="{00000000-0005-0000-0000-0000FB950000}"/>
    <cellStyle name="Output 2 6 20" xfId="38394" xr:uid="{00000000-0005-0000-0000-0000FC950000}"/>
    <cellStyle name="Output 2 6 20 2" xfId="38395" xr:uid="{00000000-0005-0000-0000-0000FD950000}"/>
    <cellStyle name="Output 2 6 20 2 2" xfId="38396" xr:uid="{00000000-0005-0000-0000-0000FE950000}"/>
    <cellStyle name="Output 2 6 20 3" xfId="38397" xr:uid="{00000000-0005-0000-0000-0000FF950000}"/>
    <cellStyle name="Output 2 6 21" xfId="38398" xr:uid="{00000000-0005-0000-0000-000000960000}"/>
    <cellStyle name="Output 2 6 21 2" xfId="38399" xr:uid="{00000000-0005-0000-0000-000001960000}"/>
    <cellStyle name="Output 2 6 22" xfId="38400" xr:uid="{00000000-0005-0000-0000-000002960000}"/>
    <cellStyle name="Output 2 6 23" xfId="38401" xr:uid="{00000000-0005-0000-0000-000003960000}"/>
    <cellStyle name="Output 2 6 3" xfId="38402" xr:uid="{00000000-0005-0000-0000-000004960000}"/>
    <cellStyle name="Output 2 6 3 2" xfId="38403" xr:uid="{00000000-0005-0000-0000-000005960000}"/>
    <cellStyle name="Output 2 6 3 2 2" xfId="38404" xr:uid="{00000000-0005-0000-0000-000006960000}"/>
    <cellStyle name="Output 2 6 3 3" xfId="38405" xr:uid="{00000000-0005-0000-0000-000007960000}"/>
    <cellStyle name="Output 2 6 3 4" xfId="38406" xr:uid="{00000000-0005-0000-0000-000008960000}"/>
    <cellStyle name="Output 2 6 4" xfId="38407" xr:uid="{00000000-0005-0000-0000-000009960000}"/>
    <cellStyle name="Output 2 6 4 2" xfId="38408" xr:uid="{00000000-0005-0000-0000-00000A960000}"/>
    <cellStyle name="Output 2 6 4 2 2" xfId="38409" xr:uid="{00000000-0005-0000-0000-00000B960000}"/>
    <cellStyle name="Output 2 6 4 3" xfId="38410" xr:uid="{00000000-0005-0000-0000-00000C960000}"/>
    <cellStyle name="Output 2 6 4 4" xfId="38411" xr:uid="{00000000-0005-0000-0000-00000D960000}"/>
    <cellStyle name="Output 2 6 5" xfId="38412" xr:uid="{00000000-0005-0000-0000-00000E960000}"/>
    <cellStyle name="Output 2 6 5 2" xfId="38413" xr:uid="{00000000-0005-0000-0000-00000F960000}"/>
    <cellStyle name="Output 2 6 5 2 2" xfId="38414" xr:uid="{00000000-0005-0000-0000-000010960000}"/>
    <cellStyle name="Output 2 6 5 3" xfId="38415" xr:uid="{00000000-0005-0000-0000-000011960000}"/>
    <cellStyle name="Output 2 6 6" xfId="38416" xr:uid="{00000000-0005-0000-0000-000012960000}"/>
    <cellStyle name="Output 2 6 6 2" xfId="38417" xr:uid="{00000000-0005-0000-0000-000013960000}"/>
    <cellStyle name="Output 2 6 6 2 2" xfId="38418" xr:uid="{00000000-0005-0000-0000-000014960000}"/>
    <cellStyle name="Output 2 6 6 3" xfId="38419" xr:uid="{00000000-0005-0000-0000-000015960000}"/>
    <cellStyle name="Output 2 6 7" xfId="38420" xr:uid="{00000000-0005-0000-0000-000016960000}"/>
    <cellStyle name="Output 2 6 7 2" xfId="38421" xr:uid="{00000000-0005-0000-0000-000017960000}"/>
    <cellStyle name="Output 2 6 7 2 2" xfId="38422" xr:uid="{00000000-0005-0000-0000-000018960000}"/>
    <cellStyle name="Output 2 6 7 3" xfId="38423" xr:uid="{00000000-0005-0000-0000-000019960000}"/>
    <cellStyle name="Output 2 6 8" xfId="38424" xr:uid="{00000000-0005-0000-0000-00001A960000}"/>
    <cellStyle name="Output 2 6 8 2" xfId="38425" xr:uid="{00000000-0005-0000-0000-00001B960000}"/>
    <cellStyle name="Output 2 6 8 2 2" xfId="38426" xr:uid="{00000000-0005-0000-0000-00001C960000}"/>
    <cellStyle name="Output 2 6 8 3" xfId="38427" xr:uid="{00000000-0005-0000-0000-00001D960000}"/>
    <cellStyle name="Output 2 6 9" xfId="38428" xr:uid="{00000000-0005-0000-0000-00001E960000}"/>
    <cellStyle name="Output 2 6 9 2" xfId="38429" xr:uid="{00000000-0005-0000-0000-00001F960000}"/>
    <cellStyle name="Output 2 6 9 2 2" xfId="38430" xr:uid="{00000000-0005-0000-0000-000020960000}"/>
    <cellStyle name="Output 2 6 9 3" xfId="38431" xr:uid="{00000000-0005-0000-0000-000021960000}"/>
    <cellStyle name="Output 2 7" xfId="38432" xr:uid="{00000000-0005-0000-0000-000022960000}"/>
    <cellStyle name="Output 2 7 2" xfId="38433" xr:uid="{00000000-0005-0000-0000-000023960000}"/>
    <cellStyle name="Output 2 7 2 2" xfId="38434" xr:uid="{00000000-0005-0000-0000-000024960000}"/>
    <cellStyle name="Output 2 7 2 3" xfId="38435" xr:uid="{00000000-0005-0000-0000-000025960000}"/>
    <cellStyle name="Output 2 7 3" xfId="38436" xr:uid="{00000000-0005-0000-0000-000026960000}"/>
    <cellStyle name="Output 2 7 3 2" xfId="38437" xr:uid="{00000000-0005-0000-0000-000027960000}"/>
    <cellStyle name="Output 2 7 4" xfId="38438" xr:uid="{00000000-0005-0000-0000-000028960000}"/>
    <cellStyle name="Output 2 8" xfId="38439" xr:uid="{00000000-0005-0000-0000-000029960000}"/>
    <cellStyle name="Output 2 8 2" xfId="38440" xr:uid="{00000000-0005-0000-0000-00002A960000}"/>
    <cellStyle name="Output 2 8 2 2" xfId="38441" xr:uid="{00000000-0005-0000-0000-00002B960000}"/>
    <cellStyle name="Output 2 8 2 3" xfId="38442" xr:uid="{00000000-0005-0000-0000-00002C960000}"/>
    <cellStyle name="Output 2 8 3" xfId="38443" xr:uid="{00000000-0005-0000-0000-00002D960000}"/>
    <cellStyle name="Output 2 8 4" xfId="38444" xr:uid="{00000000-0005-0000-0000-00002E960000}"/>
    <cellStyle name="Output 2 9" xfId="38445" xr:uid="{00000000-0005-0000-0000-00002F960000}"/>
    <cellStyle name="Output 2 9 2" xfId="38446" xr:uid="{00000000-0005-0000-0000-000030960000}"/>
    <cellStyle name="Output 2 9 2 2" xfId="38447" xr:uid="{00000000-0005-0000-0000-000031960000}"/>
    <cellStyle name="Output 2 9 3" xfId="38448" xr:uid="{00000000-0005-0000-0000-000032960000}"/>
    <cellStyle name="Output 2 9 4" xfId="38449" xr:uid="{00000000-0005-0000-0000-000033960000}"/>
    <cellStyle name="Output 3" xfId="38450" xr:uid="{00000000-0005-0000-0000-000034960000}"/>
    <cellStyle name="Output 3 10" xfId="38451" xr:uid="{00000000-0005-0000-0000-000035960000}"/>
    <cellStyle name="Output 3 10 2" xfId="38452" xr:uid="{00000000-0005-0000-0000-000036960000}"/>
    <cellStyle name="Output 3 10 2 2" xfId="38453" xr:uid="{00000000-0005-0000-0000-000037960000}"/>
    <cellStyle name="Output 3 10 3" xfId="38454" xr:uid="{00000000-0005-0000-0000-000038960000}"/>
    <cellStyle name="Output 3 11" xfId="38455" xr:uid="{00000000-0005-0000-0000-000039960000}"/>
    <cellStyle name="Output 3 11 2" xfId="38456" xr:uid="{00000000-0005-0000-0000-00003A960000}"/>
    <cellStyle name="Output 3 11 2 2" xfId="38457" xr:uid="{00000000-0005-0000-0000-00003B960000}"/>
    <cellStyle name="Output 3 11 3" xfId="38458" xr:uid="{00000000-0005-0000-0000-00003C960000}"/>
    <cellStyle name="Output 3 12" xfId="38459" xr:uid="{00000000-0005-0000-0000-00003D960000}"/>
    <cellStyle name="Output 3 12 2" xfId="38460" xr:uid="{00000000-0005-0000-0000-00003E960000}"/>
    <cellStyle name="Output 3 12 2 2" xfId="38461" xr:uid="{00000000-0005-0000-0000-00003F960000}"/>
    <cellStyle name="Output 3 12 3" xfId="38462" xr:uid="{00000000-0005-0000-0000-000040960000}"/>
    <cellStyle name="Output 3 13" xfId="38463" xr:uid="{00000000-0005-0000-0000-000041960000}"/>
    <cellStyle name="Output 3 13 2" xfId="38464" xr:uid="{00000000-0005-0000-0000-000042960000}"/>
    <cellStyle name="Output 3 13 2 2" xfId="38465" xr:uid="{00000000-0005-0000-0000-000043960000}"/>
    <cellStyle name="Output 3 13 3" xfId="38466" xr:uid="{00000000-0005-0000-0000-000044960000}"/>
    <cellStyle name="Output 3 14" xfId="38467" xr:uid="{00000000-0005-0000-0000-000045960000}"/>
    <cellStyle name="Output 3 14 2" xfId="38468" xr:uid="{00000000-0005-0000-0000-000046960000}"/>
    <cellStyle name="Output 3 14 2 2" xfId="38469" xr:uid="{00000000-0005-0000-0000-000047960000}"/>
    <cellStyle name="Output 3 14 3" xfId="38470" xr:uid="{00000000-0005-0000-0000-000048960000}"/>
    <cellStyle name="Output 3 15" xfId="38471" xr:uid="{00000000-0005-0000-0000-000049960000}"/>
    <cellStyle name="Output 3 15 2" xfId="38472" xr:uid="{00000000-0005-0000-0000-00004A960000}"/>
    <cellStyle name="Output 3 15 2 2" xfId="38473" xr:uid="{00000000-0005-0000-0000-00004B960000}"/>
    <cellStyle name="Output 3 15 3" xfId="38474" xr:uid="{00000000-0005-0000-0000-00004C960000}"/>
    <cellStyle name="Output 3 16" xfId="38475" xr:uid="{00000000-0005-0000-0000-00004D960000}"/>
    <cellStyle name="Output 3 16 2" xfId="38476" xr:uid="{00000000-0005-0000-0000-00004E960000}"/>
    <cellStyle name="Output 3 16 2 2" xfId="38477" xr:uid="{00000000-0005-0000-0000-00004F960000}"/>
    <cellStyle name="Output 3 16 3" xfId="38478" xr:uid="{00000000-0005-0000-0000-000050960000}"/>
    <cellStyle name="Output 3 17" xfId="38479" xr:uid="{00000000-0005-0000-0000-000051960000}"/>
    <cellStyle name="Output 3 17 2" xfId="38480" xr:uid="{00000000-0005-0000-0000-000052960000}"/>
    <cellStyle name="Output 3 17 2 2" xfId="38481" xr:uid="{00000000-0005-0000-0000-000053960000}"/>
    <cellStyle name="Output 3 17 3" xfId="38482" xr:uid="{00000000-0005-0000-0000-000054960000}"/>
    <cellStyle name="Output 3 18" xfId="38483" xr:uid="{00000000-0005-0000-0000-000055960000}"/>
    <cellStyle name="Output 3 18 2" xfId="38484" xr:uid="{00000000-0005-0000-0000-000056960000}"/>
    <cellStyle name="Output 3 18 2 2" xfId="38485" xr:uid="{00000000-0005-0000-0000-000057960000}"/>
    <cellStyle name="Output 3 18 3" xfId="38486" xr:uid="{00000000-0005-0000-0000-000058960000}"/>
    <cellStyle name="Output 3 19" xfId="38487" xr:uid="{00000000-0005-0000-0000-000059960000}"/>
    <cellStyle name="Output 3 19 2" xfId="38488" xr:uid="{00000000-0005-0000-0000-00005A960000}"/>
    <cellStyle name="Output 3 19 2 2" xfId="38489" xr:uid="{00000000-0005-0000-0000-00005B960000}"/>
    <cellStyle name="Output 3 19 3" xfId="38490" xr:uid="{00000000-0005-0000-0000-00005C960000}"/>
    <cellStyle name="Output 3 2" xfId="38491" xr:uid="{00000000-0005-0000-0000-00005D960000}"/>
    <cellStyle name="Output 3 2 10" xfId="38492" xr:uid="{00000000-0005-0000-0000-00005E960000}"/>
    <cellStyle name="Output 3 2 10 2" xfId="38493" xr:uid="{00000000-0005-0000-0000-00005F960000}"/>
    <cellStyle name="Output 3 2 10 2 2" xfId="38494" xr:uid="{00000000-0005-0000-0000-000060960000}"/>
    <cellStyle name="Output 3 2 10 3" xfId="38495" xr:uid="{00000000-0005-0000-0000-000061960000}"/>
    <cellStyle name="Output 3 2 11" xfId="38496" xr:uid="{00000000-0005-0000-0000-000062960000}"/>
    <cellStyle name="Output 3 2 11 2" xfId="38497" xr:uid="{00000000-0005-0000-0000-000063960000}"/>
    <cellStyle name="Output 3 2 11 2 2" xfId="38498" xr:uid="{00000000-0005-0000-0000-000064960000}"/>
    <cellStyle name="Output 3 2 11 3" xfId="38499" xr:uid="{00000000-0005-0000-0000-000065960000}"/>
    <cellStyle name="Output 3 2 12" xfId="38500" xr:uid="{00000000-0005-0000-0000-000066960000}"/>
    <cellStyle name="Output 3 2 12 2" xfId="38501" xr:uid="{00000000-0005-0000-0000-000067960000}"/>
    <cellStyle name="Output 3 2 12 2 2" xfId="38502" xr:uid="{00000000-0005-0000-0000-000068960000}"/>
    <cellStyle name="Output 3 2 12 3" xfId="38503" xr:uid="{00000000-0005-0000-0000-000069960000}"/>
    <cellStyle name="Output 3 2 13" xfId="38504" xr:uid="{00000000-0005-0000-0000-00006A960000}"/>
    <cellStyle name="Output 3 2 13 2" xfId="38505" xr:uid="{00000000-0005-0000-0000-00006B960000}"/>
    <cellStyle name="Output 3 2 13 2 2" xfId="38506" xr:uid="{00000000-0005-0000-0000-00006C960000}"/>
    <cellStyle name="Output 3 2 13 3" xfId="38507" xr:uid="{00000000-0005-0000-0000-00006D960000}"/>
    <cellStyle name="Output 3 2 14" xfId="38508" xr:uid="{00000000-0005-0000-0000-00006E960000}"/>
    <cellStyle name="Output 3 2 14 2" xfId="38509" xr:uid="{00000000-0005-0000-0000-00006F960000}"/>
    <cellStyle name="Output 3 2 14 2 2" xfId="38510" xr:uid="{00000000-0005-0000-0000-000070960000}"/>
    <cellStyle name="Output 3 2 14 3" xfId="38511" xr:uid="{00000000-0005-0000-0000-000071960000}"/>
    <cellStyle name="Output 3 2 15" xfId="38512" xr:uid="{00000000-0005-0000-0000-000072960000}"/>
    <cellStyle name="Output 3 2 15 2" xfId="38513" xr:uid="{00000000-0005-0000-0000-000073960000}"/>
    <cellStyle name="Output 3 2 15 2 2" xfId="38514" xr:uid="{00000000-0005-0000-0000-000074960000}"/>
    <cellStyle name="Output 3 2 15 3" xfId="38515" xr:uid="{00000000-0005-0000-0000-000075960000}"/>
    <cellStyle name="Output 3 2 16" xfId="38516" xr:uid="{00000000-0005-0000-0000-000076960000}"/>
    <cellStyle name="Output 3 2 16 2" xfId="38517" xr:uid="{00000000-0005-0000-0000-000077960000}"/>
    <cellStyle name="Output 3 2 16 2 2" xfId="38518" xr:uid="{00000000-0005-0000-0000-000078960000}"/>
    <cellStyle name="Output 3 2 16 3" xfId="38519" xr:uid="{00000000-0005-0000-0000-000079960000}"/>
    <cellStyle name="Output 3 2 17" xfId="38520" xr:uid="{00000000-0005-0000-0000-00007A960000}"/>
    <cellStyle name="Output 3 2 17 2" xfId="38521" xr:uid="{00000000-0005-0000-0000-00007B960000}"/>
    <cellStyle name="Output 3 2 17 2 2" xfId="38522" xr:uid="{00000000-0005-0000-0000-00007C960000}"/>
    <cellStyle name="Output 3 2 17 3" xfId="38523" xr:uid="{00000000-0005-0000-0000-00007D960000}"/>
    <cellStyle name="Output 3 2 18" xfId="38524" xr:uid="{00000000-0005-0000-0000-00007E960000}"/>
    <cellStyle name="Output 3 2 18 2" xfId="38525" xr:uid="{00000000-0005-0000-0000-00007F960000}"/>
    <cellStyle name="Output 3 2 18 2 2" xfId="38526" xr:uid="{00000000-0005-0000-0000-000080960000}"/>
    <cellStyle name="Output 3 2 18 3" xfId="38527" xr:uid="{00000000-0005-0000-0000-000081960000}"/>
    <cellStyle name="Output 3 2 19" xfId="38528" xr:uid="{00000000-0005-0000-0000-000082960000}"/>
    <cellStyle name="Output 3 2 19 2" xfId="38529" xr:uid="{00000000-0005-0000-0000-000083960000}"/>
    <cellStyle name="Output 3 2 19 2 2" xfId="38530" xr:uid="{00000000-0005-0000-0000-000084960000}"/>
    <cellStyle name="Output 3 2 19 3" xfId="38531" xr:uid="{00000000-0005-0000-0000-000085960000}"/>
    <cellStyle name="Output 3 2 2" xfId="38532" xr:uid="{00000000-0005-0000-0000-000086960000}"/>
    <cellStyle name="Output 3 2 2 10" xfId="38533" xr:uid="{00000000-0005-0000-0000-000087960000}"/>
    <cellStyle name="Output 3 2 2 10 2" xfId="38534" xr:uid="{00000000-0005-0000-0000-000088960000}"/>
    <cellStyle name="Output 3 2 2 10 2 2" xfId="38535" xr:uid="{00000000-0005-0000-0000-000089960000}"/>
    <cellStyle name="Output 3 2 2 10 3" xfId="38536" xr:uid="{00000000-0005-0000-0000-00008A960000}"/>
    <cellStyle name="Output 3 2 2 11" xfId="38537" xr:uid="{00000000-0005-0000-0000-00008B960000}"/>
    <cellStyle name="Output 3 2 2 11 2" xfId="38538" xr:uid="{00000000-0005-0000-0000-00008C960000}"/>
    <cellStyle name="Output 3 2 2 11 2 2" xfId="38539" xr:uid="{00000000-0005-0000-0000-00008D960000}"/>
    <cellStyle name="Output 3 2 2 11 3" xfId="38540" xr:uid="{00000000-0005-0000-0000-00008E960000}"/>
    <cellStyle name="Output 3 2 2 12" xfId="38541" xr:uid="{00000000-0005-0000-0000-00008F960000}"/>
    <cellStyle name="Output 3 2 2 12 2" xfId="38542" xr:uid="{00000000-0005-0000-0000-000090960000}"/>
    <cellStyle name="Output 3 2 2 12 2 2" xfId="38543" xr:uid="{00000000-0005-0000-0000-000091960000}"/>
    <cellStyle name="Output 3 2 2 12 3" xfId="38544" xr:uid="{00000000-0005-0000-0000-000092960000}"/>
    <cellStyle name="Output 3 2 2 13" xfId="38545" xr:uid="{00000000-0005-0000-0000-000093960000}"/>
    <cellStyle name="Output 3 2 2 13 2" xfId="38546" xr:uid="{00000000-0005-0000-0000-000094960000}"/>
    <cellStyle name="Output 3 2 2 13 2 2" xfId="38547" xr:uid="{00000000-0005-0000-0000-000095960000}"/>
    <cellStyle name="Output 3 2 2 13 3" xfId="38548" xr:uid="{00000000-0005-0000-0000-000096960000}"/>
    <cellStyle name="Output 3 2 2 14" xfId="38549" xr:uid="{00000000-0005-0000-0000-000097960000}"/>
    <cellStyle name="Output 3 2 2 14 2" xfId="38550" xr:uid="{00000000-0005-0000-0000-000098960000}"/>
    <cellStyle name="Output 3 2 2 14 2 2" xfId="38551" xr:uid="{00000000-0005-0000-0000-000099960000}"/>
    <cellStyle name="Output 3 2 2 14 3" xfId="38552" xr:uid="{00000000-0005-0000-0000-00009A960000}"/>
    <cellStyle name="Output 3 2 2 15" xfId="38553" xr:uid="{00000000-0005-0000-0000-00009B960000}"/>
    <cellStyle name="Output 3 2 2 15 2" xfId="38554" xr:uid="{00000000-0005-0000-0000-00009C960000}"/>
    <cellStyle name="Output 3 2 2 15 2 2" xfId="38555" xr:uid="{00000000-0005-0000-0000-00009D960000}"/>
    <cellStyle name="Output 3 2 2 15 3" xfId="38556" xr:uid="{00000000-0005-0000-0000-00009E960000}"/>
    <cellStyle name="Output 3 2 2 16" xfId="38557" xr:uid="{00000000-0005-0000-0000-00009F960000}"/>
    <cellStyle name="Output 3 2 2 16 2" xfId="38558" xr:uid="{00000000-0005-0000-0000-0000A0960000}"/>
    <cellStyle name="Output 3 2 2 16 2 2" xfId="38559" xr:uid="{00000000-0005-0000-0000-0000A1960000}"/>
    <cellStyle name="Output 3 2 2 16 3" xfId="38560" xr:uid="{00000000-0005-0000-0000-0000A2960000}"/>
    <cellStyle name="Output 3 2 2 17" xfId="38561" xr:uid="{00000000-0005-0000-0000-0000A3960000}"/>
    <cellStyle name="Output 3 2 2 17 2" xfId="38562" xr:uid="{00000000-0005-0000-0000-0000A4960000}"/>
    <cellStyle name="Output 3 2 2 17 2 2" xfId="38563" xr:uid="{00000000-0005-0000-0000-0000A5960000}"/>
    <cellStyle name="Output 3 2 2 17 3" xfId="38564" xr:uid="{00000000-0005-0000-0000-0000A6960000}"/>
    <cellStyle name="Output 3 2 2 18" xfId="38565" xr:uid="{00000000-0005-0000-0000-0000A7960000}"/>
    <cellStyle name="Output 3 2 2 18 2" xfId="38566" xr:uid="{00000000-0005-0000-0000-0000A8960000}"/>
    <cellStyle name="Output 3 2 2 19" xfId="38567" xr:uid="{00000000-0005-0000-0000-0000A9960000}"/>
    <cellStyle name="Output 3 2 2 2" xfId="38568" xr:uid="{00000000-0005-0000-0000-0000AA960000}"/>
    <cellStyle name="Output 3 2 2 2 10" xfId="38569" xr:uid="{00000000-0005-0000-0000-0000AB960000}"/>
    <cellStyle name="Output 3 2 2 2 10 2" xfId="38570" xr:uid="{00000000-0005-0000-0000-0000AC960000}"/>
    <cellStyle name="Output 3 2 2 2 10 2 2" xfId="38571" xr:uid="{00000000-0005-0000-0000-0000AD960000}"/>
    <cellStyle name="Output 3 2 2 2 10 3" xfId="38572" xr:uid="{00000000-0005-0000-0000-0000AE960000}"/>
    <cellStyle name="Output 3 2 2 2 11" xfId="38573" xr:uid="{00000000-0005-0000-0000-0000AF960000}"/>
    <cellStyle name="Output 3 2 2 2 11 2" xfId="38574" xr:uid="{00000000-0005-0000-0000-0000B0960000}"/>
    <cellStyle name="Output 3 2 2 2 11 2 2" xfId="38575" xr:uid="{00000000-0005-0000-0000-0000B1960000}"/>
    <cellStyle name="Output 3 2 2 2 11 3" xfId="38576" xr:uid="{00000000-0005-0000-0000-0000B2960000}"/>
    <cellStyle name="Output 3 2 2 2 12" xfId="38577" xr:uid="{00000000-0005-0000-0000-0000B3960000}"/>
    <cellStyle name="Output 3 2 2 2 12 2" xfId="38578" xr:uid="{00000000-0005-0000-0000-0000B4960000}"/>
    <cellStyle name="Output 3 2 2 2 12 2 2" xfId="38579" xr:uid="{00000000-0005-0000-0000-0000B5960000}"/>
    <cellStyle name="Output 3 2 2 2 12 3" xfId="38580" xr:uid="{00000000-0005-0000-0000-0000B6960000}"/>
    <cellStyle name="Output 3 2 2 2 13" xfId="38581" xr:uid="{00000000-0005-0000-0000-0000B7960000}"/>
    <cellStyle name="Output 3 2 2 2 13 2" xfId="38582" xr:uid="{00000000-0005-0000-0000-0000B8960000}"/>
    <cellStyle name="Output 3 2 2 2 13 2 2" xfId="38583" xr:uid="{00000000-0005-0000-0000-0000B9960000}"/>
    <cellStyle name="Output 3 2 2 2 13 3" xfId="38584" xr:uid="{00000000-0005-0000-0000-0000BA960000}"/>
    <cellStyle name="Output 3 2 2 2 14" xfId="38585" xr:uid="{00000000-0005-0000-0000-0000BB960000}"/>
    <cellStyle name="Output 3 2 2 2 14 2" xfId="38586" xr:uid="{00000000-0005-0000-0000-0000BC960000}"/>
    <cellStyle name="Output 3 2 2 2 14 2 2" xfId="38587" xr:uid="{00000000-0005-0000-0000-0000BD960000}"/>
    <cellStyle name="Output 3 2 2 2 14 3" xfId="38588" xr:uid="{00000000-0005-0000-0000-0000BE960000}"/>
    <cellStyle name="Output 3 2 2 2 15" xfId="38589" xr:uid="{00000000-0005-0000-0000-0000BF960000}"/>
    <cellStyle name="Output 3 2 2 2 15 2" xfId="38590" xr:uid="{00000000-0005-0000-0000-0000C0960000}"/>
    <cellStyle name="Output 3 2 2 2 15 2 2" xfId="38591" xr:uid="{00000000-0005-0000-0000-0000C1960000}"/>
    <cellStyle name="Output 3 2 2 2 15 3" xfId="38592" xr:uid="{00000000-0005-0000-0000-0000C2960000}"/>
    <cellStyle name="Output 3 2 2 2 16" xfId="38593" xr:uid="{00000000-0005-0000-0000-0000C3960000}"/>
    <cellStyle name="Output 3 2 2 2 16 2" xfId="38594" xr:uid="{00000000-0005-0000-0000-0000C4960000}"/>
    <cellStyle name="Output 3 2 2 2 16 2 2" xfId="38595" xr:uid="{00000000-0005-0000-0000-0000C5960000}"/>
    <cellStyle name="Output 3 2 2 2 16 3" xfId="38596" xr:uid="{00000000-0005-0000-0000-0000C6960000}"/>
    <cellStyle name="Output 3 2 2 2 17" xfId="38597" xr:uid="{00000000-0005-0000-0000-0000C7960000}"/>
    <cellStyle name="Output 3 2 2 2 17 2" xfId="38598" xr:uid="{00000000-0005-0000-0000-0000C8960000}"/>
    <cellStyle name="Output 3 2 2 2 17 2 2" xfId="38599" xr:uid="{00000000-0005-0000-0000-0000C9960000}"/>
    <cellStyle name="Output 3 2 2 2 17 3" xfId="38600" xr:uid="{00000000-0005-0000-0000-0000CA960000}"/>
    <cellStyle name="Output 3 2 2 2 18" xfId="38601" xr:uid="{00000000-0005-0000-0000-0000CB960000}"/>
    <cellStyle name="Output 3 2 2 2 18 2" xfId="38602" xr:uid="{00000000-0005-0000-0000-0000CC960000}"/>
    <cellStyle name="Output 3 2 2 2 18 2 2" xfId="38603" xr:uid="{00000000-0005-0000-0000-0000CD960000}"/>
    <cellStyle name="Output 3 2 2 2 18 3" xfId="38604" xr:uid="{00000000-0005-0000-0000-0000CE960000}"/>
    <cellStyle name="Output 3 2 2 2 19" xfId="38605" xr:uid="{00000000-0005-0000-0000-0000CF960000}"/>
    <cellStyle name="Output 3 2 2 2 19 2" xfId="38606" xr:uid="{00000000-0005-0000-0000-0000D0960000}"/>
    <cellStyle name="Output 3 2 2 2 19 2 2" xfId="38607" xr:uid="{00000000-0005-0000-0000-0000D1960000}"/>
    <cellStyle name="Output 3 2 2 2 19 3" xfId="38608" xr:uid="{00000000-0005-0000-0000-0000D2960000}"/>
    <cellStyle name="Output 3 2 2 2 2" xfId="38609" xr:uid="{00000000-0005-0000-0000-0000D3960000}"/>
    <cellStyle name="Output 3 2 2 2 2 2" xfId="38610" xr:uid="{00000000-0005-0000-0000-0000D4960000}"/>
    <cellStyle name="Output 3 2 2 2 2 2 2" xfId="38611" xr:uid="{00000000-0005-0000-0000-0000D5960000}"/>
    <cellStyle name="Output 3 2 2 2 2 2 3" xfId="38612" xr:uid="{00000000-0005-0000-0000-0000D6960000}"/>
    <cellStyle name="Output 3 2 2 2 2 3" xfId="38613" xr:uid="{00000000-0005-0000-0000-0000D7960000}"/>
    <cellStyle name="Output 3 2 2 2 2 3 2" xfId="38614" xr:uid="{00000000-0005-0000-0000-0000D8960000}"/>
    <cellStyle name="Output 3 2 2 2 2 4" xfId="38615" xr:uid="{00000000-0005-0000-0000-0000D9960000}"/>
    <cellStyle name="Output 3 2 2 2 20" xfId="38616" xr:uid="{00000000-0005-0000-0000-0000DA960000}"/>
    <cellStyle name="Output 3 2 2 2 20 2" xfId="38617" xr:uid="{00000000-0005-0000-0000-0000DB960000}"/>
    <cellStyle name="Output 3 2 2 2 20 2 2" xfId="38618" xr:uid="{00000000-0005-0000-0000-0000DC960000}"/>
    <cellStyle name="Output 3 2 2 2 20 3" xfId="38619" xr:uid="{00000000-0005-0000-0000-0000DD960000}"/>
    <cellStyle name="Output 3 2 2 2 21" xfId="38620" xr:uid="{00000000-0005-0000-0000-0000DE960000}"/>
    <cellStyle name="Output 3 2 2 2 21 2" xfId="38621" xr:uid="{00000000-0005-0000-0000-0000DF960000}"/>
    <cellStyle name="Output 3 2 2 2 22" xfId="38622" xr:uid="{00000000-0005-0000-0000-0000E0960000}"/>
    <cellStyle name="Output 3 2 2 2 23" xfId="38623" xr:uid="{00000000-0005-0000-0000-0000E1960000}"/>
    <cellStyle name="Output 3 2 2 2 3" xfId="38624" xr:uid="{00000000-0005-0000-0000-0000E2960000}"/>
    <cellStyle name="Output 3 2 2 2 3 2" xfId="38625" xr:uid="{00000000-0005-0000-0000-0000E3960000}"/>
    <cellStyle name="Output 3 2 2 2 3 2 2" xfId="38626" xr:uid="{00000000-0005-0000-0000-0000E4960000}"/>
    <cellStyle name="Output 3 2 2 2 3 3" xfId="38627" xr:uid="{00000000-0005-0000-0000-0000E5960000}"/>
    <cellStyle name="Output 3 2 2 2 3 4" xfId="38628" xr:uid="{00000000-0005-0000-0000-0000E6960000}"/>
    <cellStyle name="Output 3 2 2 2 4" xfId="38629" xr:uid="{00000000-0005-0000-0000-0000E7960000}"/>
    <cellStyle name="Output 3 2 2 2 4 2" xfId="38630" xr:uid="{00000000-0005-0000-0000-0000E8960000}"/>
    <cellStyle name="Output 3 2 2 2 4 2 2" xfId="38631" xr:uid="{00000000-0005-0000-0000-0000E9960000}"/>
    <cellStyle name="Output 3 2 2 2 4 3" xfId="38632" xr:uid="{00000000-0005-0000-0000-0000EA960000}"/>
    <cellStyle name="Output 3 2 2 2 4 4" xfId="38633" xr:uid="{00000000-0005-0000-0000-0000EB960000}"/>
    <cellStyle name="Output 3 2 2 2 5" xfId="38634" xr:uid="{00000000-0005-0000-0000-0000EC960000}"/>
    <cellStyle name="Output 3 2 2 2 5 2" xfId="38635" xr:uid="{00000000-0005-0000-0000-0000ED960000}"/>
    <cellStyle name="Output 3 2 2 2 5 2 2" xfId="38636" xr:uid="{00000000-0005-0000-0000-0000EE960000}"/>
    <cellStyle name="Output 3 2 2 2 5 3" xfId="38637" xr:uid="{00000000-0005-0000-0000-0000EF960000}"/>
    <cellStyle name="Output 3 2 2 2 6" xfId="38638" xr:uid="{00000000-0005-0000-0000-0000F0960000}"/>
    <cellStyle name="Output 3 2 2 2 6 2" xfId="38639" xr:uid="{00000000-0005-0000-0000-0000F1960000}"/>
    <cellStyle name="Output 3 2 2 2 6 2 2" xfId="38640" xr:uid="{00000000-0005-0000-0000-0000F2960000}"/>
    <cellStyle name="Output 3 2 2 2 6 3" xfId="38641" xr:uid="{00000000-0005-0000-0000-0000F3960000}"/>
    <cellStyle name="Output 3 2 2 2 7" xfId="38642" xr:uid="{00000000-0005-0000-0000-0000F4960000}"/>
    <cellStyle name="Output 3 2 2 2 7 2" xfId="38643" xr:uid="{00000000-0005-0000-0000-0000F5960000}"/>
    <cellStyle name="Output 3 2 2 2 7 2 2" xfId="38644" xr:uid="{00000000-0005-0000-0000-0000F6960000}"/>
    <cellStyle name="Output 3 2 2 2 7 3" xfId="38645" xr:uid="{00000000-0005-0000-0000-0000F7960000}"/>
    <cellStyle name="Output 3 2 2 2 8" xfId="38646" xr:uid="{00000000-0005-0000-0000-0000F8960000}"/>
    <cellStyle name="Output 3 2 2 2 8 2" xfId="38647" xr:uid="{00000000-0005-0000-0000-0000F9960000}"/>
    <cellStyle name="Output 3 2 2 2 8 2 2" xfId="38648" xr:uid="{00000000-0005-0000-0000-0000FA960000}"/>
    <cellStyle name="Output 3 2 2 2 8 3" xfId="38649" xr:uid="{00000000-0005-0000-0000-0000FB960000}"/>
    <cellStyle name="Output 3 2 2 2 9" xfId="38650" xr:uid="{00000000-0005-0000-0000-0000FC960000}"/>
    <cellStyle name="Output 3 2 2 2 9 2" xfId="38651" xr:uid="{00000000-0005-0000-0000-0000FD960000}"/>
    <cellStyle name="Output 3 2 2 2 9 2 2" xfId="38652" xr:uid="{00000000-0005-0000-0000-0000FE960000}"/>
    <cellStyle name="Output 3 2 2 2 9 3" xfId="38653" xr:uid="{00000000-0005-0000-0000-0000FF960000}"/>
    <cellStyle name="Output 3 2 2 20" xfId="38654" xr:uid="{00000000-0005-0000-0000-000000970000}"/>
    <cellStyle name="Output 3 2 2 3" xfId="38655" xr:uid="{00000000-0005-0000-0000-000001970000}"/>
    <cellStyle name="Output 3 2 2 3 2" xfId="38656" xr:uid="{00000000-0005-0000-0000-000002970000}"/>
    <cellStyle name="Output 3 2 2 3 2 2" xfId="38657" xr:uid="{00000000-0005-0000-0000-000003970000}"/>
    <cellStyle name="Output 3 2 2 3 2 3" xfId="38658" xr:uid="{00000000-0005-0000-0000-000004970000}"/>
    <cellStyle name="Output 3 2 2 3 3" xfId="38659" xr:uid="{00000000-0005-0000-0000-000005970000}"/>
    <cellStyle name="Output 3 2 2 3 3 2" xfId="38660" xr:uid="{00000000-0005-0000-0000-000006970000}"/>
    <cellStyle name="Output 3 2 2 3 4" xfId="38661" xr:uid="{00000000-0005-0000-0000-000007970000}"/>
    <cellStyle name="Output 3 2 2 4" xfId="38662" xr:uid="{00000000-0005-0000-0000-000008970000}"/>
    <cellStyle name="Output 3 2 2 4 2" xfId="38663" xr:uid="{00000000-0005-0000-0000-000009970000}"/>
    <cellStyle name="Output 3 2 2 4 2 2" xfId="38664" xr:uid="{00000000-0005-0000-0000-00000A970000}"/>
    <cellStyle name="Output 3 2 2 4 3" xfId="38665" xr:uid="{00000000-0005-0000-0000-00000B970000}"/>
    <cellStyle name="Output 3 2 2 4 4" xfId="38666" xr:uid="{00000000-0005-0000-0000-00000C970000}"/>
    <cellStyle name="Output 3 2 2 5" xfId="38667" xr:uid="{00000000-0005-0000-0000-00000D970000}"/>
    <cellStyle name="Output 3 2 2 5 2" xfId="38668" xr:uid="{00000000-0005-0000-0000-00000E970000}"/>
    <cellStyle name="Output 3 2 2 5 2 2" xfId="38669" xr:uid="{00000000-0005-0000-0000-00000F970000}"/>
    <cellStyle name="Output 3 2 2 5 3" xfId="38670" xr:uid="{00000000-0005-0000-0000-000010970000}"/>
    <cellStyle name="Output 3 2 2 5 4" xfId="38671" xr:uid="{00000000-0005-0000-0000-000011970000}"/>
    <cellStyle name="Output 3 2 2 6" xfId="38672" xr:uid="{00000000-0005-0000-0000-000012970000}"/>
    <cellStyle name="Output 3 2 2 6 2" xfId="38673" xr:uid="{00000000-0005-0000-0000-000013970000}"/>
    <cellStyle name="Output 3 2 2 6 2 2" xfId="38674" xr:uid="{00000000-0005-0000-0000-000014970000}"/>
    <cellStyle name="Output 3 2 2 6 3" xfId="38675" xr:uid="{00000000-0005-0000-0000-000015970000}"/>
    <cellStyle name="Output 3 2 2 7" xfId="38676" xr:uid="{00000000-0005-0000-0000-000016970000}"/>
    <cellStyle name="Output 3 2 2 7 2" xfId="38677" xr:uid="{00000000-0005-0000-0000-000017970000}"/>
    <cellStyle name="Output 3 2 2 7 2 2" xfId="38678" xr:uid="{00000000-0005-0000-0000-000018970000}"/>
    <cellStyle name="Output 3 2 2 7 3" xfId="38679" xr:uid="{00000000-0005-0000-0000-000019970000}"/>
    <cellStyle name="Output 3 2 2 8" xfId="38680" xr:uid="{00000000-0005-0000-0000-00001A970000}"/>
    <cellStyle name="Output 3 2 2 8 2" xfId="38681" xr:uid="{00000000-0005-0000-0000-00001B970000}"/>
    <cellStyle name="Output 3 2 2 8 2 2" xfId="38682" xr:uid="{00000000-0005-0000-0000-00001C970000}"/>
    <cellStyle name="Output 3 2 2 8 3" xfId="38683" xr:uid="{00000000-0005-0000-0000-00001D970000}"/>
    <cellStyle name="Output 3 2 2 9" xfId="38684" xr:uid="{00000000-0005-0000-0000-00001E970000}"/>
    <cellStyle name="Output 3 2 2 9 2" xfId="38685" xr:uid="{00000000-0005-0000-0000-00001F970000}"/>
    <cellStyle name="Output 3 2 2 9 2 2" xfId="38686" xr:uid="{00000000-0005-0000-0000-000020970000}"/>
    <cellStyle name="Output 3 2 2 9 3" xfId="38687" xr:uid="{00000000-0005-0000-0000-000021970000}"/>
    <cellStyle name="Output 3 2 20" xfId="38688" xr:uid="{00000000-0005-0000-0000-000022970000}"/>
    <cellStyle name="Output 3 2 20 2" xfId="38689" xr:uid="{00000000-0005-0000-0000-000023970000}"/>
    <cellStyle name="Output 3 2 20 2 2" xfId="38690" xr:uid="{00000000-0005-0000-0000-000024970000}"/>
    <cellStyle name="Output 3 2 20 3" xfId="38691" xr:uid="{00000000-0005-0000-0000-000025970000}"/>
    <cellStyle name="Output 3 2 21" xfId="38692" xr:uid="{00000000-0005-0000-0000-000026970000}"/>
    <cellStyle name="Output 3 2 21 2" xfId="38693" xr:uid="{00000000-0005-0000-0000-000027970000}"/>
    <cellStyle name="Output 3 2 22" xfId="38694" xr:uid="{00000000-0005-0000-0000-000028970000}"/>
    <cellStyle name="Output 3 2 23" xfId="38695" xr:uid="{00000000-0005-0000-0000-000029970000}"/>
    <cellStyle name="Output 3 2 3" xfId="38696" xr:uid="{00000000-0005-0000-0000-00002A970000}"/>
    <cellStyle name="Output 3 2 3 10" xfId="38697" xr:uid="{00000000-0005-0000-0000-00002B970000}"/>
    <cellStyle name="Output 3 2 3 10 2" xfId="38698" xr:uid="{00000000-0005-0000-0000-00002C970000}"/>
    <cellStyle name="Output 3 2 3 10 2 2" xfId="38699" xr:uid="{00000000-0005-0000-0000-00002D970000}"/>
    <cellStyle name="Output 3 2 3 10 3" xfId="38700" xr:uid="{00000000-0005-0000-0000-00002E970000}"/>
    <cellStyle name="Output 3 2 3 11" xfId="38701" xr:uid="{00000000-0005-0000-0000-00002F970000}"/>
    <cellStyle name="Output 3 2 3 11 2" xfId="38702" xr:uid="{00000000-0005-0000-0000-000030970000}"/>
    <cellStyle name="Output 3 2 3 11 2 2" xfId="38703" xr:uid="{00000000-0005-0000-0000-000031970000}"/>
    <cellStyle name="Output 3 2 3 11 3" xfId="38704" xr:uid="{00000000-0005-0000-0000-000032970000}"/>
    <cellStyle name="Output 3 2 3 12" xfId="38705" xr:uid="{00000000-0005-0000-0000-000033970000}"/>
    <cellStyle name="Output 3 2 3 12 2" xfId="38706" xr:uid="{00000000-0005-0000-0000-000034970000}"/>
    <cellStyle name="Output 3 2 3 12 2 2" xfId="38707" xr:uid="{00000000-0005-0000-0000-000035970000}"/>
    <cellStyle name="Output 3 2 3 12 3" xfId="38708" xr:uid="{00000000-0005-0000-0000-000036970000}"/>
    <cellStyle name="Output 3 2 3 13" xfId="38709" xr:uid="{00000000-0005-0000-0000-000037970000}"/>
    <cellStyle name="Output 3 2 3 13 2" xfId="38710" xr:uid="{00000000-0005-0000-0000-000038970000}"/>
    <cellStyle name="Output 3 2 3 13 2 2" xfId="38711" xr:uid="{00000000-0005-0000-0000-000039970000}"/>
    <cellStyle name="Output 3 2 3 13 3" xfId="38712" xr:uid="{00000000-0005-0000-0000-00003A970000}"/>
    <cellStyle name="Output 3 2 3 14" xfId="38713" xr:uid="{00000000-0005-0000-0000-00003B970000}"/>
    <cellStyle name="Output 3 2 3 14 2" xfId="38714" xr:uid="{00000000-0005-0000-0000-00003C970000}"/>
    <cellStyle name="Output 3 2 3 14 2 2" xfId="38715" xr:uid="{00000000-0005-0000-0000-00003D970000}"/>
    <cellStyle name="Output 3 2 3 14 3" xfId="38716" xr:uid="{00000000-0005-0000-0000-00003E970000}"/>
    <cellStyle name="Output 3 2 3 15" xfId="38717" xr:uid="{00000000-0005-0000-0000-00003F970000}"/>
    <cellStyle name="Output 3 2 3 15 2" xfId="38718" xr:uid="{00000000-0005-0000-0000-000040970000}"/>
    <cellStyle name="Output 3 2 3 15 2 2" xfId="38719" xr:uid="{00000000-0005-0000-0000-000041970000}"/>
    <cellStyle name="Output 3 2 3 15 3" xfId="38720" xr:uid="{00000000-0005-0000-0000-000042970000}"/>
    <cellStyle name="Output 3 2 3 16" xfId="38721" xr:uid="{00000000-0005-0000-0000-000043970000}"/>
    <cellStyle name="Output 3 2 3 16 2" xfId="38722" xr:uid="{00000000-0005-0000-0000-000044970000}"/>
    <cellStyle name="Output 3 2 3 16 2 2" xfId="38723" xr:uid="{00000000-0005-0000-0000-000045970000}"/>
    <cellStyle name="Output 3 2 3 16 3" xfId="38724" xr:uid="{00000000-0005-0000-0000-000046970000}"/>
    <cellStyle name="Output 3 2 3 17" xfId="38725" xr:uid="{00000000-0005-0000-0000-000047970000}"/>
    <cellStyle name="Output 3 2 3 17 2" xfId="38726" xr:uid="{00000000-0005-0000-0000-000048970000}"/>
    <cellStyle name="Output 3 2 3 17 2 2" xfId="38727" xr:uid="{00000000-0005-0000-0000-000049970000}"/>
    <cellStyle name="Output 3 2 3 17 3" xfId="38728" xr:uid="{00000000-0005-0000-0000-00004A970000}"/>
    <cellStyle name="Output 3 2 3 18" xfId="38729" xr:uid="{00000000-0005-0000-0000-00004B970000}"/>
    <cellStyle name="Output 3 2 3 18 2" xfId="38730" xr:uid="{00000000-0005-0000-0000-00004C970000}"/>
    <cellStyle name="Output 3 2 3 19" xfId="38731" xr:uid="{00000000-0005-0000-0000-00004D970000}"/>
    <cellStyle name="Output 3 2 3 2" xfId="38732" xr:uid="{00000000-0005-0000-0000-00004E970000}"/>
    <cellStyle name="Output 3 2 3 2 10" xfId="38733" xr:uid="{00000000-0005-0000-0000-00004F970000}"/>
    <cellStyle name="Output 3 2 3 2 10 2" xfId="38734" xr:uid="{00000000-0005-0000-0000-000050970000}"/>
    <cellStyle name="Output 3 2 3 2 10 2 2" xfId="38735" xr:uid="{00000000-0005-0000-0000-000051970000}"/>
    <cellStyle name="Output 3 2 3 2 10 3" xfId="38736" xr:uid="{00000000-0005-0000-0000-000052970000}"/>
    <cellStyle name="Output 3 2 3 2 11" xfId="38737" xr:uid="{00000000-0005-0000-0000-000053970000}"/>
    <cellStyle name="Output 3 2 3 2 11 2" xfId="38738" xr:uid="{00000000-0005-0000-0000-000054970000}"/>
    <cellStyle name="Output 3 2 3 2 11 2 2" xfId="38739" xr:uid="{00000000-0005-0000-0000-000055970000}"/>
    <cellStyle name="Output 3 2 3 2 11 3" xfId="38740" xr:uid="{00000000-0005-0000-0000-000056970000}"/>
    <cellStyle name="Output 3 2 3 2 12" xfId="38741" xr:uid="{00000000-0005-0000-0000-000057970000}"/>
    <cellStyle name="Output 3 2 3 2 12 2" xfId="38742" xr:uid="{00000000-0005-0000-0000-000058970000}"/>
    <cellStyle name="Output 3 2 3 2 12 2 2" xfId="38743" xr:uid="{00000000-0005-0000-0000-000059970000}"/>
    <cellStyle name="Output 3 2 3 2 12 3" xfId="38744" xr:uid="{00000000-0005-0000-0000-00005A970000}"/>
    <cellStyle name="Output 3 2 3 2 13" xfId="38745" xr:uid="{00000000-0005-0000-0000-00005B970000}"/>
    <cellStyle name="Output 3 2 3 2 13 2" xfId="38746" xr:uid="{00000000-0005-0000-0000-00005C970000}"/>
    <cellStyle name="Output 3 2 3 2 13 2 2" xfId="38747" xr:uid="{00000000-0005-0000-0000-00005D970000}"/>
    <cellStyle name="Output 3 2 3 2 13 3" xfId="38748" xr:uid="{00000000-0005-0000-0000-00005E970000}"/>
    <cellStyle name="Output 3 2 3 2 14" xfId="38749" xr:uid="{00000000-0005-0000-0000-00005F970000}"/>
    <cellStyle name="Output 3 2 3 2 14 2" xfId="38750" xr:uid="{00000000-0005-0000-0000-000060970000}"/>
    <cellStyle name="Output 3 2 3 2 14 2 2" xfId="38751" xr:uid="{00000000-0005-0000-0000-000061970000}"/>
    <cellStyle name="Output 3 2 3 2 14 3" xfId="38752" xr:uid="{00000000-0005-0000-0000-000062970000}"/>
    <cellStyle name="Output 3 2 3 2 15" xfId="38753" xr:uid="{00000000-0005-0000-0000-000063970000}"/>
    <cellStyle name="Output 3 2 3 2 15 2" xfId="38754" xr:uid="{00000000-0005-0000-0000-000064970000}"/>
    <cellStyle name="Output 3 2 3 2 15 2 2" xfId="38755" xr:uid="{00000000-0005-0000-0000-000065970000}"/>
    <cellStyle name="Output 3 2 3 2 15 3" xfId="38756" xr:uid="{00000000-0005-0000-0000-000066970000}"/>
    <cellStyle name="Output 3 2 3 2 16" xfId="38757" xr:uid="{00000000-0005-0000-0000-000067970000}"/>
    <cellStyle name="Output 3 2 3 2 16 2" xfId="38758" xr:uid="{00000000-0005-0000-0000-000068970000}"/>
    <cellStyle name="Output 3 2 3 2 16 2 2" xfId="38759" xr:uid="{00000000-0005-0000-0000-000069970000}"/>
    <cellStyle name="Output 3 2 3 2 16 3" xfId="38760" xr:uid="{00000000-0005-0000-0000-00006A970000}"/>
    <cellStyle name="Output 3 2 3 2 17" xfId="38761" xr:uid="{00000000-0005-0000-0000-00006B970000}"/>
    <cellStyle name="Output 3 2 3 2 17 2" xfId="38762" xr:uid="{00000000-0005-0000-0000-00006C970000}"/>
    <cellStyle name="Output 3 2 3 2 17 2 2" xfId="38763" xr:uid="{00000000-0005-0000-0000-00006D970000}"/>
    <cellStyle name="Output 3 2 3 2 17 3" xfId="38764" xr:uid="{00000000-0005-0000-0000-00006E970000}"/>
    <cellStyle name="Output 3 2 3 2 18" xfId="38765" xr:uid="{00000000-0005-0000-0000-00006F970000}"/>
    <cellStyle name="Output 3 2 3 2 18 2" xfId="38766" xr:uid="{00000000-0005-0000-0000-000070970000}"/>
    <cellStyle name="Output 3 2 3 2 18 2 2" xfId="38767" xr:uid="{00000000-0005-0000-0000-000071970000}"/>
    <cellStyle name="Output 3 2 3 2 18 3" xfId="38768" xr:uid="{00000000-0005-0000-0000-000072970000}"/>
    <cellStyle name="Output 3 2 3 2 19" xfId="38769" xr:uid="{00000000-0005-0000-0000-000073970000}"/>
    <cellStyle name="Output 3 2 3 2 19 2" xfId="38770" xr:uid="{00000000-0005-0000-0000-000074970000}"/>
    <cellStyle name="Output 3 2 3 2 19 2 2" xfId="38771" xr:uid="{00000000-0005-0000-0000-000075970000}"/>
    <cellStyle name="Output 3 2 3 2 19 3" xfId="38772" xr:uid="{00000000-0005-0000-0000-000076970000}"/>
    <cellStyle name="Output 3 2 3 2 2" xfId="38773" xr:uid="{00000000-0005-0000-0000-000077970000}"/>
    <cellStyle name="Output 3 2 3 2 2 2" xfId="38774" xr:uid="{00000000-0005-0000-0000-000078970000}"/>
    <cellStyle name="Output 3 2 3 2 2 2 2" xfId="38775" xr:uid="{00000000-0005-0000-0000-000079970000}"/>
    <cellStyle name="Output 3 2 3 2 2 3" xfId="38776" xr:uid="{00000000-0005-0000-0000-00007A970000}"/>
    <cellStyle name="Output 3 2 3 2 2 4" xfId="38777" xr:uid="{00000000-0005-0000-0000-00007B970000}"/>
    <cellStyle name="Output 3 2 3 2 20" xfId="38778" xr:uid="{00000000-0005-0000-0000-00007C970000}"/>
    <cellStyle name="Output 3 2 3 2 20 2" xfId="38779" xr:uid="{00000000-0005-0000-0000-00007D970000}"/>
    <cellStyle name="Output 3 2 3 2 20 2 2" xfId="38780" xr:uid="{00000000-0005-0000-0000-00007E970000}"/>
    <cellStyle name="Output 3 2 3 2 20 3" xfId="38781" xr:uid="{00000000-0005-0000-0000-00007F970000}"/>
    <cellStyle name="Output 3 2 3 2 21" xfId="38782" xr:uid="{00000000-0005-0000-0000-000080970000}"/>
    <cellStyle name="Output 3 2 3 2 21 2" xfId="38783" xr:uid="{00000000-0005-0000-0000-000081970000}"/>
    <cellStyle name="Output 3 2 3 2 22" xfId="38784" xr:uid="{00000000-0005-0000-0000-000082970000}"/>
    <cellStyle name="Output 3 2 3 2 23" xfId="38785" xr:uid="{00000000-0005-0000-0000-000083970000}"/>
    <cellStyle name="Output 3 2 3 2 3" xfId="38786" xr:uid="{00000000-0005-0000-0000-000084970000}"/>
    <cellStyle name="Output 3 2 3 2 3 2" xfId="38787" xr:uid="{00000000-0005-0000-0000-000085970000}"/>
    <cellStyle name="Output 3 2 3 2 3 2 2" xfId="38788" xr:uid="{00000000-0005-0000-0000-000086970000}"/>
    <cellStyle name="Output 3 2 3 2 3 3" xfId="38789" xr:uid="{00000000-0005-0000-0000-000087970000}"/>
    <cellStyle name="Output 3 2 3 2 3 4" xfId="38790" xr:uid="{00000000-0005-0000-0000-000088970000}"/>
    <cellStyle name="Output 3 2 3 2 4" xfId="38791" xr:uid="{00000000-0005-0000-0000-000089970000}"/>
    <cellStyle name="Output 3 2 3 2 4 2" xfId="38792" xr:uid="{00000000-0005-0000-0000-00008A970000}"/>
    <cellStyle name="Output 3 2 3 2 4 2 2" xfId="38793" xr:uid="{00000000-0005-0000-0000-00008B970000}"/>
    <cellStyle name="Output 3 2 3 2 4 3" xfId="38794" xr:uid="{00000000-0005-0000-0000-00008C970000}"/>
    <cellStyle name="Output 3 2 3 2 5" xfId="38795" xr:uid="{00000000-0005-0000-0000-00008D970000}"/>
    <cellStyle name="Output 3 2 3 2 5 2" xfId="38796" xr:uid="{00000000-0005-0000-0000-00008E970000}"/>
    <cellStyle name="Output 3 2 3 2 5 2 2" xfId="38797" xr:uid="{00000000-0005-0000-0000-00008F970000}"/>
    <cellStyle name="Output 3 2 3 2 5 3" xfId="38798" xr:uid="{00000000-0005-0000-0000-000090970000}"/>
    <cellStyle name="Output 3 2 3 2 6" xfId="38799" xr:uid="{00000000-0005-0000-0000-000091970000}"/>
    <cellStyle name="Output 3 2 3 2 6 2" xfId="38800" xr:uid="{00000000-0005-0000-0000-000092970000}"/>
    <cellStyle name="Output 3 2 3 2 6 2 2" xfId="38801" xr:uid="{00000000-0005-0000-0000-000093970000}"/>
    <cellStyle name="Output 3 2 3 2 6 3" xfId="38802" xr:uid="{00000000-0005-0000-0000-000094970000}"/>
    <cellStyle name="Output 3 2 3 2 7" xfId="38803" xr:uid="{00000000-0005-0000-0000-000095970000}"/>
    <cellStyle name="Output 3 2 3 2 7 2" xfId="38804" xr:uid="{00000000-0005-0000-0000-000096970000}"/>
    <cellStyle name="Output 3 2 3 2 7 2 2" xfId="38805" xr:uid="{00000000-0005-0000-0000-000097970000}"/>
    <cellStyle name="Output 3 2 3 2 7 3" xfId="38806" xr:uid="{00000000-0005-0000-0000-000098970000}"/>
    <cellStyle name="Output 3 2 3 2 8" xfId="38807" xr:uid="{00000000-0005-0000-0000-000099970000}"/>
    <cellStyle name="Output 3 2 3 2 8 2" xfId="38808" xr:uid="{00000000-0005-0000-0000-00009A970000}"/>
    <cellStyle name="Output 3 2 3 2 8 2 2" xfId="38809" xr:uid="{00000000-0005-0000-0000-00009B970000}"/>
    <cellStyle name="Output 3 2 3 2 8 3" xfId="38810" xr:uid="{00000000-0005-0000-0000-00009C970000}"/>
    <cellStyle name="Output 3 2 3 2 9" xfId="38811" xr:uid="{00000000-0005-0000-0000-00009D970000}"/>
    <cellStyle name="Output 3 2 3 2 9 2" xfId="38812" xr:uid="{00000000-0005-0000-0000-00009E970000}"/>
    <cellStyle name="Output 3 2 3 2 9 2 2" xfId="38813" xr:uid="{00000000-0005-0000-0000-00009F970000}"/>
    <cellStyle name="Output 3 2 3 2 9 3" xfId="38814" xr:uid="{00000000-0005-0000-0000-0000A0970000}"/>
    <cellStyle name="Output 3 2 3 20" xfId="38815" xr:uid="{00000000-0005-0000-0000-0000A1970000}"/>
    <cellStyle name="Output 3 2 3 3" xfId="38816" xr:uid="{00000000-0005-0000-0000-0000A2970000}"/>
    <cellStyle name="Output 3 2 3 3 2" xfId="38817" xr:uid="{00000000-0005-0000-0000-0000A3970000}"/>
    <cellStyle name="Output 3 2 3 3 2 2" xfId="38818" xr:uid="{00000000-0005-0000-0000-0000A4970000}"/>
    <cellStyle name="Output 3 2 3 3 3" xfId="38819" xr:uid="{00000000-0005-0000-0000-0000A5970000}"/>
    <cellStyle name="Output 3 2 3 3 4" xfId="38820" xr:uid="{00000000-0005-0000-0000-0000A6970000}"/>
    <cellStyle name="Output 3 2 3 4" xfId="38821" xr:uid="{00000000-0005-0000-0000-0000A7970000}"/>
    <cellStyle name="Output 3 2 3 4 2" xfId="38822" xr:uid="{00000000-0005-0000-0000-0000A8970000}"/>
    <cellStyle name="Output 3 2 3 4 2 2" xfId="38823" xr:uid="{00000000-0005-0000-0000-0000A9970000}"/>
    <cellStyle name="Output 3 2 3 4 3" xfId="38824" xr:uid="{00000000-0005-0000-0000-0000AA970000}"/>
    <cellStyle name="Output 3 2 3 4 4" xfId="38825" xr:uid="{00000000-0005-0000-0000-0000AB970000}"/>
    <cellStyle name="Output 3 2 3 5" xfId="38826" xr:uid="{00000000-0005-0000-0000-0000AC970000}"/>
    <cellStyle name="Output 3 2 3 5 2" xfId="38827" xr:uid="{00000000-0005-0000-0000-0000AD970000}"/>
    <cellStyle name="Output 3 2 3 5 2 2" xfId="38828" xr:uid="{00000000-0005-0000-0000-0000AE970000}"/>
    <cellStyle name="Output 3 2 3 5 3" xfId="38829" xr:uid="{00000000-0005-0000-0000-0000AF970000}"/>
    <cellStyle name="Output 3 2 3 6" xfId="38830" xr:uid="{00000000-0005-0000-0000-0000B0970000}"/>
    <cellStyle name="Output 3 2 3 6 2" xfId="38831" xr:uid="{00000000-0005-0000-0000-0000B1970000}"/>
    <cellStyle name="Output 3 2 3 6 2 2" xfId="38832" xr:uid="{00000000-0005-0000-0000-0000B2970000}"/>
    <cellStyle name="Output 3 2 3 6 3" xfId="38833" xr:uid="{00000000-0005-0000-0000-0000B3970000}"/>
    <cellStyle name="Output 3 2 3 7" xfId="38834" xr:uid="{00000000-0005-0000-0000-0000B4970000}"/>
    <cellStyle name="Output 3 2 3 7 2" xfId="38835" xr:uid="{00000000-0005-0000-0000-0000B5970000}"/>
    <cellStyle name="Output 3 2 3 7 2 2" xfId="38836" xr:uid="{00000000-0005-0000-0000-0000B6970000}"/>
    <cellStyle name="Output 3 2 3 7 3" xfId="38837" xr:uid="{00000000-0005-0000-0000-0000B7970000}"/>
    <cellStyle name="Output 3 2 3 8" xfId="38838" xr:uid="{00000000-0005-0000-0000-0000B8970000}"/>
    <cellStyle name="Output 3 2 3 8 2" xfId="38839" xr:uid="{00000000-0005-0000-0000-0000B9970000}"/>
    <cellStyle name="Output 3 2 3 8 2 2" xfId="38840" xr:uid="{00000000-0005-0000-0000-0000BA970000}"/>
    <cellStyle name="Output 3 2 3 8 3" xfId="38841" xr:uid="{00000000-0005-0000-0000-0000BB970000}"/>
    <cellStyle name="Output 3 2 3 9" xfId="38842" xr:uid="{00000000-0005-0000-0000-0000BC970000}"/>
    <cellStyle name="Output 3 2 3 9 2" xfId="38843" xr:uid="{00000000-0005-0000-0000-0000BD970000}"/>
    <cellStyle name="Output 3 2 3 9 2 2" xfId="38844" xr:uid="{00000000-0005-0000-0000-0000BE970000}"/>
    <cellStyle name="Output 3 2 3 9 3" xfId="38845" xr:uid="{00000000-0005-0000-0000-0000BF970000}"/>
    <cellStyle name="Output 3 2 4" xfId="38846" xr:uid="{00000000-0005-0000-0000-0000C0970000}"/>
    <cellStyle name="Output 3 2 4 10" xfId="38847" xr:uid="{00000000-0005-0000-0000-0000C1970000}"/>
    <cellStyle name="Output 3 2 4 10 2" xfId="38848" xr:uid="{00000000-0005-0000-0000-0000C2970000}"/>
    <cellStyle name="Output 3 2 4 10 2 2" xfId="38849" xr:uid="{00000000-0005-0000-0000-0000C3970000}"/>
    <cellStyle name="Output 3 2 4 10 3" xfId="38850" xr:uid="{00000000-0005-0000-0000-0000C4970000}"/>
    <cellStyle name="Output 3 2 4 11" xfId="38851" xr:uid="{00000000-0005-0000-0000-0000C5970000}"/>
    <cellStyle name="Output 3 2 4 11 2" xfId="38852" xr:uid="{00000000-0005-0000-0000-0000C6970000}"/>
    <cellStyle name="Output 3 2 4 11 2 2" xfId="38853" xr:uid="{00000000-0005-0000-0000-0000C7970000}"/>
    <cellStyle name="Output 3 2 4 11 3" xfId="38854" xr:uid="{00000000-0005-0000-0000-0000C8970000}"/>
    <cellStyle name="Output 3 2 4 12" xfId="38855" xr:uid="{00000000-0005-0000-0000-0000C9970000}"/>
    <cellStyle name="Output 3 2 4 12 2" xfId="38856" xr:uid="{00000000-0005-0000-0000-0000CA970000}"/>
    <cellStyle name="Output 3 2 4 12 2 2" xfId="38857" xr:uid="{00000000-0005-0000-0000-0000CB970000}"/>
    <cellStyle name="Output 3 2 4 12 3" xfId="38858" xr:uid="{00000000-0005-0000-0000-0000CC970000}"/>
    <cellStyle name="Output 3 2 4 13" xfId="38859" xr:uid="{00000000-0005-0000-0000-0000CD970000}"/>
    <cellStyle name="Output 3 2 4 13 2" xfId="38860" xr:uid="{00000000-0005-0000-0000-0000CE970000}"/>
    <cellStyle name="Output 3 2 4 13 2 2" xfId="38861" xr:uid="{00000000-0005-0000-0000-0000CF970000}"/>
    <cellStyle name="Output 3 2 4 13 3" xfId="38862" xr:uid="{00000000-0005-0000-0000-0000D0970000}"/>
    <cellStyle name="Output 3 2 4 14" xfId="38863" xr:uid="{00000000-0005-0000-0000-0000D1970000}"/>
    <cellStyle name="Output 3 2 4 14 2" xfId="38864" xr:uid="{00000000-0005-0000-0000-0000D2970000}"/>
    <cellStyle name="Output 3 2 4 14 2 2" xfId="38865" xr:uid="{00000000-0005-0000-0000-0000D3970000}"/>
    <cellStyle name="Output 3 2 4 14 3" xfId="38866" xr:uid="{00000000-0005-0000-0000-0000D4970000}"/>
    <cellStyle name="Output 3 2 4 15" xfId="38867" xr:uid="{00000000-0005-0000-0000-0000D5970000}"/>
    <cellStyle name="Output 3 2 4 15 2" xfId="38868" xr:uid="{00000000-0005-0000-0000-0000D6970000}"/>
    <cellStyle name="Output 3 2 4 15 2 2" xfId="38869" xr:uid="{00000000-0005-0000-0000-0000D7970000}"/>
    <cellStyle name="Output 3 2 4 15 3" xfId="38870" xr:uid="{00000000-0005-0000-0000-0000D8970000}"/>
    <cellStyle name="Output 3 2 4 16" xfId="38871" xr:uid="{00000000-0005-0000-0000-0000D9970000}"/>
    <cellStyle name="Output 3 2 4 16 2" xfId="38872" xr:uid="{00000000-0005-0000-0000-0000DA970000}"/>
    <cellStyle name="Output 3 2 4 16 2 2" xfId="38873" xr:uid="{00000000-0005-0000-0000-0000DB970000}"/>
    <cellStyle name="Output 3 2 4 16 3" xfId="38874" xr:uid="{00000000-0005-0000-0000-0000DC970000}"/>
    <cellStyle name="Output 3 2 4 17" xfId="38875" xr:uid="{00000000-0005-0000-0000-0000DD970000}"/>
    <cellStyle name="Output 3 2 4 17 2" xfId="38876" xr:uid="{00000000-0005-0000-0000-0000DE970000}"/>
    <cellStyle name="Output 3 2 4 17 2 2" xfId="38877" xr:uid="{00000000-0005-0000-0000-0000DF970000}"/>
    <cellStyle name="Output 3 2 4 17 3" xfId="38878" xr:uid="{00000000-0005-0000-0000-0000E0970000}"/>
    <cellStyle name="Output 3 2 4 18" xfId="38879" xr:uid="{00000000-0005-0000-0000-0000E1970000}"/>
    <cellStyle name="Output 3 2 4 18 2" xfId="38880" xr:uid="{00000000-0005-0000-0000-0000E2970000}"/>
    <cellStyle name="Output 3 2 4 18 2 2" xfId="38881" xr:uid="{00000000-0005-0000-0000-0000E3970000}"/>
    <cellStyle name="Output 3 2 4 18 3" xfId="38882" xr:uid="{00000000-0005-0000-0000-0000E4970000}"/>
    <cellStyle name="Output 3 2 4 19" xfId="38883" xr:uid="{00000000-0005-0000-0000-0000E5970000}"/>
    <cellStyle name="Output 3 2 4 19 2" xfId="38884" xr:uid="{00000000-0005-0000-0000-0000E6970000}"/>
    <cellStyle name="Output 3 2 4 19 2 2" xfId="38885" xr:uid="{00000000-0005-0000-0000-0000E7970000}"/>
    <cellStyle name="Output 3 2 4 19 3" xfId="38886" xr:uid="{00000000-0005-0000-0000-0000E8970000}"/>
    <cellStyle name="Output 3 2 4 2" xfId="38887" xr:uid="{00000000-0005-0000-0000-0000E9970000}"/>
    <cellStyle name="Output 3 2 4 2 10" xfId="38888" xr:uid="{00000000-0005-0000-0000-0000EA970000}"/>
    <cellStyle name="Output 3 2 4 2 10 2" xfId="38889" xr:uid="{00000000-0005-0000-0000-0000EB970000}"/>
    <cellStyle name="Output 3 2 4 2 10 2 2" xfId="38890" xr:uid="{00000000-0005-0000-0000-0000EC970000}"/>
    <cellStyle name="Output 3 2 4 2 10 3" xfId="38891" xr:uid="{00000000-0005-0000-0000-0000ED970000}"/>
    <cellStyle name="Output 3 2 4 2 11" xfId="38892" xr:uid="{00000000-0005-0000-0000-0000EE970000}"/>
    <cellStyle name="Output 3 2 4 2 11 2" xfId="38893" xr:uid="{00000000-0005-0000-0000-0000EF970000}"/>
    <cellStyle name="Output 3 2 4 2 11 2 2" xfId="38894" xr:uid="{00000000-0005-0000-0000-0000F0970000}"/>
    <cellStyle name="Output 3 2 4 2 11 3" xfId="38895" xr:uid="{00000000-0005-0000-0000-0000F1970000}"/>
    <cellStyle name="Output 3 2 4 2 12" xfId="38896" xr:uid="{00000000-0005-0000-0000-0000F2970000}"/>
    <cellStyle name="Output 3 2 4 2 12 2" xfId="38897" xr:uid="{00000000-0005-0000-0000-0000F3970000}"/>
    <cellStyle name="Output 3 2 4 2 12 2 2" xfId="38898" xr:uid="{00000000-0005-0000-0000-0000F4970000}"/>
    <cellStyle name="Output 3 2 4 2 12 3" xfId="38899" xr:uid="{00000000-0005-0000-0000-0000F5970000}"/>
    <cellStyle name="Output 3 2 4 2 13" xfId="38900" xr:uid="{00000000-0005-0000-0000-0000F6970000}"/>
    <cellStyle name="Output 3 2 4 2 13 2" xfId="38901" xr:uid="{00000000-0005-0000-0000-0000F7970000}"/>
    <cellStyle name="Output 3 2 4 2 13 2 2" xfId="38902" xr:uid="{00000000-0005-0000-0000-0000F8970000}"/>
    <cellStyle name="Output 3 2 4 2 13 3" xfId="38903" xr:uid="{00000000-0005-0000-0000-0000F9970000}"/>
    <cellStyle name="Output 3 2 4 2 14" xfId="38904" xr:uid="{00000000-0005-0000-0000-0000FA970000}"/>
    <cellStyle name="Output 3 2 4 2 14 2" xfId="38905" xr:uid="{00000000-0005-0000-0000-0000FB970000}"/>
    <cellStyle name="Output 3 2 4 2 14 2 2" xfId="38906" xr:uid="{00000000-0005-0000-0000-0000FC970000}"/>
    <cellStyle name="Output 3 2 4 2 14 3" xfId="38907" xr:uid="{00000000-0005-0000-0000-0000FD970000}"/>
    <cellStyle name="Output 3 2 4 2 15" xfId="38908" xr:uid="{00000000-0005-0000-0000-0000FE970000}"/>
    <cellStyle name="Output 3 2 4 2 15 2" xfId="38909" xr:uid="{00000000-0005-0000-0000-0000FF970000}"/>
    <cellStyle name="Output 3 2 4 2 15 2 2" xfId="38910" xr:uid="{00000000-0005-0000-0000-000000980000}"/>
    <cellStyle name="Output 3 2 4 2 15 3" xfId="38911" xr:uid="{00000000-0005-0000-0000-000001980000}"/>
    <cellStyle name="Output 3 2 4 2 16" xfId="38912" xr:uid="{00000000-0005-0000-0000-000002980000}"/>
    <cellStyle name="Output 3 2 4 2 16 2" xfId="38913" xr:uid="{00000000-0005-0000-0000-000003980000}"/>
    <cellStyle name="Output 3 2 4 2 16 2 2" xfId="38914" xr:uid="{00000000-0005-0000-0000-000004980000}"/>
    <cellStyle name="Output 3 2 4 2 16 3" xfId="38915" xr:uid="{00000000-0005-0000-0000-000005980000}"/>
    <cellStyle name="Output 3 2 4 2 17" xfId="38916" xr:uid="{00000000-0005-0000-0000-000006980000}"/>
    <cellStyle name="Output 3 2 4 2 17 2" xfId="38917" xr:uid="{00000000-0005-0000-0000-000007980000}"/>
    <cellStyle name="Output 3 2 4 2 17 2 2" xfId="38918" xr:uid="{00000000-0005-0000-0000-000008980000}"/>
    <cellStyle name="Output 3 2 4 2 17 3" xfId="38919" xr:uid="{00000000-0005-0000-0000-000009980000}"/>
    <cellStyle name="Output 3 2 4 2 18" xfId="38920" xr:uid="{00000000-0005-0000-0000-00000A980000}"/>
    <cellStyle name="Output 3 2 4 2 18 2" xfId="38921" xr:uid="{00000000-0005-0000-0000-00000B980000}"/>
    <cellStyle name="Output 3 2 4 2 18 2 2" xfId="38922" xr:uid="{00000000-0005-0000-0000-00000C980000}"/>
    <cellStyle name="Output 3 2 4 2 18 3" xfId="38923" xr:uid="{00000000-0005-0000-0000-00000D980000}"/>
    <cellStyle name="Output 3 2 4 2 19" xfId="38924" xr:uid="{00000000-0005-0000-0000-00000E980000}"/>
    <cellStyle name="Output 3 2 4 2 19 2" xfId="38925" xr:uid="{00000000-0005-0000-0000-00000F980000}"/>
    <cellStyle name="Output 3 2 4 2 19 2 2" xfId="38926" xr:uid="{00000000-0005-0000-0000-000010980000}"/>
    <cellStyle name="Output 3 2 4 2 19 3" xfId="38927" xr:uid="{00000000-0005-0000-0000-000011980000}"/>
    <cellStyle name="Output 3 2 4 2 2" xfId="38928" xr:uid="{00000000-0005-0000-0000-000012980000}"/>
    <cellStyle name="Output 3 2 4 2 2 2" xfId="38929" xr:uid="{00000000-0005-0000-0000-000013980000}"/>
    <cellStyle name="Output 3 2 4 2 2 2 2" xfId="38930" xr:uid="{00000000-0005-0000-0000-000014980000}"/>
    <cellStyle name="Output 3 2 4 2 2 3" xfId="38931" xr:uid="{00000000-0005-0000-0000-000015980000}"/>
    <cellStyle name="Output 3 2 4 2 2 4" xfId="38932" xr:uid="{00000000-0005-0000-0000-000016980000}"/>
    <cellStyle name="Output 3 2 4 2 20" xfId="38933" xr:uid="{00000000-0005-0000-0000-000017980000}"/>
    <cellStyle name="Output 3 2 4 2 20 2" xfId="38934" xr:uid="{00000000-0005-0000-0000-000018980000}"/>
    <cellStyle name="Output 3 2 4 2 20 2 2" xfId="38935" xr:uid="{00000000-0005-0000-0000-000019980000}"/>
    <cellStyle name="Output 3 2 4 2 20 3" xfId="38936" xr:uid="{00000000-0005-0000-0000-00001A980000}"/>
    <cellStyle name="Output 3 2 4 2 21" xfId="38937" xr:uid="{00000000-0005-0000-0000-00001B980000}"/>
    <cellStyle name="Output 3 2 4 2 21 2" xfId="38938" xr:uid="{00000000-0005-0000-0000-00001C980000}"/>
    <cellStyle name="Output 3 2 4 2 22" xfId="38939" xr:uid="{00000000-0005-0000-0000-00001D980000}"/>
    <cellStyle name="Output 3 2 4 2 23" xfId="38940" xr:uid="{00000000-0005-0000-0000-00001E980000}"/>
    <cellStyle name="Output 3 2 4 2 3" xfId="38941" xr:uid="{00000000-0005-0000-0000-00001F980000}"/>
    <cellStyle name="Output 3 2 4 2 3 2" xfId="38942" xr:uid="{00000000-0005-0000-0000-000020980000}"/>
    <cellStyle name="Output 3 2 4 2 3 2 2" xfId="38943" xr:uid="{00000000-0005-0000-0000-000021980000}"/>
    <cellStyle name="Output 3 2 4 2 3 3" xfId="38944" xr:uid="{00000000-0005-0000-0000-000022980000}"/>
    <cellStyle name="Output 3 2 4 2 4" xfId="38945" xr:uid="{00000000-0005-0000-0000-000023980000}"/>
    <cellStyle name="Output 3 2 4 2 4 2" xfId="38946" xr:uid="{00000000-0005-0000-0000-000024980000}"/>
    <cellStyle name="Output 3 2 4 2 4 2 2" xfId="38947" xr:uid="{00000000-0005-0000-0000-000025980000}"/>
    <cellStyle name="Output 3 2 4 2 4 3" xfId="38948" xr:uid="{00000000-0005-0000-0000-000026980000}"/>
    <cellStyle name="Output 3 2 4 2 5" xfId="38949" xr:uid="{00000000-0005-0000-0000-000027980000}"/>
    <cellStyle name="Output 3 2 4 2 5 2" xfId="38950" xr:uid="{00000000-0005-0000-0000-000028980000}"/>
    <cellStyle name="Output 3 2 4 2 5 2 2" xfId="38951" xr:uid="{00000000-0005-0000-0000-000029980000}"/>
    <cellStyle name="Output 3 2 4 2 5 3" xfId="38952" xr:uid="{00000000-0005-0000-0000-00002A980000}"/>
    <cellStyle name="Output 3 2 4 2 6" xfId="38953" xr:uid="{00000000-0005-0000-0000-00002B980000}"/>
    <cellStyle name="Output 3 2 4 2 6 2" xfId="38954" xr:uid="{00000000-0005-0000-0000-00002C980000}"/>
    <cellStyle name="Output 3 2 4 2 6 2 2" xfId="38955" xr:uid="{00000000-0005-0000-0000-00002D980000}"/>
    <cellStyle name="Output 3 2 4 2 6 3" xfId="38956" xr:uid="{00000000-0005-0000-0000-00002E980000}"/>
    <cellStyle name="Output 3 2 4 2 7" xfId="38957" xr:uid="{00000000-0005-0000-0000-00002F980000}"/>
    <cellStyle name="Output 3 2 4 2 7 2" xfId="38958" xr:uid="{00000000-0005-0000-0000-000030980000}"/>
    <cellStyle name="Output 3 2 4 2 7 2 2" xfId="38959" xr:uid="{00000000-0005-0000-0000-000031980000}"/>
    <cellStyle name="Output 3 2 4 2 7 3" xfId="38960" xr:uid="{00000000-0005-0000-0000-000032980000}"/>
    <cellStyle name="Output 3 2 4 2 8" xfId="38961" xr:uid="{00000000-0005-0000-0000-000033980000}"/>
    <cellStyle name="Output 3 2 4 2 8 2" xfId="38962" xr:uid="{00000000-0005-0000-0000-000034980000}"/>
    <cellStyle name="Output 3 2 4 2 8 2 2" xfId="38963" xr:uid="{00000000-0005-0000-0000-000035980000}"/>
    <cellStyle name="Output 3 2 4 2 8 3" xfId="38964" xr:uid="{00000000-0005-0000-0000-000036980000}"/>
    <cellStyle name="Output 3 2 4 2 9" xfId="38965" xr:uid="{00000000-0005-0000-0000-000037980000}"/>
    <cellStyle name="Output 3 2 4 2 9 2" xfId="38966" xr:uid="{00000000-0005-0000-0000-000038980000}"/>
    <cellStyle name="Output 3 2 4 2 9 2 2" xfId="38967" xr:uid="{00000000-0005-0000-0000-000039980000}"/>
    <cellStyle name="Output 3 2 4 2 9 3" xfId="38968" xr:uid="{00000000-0005-0000-0000-00003A980000}"/>
    <cellStyle name="Output 3 2 4 20" xfId="38969" xr:uid="{00000000-0005-0000-0000-00003B980000}"/>
    <cellStyle name="Output 3 2 4 20 2" xfId="38970" xr:uid="{00000000-0005-0000-0000-00003C980000}"/>
    <cellStyle name="Output 3 2 4 20 2 2" xfId="38971" xr:uid="{00000000-0005-0000-0000-00003D980000}"/>
    <cellStyle name="Output 3 2 4 20 3" xfId="38972" xr:uid="{00000000-0005-0000-0000-00003E980000}"/>
    <cellStyle name="Output 3 2 4 21" xfId="38973" xr:uid="{00000000-0005-0000-0000-00003F980000}"/>
    <cellStyle name="Output 3 2 4 21 2" xfId="38974" xr:uid="{00000000-0005-0000-0000-000040980000}"/>
    <cellStyle name="Output 3 2 4 21 2 2" xfId="38975" xr:uid="{00000000-0005-0000-0000-000041980000}"/>
    <cellStyle name="Output 3 2 4 21 3" xfId="38976" xr:uid="{00000000-0005-0000-0000-000042980000}"/>
    <cellStyle name="Output 3 2 4 22" xfId="38977" xr:uid="{00000000-0005-0000-0000-000043980000}"/>
    <cellStyle name="Output 3 2 4 22 2" xfId="38978" xr:uid="{00000000-0005-0000-0000-000044980000}"/>
    <cellStyle name="Output 3 2 4 23" xfId="38979" xr:uid="{00000000-0005-0000-0000-000045980000}"/>
    <cellStyle name="Output 3 2 4 24" xfId="38980" xr:uid="{00000000-0005-0000-0000-000046980000}"/>
    <cellStyle name="Output 3 2 4 3" xfId="38981" xr:uid="{00000000-0005-0000-0000-000047980000}"/>
    <cellStyle name="Output 3 2 4 3 2" xfId="38982" xr:uid="{00000000-0005-0000-0000-000048980000}"/>
    <cellStyle name="Output 3 2 4 3 2 2" xfId="38983" xr:uid="{00000000-0005-0000-0000-000049980000}"/>
    <cellStyle name="Output 3 2 4 3 3" xfId="38984" xr:uid="{00000000-0005-0000-0000-00004A980000}"/>
    <cellStyle name="Output 3 2 4 3 4" xfId="38985" xr:uid="{00000000-0005-0000-0000-00004B980000}"/>
    <cellStyle name="Output 3 2 4 4" xfId="38986" xr:uid="{00000000-0005-0000-0000-00004C980000}"/>
    <cellStyle name="Output 3 2 4 4 2" xfId="38987" xr:uid="{00000000-0005-0000-0000-00004D980000}"/>
    <cellStyle name="Output 3 2 4 4 2 2" xfId="38988" xr:uid="{00000000-0005-0000-0000-00004E980000}"/>
    <cellStyle name="Output 3 2 4 4 3" xfId="38989" xr:uid="{00000000-0005-0000-0000-00004F980000}"/>
    <cellStyle name="Output 3 2 4 4 4" xfId="38990" xr:uid="{00000000-0005-0000-0000-000050980000}"/>
    <cellStyle name="Output 3 2 4 5" xfId="38991" xr:uid="{00000000-0005-0000-0000-000051980000}"/>
    <cellStyle name="Output 3 2 4 5 2" xfId="38992" xr:uid="{00000000-0005-0000-0000-000052980000}"/>
    <cellStyle name="Output 3 2 4 5 2 2" xfId="38993" xr:uid="{00000000-0005-0000-0000-000053980000}"/>
    <cellStyle name="Output 3 2 4 5 3" xfId="38994" xr:uid="{00000000-0005-0000-0000-000054980000}"/>
    <cellStyle name="Output 3 2 4 6" xfId="38995" xr:uid="{00000000-0005-0000-0000-000055980000}"/>
    <cellStyle name="Output 3 2 4 6 2" xfId="38996" xr:uid="{00000000-0005-0000-0000-000056980000}"/>
    <cellStyle name="Output 3 2 4 6 2 2" xfId="38997" xr:uid="{00000000-0005-0000-0000-000057980000}"/>
    <cellStyle name="Output 3 2 4 6 3" xfId="38998" xr:uid="{00000000-0005-0000-0000-000058980000}"/>
    <cellStyle name="Output 3 2 4 7" xfId="38999" xr:uid="{00000000-0005-0000-0000-000059980000}"/>
    <cellStyle name="Output 3 2 4 7 2" xfId="39000" xr:uid="{00000000-0005-0000-0000-00005A980000}"/>
    <cellStyle name="Output 3 2 4 7 2 2" xfId="39001" xr:uid="{00000000-0005-0000-0000-00005B980000}"/>
    <cellStyle name="Output 3 2 4 7 3" xfId="39002" xr:uid="{00000000-0005-0000-0000-00005C980000}"/>
    <cellStyle name="Output 3 2 4 8" xfId="39003" xr:uid="{00000000-0005-0000-0000-00005D980000}"/>
    <cellStyle name="Output 3 2 4 8 2" xfId="39004" xr:uid="{00000000-0005-0000-0000-00005E980000}"/>
    <cellStyle name="Output 3 2 4 8 2 2" xfId="39005" xr:uid="{00000000-0005-0000-0000-00005F980000}"/>
    <cellStyle name="Output 3 2 4 8 3" xfId="39006" xr:uid="{00000000-0005-0000-0000-000060980000}"/>
    <cellStyle name="Output 3 2 4 9" xfId="39007" xr:uid="{00000000-0005-0000-0000-000061980000}"/>
    <cellStyle name="Output 3 2 4 9 2" xfId="39008" xr:uid="{00000000-0005-0000-0000-000062980000}"/>
    <cellStyle name="Output 3 2 4 9 2 2" xfId="39009" xr:uid="{00000000-0005-0000-0000-000063980000}"/>
    <cellStyle name="Output 3 2 4 9 3" xfId="39010" xr:uid="{00000000-0005-0000-0000-000064980000}"/>
    <cellStyle name="Output 3 2 5" xfId="39011" xr:uid="{00000000-0005-0000-0000-000065980000}"/>
    <cellStyle name="Output 3 2 5 10" xfId="39012" xr:uid="{00000000-0005-0000-0000-000066980000}"/>
    <cellStyle name="Output 3 2 5 10 2" xfId="39013" xr:uid="{00000000-0005-0000-0000-000067980000}"/>
    <cellStyle name="Output 3 2 5 10 2 2" xfId="39014" xr:uid="{00000000-0005-0000-0000-000068980000}"/>
    <cellStyle name="Output 3 2 5 10 3" xfId="39015" xr:uid="{00000000-0005-0000-0000-000069980000}"/>
    <cellStyle name="Output 3 2 5 11" xfId="39016" xr:uid="{00000000-0005-0000-0000-00006A980000}"/>
    <cellStyle name="Output 3 2 5 11 2" xfId="39017" xr:uid="{00000000-0005-0000-0000-00006B980000}"/>
    <cellStyle name="Output 3 2 5 11 2 2" xfId="39018" xr:uid="{00000000-0005-0000-0000-00006C980000}"/>
    <cellStyle name="Output 3 2 5 11 3" xfId="39019" xr:uid="{00000000-0005-0000-0000-00006D980000}"/>
    <cellStyle name="Output 3 2 5 12" xfId="39020" xr:uid="{00000000-0005-0000-0000-00006E980000}"/>
    <cellStyle name="Output 3 2 5 12 2" xfId="39021" xr:uid="{00000000-0005-0000-0000-00006F980000}"/>
    <cellStyle name="Output 3 2 5 12 2 2" xfId="39022" xr:uid="{00000000-0005-0000-0000-000070980000}"/>
    <cellStyle name="Output 3 2 5 12 3" xfId="39023" xr:uid="{00000000-0005-0000-0000-000071980000}"/>
    <cellStyle name="Output 3 2 5 13" xfId="39024" xr:uid="{00000000-0005-0000-0000-000072980000}"/>
    <cellStyle name="Output 3 2 5 13 2" xfId="39025" xr:uid="{00000000-0005-0000-0000-000073980000}"/>
    <cellStyle name="Output 3 2 5 13 2 2" xfId="39026" xr:uid="{00000000-0005-0000-0000-000074980000}"/>
    <cellStyle name="Output 3 2 5 13 3" xfId="39027" xr:uid="{00000000-0005-0000-0000-000075980000}"/>
    <cellStyle name="Output 3 2 5 14" xfId="39028" xr:uid="{00000000-0005-0000-0000-000076980000}"/>
    <cellStyle name="Output 3 2 5 14 2" xfId="39029" xr:uid="{00000000-0005-0000-0000-000077980000}"/>
    <cellStyle name="Output 3 2 5 14 2 2" xfId="39030" xr:uid="{00000000-0005-0000-0000-000078980000}"/>
    <cellStyle name="Output 3 2 5 14 3" xfId="39031" xr:uid="{00000000-0005-0000-0000-000079980000}"/>
    <cellStyle name="Output 3 2 5 15" xfId="39032" xr:uid="{00000000-0005-0000-0000-00007A980000}"/>
    <cellStyle name="Output 3 2 5 15 2" xfId="39033" xr:uid="{00000000-0005-0000-0000-00007B980000}"/>
    <cellStyle name="Output 3 2 5 15 2 2" xfId="39034" xr:uid="{00000000-0005-0000-0000-00007C980000}"/>
    <cellStyle name="Output 3 2 5 15 3" xfId="39035" xr:uid="{00000000-0005-0000-0000-00007D980000}"/>
    <cellStyle name="Output 3 2 5 16" xfId="39036" xr:uid="{00000000-0005-0000-0000-00007E980000}"/>
    <cellStyle name="Output 3 2 5 16 2" xfId="39037" xr:uid="{00000000-0005-0000-0000-00007F980000}"/>
    <cellStyle name="Output 3 2 5 16 2 2" xfId="39038" xr:uid="{00000000-0005-0000-0000-000080980000}"/>
    <cellStyle name="Output 3 2 5 16 3" xfId="39039" xr:uid="{00000000-0005-0000-0000-000081980000}"/>
    <cellStyle name="Output 3 2 5 17" xfId="39040" xr:uid="{00000000-0005-0000-0000-000082980000}"/>
    <cellStyle name="Output 3 2 5 17 2" xfId="39041" xr:uid="{00000000-0005-0000-0000-000083980000}"/>
    <cellStyle name="Output 3 2 5 17 2 2" xfId="39042" xr:uid="{00000000-0005-0000-0000-000084980000}"/>
    <cellStyle name="Output 3 2 5 17 3" xfId="39043" xr:uid="{00000000-0005-0000-0000-000085980000}"/>
    <cellStyle name="Output 3 2 5 18" xfId="39044" xr:uid="{00000000-0005-0000-0000-000086980000}"/>
    <cellStyle name="Output 3 2 5 18 2" xfId="39045" xr:uid="{00000000-0005-0000-0000-000087980000}"/>
    <cellStyle name="Output 3 2 5 18 2 2" xfId="39046" xr:uid="{00000000-0005-0000-0000-000088980000}"/>
    <cellStyle name="Output 3 2 5 18 3" xfId="39047" xr:uid="{00000000-0005-0000-0000-000089980000}"/>
    <cellStyle name="Output 3 2 5 19" xfId="39048" xr:uid="{00000000-0005-0000-0000-00008A980000}"/>
    <cellStyle name="Output 3 2 5 19 2" xfId="39049" xr:uid="{00000000-0005-0000-0000-00008B980000}"/>
    <cellStyle name="Output 3 2 5 19 2 2" xfId="39050" xr:uid="{00000000-0005-0000-0000-00008C980000}"/>
    <cellStyle name="Output 3 2 5 19 3" xfId="39051" xr:uid="{00000000-0005-0000-0000-00008D980000}"/>
    <cellStyle name="Output 3 2 5 2" xfId="39052" xr:uid="{00000000-0005-0000-0000-00008E980000}"/>
    <cellStyle name="Output 3 2 5 2 2" xfId="39053" xr:uid="{00000000-0005-0000-0000-00008F980000}"/>
    <cellStyle name="Output 3 2 5 2 2 2" xfId="39054" xr:uid="{00000000-0005-0000-0000-000090980000}"/>
    <cellStyle name="Output 3 2 5 2 3" xfId="39055" xr:uid="{00000000-0005-0000-0000-000091980000}"/>
    <cellStyle name="Output 3 2 5 2 4" xfId="39056" xr:uid="{00000000-0005-0000-0000-000092980000}"/>
    <cellStyle name="Output 3 2 5 20" xfId="39057" xr:uid="{00000000-0005-0000-0000-000093980000}"/>
    <cellStyle name="Output 3 2 5 20 2" xfId="39058" xr:uid="{00000000-0005-0000-0000-000094980000}"/>
    <cellStyle name="Output 3 2 5 20 2 2" xfId="39059" xr:uid="{00000000-0005-0000-0000-000095980000}"/>
    <cellStyle name="Output 3 2 5 20 3" xfId="39060" xr:uid="{00000000-0005-0000-0000-000096980000}"/>
    <cellStyle name="Output 3 2 5 21" xfId="39061" xr:uid="{00000000-0005-0000-0000-000097980000}"/>
    <cellStyle name="Output 3 2 5 21 2" xfId="39062" xr:uid="{00000000-0005-0000-0000-000098980000}"/>
    <cellStyle name="Output 3 2 5 22" xfId="39063" xr:uid="{00000000-0005-0000-0000-000099980000}"/>
    <cellStyle name="Output 3 2 5 23" xfId="39064" xr:uid="{00000000-0005-0000-0000-00009A980000}"/>
    <cellStyle name="Output 3 2 5 3" xfId="39065" xr:uid="{00000000-0005-0000-0000-00009B980000}"/>
    <cellStyle name="Output 3 2 5 3 2" xfId="39066" xr:uid="{00000000-0005-0000-0000-00009C980000}"/>
    <cellStyle name="Output 3 2 5 3 2 2" xfId="39067" xr:uid="{00000000-0005-0000-0000-00009D980000}"/>
    <cellStyle name="Output 3 2 5 3 3" xfId="39068" xr:uid="{00000000-0005-0000-0000-00009E980000}"/>
    <cellStyle name="Output 3 2 5 4" xfId="39069" xr:uid="{00000000-0005-0000-0000-00009F980000}"/>
    <cellStyle name="Output 3 2 5 4 2" xfId="39070" xr:uid="{00000000-0005-0000-0000-0000A0980000}"/>
    <cellStyle name="Output 3 2 5 4 2 2" xfId="39071" xr:uid="{00000000-0005-0000-0000-0000A1980000}"/>
    <cellStyle name="Output 3 2 5 4 3" xfId="39072" xr:uid="{00000000-0005-0000-0000-0000A2980000}"/>
    <cellStyle name="Output 3 2 5 5" xfId="39073" xr:uid="{00000000-0005-0000-0000-0000A3980000}"/>
    <cellStyle name="Output 3 2 5 5 2" xfId="39074" xr:uid="{00000000-0005-0000-0000-0000A4980000}"/>
    <cellStyle name="Output 3 2 5 5 2 2" xfId="39075" xr:uid="{00000000-0005-0000-0000-0000A5980000}"/>
    <cellStyle name="Output 3 2 5 5 3" xfId="39076" xr:uid="{00000000-0005-0000-0000-0000A6980000}"/>
    <cellStyle name="Output 3 2 5 6" xfId="39077" xr:uid="{00000000-0005-0000-0000-0000A7980000}"/>
    <cellStyle name="Output 3 2 5 6 2" xfId="39078" xr:uid="{00000000-0005-0000-0000-0000A8980000}"/>
    <cellStyle name="Output 3 2 5 6 2 2" xfId="39079" xr:uid="{00000000-0005-0000-0000-0000A9980000}"/>
    <cellStyle name="Output 3 2 5 6 3" xfId="39080" xr:uid="{00000000-0005-0000-0000-0000AA980000}"/>
    <cellStyle name="Output 3 2 5 7" xfId="39081" xr:uid="{00000000-0005-0000-0000-0000AB980000}"/>
    <cellStyle name="Output 3 2 5 7 2" xfId="39082" xr:uid="{00000000-0005-0000-0000-0000AC980000}"/>
    <cellStyle name="Output 3 2 5 7 2 2" xfId="39083" xr:uid="{00000000-0005-0000-0000-0000AD980000}"/>
    <cellStyle name="Output 3 2 5 7 3" xfId="39084" xr:uid="{00000000-0005-0000-0000-0000AE980000}"/>
    <cellStyle name="Output 3 2 5 8" xfId="39085" xr:uid="{00000000-0005-0000-0000-0000AF980000}"/>
    <cellStyle name="Output 3 2 5 8 2" xfId="39086" xr:uid="{00000000-0005-0000-0000-0000B0980000}"/>
    <cellStyle name="Output 3 2 5 8 2 2" xfId="39087" xr:uid="{00000000-0005-0000-0000-0000B1980000}"/>
    <cellStyle name="Output 3 2 5 8 3" xfId="39088" xr:uid="{00000000-0005-0000-0000-0000B2980000}"/>
    <cellStyle name="Output 3 2 5 9" xfId="39089" xr:uid="{00000000-0005-0000-0000-0000B3980000}"/>
    <cellStyle name="Output 3 2 5 9 2" xfId="39090" xr:uid="{00000000-0005-0000-0000-0000B4980000}"/>
    <cellStyle name="Output 3 2 5 9 2 2" xfId="39091" xr:uid="{00000000-0005-0000-0000-0000B5980000}"/>
    <cellStyle name="Output 3 2 5 9 3" xfId="39092" xr:uid="{00000000-0005-0000-0000-0000B6980000}"/>
    <cellStyle name="Output 3 2 6" xfId="39093" xr:uid="{00000000-0005-0000-0000-0000B7980000}"/>
    <cellStyle name="Output 3 2 6 2" xfId="39094" xr:uid="{00000000-0005-0000-0000-0000B8980000}"/>
    <cellStyle name="Output 3 2 6 2 2" xfId="39095" xr:uid="{00000000-0005-0000-0000-0000B9980000}"/>
    <cellStyle name="Output 3 2 6 3" xfId="39096" xr:uid="{00000000-0005-0000-0000-0000BA980000}"/>
    <cellStyle name="Output 3 2 6 4" xfId="39097" xr:uid="{00000000-0005-0000-0000-0000BB980000}"/>
    <cellStyle name="Output 3 2 7" xfId="39098" xr:uid="{00000000-0005-0000-0000-0000BC980000}"/>
    <cellStyle name="Output 3 2 7 2" xfId="39099" xr:uid="{00000000-0005-0000-0000-0000BD980000}"/>
    <cellStyle name="Output 3 2 7 2 2" xfId="39100" xr:uid="{00000000-0005-0000-0000-0000BE980000}"/>
    <cellStyle name="Output 3 2 7 3" xfId="39101" xr:uid="{00000000-0005-0000-0000-0000BF980000}"/>
    <cellStyle name="Output 3 2 8" xfId="39102" xr:uid="{00000000-0005-0000-0000-0000C0980000}"/>
    <cellStyle name="Output 3 2 8 2" xfId="39103" xr:uid="{00000000-0005-0000-0000-0000C1980000}"/>
    <cellStyle name="Output 3 2 8 2 2" xfId="39104" xr:uid="{00000000-0005-0000-0000-0000C2980000}"/>
    <cellStyle name="Output 3 2 8 3" xfId="39105" xr:uid="{00000000-0005-0000-0000-0000C3980000}"/>
    <cellStyle name="Output 3 2 9" xfId="39106" xr:uid="{00000000-0005-0000-0000-0000C4980000}"/>
    <cellStyle name="Output 3 2 9 2" xfId="39107" xr:uid="{00000000-0005-0000-0000-0000C5980000}"/>
    <cellStyle name="Output 3 2 9 2 2" xfId="39108" xr:uid="{00000000-0005-0000-0000-0000C6980000}"/>
    <cellStyle name="Output 3 2 9 3" xfId="39109" xr:uid="{00000000-0005-0000-0000-0000C7980000}"/>
    <cellStyle name="Output 3 20" xfId="39110" xr:uid="{00000000-0005-0000-0000-0000C8980000}"/>
    <cellStyle name="Output 3 20 2" xfId="39111" xr:uid="{00000000-0005-0000-0000-0000C9980000}"/>
    <cellStyle name="Output 3 20 2 2" xfId="39112" xr:uid="{00000000-0005-0000-0000-0000CA980000}"/>
    <cellStyle name="Output 3 20 3" xfId="39113" xr:uid="{00000000-0005-0000-0000-0000CB980000}"/>
    <cellStyle name="Output 3 21" xfId="39114" xr:uid="{00000000-0005-0000-0000-0000CC980000}"/>
    <cellStyle name="Output 3 21 2" xfId="39115" xr:uid="{00000000-0005-0000-0000-0000CD980000}"/>
    <cellStyle name="Output 3 21 2 2" xfId="39116" xr:uid="{00000000-0005-0000-0000-0000CE980000}"/>
    <cellStyle name="Output 3 21 3" xfId="39117" xr:uid="{00000000-0005-0000-0000-0000CF980000}"/>
    <cellStyle name="Output 3 22" xfId="39118" xr:uid="{00000000-0005-0000-0000-0000D0980000}"/>
    <cellStyle name="Output 3 22 2" xfId="39119" xr:uid="{00000000-0005-0000-0000-0000D1980000}"/>
    <cellStyle name="Output 3 23" xfId="39120" xr:uid="{00000000-0005-0000-0000-0000D2980000}"/>
    <cellStyle name="Output 3 24" xfId="39121" xr:uid="{00000000-0005-0000-0000-0000D3980000}"/>
    <cellStyle name="Output 3 25" xfId="39122" xr:uid="{00000000-0005-0000-0000-0000D4980000}"/>
    <cellStyle name="Output 3 26" xfId="39123" xr:uid="{00000000-0005-0000-0000-0000D5980000}"/>
    <cellStyle name="Output 3 27" xfId="39124" xr:uid="{00000000-0005-0000-0000-0000D6980000}"/>
    <cellStyle name="Output 3 3" xfId="39125" xr:uid="{00000000-0005-0000-0000-0000D7980000}"/>
    <cellStyle name="Output 3 3 10" xfId="39126" xr:uid="{00000000-0005-0000-0000-0000D8980000}"/>
    <cellStyle name="Output 3 3 10 2" xfId="39127" xr:uid="{00000000-0005-0000-0000-0000D9980000}"/>
    <cellStyle name="Output 3 3 10 2 2" xfId="39128" xr:uid="{00000000-0005-0000-0000-0000DA980000}"/>
    <cellStyle name="Output 3 3 10 3" xfId="39129" xr:uid="{00000000-0005-0000-0000-0000DB980000}"/>
    <cellStyle name="Output 3 3 11" xfId="39130" xr:uid="{00000000-0005-0000-0000-0000DC980000}"/>
    <cellStyle name="Output 3 3 11 2" xfId="39131" xr:uid="{00000000-0005-0000-0000-0000DD980000}"/>
    <cellStyle name="Output 3 3 11 2 2" xfId="39132" xr:uid="{00000000-0005-0000-0000-0000DE980000}"/>
    <cellStyle name="Output 3 3 11 3" xfId="39133" xr:uid="{00000000-0005-0000-0000-0000DF980000}"/>
    <cellStyle name="Output 3 3 12" xfId="39134" xr:uid="{00000000-0005-0000-0000-0000E0980000}"/>
    <cellStyle name="Output 3 3 12 2" xfId="39135" xr:uid="{00000000-0005-0000-0000-0000E1980000}"/>
    <cellStyle name="Output 3 3 12 2 2" xfId="39136" xr:uid="{00000000-0005-0000-0000-0000E2980000}"/>
    <cellStyle name="Output 3 3 12 3" xfId="39137" xr:uid="{00000000-0005-0000-0000-0000E3980000}"/>
    <cellStyle name="Output 3 3 13" xfId="39138" xr:uid="{00000000-0005-0000-0000-0000E4980000}"/>
    <cellStyle name="Output 3 3 13 2" xfId="39139" xr:uid="{00000000-0005-0000-0000-0000E5980000}"/>
    <cellStyle name="Output 3 3 13 2 2" xfId="39140" xr:uid="{00000000-0005-0000-0000-0000E6980000}"/>
    <cellStyle name="Output 3 3 13 3" xfId="39141" xr:uid="{00000000-0005-0000-0000-0000E7980000}"/>
    <cellStyle name="Output 3 3 14" xfId="39142" xr:uid="{00000000-0005-0000-0000-0000E8980000}"/>
    <cellStyle name="Output 3 3 14 2" xfId="39143" xr:uid="{00000000-0005-0000-0000-0000E9980000}"/>
    <cellStyle name="Output 3 3 14 2 2" xfId="39144" xr:uid="{00000000-0005-0000-0000-0000EA980000}"/>
    <cellStyle name="Output 3 3 14 3" xfId="39145" xr:uid="{00000000-0005-0000-0000-0000EB980000}"/>
    <cellStyle name="Output 3 3 15" xfId="39146" xr:uid="{00000000-0005-0000-0000-0000EC980000}"/>
    <cellStyle name="Output 3 3 15 2" xfId="39147" xr:uid="{00000000-0005-0000-0000-0000ED980000}"/>
    <cellStyle name="Output 3 3 15 2 2" xfId="39148" xr:uid="{00000000-0005-0000-0000-0000EE980000}"/>
    <cellStyle name="Output 3 3 15 3" xfId="39149" xr:uid="{00000000-0005-0000-0000-0000EF980000}"/>
    <cellStyle name="Output 3 3 16" xfId="39150" xr:uid="{00000000-0005-0000-0000-0000F0980000}"/>
    <cellStyle name="Output 3 3 16 2" xfId="39151" xr:uid="{00000000-0005-0000-0000-0000F1980000}"/>
    <cellStyle name="Output 3 3 16 2 2" xfId="39152" xr:uid="{00000000-0005-0000-0000-0000F2980000}"/>
    <cellStyle name="Output 3 3 16 3" xfId="39153" xr:uid="{00000000-0005-0000-0000-0000F3980000}"/>
    <cellStyle name="Output 3 3 17" xfId="39154" xr:uid="{00000000-0005-0000-0000-0000F4980000}"/>
    <cellStyle name="Output 3 3 17 2" xfId="39155" xr:uid="{00000000-0005-0000-0000-0000F5980000}"/>
    <cellStyle name="Output 3 3 17 2 2" xfId="39156" xr:uid="{00000000-0005-0000-0000-0000F6980000}"/>
    <cellStyle name="Output 3 3 17 3" xfId="39157" xr:uid="{00000000-0005-0000-0000-0000F7980000}"/>
    <cellStyle name="Output 3 3 18" xfId="39158" xr:uid="{00000000-0005-0000-0000-0000F8980000}"/>
    <cellStyle name="Output 3 3 18 2" xfId="39159" xr:uid="{00000000-0005-0000-0000-0000F9980000}"/>
    <cellStyle name="Output 3 3 19" xfId="39160" xr:uid="{00000000-0005-0000-0000-0000FA980000}"/>
    <cellStyle name="Output 3 3 2" xfId="39161" xr:uid="{00000000-0005-0000-0000-0000FB980000}"/>
    <cellStyle name="Output 3 3 2 10" xfId="39162" xr:uid="{00000000-0005-0000-0000-0000FC980000}"/>
    <cellStyle name="Output 3 3 2 10 2" xfId="39163" xr:uid="{00000000-0005-0000-0000-0000FD980000}"/>
    <cellStyle name="Output 3 3 2 10 2 2" xfId="39164" xr:uid="{00000000-0005-0000-0000-0000FE980000}"/>
    <cellStyle name="Output 3 3 2 10 3" xfId="39165" xr:uid="{00000000-0005-0000-0000-0000FF980000}"/>
    <cellStyle name="Output 3 3 2 11" xfId="39166" xr:uid="{00000000-0005-0000-0000-000000990000}"/>
    <cellStyle name="Output 3 3 2 11 2" xfId="39167" xr:uid="{00000000-0005-0000-0000-000001990000}"/>
    <cellStyle name="Output 3 3 2 11 2 2" xfId="39168" xr:uid="{00000000-0005-0000-0000-000002990000}"/>
    <cellStyle name="Output 3 3 2 11 3" xfId="39169" xr:uid="{00000000-0005-0000-0000-000003990000}"/>
    <cellStyle name="Output 3 3 2 12" xfId="39170" xr:uid="{00000000-0005-0000-0000-000004990000}"/>
    <cellStyle name="Output 3 3 2 12 2" xfId="39171" xr:uid="{00000000-0005-0000-0000-000005990000}"/>
    <cellStyle name="Output 3 3 2 12 2 2" xfId="39172" xr:uid="{00000000-0005-0000-0000-000006990000}"/>
    <cellStyle name="Output 3 3 2 12 3" xfId="39173" xr:uid="{00000000-0005-0000-0000-000007990000}"/>
    <cellStyle name="Output 3 3 2 13" xfId="39174" xr:uid="{00000000-0005-0000-0000-000008990000}"/>
    <cellStyle name="Output 3 3 2 13 2" xfId="39175" xr:uid="{00000000-0005-0000-0000-000009990000}"/>
    <cellStyle name="Output 3 3 2 13 2 2" xfId="39176" xr:uid="{00000000-0005-0000-0000-00000A990000}"/>
    <cellStyle name="Output 3 3 2 13 3" xfId="39177" xr:uid="{00000000-0005-0000-0000-00000B990000}"/>
    <cellStyle name="Output 3 3 2 14" xfId="39178" xr:uid="{00000000-0005-0000-0000-00000C990000}"/>
    <cellStyle name="Output 3 3 2 14 2" xfId="39179" xr:uid="{00000000-0005-0000-0000-00000D990000}"/>
    <cellStyle name="Output 3 3 2 14 2 2" xfId="39180" xr:uid="{00000000-0005-0000-0000-00000E990000}"/>
    <cellStyle name="Output 3 3 2 14 3" xfId="39181" xr:uid="{00000000-0005-0000-0000-00000F990000}"/>
    <cellStyle name="Output 3 3 2 15" xfId="39182" xr:uid="{00000000-0005-0000-0000-000010990000}"/>
    <cellStyle name="Output 3 3 2 15 2" xfId="39183" xr:uid="{00000000-0005-0000-0000-000011990000}"/>
    <cellStyle name="Output 3 3 2 15 2 2" xfId="39184" xr:uid="{00000000-0005-0000-0000-000012990000}"/>
    <cellStyle name="Output 3 3 2 15 3" xfId="39185" xr:uid="{00000000-0005-0000-0000-000013990000}"/>
    <cellStyle name="Output 3 3 2 16" xfId="39186" xr:uid="{00000000-0005-0000-0000-000014990000}"/>
    <cellStyle name="Output 3 3 2 16 2" xfId="39187" xr:uid="{00000000-0005-0000-0000-000015990000}"/>
    <cellStyle name="Output 3 3 2 16 2 2" xfId="39188" xr:uid="{00000000-0005-0000-0000-000016990000}"/>
    <cellStyle name="Output 3 3 2 16 3" xfId="39189" xr:uid="{00000000-0005-0000-0000-000017990000}"/>
    <cellStyle name="Output 3 3 2 17" xfId="39190" xr:uid="{00000000-0005-0000-0000-000018990000}"/>
    <cellStyle name="Output 3 3 2 17 2" xfId="39191" xr:uid="{00000000-0005-0000-0000-000019990000}"/>
    <cellStyle name="Output 3 3 2 17 2 2" xfId="39192" xr:uid="{00000000-0005-0000-0000-00001A990000}"/>
    <cellStyle name="Output 3 3 2 17 3" xfId="39193" xr:uid="{00000000-0005-0000-0000-00001B990000}"/>
    <cellStyle name="Output 3 3 2 18" xfId="39194" xr:uid="{00000000-0005-0000-0000-00001C990000}"/>
    <cellStyle name="Output 3 3 2 18 2" xfId="39195" xr:uid="{00000000-0005-0000-0000-00001D990000}"/>
    <cellStyle name="Output 3 3 2 18 2 2" xfId="39196" xr:uid="{00000000-0005-0000-0000-00001E990000}"/>
    <cellStyle name="Output 3 3 2 18 3" xfId="39197" xr:uid="{00000000-0005-0000-0000-00001F990000}"/>
    <cellStyle name="Output 3 3 2 19" xfId="39198" xr:uid="{00000000-0005-0000-0000-000020990000}"/>
    <cellStyle name="Output 3 3 2 19 2" xfId="39199" xr:uid="{00000000-0005-0000-0000-000021990000}"/>
    <cellStyle name="Output 3 3 2 19 2 2" xfId="39200" xr:uid="{00000000-0005-0000-0000-000022990000}"/>
    <cellStyle name="Output 3 3 2 19 3" xfId="39201" xr:uid="{00000000-0005-0000-0000-000023990000}"/>
    <cellStyle name="Output 3 3 2 2" xfId="39202" xr:uid="{00000000-0005-0000-0000-000024990000}"/>
    <cellStyle name="Output 3 3 2 2 2" xfId="39203" xr:uid="{00000000-0005-0000-0000-000025990000}"/>
    <cellStyle name="Output 3 3 2 2 2 2" xfId="39204" xr:uid="{00000000-0005-0000-0000-000026990000}"/>
    <cellStyle name="Output 3 3 2 2 2 2 2" xfId="39205" xr:uid="{00000000-0005-0000-0000-000027990000}"/>
    <cellStyle name="Output 3 3 2 2 2 3" xfId="39206" xr:uid="{00000000-0005-0000-0000-000028990000}"/>
    <cellStyle name="Output 3 3 2 2 2 4" xfId="39207" xr:uid="{00000000-0005-0000-0000-000029990000}"/>
    <cellStyle name="Output 3 3 2 2 3" xfId="39208" xr:uid="{00000000-0005-0000-0000-00002A990000}"/>
    <cellStyle name="Output 3 3 2 2 3 2" xfId="39209" xr:uid="{00000000-0005-0000-0000-00002B990000}"/>
    <cellStyle name="Output 3 3 2 2 4" xfId="39210" xr:uid="{00000000-0005-0000-0000-00002C990000}"/>
    <cellStyle name="Output 3 3 2 2 5" xfId="39211" xr:uid="{00000000-0005-0000-0000-00002D990000}"/>
    <cellStyle name="Output 3 3 2 20" xfId="39212" xr:uid="{00000000-0005-0000-0000-00002E990000}"/>
    <cellStyle name="Output 3 3 2 20 2" xfId="39213" xr:uid="{00000000-0005-0000-0000-00002F990000}"/>
    <cellStyle name="Output 3 3 2 20 2 2" xfId="39214" xr:uid="{00000000-0005-0000-0000-000030990000}"/>
    <cellStyle name="Output 3 3 2 20 3" xfId="39215" xr:uid="{00000000-0005-0000-0000-000031990000}"/>
    <cellStyle name="Output 3 3 2 21" xfId="39216" xr:uid="{00000000-0005-0000-0000-000032990000}"/>
    <cellStyle name="Output 3 3 2 21 2" xfId="39217" xr:uid="{00000000-0005-0000-0000-000033990000}"/>
    <cellStyle name="Output 3 3 2 22" xfId="39218" xr:uid="{00000000-0005-0000-0000-000034990000}"/>
    <cellStyle name="Output 3 3 2 23" xfId="39219" xr:uid="{00000000-0005-0000-0000-000035990000}"/>
    <cellStyle name="Output 3 3 2 3" xfId="39220" xr:uid="{00000000-0005-0000-0000-000036990000}"/>
    <cellStyle name="Output 3 3 2 3 2" xfId="39221" xr:uid="{00000000-0005-0000-0000-000037990000}"/>
    <cellStyle name="Output 3 3 2 3 2 2" xfId="39222" xr:uid="{00000000-0005-0000-0000-000038990000}"/>
    <cellStyle name="Output 3 3 2 3 2 3" xfId="39223" xr:uid="{00000000-0005-0000-0000-000039990000}"/>
    <cellStyle name="Output 3 3 2 3 3" xfId="39224" xr:uid="{00000000-0005-0000-0000-00003A990000}"/>
    <cellStyle name="Output 3 3 2 3 3 2" xfId="39225" xr:uid="{00000000-0005-0000-0000-00003B990000}"/>
    <cellStyle name="Output 3 3 2 3 4" xfId="39226" xr:uid="{00000000-0005-0000-0000-00003C990000}"/>
    <cellStyle name="Output 3 3 2 4" xfId="39227" xr:uid="{00000000-0005-0000-0000-00003D990000}"/>
    <cellStyle name="Output 3 3 2 4 2" xfId="39228" xr:uid="{00000000-0005-0000-0000-00003E990000}"/>
    <cellStyle name="Output 3 3 2 4 2 2" xfId="39229" xr:uid="{00000000-0005-0000-0000-00003F990000}"/>
    <cellStyle name="Output 3 3 2 4 3" xfId="39230" xr:uid="{00000000-0005-0000-0000-000040990000}"/>
    <cellStyle name="Output 3 3 2 4 4" xfId="39231" xr:uid="{00000000-0005-0000-0000-000041990000}"/>
    <cellStyle name="Output 3 3 2 5" xfId="39232" xr:uid="{00000000-0005-0000-0000-000042990000}"/>
    <cellStyle name="Output 3 3 2 5 2" xfId="39233" xr:uid="{00000000-0005-0000-0000-000043990000}"/>
    <cellStyle name="Output 3 3 2 5 2 2" xfId="39234" xr:uid="{00000000-0005-0000-0000-000044990000}"/>
    <cellStyle name="Output 3 3 2 5 3" xfId="39235" xr:uid="{00000000-0005-0000-0000-000045990000}"/>
    <cellStyle name="Output 3 3 2 5 4" xfId="39236" xr:uid="{00000000-0005-0000-0000-000046990000}"/>
    <cellStyle name="Output 3 3 2 6" xfId="39237" xr:uid="{00000000-0005-0000-0000-000047990000}"/>
    <cellStyle name="Output 3 3 2 6 2" xfId="39238" xr:uid="{00000000-0005-0000-0000-000048990000}"/>
    <cellStyle name="Output 3 3 2 6 2 2" xfId="39239" xr:uid="{00000000-0005-0000-0000-000049990000}"/>
    <cellStyle name="Output 3 3 2 6 3" xfId="39240" xr:uid="{00000000-0005-0000-0000-00004A990000}"/>
    <cellStyle name="Output 3 3 2 7" xfId="39241" xr:uid="{00000000-0005-0000-0000-00004B990000}"/>
    <cellStyle name="Output 3 3 2 7 2" xfId="39242" xr:uid="{00000000-0005-0000-0000-00004C990000}"/>
    <cellStyle name="Output 3 3 2 7 2 2" xfId="39243" xr:uid="{00000000-0005-0000-0000-00004D990000}"/>
    <cellStyle name="Output 3 3 2 7 3" xfId="39244" xr:uid="{00000000-0005-0000-0000-00004E990000}"/>
    <cellStyle name="Output 3 3 2 8" xfId="39245" xr:uid="{00000000-0005-0000-0000-00004F990000}"/>
    <cellStyle name="Output 3 3 2 8 2" xfId="39246" xr:uid="{00000000-0005-0000-0000-000050990000}"/>
    <cellStyle name="Output 3 3 2 8 2 2" xfId="39247" xr:uid="{00000000-0005-0000-0000-000051990000}"/>
    <cellStyle name="Output 3 3 2 8 3" xfId="39248" xr:uid="{00000000-0005-0000-0000-000052990000}"/>
    <cellStyle name="Output 3 3 2 9" xfId="39249" xr:uid="{00000000-0005-0000-0000-000053990000}"/>
    <cellStyle name="Output 3 3 2 9 2" xfId="39250" xr:uid="{00000000-0005-0000-0000-000054990000}"/>
    <cellStyle name="Output 3 3 2 9 2 2" xfId="39251" xr:uid="{00000000-0005-0000-0000-000055990000}"/>
    <cellStyle name="Output 3 3 2 9 3" xfId="39252" xr:uid="{00000000-0005-0000-0000-000056990000}"/>
    <cellStyle name="Output 3 3 20" xfId="39253" xr:uid="{00000000-0005-0000-0000-000057990000}"/>
    <cellStyle name="Output 3 3 3" xfId="39254" xr:uid="{00000000-0005-0000-0000-000058990000}"/>
    <cellStyle name="Output 3 3 3 2" xfId="39255" xr:uid="{00000000-0005-0000-0000-000059990000}"/>
    <cellStyle name="Output 3 3 3 2 2" xfId="39256" xr:uid="{00000000-0005-0000-0000-00005A990000}"/>
    <cellStyle name="Output 3 3 3 2 2 2" xfId="39257" xr:uid="{00000000-0005-0000-0000-00005B990000}"/>
    <cellStyle name="Output 3 3 3 2 3" xfId="39258" xr:uid="{00000000-0005-0000-0000-00005C990000}"/>
    <cellStyle name="Output 3 3 3 2 4" xfId="39259" xr:uid="{00000000-0005-0000-0000-00005D990000}"/>
    <cellStyle name="Output 3 3 3 3" xfId="39260" xr:uid="{00000000-0005-0000-0000-00005E990000}"/>
    <cellStyle name="Output 3 3 3 3 2" xfId="39261" xr:uid="{00000000-0005-0000-0000-00005F990000}"/>
    <cellStyle name="Output 3 3 3 4" xfId="39262" xr:uid="{00000000-0005-0000-0000-000060990000}"/>
    <cellStyle name="Output 3 3 3 5" xfId="39263" xr:uid="{00000000-0005-0000-0000-000061990000}"/>
    <cellStyle name="Output 3 3 4" xfId="39264" xr:uid="{00000000-0005-0000-0000-000062990000}"/>
    <cellStyle name="Output 3 3 4 2" xfId="39265" xr:uid="{00000000-0005-0000-0000-000063990000}"/>
    <cellStyle name="Output 3 3 4 2 2" xfId="39266" xr:uid="{00000000-0005-0000-0000-000064990000}"/>
    <cellStyle name="Output 3 3 4 2 3" xfId="39267" xr:uid="{00000000-0005-0000-0000-000065990000}"/>
    <cellStyle name="Output 3 3 4 3" xfId="39268" xr:uid="{00000000-0005-0000-0000-000066990000}"/>
    <cellStyle name="Output 3 3 4 3 2" xfId="39269" xr:uid="{00000000-0005-0000-0000-000067990000}"/>
    <cellStyle name="Output 3 3 4 4" xfId="39270" xr:uid="{00000000-0005-0000-0000-000068990000}"/>
    <cellStyle name="Output 3 3 5" xfId="39271" xr:uid="{00000000-0005-0000-0000-000069990000}"/>
    <cellStyle name="Output 3 3 5 2" xfId="39272" xr:uid="{00000000-0005-0000-0000-00006A990000}"/>
    <cellStyle name="Output 3 3 5 2 2" xfId="39273" xr:uid="{00000000-0005-0000-0000-00006B990000}"/>
    <cellStyle name="Output 3 3 5 2 3" xfId="39274" xr:uid="{00000000-0005-0000-0000-00006C990000}"/>
    <cellStyle name="Output 3 3 5 3" xfId="39275" xr:uid="{00000000-0005-0000-0000-00006D990000}"/>
    <cellStyle name="Output 3 3 5 4" xfId="39276" xr:uid="{00000000-0005-0000-0000-00006E990000}"/>
    <cellStyle name="Output 3 3 6" xfId="39277" xr:uid="{00000000-0005-0000-0000-00006F990000}"/>
    <cellStyle name="Output 3 3 6 2" xfId="39278" xr:uid="{00000000-0005-0000-0000-000070990000}"/>
    <cellStyle name="Output 3 3 6 2 2" xfId="39279" xr:uid="{00000000-0005-0000-0000-000071990000}"/>
    <cellStyle name="Output 3 3 6 3" xfId="39280" xr:uid="{00000000-0005-0000-0000-000072990000}"/>
    <cellStyle name="Output 3 3 6 4" xfId="39281" xr:uid="{00000000-0005-0000-0000-000073990000}"/>
    <cellStyle name="Output 3 3 7" xfId="39282" xr:uid="{00000000-0005-0000-0000-000074990000}"/>
    <cellStyle name="Output 3 3 7 2" xfId="39283" xr:uid="{00000000-0005-0000-0000-000075990000}"/>
    <cellStyle name="Output 3 3 7 2 2" xfId="39284" xr:uid="{00000000-0005-0000-0000-000076990000}"/>
    <cellStyle name="Output 3 3 7 3" xfId="39285" xr:uid="{00000000-0005-0000-0000-000077990000}"/>
    <cellStyle name="Output 3 3 8" xfId="39286" xr:uid="{00000000-0005-0000-0000-000078990000}"/>
    <cellStyle name="Output 3 3 8 2" xfId="39287" xr:uid="{00000000-0005-0000-0000-000079990000}"/>
    <cellStyle name="Output 3 3 8 2 2" xfId="39288" xr:uid="{00000000-0005-0000-0000-00007A990000}"/>
    <cellStyle name="Output 3 3 8 3" xfId="39289" xr:uid="{00000000-0005-0000-0000-00007B990000}"/>
    <cellStyle name="Output 3 3 9" xfId="39290" xr:uid="{00000000-0005-0000-0000-00007C990000}"/>
    <cellStyle name="Output 3 3 9 2" xfId="39291" xr:uid="{00000000-0005-0000-0000-00007D990000}"/>
    <cellStyle name="Output 3 3 9 2 2" xfId="39292" xr:uid="{00000000-0005-0000-0000-00007E990000}"/>
    <cellStyle name="Output 3 3 9 3" xfId="39293" xr:uid="{00000000-0005-0000-0000-00007F990000}"/>
    <cellStyle name="Output 3 4" xfId="39294" xr:uid="{00000000-0005-0000-0000-000080990000}"/>
    <cellStyle name="Output 3 4 10" xfId="39295" xr:uid="{00000000-0005-0000-0000-000081990000}"/>
    <cellStyle name="Output 3 4 10 2" xfId="39296" xr:uid="{00000000-0005-0000-0000-000082990000}"/>
    <cellStyle name="Output 3 4 10 2 2" xfId="39297" xr:uid="{00000000-0005-0000-0000-000083990000}"/>
    <cellStyle name="Output 3 4 10 3" xfId="39298" xr:uid="{00000000-0005-0000-0000-000084990000}"/>
    <cellStyle name="Output 3 4 11" xfId="39299" xr:uid="{00000000-0005-0000-0000-000085990000}"/>
    <cellStyle name="Output 3 4 11 2" xfId="39300" xr:uid="{00000000-0005-0000-0000-000086990000}"/>
    <cellStyle name="Output 3 4 11 2 2" xfId="39301" xr:uid="{00000000-0005-0000-0000-000087990000}"/>
    <cellStyle name="Output 3 4 11 3" xfId="39302" xr:uid="{00000000-0005-0000-0000-000088990000}"/>
    <cellStyle name="Output 3 4 12" xfId="39303" xr:uid="{00000000-0005-0000-0000-000089990000}"/>
    <cellStyle name="Output 3 4 12 2" xfId="39304" xr:uid="{00000000-0005-0000-0000-00008A990000}"/>
    <cellStyle name="Output 3 4 12 2 2" xfId="39305" xr:uid="{00000000-0005-0000-0000-00008B990000}"/>
    <cellStyle name="Output 3 4 12 3" xfId="39306" xr:uid="{00000000-0005-0000-0000-00008C990000}"/>
    <cellStyle name="Output 3 4 13" xfId="39307" xr:uid="{00000000-0005-0000-0000-00008D990000}"/>
    <cellStyle name="Output 3 4 13 2" xfId="39308" xr:uid="{00000000-0005-0000-0000-00008E990000}"/>
    <cellStyle name="Output 3 4 13 2 2" xfId="39309" xr:uid="{00000000-0005-0000-0000-00008F990000}"/>
    <cellStyle name="Output 3 4 13 3" xfId="39310" xr:uid="{00000000-0005-0000-0000-000090990000}"/>
    <cellStyle name="Output 3 4 14" xfId="39311" xr:uid="{00000000-0005-0000-0000-000091990000}"/>
    <cellStyle name="Output 3 4 14 2" xfId="39312" xr:uid="{00000000-0005-0000-0000-000092990000}"/>
    <cellStyle name="Output 3 4 14 2 2" xfId="39313" xr:uid="{00000000-0005-0000-0000-000093990000}"/>
    <cellStyle name="Output 3 4 14 3" xfId="39314" xr:uid="{00000000-0005-0000-0000-000094990000}"/>
    <cellStyle name="Output 3 4 15" xfId="39315" xr:uid="{00000000-0005-0000-0000-000095990000}"/>
    <cellStyle name="Output 3 4 15 2" xfId="39316" xr:uid="{00000000-0005-0000-0000-000096990000}"/>
    <cellStyle name="Output 3 4 15 2 2" xfId="39317" xr:uid="{00000000-0005-0000-0000-000097990000}"/>
    <cellStyle name="Output 3 4 15 3" xfId="39318" xr:uid="{00000000-0005-0000-0000-000098990000}"/>
    <cellStyle name="Output 3 4 16" xfId="39319" xr:uid="{00000000-0005-0000-0000-000099990000}"/>
    <cellStyle name="Output 3 4 16 2" xfId="39320" xr:uid="{00000000-0005-0000-0000-00009A990000}"/>
    <cellStyle name="Output 3 4 16 2 2" xfId="39321" xr:uid="{00000000-0005-0000-0000-00009B990000}"/>
    <cellStyle name="Output 3 4 16 3" xfId="39322" xr:uid="{00000000-0005-0000-0000-00009C990000}"/>
    <cellStyle name="Output 3 4 17" xfId="39323" xr:uid="{00000000-0005-0000-0000-00009D990000}"/>
    <cellStyle name="Output 3 4 17 2" xfId="39324" xr:uid="{00000000-0005-0000-0000-00009E990000}"/>
    <cellStyle name="Output 3 4 17 2 2" xfId="39325" xr:uid="{00000000-0005-0000-0000-00009F990000}"/>
    <cellStyle name="Output 3 4 17 3" xfId="39326" xr:uid="{00000000-0005-0000-0000-0000A0990000}"/>
    <cellStyle name="Output 3 4 18" xfId="39327" xr:uid="{00000000-0005-0000-0000-0000A1990000}"/>
    <cellStyle name="Output 3 4 18 2" xfId="39328" xr:uid="{00000000-0005-0000-0000-0000A2990000}"/>
    <cellStyle name="Output 3 4 19" xfId="39329" xr:uid="{00000000-0005-0000-0000-0000A3990000}"/>
    <cellStyle name="Output 3 4 2" xfId="39330" xr:uid="{00000000-0005-0000-0000-0000A4990000}"/>
    <cellStyle name="Output 3 4 2 10" xfId="39331" xr:uid="{00000000-0005-0000-0000-0000A5990000}"/>
    <cellStyle name="Output 3 4 2 10 2" xfId="39332" xr:uid="{00000000-0005-0000-0000-0000A6990000}"/>
    <cellStyle name="Output 3 4 2 10 2 2" xfId="39333" xr:uid="{00000000-0005-0000-0000-0000A7990000}"/>
    <cellStyle name="Output 3 4 2 10 3" xfId="39334" xr:uid="{00000000-0005-0000-0000-0000A8990000}"/>
    <cellStyle name="Output 3 4 2 11" xfId="39335" xr:uid="{00000000-0005-0000-0000-0000A9990000}"/>
    <cellStyle name="Output 3 4 2 11 2" xfId="39336" xr:uid="{00000000-0005-0000-0000-0000AA990000}"/>
    <cellStyle name="Output 3 4 2 11 2 2" xfId="39337" xr:uid="{00000000-0005-0000-0000-0000AB990000}"/>
    <cellStyle name="Output 3 4 2 11 3" xfId="39338" xr:uid="{00000000-0005-0000-0000-0000AC990000}"/>
    <cellStyle name="Output 3 4 2 12" xfId="39339" xr:uid="{00000000-0005-0000-0000-0000AD990000}"/>
    <cellStyle name="Output 3 4 2 12 2" xfId="39340" xr:uid="{00000000-0005-0000-0000-0000AE990000}"/>
    <cellStyle name="Output 3 4 2 12 2 2" xfId="39341" xr:uid="{00000000-0005-0000-0000-0000AF990000}"/>
    <cellStyle name="Output 3 4 2 12 3" xfId="39342" xr:uid="{00000000-0005-0000-0000-0000B0990000}"/>
    <cellStyle name="Output 3 4 2 13" xfId="39343" xr:uid="{00000000-0005-0000-0000-0000B1990000}"/>
    <cellStyle name="Output 3 4 2 13 2" xfId="39344" xr:uid="{00000000-0005-0000-0000-0000B2990000}"/>
    <cellStyle name="Output 3 4 2 13 2 2" xfId="39345" xr:uid="{00000000-0005-0000-0000-0000B3990000}"/>
    <cellStyle name="Output 3 4 2 13 3" xfId="39346" xr:uid="{00000000-0005-0000-0000-0000B4990000}"/>
    <cellStyle name="Output 3 4 2 14" xfId="39347" xr:uid="{00000000-0005-0000-0000-0000B5990000}"/>
    <cellStyle name="Output 3 4 2 14 2" xfId="39348" xr:uid="{00000000-0005-0000-0000-0000B6990000}"/>
    <cellStyle name="Output 3 4 2 14 2 2" xfId="39349" xr:uid="{00000000-0005-0000-0000-0000B7990000}"/>
    <cellStyle name="Output 3 4 2 14 3" xfId="39350" xr:uid="{00000000-0005-0000-0000-0000B8990000}"/>
    <cellStyle name="Output 3 4 2 15" xfId="39351" xr:uid="{00000000-0005-0000-0000-0000B9990000}"/>
    <cellStyle name="Output 3 4 2 15 2" xfId="39352" xr:uid="{00000000-0005-0000-0000-0000BA990000}"/>
    <cellStyle name="Output 3 4 2 15 2 2" xfId="39353" xr:uid="{00000000-0005-0000-0000-0000BB990000}"/>
    <cellStyle name="Output 3 4 2 15 3" xfId="39354" xr:uid="{00000000-0005-0000-0000-0000BC990000}"/>
    <cellStyle name="Output 3 4 2 16" xfId="39355" xr:uid="{00000000-0005-0000-0000-0000BD990000}"/>
    <cellStyle name="Output 3 4 2 16 2" xfId="39356" xr:uid="{00000000-0005-0000-0000-0000BE990000}"/>
    <cellStyle name="Output 3 4 2 16 2 2" xfId="39357" xr:uid="{00000000-0005-0000-0000-0000BF990000}"/>
    <cellStyle name="Output 3 4 2 16 3" xfId="39358" xr:uid="{00000000-0005-0000-0000-0000C0990000}"/>
    <cellStyle name="Output 3 4 2 17" xfId="39359" xr:uid="{00000000-0005-0000-0000-0000C1990000}"/>
    <cellStyle name="Output 3 4 2 17 2" xfId="39360" xr:uid="{00000000-0005-0000-0000-0000C2990000}"/>
    <cellStyle name="Output 3 4 2 17 2 2" xfId="39361" xr:uid="{00000000-0005-0000-0000-0000C3990000}"/>
    <cellStyle name="Output 3 4 2 17 3" xfId="39362" xr:uid="{00000000-0005-0000-0000-0000C4990000}"/>
    <cellStyle name="Output 3 4 2 18" xfId="39363" xr:uid="{00000000-0005-0000-0000-0000C5990000}"/>
    <cellStyle name="Output 3 4 2 18 2" xfId="39364" xr:uid="{00000000-0005-0000-0000-0000C6990000}"/>
    <cellStyle name="Output 3 4 2 18 2 2" xfId="39365" xr:uid="{00000000-0005-0000-0000-0000C7990000}"/>
    <cellStyle name="Output 3 4 2 18 3" xfId="39366" xr:uid="{00000000-0005-0000-0000-0000C8990000}"/>
    <cellStyle name="Output 3 4 2 19" xfId="39367" xr:uid="{00000000-0005-0000-0000-0000C9990000}"/>
    <cellStyle name="Output 3 4 2 19 2" xfId="39368" xr:uid="{00000000-0005-0000-0000-0000CA990000}"/>
    <cellStyle name="Output 3 4 2 19 2 2" xfId="39369" xr:uid="{00000000-0005-0000-0000-0000CB990000}"/>
    <cellStyle name="Output 3 4 2 19 3" xfId="39370" xr:uid="{00000000-0005-0000-0000-0000CC990000}"/>
    <cellStyle name="Output 3 4 2 2" xfId="39371" xr:uid="{00000000-0005-0000-0000-0000CD990000}"/>
    <cellStyle name="Output 3 4 2 2 2" xfId="39372" xr:uid="{00000000-0005-0000-0000-0000CE990000}"/>
    <cellStyle name="Output 3 4 2 2 2 2" xfId="39373" xr:uid="{00000000-0005-0000-0000-0000CF990000}"/>
    <cellStyle name="Output 3 4 2 2 2 2 2" xfId="39374" xr:uid="{00000000-0005-0000-0000-0000D0990000}"/>
    <cellStyle name="Output 3 4 2 2 2 3" xfId="39375" xr:uid="{00000000-0005-0000-0000-0000D1990000}"/>
    <cellStyle name="Output 3 4 2 2 2 4" xfId="39376" xr:uid="{00000000-0005-0000-0000-0000D2990000}"/>
    <cellStyle name="Output 3 4 2 2 3" xfId="39377" xr:uid="{00000000-0005-0000-0000-0000D3990000}"/>
    <cellStyle name="Output 3 4 2 2 3 2" xfId="39378" xr:uid="{00000000-0005-0000-0000-0000D4990000}"/>
    <cellStyle name="Output 3 4 2 2 4" xfId="39379" xr:uid="{00000000-0005-0000-0000-0000D5990000}"/>
    <cellStyle name="Output 3 4 2 2 5" xfId="39380" xr:uid="{00000000-0005-0000-0000-0000D6990000}"/>
    <cellStyle name="Output 3 4 2 20" xfId="39381" xr:uid="{00000000-0005-0000-0000-0000D7990000}"/>
    <cellStyle name="Output 3 4 2 20 2" xfId="39382" xr:uid="{00000000-0005-0000-0000-0000D8990000}"/>
    <cellStyle name="Output 3 4 2 20 2 2" xfId="39383" xr:uid="{00000000-0005-0000-0000-0000D9990000}"/>
    <cellStyle name="Output 3 4 2 20 3" xfId="39384" xr:uid="{00000000-0005-0000-0000-0000DA990000}"/>
    <cellStyle name="Output 3 4 2 21" xfId="39385" xr:uid="{00000000-0005-0000-0000-0000DB990000}"/>
    <cellStyle name="Output 3 4 2 21 2" xfId="39386" xr:uid="{00000000-0005-0000-0000-0000DC990000}"/>
    <cellStyle name="Output 3 4 2 22" xfId="39387" xr:uid="{00000000-0005-0000-0000-0000DD990000}"/>
    <cellStyle name="Output 3 4 2 23" xfId="39388" xr:uid="{00000000-0005-0000-0000-0000DE990000}"/>
    <cellStyle name="Output 3 4 2 3" xfId="39389" xr:uid="{00000000-0005-0000-0000-0000DF990000}"/>
    <cellStyle name="Output 3 4 2 3 2" xfId="39390" xr:uid="{00000000-0005-0000-0000-0000E0990000}"/>
    <cellStyle name="Output 3 4 2 3 2 2" xfId="39391" xr:uid="{00000000-0005-0000-0000-0000E1990000}"/>
    <cellStyle name="Output 3 4 2 3 2 3" xfId="39392" xr:uid="{00000000-0005-0000-0000-0000E2990000}"/>
    <cellStyle name="Output 3 4 2 3 3" xfId="39393" xr:uid="{00000000-0005-0000-0000-0000E3990000}"/>
    <cellStyle name="Output 3 4 2 3 3 2" xfId="39394" xr:uid="{00000000-0005-0000-0000-0000E4990000}"/>
    <cellStyle name="Output 3 4 2 3 4" xfId="39395" xr:uid="{00000000-0005-0000-0000-0000E5990000}"/>
    <cellStyle name="Output 3 4 2 4" xfId="39396" xr:uid="{00000000-0005-0000-0000-0000E6990000}"/>
    <cellStyle name="Output 3 4 2 4 2" xfId="39397" xr:uid="{00000000-0005-0000-0000-0000E7990000}"/>
    <cellStyle name="Output 3 4 2 4 2 2" xfId="39398" xr:uid="{00000000-0005-0000-0000-0000E8990000}"/>
    <cellStyle name="Output 3 4 2 4 3" xfId="39399" xr:uid="{00000000-0005-0000-0000-0000E9990000}"/>
    <cellStyle name="Output 3 4 2 4 4" xfId="39400" xr:uid="{00000000-0005-0000-0000-0000EA990000}"/>
    <cellStyle name="Output 3 4 2 5" xfId="39401" xr:uid="{00000000-0005-0000-0000-0000EB990000}"/>
    <cellStyle name="Output 3 4 2 5 2" xfId="39402" xr:uid="{00000000-0005-0000-0000-0000EC990000}"/>
    <cellStyle name="Output 3 4 2 5 2 2" xfId="39403" xr:uid="{00000000-0005-0000-0000-0000ED990000}"/>
    <cellStyle name="Output 3 4 2 5 3" xfId="39404" xr:uid="{00000000-0005-0000-0000-0000EE990000}"/>
    <cellStyle name="Output 3 4 2 5 4" xfId="39405" xr:uid="{00000000-0005-0000-0000-0000EF990000}"/>
    <cellStyle name="Output 3 4 2 6" xfId="39406" xr:uid="{00000000-0005-0000-0000-0000F0990000}"/>
    <cellStyle name="Output 3 4 2 6 2" xfId="39407" xr:uid="{00000000-0005-0000-0000-0000F1990000}"/>
    <cellStyle name="Output 3 4 2 6 2 2" xfId="39408" xr:uid="{00000000-0005-0000-0000-0000F2990000}"/>
    <cellStyle name="Output 3 4 2 6 3" xfId="39409" xr:uid="{00000000-0005-0000-0000-0000F3990000}"/>
    <cellStyle name="Output 3 4 2 7" xfId="39410" xr:uid="{00000000-0005-0000-0000-0000F4990000}"/>
    <cellStyle name="Output 3 4 2 7 2" xfId="39411" xr:uid="{00000000-0005-0000-0000-0000F5990000}"/>
    <cellStyle name="Output 3 4 2 7 2 2" xfId="39412" xr:uid="{00000000-0005-0000-0000-0000F6990000}"/>
    <cellStyle name="Output 3 4 2 7 3" xfId="39413" xr:uid="{00000000-0005-0000-0000-0000F7990000}"/>
    <cellStyle name="Output 3 4 2 8" xfId="39414" xr:uid="{00000000-0005-0000-0000-0000F8990000}"/>
    <cellStyle name="Output 3 4 2 8 2" xfId="39415" xr:uid="{00000000-0005-0000-0000-0000F9990000}"/>
    <cellStyle name="Output 3 4 2 8 2 2" xfId="39416" xr:uid="{00000000-0005-0000-0000-0000FA990000}"/>
    <cellStyle name="Output 3 4 2 8 3" xfId="39417" xr:uid="{00000000-0005-0000-0000-0000FB990000}"/>
    <cellStyle name="Output 3 4 2 9" xfId="39418" xr:uid="{00000000-0005-0000-0000-0000FC990000}"/>
    <cellStyle name="Output 3 4 2 9 2" xfId="39419" xr:uid="{00000000-0005-0000-0000-0000FD990000}"/>
    <cellStyle name="Output 3 4 2 9 2 2" xfId="39420" xr:uid="{00000000-0005-0000-0000-0000FE990000}"/>
    <cellStyle name="Output 3 4 2 9 3" xfId="39421" xr:uid="{00000000-0005-0000-0000-0000FF990000}"/>
    <cellStyle name="Output 3 4 20" xfId="39422" xr:uid="{00000000-0005-0000-0000-0000009A0000}"/>
    <cellStyle name="Output 3 4 3" xfId="39423" xr:uid="{00000000-0005-0000-0000-0000019A0000}"/>
    <cellStyle name="Output 3 4 3 2" xfId="39424" xr:uid="{00000000-0005-0000-0000-0000029A0000}"/>
    <cellStyle name="Output 3 4 3 2 2" xfId="39425" xr:uid="{00000000-0005-0000-0000-0000039A0000}"/>
    <cellStyle name="Output 3 4 3 2 2 2" xfId="39426" xr:uid="{00000000-0005-0000-0000-0000049A0000}"/>
    <cellStyle name="Output 3 4 3 2 3" xfId="39427" xr:uid="{00000000-0005-0000-0000-0000059A0000}"/>
    <cellStyle name="Output 3 4 3 2 4" xfId="39428" xr:uid="{00000000-0005-0000-0000-0000069A0000}"/>
    <cellStyle name="Output 3 4 3 3" xfId="39429" xr:uid="{00000000-0005-0000-0000-0000079A0000}"/>
    <cellStyle name="Output 3 4 3 3 2" xfId="39430" xr:uid="{00000000-0005-0000-0000-0000089A0000}"/>
    <cellStyle name="Output 3 4 3 4" xfId="39431" xr:uid="{00000000-0005-0000-0000-0000099A0000}"/>
    <cellStyle name="Output 3 4 3 5" xfId="39432" xr:uid="{00000000-0005-0000-0000-00000A9A0000}"/>
    <cellStyle name="Output 3 4 4" xfId="39433" xr:uid="{00000000-0005-0000-0000-00000B9A0000}"/>
    <cellStyle name="Output 3 4 4 2" xfId="39434" xr:uid="{00000000-0005-0000-0000-00000C9A0000}"/>
    <cellStyle name="Output 3 4 4 2 2" xfId="39435" xr:uid="{00000000-0005-0000-0000-00000D9A0000}"/>
    <cellStyle name="Output 3 4 4 2 3" xfId="39436" xr:uid="{00000000-0005-0000-0000-00000E9A0000}"/>
    <cellStyle name="Output 3 4 4 3" xfId="39437" xr:uid="{00000000-0005-0000-0000-00000F9A0000}"/>
    <cellStyle name="Output 3 4 4 3 2" xfId="39438" xr:uid="{00000000-0005-0000-0000-0000109A0000}"/>
    <cellStyle name="Output 3 4 4 4" xfId="39439" xr:uid="{00000000-0005-0000-0000-0000119A0000}"/>
    <cellStyle name="Output 3 4 5" xfId="39440" xr:uid="{00000000-0005-0000-0000-0000129A0000}"/>
    <cellStyle name="Output 3 4 5 2" xfId="39441" xr:uid="{00000000-0005-0000-0000-0000139A0000}"/>
    <cellStyle name="Output 3 4 5 2 2" xfId="39442" xr:uid="{00000000-0005-0000-0000-0000149A0000}"/>
    <cellStyle name="Output 3 4 5 2 3" xfId="39443" xr:uid="{00000000-0005-0000-0000-0000159A0000}"/>
    <cellStyle name="Output 3 4 5 3" xfId="39444" xr:uid="{00000000-0005-0000-0000-0000169A0000}"/>
    <cellStyle name="Output 3 4 5 4" xfId="39445" xr:uid="{00000000-0005-0000-0000-0000179A0000}"/>
    <cellStyle name="Output 3 4 6" xfId="39446" xr:uid="{00000000-0005-0000-0000-0000189A0000}"/>
    <cellStyle name="Output 3 4 6 2" xfId="39447" xr:uid="{00000000-0005-0000-0000-0000199A0000}"/>
    <cellStyle name="Output 3 4 6 2 2" xfId="39448" xr:uid="{00000000-0005-0000-0000-00001A9A0000}"/>
    <cellStyle name="Output 3 4 6 3" xfId="39449" xr:uid="{00000000-0005-0000-0000-00001B9A0000}"/>
    <cellStyle name="Output 3 4 6 4" xfId="39450" xr:uid="{00000000-0005-0000-0000-00001C9A0000}"/>
    <cellStyle name="Output 3 4 7" xfId="39451" xr:uid="{00000000-0005-0000-0000-00001D9A0000}"/>
    <cellStyle name="Output 3 4 7 2" xfId="39452" xr:uid="{00000000-0005-0000-0000-00001E9A0000}"/>
    <cellStyle name="Output 3 4 7 2 2" xfId="39453" xr:uid="{00000000-0005-0000-0000-00001F9A0000}"/>
    <cellStyle name="Output 3 4 7 3" xfId="39454" xr:uid="{00000000-0005-0000-0000-0000209A0000}"/>
    <cellStyle name="Output 3 4 8" xfId="39455" xr:uid="{00000000-0005-0000-0000-0000219A0000}"/>
    <cellStyle name="Output 3 4 8 2" xfId="39456" xr:uid="{00000000-0005-0000-0000-0000229A0000}"/>
    <cellStyle name="Output 3 4 8 2 2" xfId="39457" xr:uid="{00000000-0005-0000-0000-0000239A0000}"/>
    <cellStyle name="Output 3 4 8 3" xfId="39458" xr:uid="{00000000-0005-0000-0000-0000249A0000}"/>
    <cellStyle name="Output 3 4 9" xfId="39459" xr:uid="{00000000-0005-0000-0000-0000259A0000}"/>
    <cellStyle name="Output 3 4 9 2" xfId="39460" xr:uid="{00000000-0005-0000-0000-0000269A0000}"/>
    <cellStyle name="Output 3 4 9 2 2" xfId="39461" xr:uid="{00000000-0005-0000-0000-0000279A0000}"/>
    <cellStyle name="Output 3 4 9 3" xfId="39462" xr:uid="{00000000-0005-0000-0000-0000289A0000}"/>
    <cellStyle name="Output 3 5" xfId="39463" xr:uid="{00000000-0005-0000-0000-0000299A0000}"/>
    <cellStyle name="Output 3 5 10" xfId="39464" xr:uid="{00000000-0005-0000-0000-00002A9A0000}"/>
    <cellStyle name="Output 3 5 10 2" xfId="39465" xr:uid="{00000000-0005-0000-0000-00002B9A0000}"/>
    <cellStyle name="Output 3 5 10 2 2" xfId="39466" xr:uid="{00000000-0005-0000-0000-00002C9A0000}"/>
    <cellStyle name="Output 3 5 10 3" xfId="39467" xr:uid="{00000000-0005-0000-0000-00002D9A0000}"/>
    <cellStyle name="Output 3 5 11" xfId="39468" xr:uid="{00000000-0005-0000-0000-00002E9A0000}"/>
    <cellStyle name="Output 3 5 11 2" xfId="39469" xr:uid="{00000000-0005-0000-0000-00002F9A0000}"/>
    <cellStyle name="Output 3 5 11 2 2" xfId="39470" xr:uid="{00000000-0005-0000-0000-0000309A0000}"/>
    <cellStyle name="Output 3 5 11 3" xfId="39471" xr:uid="{00000000-0005-0000-0000-0000319A0000}"/>
    <cellStyle name="Output 3 5 12" xfId="39472" xr:uid="{00000000-0005-0000-0000-0000329A0000}"/>
    <cellStyle name="Output 3 5 12 2" xfId="39473" xr:uid="{00000000-0005-0000-0000-0000339A0000}"/>
    <cellStyle name="Output 3 5 12 2 2" xfId="39474" xr:uid="{00000000-0005-0000-0000-0000349A0000}"/>
    <cellStyle name="Output 3 5 12 3" xfId="39475" xr:uid="{00000000-0005-0000-0000-0000359A0000}"/>
    <cellStyle name="Output 3 5 13" xfId="39476" xr:uid="{00000000-0005-0000-0000-0000369A0000}"/>
    <cellStyle name="Output 3 5 13 2" xfId="39477" xr:uid="{00000000-0005-0000-0000-0000379A0000}"/>
    <cellStyle name="Output 3 5 13 2 2" xfId="39478" xr:uid="{00000000-0005-0000-0000-0000389A0000}"/>
    <cellStyle name="Output 3 5 13 3" xfId="39479" xr:uid="{00000000-0005-0000-0000-0000399A0000}"/>
    <cellStyle name="Output 3 5 14" xfId="39480" xr:uid="{00000000-0005-0000-0000-00003A9A0000}"/>
    <cellStyle name="Output 3 5 14 2" xfId="39481" xr:uid="{00000000-0005-0000-0000-00003B9A0000}"/>
    <cellStyle name="Output 3 5 14 2 2" xfId="39482" xr:uid="{00000000-0005-0000-0000-00003C9A0000}"/>
    <cellStyle name="Output 3 5 14 3" xfId="39483" xr:uid="{00000000-0005-0000-0000-00003D9A0000}"/>
    <cellStyle name="Output 3 5 15" xfId="39484" xr:uid="{00000000-0005-0000-0000-00003E9A0000}"/>
    <cellStyle name="Output 3 5 15 2" xfId="39485" xr:uid="{00000000-0005-0000-0000-00003F9A0000}"/>
    <cellStyle name="Output 3 5 15 2 2" xfId="39486" xr:uid="{00000000-0005-0000-0000-0000409A0000}"/>
    <cellStyle name="Output 3 5 15 3" xfId="39487" xr:uid="{00000000-0005-0000-0000-0000419A0000}"/>
    <cellStyle name="Output 3 5 16" xfId="39488" xr:uid="{00000000-0005-0000-0000-0000429A0000}"/>
    <cellStyle name="Output 3 5 16 2" xfId="39489" xr:uid="{00000000-0005-0000-0000-0000439A0000}"/>
    <cellStyle name="Output 3 5 16 2 2" xfId="39490" xr:uid="{00000000-0005-0000-0000-0000449A0000}"/>
    <cellStyle name="Output 3 5 16 3" xfId="39491" xr:uid="{00000000-0005-0000-0000-0000459A0000}"/>
    <cellStyle name="Output 3 5 17" xfId="39492" xr:uid="{00000000-0005-0000-0000-0000469A0000}"/>
    <cellStyle name="Output 3 5 17 2" xfId="39493" xr:uid="{00000000-0005-0000-0000-0000479A0000}"/>
    <cellStyle name="Output 3 5 17 2 2" xfId="39494" xr:uid="{00000000-0005-0000-0000-0000489A0000}"/>
    <cellStyle name="Output 3 5 17 3" xfId="39495" xr:uid="{00000000-0005-0000-0000-0000499A0000}"/>
    <cellStyle name="Output 3 5 18" xfId="39496" xr:uid="{00000000-0005-0000-0000-00004A9A0000}"/>
    <cellStyle name="Output 3 5 18 2" xfId="39497" xr:uid="{00000000-0005-0000-0000-00004B9A0000}"/>
    <cellStyle name="Output 3 5 18 2 2" xfId="39498" xr:uid="{00000000-0005-0000-0000-00004C9A0000}"/>
    <cellStyle name="Output 3 5 18 3" xfId="39499" xr:uid="{00000000-0005-0000-0000-00004D9A0000}"/>
    <cellStyle name="Output 3 5 19" xfId="39500" xr:uid="{00000000-0005-0000-0000-00004E9A0000}"/>
    <cellStyle name="Output 3 5 19 2" xfId="39501" xr:uid="{00000000-0005-0000-0000-00004F9A0000}"/>
    <cellStyle name="Output 3 5 19 2 2" xfId="39502" xr:uid="{00000000-0005-0000-0000-0000509A0000}"/>
    <cellStyle name="Output 3 5 19 3" xfId="39503" xr:uid="{00000000-0005-0000-0000-0000519A0000}"/>
    <cellStyle name="Output 3 5 2" xfId="39504" xr:uid="{00000000-0005-0000-0000-0000529A0000}"/>
    <cellStyle name="Output 3 5 2 10" xfId="39505" xr:uid="{00000000-0005-0000-0000-0000539A0000}"/>
    <cellStyle name="Output 3 5 2 10 2" xfId="39506" xr:uid="{00000000-0005-0000-0000-0000549A0000}"/>
    <cellStyle name="Output 3 5 2 10 2 2" xfId="39507" xr:uid="{00000000-0005-0000-0000-0000559A0000}"/>
    <cellStyle name="Output 3 5 2 10 3" xfId="39508" xr:uid="{00000000-0005-0000-0000-0000569A0000}"/>
    <cellStyle name="Output 3 5 2 11" xfId="39509" xr:uid="{00000000-0005-0000-0000-0000579A0000}"/>
    <cellStyle name="Output 3 5 2 11 2" xfId="39510" xr:uid="{00000000-0005-0000-0000-0000589A0000}"/>
    <cellStyle name="Output 3 5 2 11 2 2" xfId="39511" xr:uid="{00000000-0005-0000-0000-0000599A0000}"/>
    <cellStyle name="Output 3 5 2 11 3" xfId="39512" xr:uid="{00000000-0005-0000-0000-00005A9A0000}"/>
    <cellStyle name="Output 3 5 2 12" xfId="39513" xr:uid="{00000000-0005-0000-0000-00005B9A0000}"/>
    <cellStyle name="Output 3 5 2 12 2" xfId="39514" xr:uid="{00000000-0005-0000-0000-00005C9A0000}"/>
    <cellStyle name="Output 3 5 2 12 2 2" xfId="39515" xr:uid="{00000000-0005-0000-0000-00005D9A0000}"/>
    <cellStyle name="Output 3 5 2 12 3" xfId="39516" xr:uid="{00000000-0005-0000-0000-00005E9A0000}"/>
    <cellStyle name="Output 3 5 2 13" xfId="39517" xr:uid="{00000000-0005-0000-0000-00005F9A0000}"/>
    <cellStyle name="Output 3 5 2 13 2" xfId="39518" xr:uid="{00000000-0005-0000-0000-0000609A0000}"/>
    <cellStyle name="Output 3 5 2 13 2 2" xfId="39519" xr:uid="{00000000-0005-0000-0000-0000619A0000}"/>
    <cellStyle name="Output 3 5 2 13 3" xfId="39520" xr:uid="{00000000-0005-0000-0000-0000629A0000}"/>
    <cellStyle name="Output 3 5 2 14" xfId="39521" xr:uid="{00000000-0005-0000-0000-0000639A0000}"/>
    <cellStyle name="Output 3 5 2 14 2" xfId="39522" xr:uid="{00000000-0005-0000-0000-0000649A0000}"/>
    <cellStyle name="Output 3 5 2 14 2 2" xfId="39523" xr:uid="{00000000-0005-0000-0000-0000659A0000}"/>
    <cellStyle name="Output 3 5 2 14 3" xfId="39524" xr:uid="{00000000-0005-0000-0000-0000669A0000}"/>
    <cellStyle name="Output 3 5 2 15" xfId="39525" xr:uid="{00000000-0005-0000-0000-0000679A0000}"/>
    <cellStyle name="Output 3 5 2 15 2" xfId="39526" xr:uid="{00000000-0005-0000-0000-0000689A0000}"/>
    <cellStyle name="Output 3 5 2 15 2 2" xfId="39527" xr:uid="{00000000-0005-0000-0000-0000699A0000}"/>
    <cellStyle name="Output 3 5 2 15 3" xfId="39528" xr:uid="{00000000-0005-0000-0000-00006A9A0000}"/>
    <cellStyle name="Output 3 5 2 16" xfId="39529" xr:uid="{00000000-0005-0000-0000-00006B9A0000}"/>
    <cellStyle name="Output 3 5 2 16 2" xfId="39530" xr:uid="{00000000-0005-0000-0000-00006C9A0000}"/>
    <cellStyle name="Output 3 5 2 16 2 2" xfId="39531" xr:uid="{00000000-0005-0000-0000-00006D9A0000}"/>
    <cellStyle name="Output 3 5 2 16 3" xfId="39532" xr:uid="{00000000-0005-0000-0000-00006E9A0000}"/>
    <cellStyle name="Output 3 5 2 17" xfId="39533" xr:uid="{00000000-0005-0000-0000-00006F9A0000}"/>
    <cellStyle name="Output 3 5 2 17 2" xfId="39534" xr:uid="{00000000-0005-0000-0000-0000709A0000}"/>
    <cellStyle name="Output 3 5 2 17 2 2" xfId="39535" xr:uid="{00000000-0005-0000-0000-0000719A0000}"/>
    <cellStyle name="Output 3 5 2 17 3" xfId="39536" xr:uid="{00000000-0005-0000-0000-0000729A0000}"/>
    <cellStyle name="Output 3 5 2 18" xfId="39537" xr:uid="{00000000-0005-0000-0000-0000739A0000}"/>
    <cellStyle name="Output 3 5 2 18 2" xfId="39538" xr:uid="{00000000-0005-0000-0000-0000749A0000}"/>
    <cellStyle name="Output 3 5 2 18 2 2" xfId="39539" xr:uid="{00000000-0005-0000-0000-0000759A0000}"/>
    <cellStyle name="Output 3 5 2 18 3" xfId="39540" xr:uid="{00000000-0005-0000-0000-0000769A0000}"/>
    <cellStyle name="Output 3 5 2 19" xfId="39541" xr:uid="{00000000-0005-0000-0000-0000779A0000}"/>
    <cellStyle name="Output 3 5 2 19 2" xfId="39542" xr:uid="{00000000-0005-0000-0000-0000789A0000}"/>
    <cellStyle name="Output 3 5 2 19 2 2" xfId="39543" xr:uid="{00000000-0005-0000-0000-0000799A0000}"/>
    <cellStyle name="Output 3 5 2 19 3" xfId="39544" xr:uid="{00000000-0005-0000-0000-00007A9A0000}"/>
    <cellStyle name="Output 3 5 2 2" xfId="39545" xr:uid="{00000000-0005-0000-0000-00007B9A0000}"/>
    <cellStyle name="Output 3 5 2 2 2" xfId="39546" xr:uid="{00000000-0005-0000-0000-00007C9A0000}"/>
    <cellStyle name="Output 3 5 2 2 2 2" xfId="39547" xr:uid="{00000000-0005-0000-0000-00007D9A0000}"/>
    <cellStyle name="Output 3 5 2 2 2 3" xfId="39548" xr:uid="{00000000-0005-0000-0000-00007E9A0000}"/>
    <cellStyle name="Output 3 5 2 2 3" xfId="39549" xr:uid="{00000000-0005-0000-0000-00007F9A0000}"/>
    <cellStyle name="Output 3 5 2 2 3 2" xfId="39550" xr:uid="{00000000-0005-0000-0000-0000809A0000}"/>
    <cellStyle name="Output 3 5 2 2 4" xfId="39551" xr:uid="{00000000-0005-0000-0000-0000819A0000}"/>
    <cellStyle name="Output 3 5 2 20" xfId="39552" xr:uid="{00000000-0005-0000-0000-0000829A0000}"/>
    <cellStyle name="Output 3 5 2 20 2" xfId="39553" xr:uid="{00000000-0005-0000-0000-0000839A0000}"/>
    <cellStyle name="Output 3 5 2 20 2 2" xfId="39554" xr:uid="{00000000-0005-0000-0000-0000849A0000}"/>
    <cellStyle name="Output 3 5 2 20 3" xfId="39555" xr:uid="{00000000-0005-0000-0000-0000859A0000}"/>
    <cellStyle name="Output 3 5 2 21" xfId="39556" xr:uid="{00000000-0005-0000-0000-0000869A0000}"/>
    <cellStyle name="Output 3 5 2 21 2" xfId="39557" xr:uid="{00000000-0005-0000-0000-0000879A0000}"/>
    <cellStyle name="Output 3 5 2 22" xfId="39558" xr:uid="{00000000-0005-0000-0000-0000889A0000}"/>
    <cellStyle name="Output 3 5 2 23" xfId="39559" xr:uid="{00000000-0005-0000-0000-0000899A0000}"/>
    <cellStyle name="Output 3 5 2 3" xfId="39560" xr:uid="{00000000-0005-0000-0000-00008A9A0000}"/>
    <cellStyle name="Output 3 5 2 3 2" xfId="39561" xr:uid="{00000000-0005-0000-0000-00008B9A0000}"/>
    <cellStyle name="Output 3 5 2 3 2 2" xfId="39562" xr:uid="{00000000-0005-0000-0000-00008C9A0000}"/>
    <cellStyle name="Output 3 5 2 3 3" xfId="39563" xr:uid="{00000000-0005-0000-0000-00008D9A0000}"/>
    <cellStyle name="Output 3 5 2 3 4" xfId="39564" xr:uid="{00000000-0005-0000-0000-00008E9A0000}"/>
    <cellStyle name="Output 3 5 2 4" xfId="39565" xr:uid="{00000000-0005-0000-0000-00008F9A0000}"/>
    <cellStyle name="Output 3 5 2 4 2" xfId="39566" xr:uid="{00000000-0005-0000-0000-0000909A0000}"/>
    <cellStyle name="Output 3 5 2 4 2 2" xfId="39567" xr:uid="{00000000-0005-0000-0000-0000919A0000}"/>
    <cellStyle name="Output 3 5 2 4 3" xfId="39568" xr:uid="{00000000-0005-0000-0000-0000929A0000}"/>
    <cellStyle name="Output 3 5 2 4 4" xfId="39569" xr:uid="{00000000-0005-0000-0000-0000939A0000}"/>
    <cellStyle name="Output 3 5 2 5" xfId="39570" xr:uid="{00000000-0005-0000-0000-0000949A0000}"/>
    <cellStyle name="Output 3 5 2 5 2" xfId="39571" xr:uid="{00000000-0005-0000-0000-0000959A0000}"/>
    <cellStyle name="Output 3 5 2 5 2 2" xfId="39572" xr:uid="{00000000-0005-0000-0000-0000969A0000}"/>
    <cellStyle name="Output 3 5 2 5 3" xfId="39573" xr:uid="{00000000-0005-0000-0000-0000979A0000}"/>
    <cellStyle name="Output 3 5 2 6" xfId="39574" xr:uid="{00000000-0005-0000-0000-0000989A0000}"/>
    <cellStyle name="Output 3 5 2 6 2" xfId="39575" xr:uid="{00000000-0005-0000-0000-0000999A0000}"/>
    <cellStyle name="Output 3 5 2 6 2 2" xfId="39576" xr:uid="{00000000-0005-0000-0000-00009A9A0000}"/>
    <cellStyle name="Output 3 5 2 6 3" xfId="39577" xr:uid="{00000000-0005-0000-0000-00009B9A0000}"/>
    <cellStyle name="Output 3 5 2 7" xfId="39578" xr:uid="{00000000-0005-0000-0000-00009C9A0000}"/>
    <cellStyle name="Output 3 5 2 7 2" xfId="39579" xr:uid="{00000000-0005-0000-0000-00009D9A0000}"/>
    <cellStyle name="Output 3 5 2 7 2 2" xfId="39580" xr:uid="{00000000-0005-0000-0000-00009E9A0000}"/>
    <cellStyle name="Output 3 5 2 7 3" xfId="39581" xr:uid="{00000000-0005-0000-0000-00009F9A0000}"/>
    <cellStyle name="Output 3 5 2 8" xfId="39582" xr:uid="{00000000-0005-0000-0000-0000A09A0000}"/>
    <cellStyle name="Output 3 5 2 8 2" xfId="39583" xr:uid="{00000000-0005-0000-0000-0000A19A0000}"/>
    <cellStyle name="Output 3 5 2 8 2 2" xfId="39584" xr:uid="{00000000-0005-0000-0000-0000A29A0000}"/>
    <cellStyle name="Output 3 5 2 8 3" xfId="39585" xr:uid="{00000000-0005-0000-0000-0000A39A0000}"/>
    <cellStyle name="Output 3 5 2 9" xfId="39586" xr:uid="{00000000-0005-0000-0000-0000A49A0000}"/>
    <cellStyle name="Output 3 5 2 9 2" xfId="39587" xr:uid="{00000000-0005-0000-0000-0000A59A0000}"/>
    <cellStyle name="Output 3 5 2 9 2 2" xfId="39588" xr:uid="{00000000-0005-0000-0000-0000A69A0000}"/>
    <cellStyle name="Output 3 5 2 9 3" xfId="39589" xr:uid="{00000000-0005-0000-0000-0000A79A0000}"/>
    <cellStyle name="Output 3 5 20" xfId="39590" xr:uid="{00000000-0005-0000-0000-0000A89A0000}"/>
    <cellStyle name="Output 3 5 20 2" xfId="39591" xr:uid="{00000000-0005-0000-0000-0000A99A0000}"/>
    <cellStyle name="Output 3 5 20 2 2" xfId="39592" xr:uid="{00000000-0005-0000-0000-0000AA9A0000}"/>
    <cellStyle name="Output 3 5 20 3" xfId="39593" xr:uid="{00000000-0005-0000-0000-0000AB9A0000}"/>
    <cellStyle name="Output 3 5 21" xfId="39594" xr:uid="{00000000-0005-0000-0000-0000AC9A0000}"/>
    <cellStyle name="Output 3 5 21 2" xfId="39595" xr:uid="{00000000-0005-0000-0000-0000AD9A0000}"/>
    <cellStyle name="Output 3 5 21 2 2" xfId="39596" xr:uid="{00000000-0005-0000-0000-0000AE9A0000}"/>
    <cellStyle name="Output 3 5 21 3" xfId="39597" xr:uid="{00000000-0005-0000-0000-0000AF9A0000}"/>
    <cellStyle name="Output 3 5 22" xfId="39598" xr:uid="{00000000-0005-0000-0000-0000B09A0000}"/>
    <cellStyle name="Output 3 5 22 2" xfId="39599" xr:uid="{00000000-0005-0000-0000-0000B19A0000}"/>
    <cellStyle name="Output 3 5 23" xfId="39600" xr:uid="{00000000-0005-0000-0000-0000B29A0000}"/>
    <cellStyle name="Output 3 5 24" xfId="39601" xr:uid="{00000000-0005-0000-0000-0000B39A0000}"/>
    <cellStyle name="Output 3 5 3" xfId="39602" xr:uid="{00000000-0005-0000-0000-0000B49A0000}"/>
    <cellStyle name="Output 3 5 3 2" xfId="39603" xr:uid="{00000000-0005-0000-0000-0000B59A0000}"/>
    <cellStyle name="Output 3 5 3 2 2" xfId="39604" xr:uid="{00000000-0005-0000-0000-0000B69A0000}"/>
    <cellStyle name="Output 3 5 3 2 3" xfId="39605" xr:uid="{00000000-0005-0000-0000-0000B79A0000}"/>
    <cellStyle name="Output 3 5 3 3" xfId="39606" xr:uid="{00000000-0005-0000-0000-0000B89A0000}"/>
    <cellStyle name="Output 3 5 3 3 2" xfId="39607" xr:uid="{00000000-0005-0000-0000-0000B99A0000}"/>
    <cellStyle name="Output 3 5 3 4" xfId="39608" xr:uid="{00000000-0005-0000-0000-0000BA9A0000}"/>
    <cellStyle name="Output 3 5 4" xfId="39609" xr:uid="{00000000-0005-0000-0000-0000BB9A0000}"/>
    <cellStyle name="Output 3 5 4 2" xfId="39610" xr:uid="{00000000-0005-0000-0000-0000BC9A0000}"/>
    <cellStyle name="Output 3 5 4 2 2" xfId="39611" xr:uid="{00000000-0005-0000-0000-0000BD9A0000}"/>
    <cellStyle name="Output 3 5 4 3" xfId="39612" xr:uid="{00000000-0005-0000-0000-0000BE9A0000}"/>
    <cellStyle name="Output 3 5 4 4" xfId="39613" xr:uid="{00000000-0005-0000-0000-0000BF9A0000}"/>
    <cellStyle name="Output 3 5 5" xfId="39614" xr:uid="{00000000-0005-0000-0000-0000C09A0000}"/>
    <cellStyle name="Output 3 5 5 2" xfId="39615" xr:uid="{00000000-0005-0000-0000-0000C19A0000}"/>
    <cellStyle name="Output 3 5 5 2 2" xfId="39616" xr:uid="{00000000-0005-0000-0000-0000C29A0000}"/>
    <cellStyle name="Output 3 5 5 3" xfId="39617" xr:uid="{00000000-0005-0000-0000-0000C39A0000}"/>
    <cellStyle name="Output 3 5 5 4" xfId="39618" xr:uid="{00000000-0005-0000-0000-0000C49A0000}"/>
    <cellStyle name="Output 3 5 6" xfId="39619" xr:uid="{00000000-0005-0000-0000-0000C59A0000}"/>
    <cellStyle name="Output 3 5 6 2" xfId="39620" xr:uid="{00000000-0005-0000-0000-0000C69A0000}"/>
    <cellStyle name="Output 3 5 6 2 2" xfId="39621" xr:uid="{00000000-0005-0000-0000-0000C79A0000}"/>
    <cellStyle name="Output 3 5 6 3" xfId="39622" xr:uid="{00000000-0005-0000-0000-0000C89A0000}"/>
    <cellStyle name="Output 3 5 7" xfId="39623" xr:uid="{00000000-0005-0000-0000-0000C99A0000}"/>
    <cellStyle name="Output 3 5 7 2" xfId="39624" xr:uid="{00000000-0005-0000-0000-0000CA9A0000}"/>
    <cellStyle name="Output 3 5 7 2 2" xfId="39625" xr:uid="{00000000-0005-0000-0000-0000CB9A0000}"/>
    <cellStyle name="Output 3 5 7 3" xfId="39626" xr:uid="{00000000-0005-0000-0000-0000CC9A0000}"/>
    <cellStyle name="Output 3 5 8" xfId="39627" xr:uid="{00000000-0005-0000-0000-0000CD9A0000}"/>
    <cellStyle name="Output 3 5 8 2" xfId="39628" xr:uid="{00000000-0005-0000-0000-0000CE9A0000}"/>
    <cellStyle name="Output 3 5 8 2 2" xfId="39629" xr:uid="{00000000-0005-0000-0000-0000CF9A0000}"/>
    <cellStyle name="Output 3 5 8 3" xfId="39630" xr:uid="{00000000-0005-0000-0000-0000D09A0000}"/>
    <cellStyle name="Output 3 5 9" xfId="39631" xr:uid="{00000000-0005-0000-0000-0000D19A0000}"/>
    <cellStyle name="Output 3 5 9 2" xfId="39632" xr:uid="{00000000-0005-0000-0000-0000D29A0000}"/>
    <cellStyle name="Output 3 5 9 2 2" xfId="39633" xr:uid="{00000000-0005-0000-0000-0000D39A0000}"/>
    <cellStyle name="Output 3 5 9 3" xfId="39634" xr:uid="{00000000-0005-0000-0000-0000D49A0000}"/>
    <cellStyle name="Output 3 6" xfId="39635" xr:uid="{00000000-0005-0000-0000-0000D59A0000}"/>
    <cellStyle name="Output 3 6 10" xfId="39636" xr:uid="{00000000-0005-0000-0000-0000D69A0000}"/>
    <cellStyle name="Output 3 6 10 2" xfId="39637" xr:uid="{00000000-0005-0000-0000-0000D79A0000}"/>
    <cellStyle name="Output 3 6 10 2 2" xfId="39638" xr:uid="{00000000-0005-0000-0000-0000D89A0000}"/>
    <cellStyle name="Output 3 6 10 3" xfId="39639" xr:uid="{00000000-0005-0000-0000-0000D99A0000}"/>
    <cellStyle name="Output 3 6 11" xfId="39640" xr:uid="{00000000-0005-0000-0000-0000DA9A0000}"/>
    <cellStyle name="Output 3 6 11 2" xfId="39641" xr:uid="{00000000-0005-0000-0000-0000DB9A0000}"/>
    <cellStyle name="Output 3 6 11 2 2" xfId="39642" xr:uid="{00000000-0005-0000-0000-0000DC9A0000}"/>
    <cellStyle name="Output 3 6 11 3" xfId="39643" xr:uid="{00000000-0005-0000-0000-0000DD9A0000}"/>
    <cellStyle name="Output 3 6 12" xfId="39644" xr:uid="{00000000-0005-0000-0000-0000DE9A0000}"/>
    <cellStyle name="Output 3 6 12 2" xfId="39645" xr:uid="{00000000-0005-0000-0000-0000DF9A0000}"/>
    <cellStyle name="Output 3 6 12 2 2" xfId="39646" xr:uid="{00000000-0005-0000-0000-0000E09A0000}"/>
    <cellStyle name="Output 3 6 12 3" xfId="39647" xr:uid="{00000000-0005-0000-0000-0000E19A0000}"/>
    <cellStyle name="Output 3 6 13" xfId="39648" xr:uid="{00000000-0005-0000-0000-0000E29A0000}"/>
    <cellStyle name="Output 3 6 13 2" xfId="39649" xr:uid="{00000000-0005-0000-0000-0000E39A0000}"/>
    <cellStyle name="Output 3 6 13 2 2" xfId="39650" xr:uid="{00000000-0005-0000-0000-0000E49A0000}"/>
    <cellStyle name="Output 3 6 13 3" xfId="39651" xr:uid="{00000000-0005-0000-0000-0000E59A0000}"/>
    <cellStyle name="Output 3 6 14" xfId="39652" xr:uid="{00000000-0005-0000-0000-0000E69A0000}"/>
    <cellStyle name="Output 3 6 14 2" xfId="39653" xr:uid="{00000000-0005-0000-0000-0000E79A0000}"/>
    <cellStyle name="Output 3 6 14 2 2" xfId="39654" xr:uid="{00000000-0005-0000-0000-0000E89A0000}"/>
    <cellStyle name="Output 3 6 14 3" xfId="39655" xr:uid="{00000000-0005-0000-0000-0000E99A0000}"/>
    <cellStyle name="Output 3 6 15" xfId="39656" xr:uid="{00000000-0005-0000-0000-0000EA9A0000}"/>
    <cellStyle name="Output 3 6 15 2" xfId="39657" xr:uid="{00000000-0005-0000-0000-0000EB9A0000}"/>
    <cellStyle name="Output 3 6 15 2 2" xfId="39658" xr:uid="{00000000-0005-0000-0000-0000EC9A0000}"/>
    <cellStyle name="Output 3 6 15 3" xfId="39659" xr:uid="{00000000-0005-0000-0000-0000ED9A0000}"/>
    <cellStyle name="Output 3 6 16" xfId="39660" xr:uid="{00000000-0005-0000-0000-0000EE9A0000}"/>
    <cellStyle name="Output 3 6 16 2" xfId="39661" xr:uid="{00000000-0005-0000-0000-0000EF9A0000}"/>
    <cellStyle name="Output 3 6 16 2 2" xfId="39662" xr:uid="{00000000-0005-0000-0000-0000F09A0000}"/>
    <cellStyle name="Output 3 6 16 3" xfId="39663" xr:uid="{00000000-0005-0000-0000-0000F19A0000}"/>
    <cellStyle name="Output 3 6 17" xfId="39664" xr:uid="{00000000-0005-0000-0000-0000F29A0000}"/>
    <cellStyle name="Output 3 6 17 2" xfId="39665" xr:uid="{00000000-0005-0000-0000-0000F39A0000}"/>
    <cellStyle name="Output 3 6 17 2 2" xfId="39666" xr:uid="{00000000-0005-0000-0000-0000F49A0000}"/>
    <cellStyle name="Output 3 6 17 3" xfId="39667" xr:uid="{00000000-0005-0000-0000-0000F59A0000}"/>
    <cellStyle name="Output 3 6 18" xfId="39668" xr:uid="{00000000-0005-0000-0000-0000F69A0000}"/>
    <cellStyle name="Output 3 6 18 2" xfId="39669" xr:uid="{00000000-0005-0000-0000-0000F79A0000}"/>
    <cellStyle name="Output 3 6 18 2 2" xfId="39670" xr:uid="{00000000-0005-0000-0000-0000F89A0000}"/>
    <cellStyle name="Output 3 6 18 3" xfId="39671" xr:uid="{00000000-0005-0000-0000-0000F99A0000}"/>
    <cellStyle name="Output 3 6 19" xfId="39672" xr:uid="{00000000-0005-0000-0000-0000FA9A0000}"/>
    <cellStyle name="Output 3 6 19 2" xfId="39673" xr:uid="{00000000-0005-0000-0000-0000FB9A0000}"/>
    <cellStyle name="Output 3 6 19 2 2" xfId="39674" xr:uid="{00000000-0005-0000-0000-0000FC9A0000}"/>
    <cellStyle name="Output 3 6 19 3" xfId="39675" xr:uid="{00000000-0005-0000-0000-0000FD9A0000}"/>
    <cellStyle name="Output 3 6 2" xfId="39676" xr:uid="{00000000-0005-0000-0000-0000FE9A0000}"/>
    <cellStyle name="Output 3 6 2 2" xfId="39677" xr:uid="{00000000-0005-0000-0000-0000FF9A0000}"/>
    <cellStyle name="Output 3 6 2 2 2" xfId="39678" xr:uid="{00000000-0005-0000-0000-0000009B0000}"/>
    <cellStyle name="Output 3 6 2 2 3" xfId="39679" xr:uid="{00000000-0005-0000-0000-0000019B0000}"/>
    <cellStyle name="Output 3 6 2 3" xfId="39680" xr:uid="{00000000-0005-0000-0000-0000029B0000}"/>
    <cellStyle name="Output 3 6 2 3 2" xfId="39681" xr:uid="{00000000-0005-0000-0000-0000039B0000}"/>
    <cellStyle name="Output 3 6 2 4" xfId="39682" xr:uid="{00000000-0005-0000-0000-0000049B0000}"/>
    <cellStyle name="Output 3 6 20" xfId="39683" xr:uid="{00000000-0005-0000-0000-0000059B0000}"/>
    <cellStyle name="Output 3 6 20 2" xfId="39684" xr:uid="{00000000-0005-0000-0000-0000069B0000}"/>
    <cellStyle name="Output 3 6 20 2 2" xfId="39685" xr:uid="{00000000-0005-0000-0000-0000079B0000}"/>
    <cellStyle name="Output 3 6 20 3" xfId="39686" xr:uid="{00000000-0005-0000-0000-0000089B0000}"/>
    <cellStyle name="Output 3 6 21" xfId="39687" xr:uid="{00000000-0005-0000-0000-0000099B0000}"/>
    <cellStyle name="Output 3 6 21 2" xfId="39688" xr:uid="{00000000-0005-0000-0000-00000A9B0000}"/>
    <cellStyle name="Output 3 6 22" xfId="39689" xr:uid="{00000000-0005-0000-0000-00000B9B0000}"/>
    <cellStyle name="Output 3 6 23" xfId="39690" xr:uid="{00000000-0005-0000-0000-00000C9B0000}"/>
    <cellStyle name="Output 3 6 3" xfId="39691" xr:uid="{00000000-0005-0000-0000-00000D9B0000}"/>
    <cellStyle name="Output 3 6 3 2" xfId="39692" xr:uid="{00000000-0005-0000-0000-00000E9B0000}"/>
    <cellStyle name="Output 3 6 3 2 2" xfId="39693" xr:uid="{00000000-0005-0000-0000-00000F9B0000}"/>
    <cellStyle name="Output 3 6 3 3" xfId="39694" xr:uid="{00000000-0005-0000-0000-0000109B0000}"/>
    <cellStyle name="Output 3 6 3 4" xfId="39695" xr:uid="{00000000-0005-0000-0000-0000119B0000}"/>
    <cellStyle name="Output 3 6 4" xfId="39696" xr:uid="{00000000-0005-0000-0000-0000129B0000}"/>
    <cellStyle name="Output 3 6 4 2" xfId="39697" xr:uid="{00000000-0005-0000-0000-0000139B0000}"/>
    <cellStyle name="Output 3 6 4 2 2" xfId="39698" xr:uid="{00000000-0005-0000-0000-0000149B0000}"/>
    <cellStyle name="Output 3 6 4 3" xfId="39699" xr:uid="{00000000-0005-0000-0000-0000159B0000}"/>
    <cellStyle name="Output 3 6 4 4" xfId="39700" xr:uid="{00000000-0005-0000-0000-0000169B0000}"/>
    <cellStyle name="Output 3 6 5" xfId="39701" xr:uid="{00000000-0005-0000-0000-0000179B0000}"/>
    <cellStyle name="Output 3 6 5 2" xfId="39702" xr:uid="{00000000-0005-0000-0000-0000189B0000}"/>
    <cellStyle name="Output 3 6 5 2 2" xfId="39703" xr:uid="{00000000-0005-0000-0000-0000199B0000}"/>
    <cellStyle name="Output 3 6 5 3" xfId="39704" xr:uid="{00000000-0005-0000-0000-00001A9B0000}"/>
    <cellStyle name="Output 3 6 6" xfId="39705" xr:uid="{00000000-0005-0000-0000-00001B9B0000}"/>
    <cellStyle name="Output 3 6 6 2" xfId="39706" xr:uid="{00000000-0005-0000-0000-00001C9B0000}"/>
    <cellStyle name="Output 3 6 6 2 2" xfId="39707" xr:uid="{00000000-0005-0000-0000-00001D9B0000}"/>
    <cellStyle name="Output 3 6 6 3" xfId="39708" xr:uid="{00000000-0005-0000-0000-00001E9B0000}"/>
    <cellStyle name="Output 3 6 7" xfId="39709" xr:uid="{00000000-0005-0000-0000-00001F9B0000}"/>
    <cellStyle name="Output 3 6 7 2" xfId="39710" xr:uid="{00000000-0005-0000-0000-0000209B0000}"/>
    <cellStyle name="Output 3 6 7 2 2" xfId="39711" xr:uid="{00000000-0005-0000-0000-0000219B0000}"/>
    <cellStyle name="Output 3 6 7 3" xfId="39712" xr:uid="{00000000-0005-0000-0000-0000229B0000}"/>
    <cellStyle name="Output 3 6 8" xfId="39713" xr:uid="{00000000-0005-0000-0000-0000239B0000}"/>
    <cellStyle name="Output 3 6 8 2" xfId="39714" xr:uid="{00000000-0005-0000-0000-0000249B0000}"/>
    <cellStyle name="Output 3 6 8 2 2" xfId="39715" xr:uid="{00000000-0005-0000-0000-0000259B0000}"/>
    <cellStyle name="Output 3 6 8 3" xfId="39716" xr:uid="{00000000-0005-0000-0000-0000269B0000}"/>
    <cellStyle name="Output 3 6 9" xfId="39717" xr:uid="{00000000-0005-0000-0000-0000279B0000}"/>
    <cellStyle name="Output 3 6 9 2" xfId="39718" xr:uid="{00000000-0005-0000-0000-0000289B0000}"/>
    <cellStyle name="Output 3 6 9 2 2" xfId="39719" xr:uid="{00000000-0005-0000-0000-0000299B0000}"/>
    <cellStyle name="Output 3 6 9 3" xfId="39720" xr:uid="{00000000-0005-0000-0000-00002A9B0000}"/>
    <cellStyle name="Output 3 7" xfId="39721" xr:uid="{00000000-0005-0000-0000-00002B9B0000}"/>
    <cellStyle name="Output 3 7 2" xfId="39722" xr:uid="{00000000-0005-0000-0000-00002C9B0000}"/>
    <cellStyle name="Output 3 7 2 2" xfId="39723" xr:uid="{00000000-0005-0000-0000-00002D9B0000}"/>
    <cellStyle name="Output 3 7 2 3" xfId="39724" xr:uid="{00000000-0005-0000-0000-00002E9B0000}"/>
    <cellStyle name="Output 3 7 3" xfId="39725" xr:uid="{00000000-0005-0000-0000-00002F9B0000}"/>
    <cellStyle name="Output 3 7 3 2" xfId="39726" xr:uid="{00000000-0005-0000-0000-0000309B0000}"/>
    <cellStyle name="Output 3 7 4" xfId="39727" xr:uid="{00000000-0005-0000-0000-0000319B0000}"/>
    <cellStyle name="Output 3 8" xfId="39728" xr:uid="{00000000-0005-0000-0000-0000329B0000}"/>
    <cellStyle name="Output 3 8 2" xfId="39729" xr:uid="{00000000-0005-0000-0000-0000339B0000}"/>
    <cellStyle name="Output 3 8 2 2" xfId="39730" xr:uid="{00000000-0005-0000-0000-0000349B0000}"/>
    <cellStyle name="Output 3 8 2 3" xfId="39731" xr:uid="{00000000-0005-0000-0000-0000359B0000}"/>
    <cellStyle name="Output 3 8 3" xfId="39732" xr:uid="{00000000-0005-0000-0000-0000369B0000}"/>
    <cellStyle name="Output 3 8 4" xfId="39733" xr:uid="{00000000-0005-0000-0000-0000379B0000}"/>
    <cellStyle name="Output 3 9" xfId="39734" xr:uid="{00000000-0005-0000-0000-0000389B0000}"/>
    <cellStyle name="Output 3 9 2" xfId="39735" xr:uid="{00000000-0005-0000-0000-0000399B0000}"/>
    <cellStyle name="Output 3 9 2 2" xfId="39736" xr:uid="{00000000-0005-0000-0000-00003A9B0000}"/>
    <cellStyle name="Output 3 9 3" xfId="39737" xr:uid="{00000000-0005-0000-0000-00003B9B0000}"/>
    <cellStyle name="Output 3 9 4" xfId="39738" xr:uid="{00000000-0005-0000-0000-00003C9B0000}"/>
    <cellStyle name="Output 4" xfId="39739" xr:uid="{00000000-0005-0000-0000-00003D9B0000}"/>
    <cellStyle name="Output 4 10" xfId="39740" xr:uid="{00000000-0005-0000-0000-00003E9B0000}"/>
    <cellStyle name="Output 4 10 2" xfId="39741" xr:uid="{00000000-0005-0000-0000-00003F9B0000}"/>
    <cellStyle name="Output 4 10 2 2" xfId="39742" xr:uid="{00000000-0005-0000-0000-0000409B0000}"/>
    <cellStyle name="Output 4 10 3" xfId="39743" xr:uid="{00000000-0005-0000-0000-0000419B0000}"/>
    <cellStyle name="Output 4 11" xfId="39744" xr:uid="{00000000-0005-0000-0000-0000429B0000}"/>
    <cellStyle name="Output 4 11 2" xfId="39745" xr:uid="{00000000-0005-0000-0000-0000439B0000}"/>
    <cellStyle name="Output 4 11 2 2" xfId="39746" xr:uid="{00000000-0005-0000-0000-0000449B0000}"/>
    <cellStyle name="Output 4 11 3" xfId="39747" xr:uid="{00000000-0005-0000-0000-0000459B0000}"/>
    <cellStyle name="Output 4 12" xfId="39748" xr:uid="{00000000-0005-0000-0000-0000469B0000}"/>
    <cellStyle name="Output 4 12 2" xfId="39749" xr:uid="{00000000-0005-0000-0000-0000479B0000}"/>
    <cellStyle name="Output 4 12 2 2" xfId="39750" xr:uid="{00000000-0005-0000-0000-0000489B0000}"/>
    <cellStyle name="Output 4 12 3" xfId="39751" xr:uid="{00000000-0005-0000-0000-0000499B0000}"/>
    <cellStyle name="Output 4 13" xfId="39752" xr:uid="{00000000-0005-0000-0000-00004A9B0000}"/>
    <cellStyle name="Output 4 13 2" xfId="39753" xr:uid="{00000000-0005-0000-0000-00004B9B0000}"/>
    <cellStyle name="Output 4 13 2 2" xfId="39754" xr:uid="{00000000-0005-0000-0000-00004C9B0000}"/>
    <cellStyle name="Output 4 13 3" xfId="39755" xr:uid="{00000000-0005-0000-0000-00004D9B0000}"/>
    <cellStyle name="Output 4 14" xfId="39756" xr:uid="{00000000-0005-0000-0000-00004E9B0000}"/>
    <cellStyle name="Output 4 14 2" xfId="39757" xr:uid="{00000000-0005-0000-0000-00004F9B0000}"/>
    <cellStyle name="Output 4 14 2 2" xfId="39758" xr:uid="{00000000-0005-0000-0000-0000509B0000}"/>
    <cellStyle name="Output 4 14 3" xfId="39759" xr:uid="{00000000-0005-0000-0000-0000519B0000}"/>
    <cellStyle name="Output 4 15" xfId="39760" xr:uid="{00000000-0005-0000-0000-0000529B0000}"/>
    <cellStyle name="Output 4 15 2" xfId="39761" xr:uid="{00000000-0005-0000-0000-0000539B0000}"/>
    <cellStyle name="Output 4 15 2 2" xfId="39762" xr:uid="{00000000-0005-0000-0000-0000549B0000}"/>
    <cellStyle name="Output 4 15 3" xfId="39763" xr:uid="{00000000-0005-0000-0000-0000559B0000}"/>
    <cellStyle name="Output 4 16" xfId="39764" xr:uid="{00000000-0005-0000-0000-0000569B0000}"/>
    <cellStyle name="Output 4 16 2" xfId="39765" xr:uid="{00000000-0005-0000-0000-0000579B0000}"/>
    <cellStyle name="Output 4 16 2 2" xfId="39766" xr:uid="{00000000-0005-0000-0000-0000589B0000}"/>
    <cellStyle name="Output 4 16 3" xfId="39767" xr:uid="{00000000-0005-0000-0000-0000599B0000}"/>
    <cellStyle name="Output 4 17" xfId="39768" xr:uid="{00000000-0005-0000-0000-00005A9B0000}"/>
    <cellStyle name="Output 4 17 2" xfId="39769" xr:uid="{00000000-0005-0000-0000-00005B9B0000}"/>
    <cellStyle name="Output 4 17 2 2" xfId="39770" xr:uid="{00000000-0005-0000-0000-00005C9B0000}"/>
    <cellStyle name="Output 4 17 3" xfId="39771" xr:uid="{00000000-0005-0000-0000-00005D9B0000}"/>
    <cellStyle name="Output 4 18" xfId="39772" xr:uid="{00000000-0005-0000-0000-00005E9B0000}"/>
    <cellStyle name="Output 4 18 2" xfId="39773" xr:uid="{00000000-0005-0000-0000-00005F9B0000}"/>
    <cellStyle name="Output 4 18 2 2" xfId="39774" xr:uid="{00000000-0005-0000-0000-0000609B0000}"/>
    <cellStyle name="Output 4 18 3" xfId="39775" xr:uid="{00000000-0005-0000-0000-0000619B0000}"/>
    <cellStyle name="Output 4 19" xfId="39776" xr:uid="{00000000-0005-0000-0000-0000629B0000}"/>
    <cellStyle name="Output 4 19 2" xfId="39777" xr:uid="{00000000-0005-0000-0000-0000639B0000}"/>
    <cellStyle name="Output 4 19 2 2" xfId="39778" xr:uid="{00000000-0005-0000-0000-0000649B0000}"/>
    <cellStyle name="Output 4 19 3" xfId="39779" xr:uid="{00000000-0005-0000-0000-0000659B0000}"/>
    <cellStyle name="Output 4 2" xfId="39780" xr:uid="{00000000-0005-0000-0000-0000669B0000}"/>
    <cellStyle name="Output 4 2 10" xfId="39781" xr:uid="{00000000-0005-0000-0000-0000679B0000}"/>
    <cellStyle name="Output 4 2 10 2" xfId="39782" xr:uid="{00000000-0005-0000-0000-0000689B0000}"/>
    <cellStyle name="Output 4 2 10 2 2" xfId="39783" xr:uid="{00000000-0005-0000-0000-0000699B0000}"/>
    <cellStyle name="Output 4 2 10 3" xfId="39784" xr:uid="{00000000-0005-0000-0000-00006A9B0000}"/>
    <cellStyle name="Output 4 2 11" xfId="39785" xr:uid="{00000000-0005-0000-0000-00006B9B0000}"/>
    <cellStyle name="Output 4 2 11 2" xfId="39786" xr:uid="{00000000-0005-0000-0000-00006C9B0000}"/>
    <cellStyle name="Output 4 2 11 2 2" xfId="39787" xr:uid="{00000000-0005-0000-0000-00006D9B0000}"/>
    <cellStyle name="Output 4 2 11 3" xfId="39788" xr:uid="{00000000-0005-0000-0000-00006E9B0000}"/>
    <cellStyle name="Output 4 2 12" xfId="39789" xr:uid="{00000000-0005-0000-0000-00006F9B0000}"/>
    <cellStyle name="Output 4 2 12 2" xfId="39790" xr:uid="{00000000-0005-0000-0000-0000709B0000}"/>
    <cellStyle name="Output 4 2 12 2 2" xfId="39791" xr:uid="{00000000-0005-0000-0000-0000719B0000}"/>
    <cellStyle name="Output 4 2 12 3" xfId="39792" xr:uid="{00000000-0005-0000-0000-0000729B0000}"/>
    <cellStyle name="Output 4 2 13" xfId="39793" xr:uid="{00000000-0005-0000-0000-0000739B0000}"/>
    <cellStyle name="Output 4 2 13 2" xfId="39794" xr:uid="{00000000-0005-0000-0000-0000749B0000}"/>
    <cellStyle name="Output 4 2 13 2 2" xfId="39795" xr:uid="{00000000-0005-0000-0000-0000759B0000}"/>
    <cellStyle name="Output 4 2 13 3" xfId="39796" xr:uid="{00000000-0005-0000-0000-0000769B0000}"/>
    <cellStyle name="Output 4 2 14" xfId="39797" xr:uid="{00000000-0005-0000-0000-0000779B0000}"/>
    <cellStyle name="Output 4 2 14 2" xfId="39798" xr:uid="{00000000-0005-0000-0000-0000789B0000}"/>
    <cellStyle name="Output 4 2 14 2 2" xfId="39799" xr:uid="{00000000-0005-0000-0000-0000799B0000}"/>
    <cellStyle name="Output 4 2 14 3" xfId="39800" xr:uid="{00000000-0005-0000-0000-00007A9B0000}"/>
    <cellStyle name="Output 4 2 15" xfId="39801" xr:uid="{00000000-0005-0000-0000-00007B9B0000}"/>
    <cellStyle name="Output 4 2 15 2" xfId="39802" xr:uid="{00000000-0005-0000-0000-00007C9B0000}"/>
    <cellStyle name="Output 4 2 15 2 2" xfId="39803" xr:uid="{00000000-0005-0000-0000-00007D9B0000}"/>
    <cellStyle name="Output 4 2 15 3" xfId="39804" xr:uid="{00000000-0005-0000-0000-00007E9B0000}"/>
    <cellStyle name="Output 4 2 16" xfId="39805" xr:uid="{00000000-0005-0000-0000-00007F9B0000}"/>
    <cellStyle name="Output 4 2 16 2" xfId="39806" xr:uid="{00000000-0005-0000-0000-0000809B0000}"/>
    <cellStyle name="Output 4 2 16 2 2" xfId="39807" xr:uid="{00000000-0005-0000-0000-0000819B0000}"/>
    <cellStyle name="Output 4 2 16 3" xfId="39808" xr:uid="{00000000-0005-0000-0000-0000829B0000}"/>
    <cellStyle name="Output 4 2 17" xfId="39809" xr:uid="{00000000-0005-0000-0000-0000839B0000}"/>
    <cellStyle name="Output 4 2 17 2" xfId="39810" xr:uid="{00000000-0005-0000-0000-0000849B0000}"/>
    <cellStyle name="Output 4 2 17 2 2" xfId="39811" xr:uid="{00000000-0005-0000-0000-0000859B0000}"/>
    <cellStyle name="Output 4 2 17 3" xfId="39812" xr:uid="{00000000-0005-0000-0000-0000869B0000}"/>
    <cellStyle name="Output 4 2 18" xfId="39813" xr:uid="{00000000-0005-0000-0000-0000879B0000}"/>
    <cellStyle name="Output 4 2 18 2" xfId="39814" xr:uid="{00000000-0005-0000-0000-0000889B0000}"/>
    <cellStyle name="Output 4 2 18 2 2" xfId="39815" xr:uid="{00000000-0005-0000-0000-0000899B0000}"/>
    <cellStyle name="Output 4 2 18 3" xfId="39816" xr:uid="{00000000-0005-0000-0000-00008A9B0000}"/>
    <cellStyle name="Output 4 2 19" xfId="39817" xr:uid="{00000000-0005-0000-0000-00008B9B0000}"/>
    <cellStyle name="Output 4 2 19 2" xfId="39818" xr:uid="{00000000-0005-0000-0000-00008C9B0000}"/>
    <cellStyle name="Output 4 2 19 2 2" xfId="39819" xr:uid="{00000000-0005-0000-0000-00008D9B0000}"/>
    <cellStyle name="Output 4 2 19 3" xfId="39820" xr:uid="{00000000-0005-0000-0000-00008E9B0000}"/>
    <cellStyle name="Output 4 2 2" xfId="39821" xr:uid="{00000000-0005-0000-0000-00008F9B0000}"/>
    <cellStyle name="Output 4 2 2 10" xfId="39822" xr:uid="{00000000-0005-0000-0000-0000909B0000}"/>
    <cellStyle name="Output 4 2 2 10 2" xfId="39823" xr:uid="{00000000-0005-0000-0000-0000919B0000}"/>
    <cellStyle name="Output 4 2 2 10 2 2" xfId="39824" xr:uid="{00000000-0005-0000-0000-0000929B0000}"/>
    <cellStyle name="Output 4 2 2 10 3" xfId="39825" xr:uid="{00000000-0005-0000-0000-0000939B0000}"/>
    <cellStyle name="Output 4 2 2 11" xfId="39826" xr:uid="{00000000-0005-0000-0000-0000949B0000}"/>
    <cellStyle name="Output 4 2 2 11 2" xfId="39827" xr:uid="{00000000-0005-0000-0000-0000959B0000}"/>
    <cellStyle name="Output 4 2 2 11 2 2" xfId="39828" xr:uid="{00000000-0005-0000-0000-0000969B0000}"/>
    <cellStyle name="Output 4 2 2 11 3" xfId="39829" xr:uid="{00000000-0005-0000-0000-0000979B0000}"/>
    <cellStyle name="Output 4 2 2 12" xfId="39830" xr:uid="{00000000-0005-0000-0000-0000989B0000}"/>
    <cellStyle name="Output 4 2 2 12 2" xfId="39831" xr:uid="{00000000-0005-0000-0000-0000999B0000}"/>
    <cellStyle name="Output 4 2 2 12 2 2" xfId="39832" xr:uid="{00000000-0005-0000-0000-00009A9B0000}"/>
    <cellStyle name="Output 4 2 2 12 3" xfId="39833" xr:uid="{00000000-0005-0000-0000-00009B9B0000}"/>
    <cellStyle name="Output 4 2 2 13" xfId="39834" xr:uid="{00000000-0005-0000-0000-00009C9B0000}"/>
    <cellStyle name="Output 4 2 2 13 2" xfId="39835" xr:uid="{00000000-0005-0000-0000-00009D9B0000}"/>
    <cellStyle name="Output 4 2 2 13 2 2" xfId="39836" xr:uid="{00000000-0005-0000-0000-00009E9B0000}"/>
    <cellStyle name="Output 4 2 2 13 3" xfId="39837" xr:uid="{00000000-0005-0000-0000-00009F9B0000}"/>
    <cellStyle name="Output 4 2 2 14" xfId="39838" xr:uid="{00000000-0005-0000-0000-0000A09B0000}"/>
    <cellStyle name="Output 4 2 2 14 2" xfId="39839" xr:uid="{00000000-0005-0000-0000-0000A19B0000}"/>
    <cellStyle name="Output 4 2 2 14 2 2" xfId="39840" xr:uid="{00000000-0005-0000-0000-0000A29B0000}"/>
    <cellStyle name="Output 4 2 2 14 3" xfId="39841" xr:uid="{00000000-0005-0000-0000-0000A39B0000}"/>
    <cellStyle name="Output 4 2 2 15" xfId="39842" xr:uid="{00000000-0005-0000-0000-0000A49B0000}"/>
    <cellStyle name="Output 4 2 2 15 2" xfId="39843" xr:uid="{00000000-0005-0000-0000-0000A59B0000}"/>
    <cellStyle name="Output 4 2 2 15 2 2" xfId="39844" xr:uid="{00000000-0005-0000-0000-0000A69B0000}"/>
    <cellStyle name="Output 4 2 2 15 3" xfId="39845" xr:uid="{00000000-0005-0000-0000-0000A79B0000}"/>
    <cellStyle name="Output 4 2 2 16" xfId="39846" xr:uid="{00000000-0005-0000-0000-0000A89B0000}"/>
    <cellStyle name="Output 4 2 2 16 2" xfId="39847" xr:uid="{00000000-0005-0000-0000-0000A99B0000}"/>
    <cellStyle name="Output 4 2 2 16 2 2" xfId="39848" xr:uid="{00000000-0005-0000-0000-0000AA9B0000}"/>
    <cellStyle name="Output 4 2 2 16 3" xfId="39849" xr:uid="{00000000-0005-0000-0000-0000AB9B0000}"/>
    <cellStyle name="Output 4 2 2 17" xfId="39850" xr:uid="{00000000-0005-0000-0000-0000AC9B0000}"/>
    <cellStyle name="Output 4 2 2 17 2" xfId="39851" xr:uid="{00000000-0005-0000-0000-0000AD9B0000}"/>
    <cellStyle name="Output 4 2 2 17 2 2" xfId="39852" xr:uid="{00000000-0005-0000-0000-0000AE9B0000}"/>
    <cellStyle name="Output 4 2 2 17 3" xfId="39853" xr:uid="{00000000-0005-0000-0000-0000AF9B0000}"/>
    <cellStyle name="Output 4 2 2 18" xfId="39854" xr:uid="{00000000-0005-0000-0000-0000B09B0000}"/>
    <cellStyle name="Output 4 2 2 18 2" xfId="39855" xr:uid="{00000000-0005-0000-0000-0000B19B0000}"/>
    <cellStyle name="Output 4 2 2 19" xfId="39856" xr:uid="{00000000-0005-0000-0000-0000B29B0000}"/>
    <cellStyle name="Output 4 2 2 2" xfId="39857" xr:uid="{00000000-0005-0000-0000-0000B39B0000}"/>
    <cellStyle name="Output 4 2 2 2 10" xfId="39858" xr:uid="{00000000-0005-0000-0000-0000B49B0000}"/>
    <cellStyle name="Output 4 2 2 2 10 2" xfId="39859" xr:uid="{00000000-0005-0000-0000-0000B59B0000}"/>
    <cellStyle name="Output 4 2 2 2 10 2 2" xfId="39860" xr:uid="{00000000-0005-0000-0000-0000B69B0000}"/>
    <cellStyle name="Output 4 2 2 2 10 3" xfId="39861" xr:uid="{00000000-0005-0000-0000-0000B79B0000}"/>
    <cellStyle name="Output 4 2 2 2 11" xfId="39862" xr:uid="{00000000-0005-0000-0000-0000B89B0000}"/>
    <cellStyle name="Output 4 2 2 2 11 2" xfId="39863" xr:uid="{00000000-0005-0000-0000-0000B99B0000}"/>
    <cellStyle name="Output 4 2 2 2 11 2 2" xfId="39864" xr:uid="{00000000-0005-0000-0000-0000BA9B0000}"/>
    <cellStyle name="Output 4 2 2 2 11 3" xfId="39865" xr:uid="{00000000-0005-0000-0000-0000BB9B0000}"/>
    <cellStyle name="Output 4 2 2 2 12" xfId="39866" xr:uid="{00000000-0005-0000-0000-0000BC9B0000}"/>
    <cellStyle name="Output 4 2 2 2 12 2" xfId="39867" xr:uid="{00000000-0005-0000-0000-0000BD9B0000}"/>
    <cellStyle name="Output 4 2 2 2 12 2 2" xfId="39868" xr:uid="{00000000-0005-0000-0000-0000BE9B0000}"/>
    <cellStyle name="Output 4 2 2 2 12 3" xfId="39869" xr:uid="{00000000-0005-0000-0000-0000BF9B0000}"/>
    <cellStyle name="Output 4 2 2 2 13" xfId="39870" xr:uid="{00000000-0005-0000-0000-0000C09B0000}"/>
    <cellStyle name="Output 4 2 2 2 13 2" xfId="39871" xr:uid="{00000000-0005-0000-0000-0000C19B0000}"/>
    <cellStyle name="Output 4 2 2 2 13 2 2" xfId="39872" xr:uid="{00000000-0005-0000-0000-0000C29B0000}"/>
    <cellStyle name="Output 4 2 2 2 13 3" xfId="39873" xr:uid="{00000000-0005-0000-0000-0000C39B0000}"/>
    <cellStyle name="Output 4 2 2 2 14" xfId="39874" xr:uid="{00000000-0005-0000-0000-0000C49B0000}"/>
    <cellStyle name="Output 4 2 2 2 14 2" xfId="39875" xr:uid="{00000000-0005-0000-0000-0000C59B0000}"/>
    <cellStyle name="Output 4 2 2 2 14 2 2" xfId="39876" xr:uid="{00000000-0005-0000-0000-0000C69B0000}"/>
    <cellStyle name="Output 4 2 2 2 14 3" xfId="39877" xr:uid="{00000000-0005-0000-0000-0000C79B0000}"/>
    <cellStyle name="Output 4 2 2 2 15" xfId="39878" xr:uid="{00000000-0005-0000-0000-0000C89B0000}"/>
    <cellStyle name="Output 4 2 2 2 15 2" xfId="39879" xr:uid="{00000000-0005-0000-0000-0000C99B0000}"/>
    <cellStyle name="Output 4 2 2 2 15 2 2" xfId="39880" xr:uid="{00000000-0005-0000-0000-0000CA9B0000}"/>
    <cellStyle name="Output 4 2 2 2 15 3" xfId="39881" xr:uid="{00000000-0005-0000-0000-0000CB9B0000}"/>
    <cellStyle name="Output 4 2 2 2 16" xfId="39882" xr:uid="{00000000-0005-0000-0000-0000CC9B0000}"/>
    <cellStyle name="Output 4 2 2 2 16 2" xfId="39883" xr:uid="{00000000-0005-0000-0000-0000CD9B0000}"/>
    <cellStyle name="Output 4 2 2 2 16 2 2" xfId="39884" xr:uid="{00000000-0005-0000-0000-0000CE9B0000}"/>
    <cellStyle name="Output 4 2 2 2 16 3" xfId="39885" xr:uid="{00000000-0005-0000-0000-0000CF9B0000}"/>
    <cellStyle name="Output 4 2 2 2 17" xfId="39886" xr:uid="{00000000-0005-0000-0000-0000D09B0000}"/>
    <cellStyle name="Output 4 2 2 2 17 2" xfId="39887" xr:uid="{00000000-0005-0000-0000-0000D19B0000}"/>
    <cellStyle name="Output 4 2 2 2 17 2 2" xfId="39888" xr:uid="{00000000-0005-0000-0000-0000D29B0000}"/>
    <cellStyle name="Output 4 2 2 2 17 3" xfId="39889" xr:uid="{00000000-0005-0000-0000-0000D39B0000}"/>
    <cellStyle name="Output 4 2 2 2 18" xfId="39890" xr:uid="{00000000-0005-0000-0000-0000D49B0000}"/>
    <cellStyle name="Output 4 2 2 2 18 2" xfId="39891" xr:uid="{00000000-0005-0000-0000-0000D59B0000}"/>
    <cellStyle name="Output 4 2 2 2 18 2 2" xfId="39892" xr:uid="{00000000-0005-0000-0000-0000D69B0000}"/>
    <cellStyle name="Output 4 2 2 2 18 3" xfId="39893" xr:uid="{00000000-0005-0000-0000-0000D79B0000}"/>
    <cellStyle name="Output 4 2 2 2 19" xfId="39894" xr:uid="{00000000-0005-0000-0000-0000D89B0000}"/>
    <cellStyle name="Output 4 2 2 2 19 2" xfId="39895" xr:uid="{00000000-0005-0000-0000-0000D99B0000}"/>
    <cellStyle name="Output 4 2 2 2 19 2 2" xfId="39896" xr:uid="{00000000-0005-0000-0000-0000DA9B0000}"/>
    <cellStyle name="Output 4 2 2 2 19 3" xfId="39897" xr:uid="{00000000-0005-0000-0000-0000DB9B0000}"/>
    <cellStyle name="Output 4 2 2 2 2" xfId="39898" xr:uid="{00000000-0005-0000-0000-0000DC9B0000}"/>
    <cellStyle name="Output 4 2 2 2 2 2" xfId="39899" xr:uid="{00000000-0005-0000-0000-0000DD9B0000}"/>
    <cellStyle name="Output 4 2 2 2 2 2 2" xfId="39900" xr:uid="{00000000-0005-0000-0000-0000DE9B0000}"/>
    <cellStyle name="Output 4 2 2 2 2 2 3" xfId="39901" xr:uid="{00000000-0005-0000-0000-0000DF9B0000}"/>
    <cellStyle name="Output 4 2 2 2 2 3" xfId="39902" xr:uid="{00000000-0005-0000-0000-0000E09B0000}"/>
    <cellStyle name="Output 4 2 2 2 2 3 2" xfId="39903" xr:uid="{00000000-0005-0000-0000-0000E19B0000}"/>
    <cellStyle name="Output 4 2 2 2 2 4" xfId="39904" xr:uid="{00000000-0005-0000-0000-0000E29B0000}"/>
    <cellStyle name="Output 4 2 2 2 20" xfId="39905" xr:uid="{00000000-0005-0000-0000-0000E39B0000}"/>
    <cellStyle name="Output 4 2 2 2 20 2" xfId="39906" xr:uid="{00000000-0005-0000-0000-0000E49B0000}"/>
    <cellStyle name="Output 4 2 2 2 20 2 2" xfId="39907" xr:uid="{00000000-0005-0000-0000-0000E59B0000}"/>
    <cellStyle name="Output 4 2 2 2 20 3" xfId="39908" xr:uid="{00000000-0005-0000-0000-0000E69B0000}"/>
    <cellStyle name="Output 4 2 2 2 21" xfId="39909" xr:uid="{00000000-0005-0000-0000-0000E79B0000}"/>
    <cellStyle name="Output 4 2 2 2 21 2" xfId="39910" xr:uid="{00000000-0005-0000-0000-0000E89B0000}"/>
    <cellStyle name="Output 4 2 2 2 22" xfId="39911" xr:uid="{00000000-0005-0000-0000-0000E99B0000}"/>
    <cellStyle name="Output 4 2 2 2 23" xfId="39912" xr:uid="{00000000-0005-0000-0000-0000EA9B0000}"/>
    <cellStyle name="Output 4 2 2 2 3" xfId="39913" xr:uid="{00000000-0005-0000-0000-0000EB9B0000}"/>
    <cellStyle name="Output 4 2 2 2 3 2" xfId="39914" xr:uid="{00000000-0005-0000-0000-0000EC9B0000}"/>
    <cellStyle name="Output 4 2 2 2 3 2 2" xfId="39915" xr:uid="{00000000-0005-0000-0000-0000ED9B0000}"/>
    <cellStyle name="Output 4 2 2 2 3 3" xfId="39916" xr:uid="{00000000-0005-0000-0000-0000EE9B0000}"/>
    <cellStyle name="Output 4 2 2 2 3 4" xfId="39917" xr:uid="{00000000-0005-0000-0000-0000EF9B0000}"/>
    <cellStyle name="Output 4 2 2 2 4" xfId="39918" xr:uid="{00000000-0005-0000-0000-0000F09B0000}"/>
    <cellStyle name="Output 4 2 2 2 4 2" xfId="39919" xr:uid="{00000000-0005-0000-0000-0000F19B0000}"/>
    <cellStyle name="Output 4 2 2 2 4 2 2" xfId="39920" xr:uid="{00000000-0005-0000-0000-0000F29B0000}"/>
    <cellStyle name="Output 4 2 2 2 4 3" xfId="39921" xr:uid="{00000000-0005-0000-0000-0000F39B0000}"/>
    <cellStyle name="Output 4 2 2 2 4 4" xfId="39922" xr:uid="{00000000-0005-0000-0000-0000F49B0000}"/>
    <cellStyle name="Output 4 2 2 2 5" xfId="39923" xr:uid="{00000000-0005-0000-0000-0000F59B0000}"/>
    <cellStyle name="Output 4 2 2 2 5 2" xfId="39924" xr:uid="{00000000-0005-0000-0000-0000F69B0000}"/>
    <cellStyle name="Output 4 2 2 2 5 2 2" xfId="39925" xr:uid="{00000000-0005-0000-0000-0000F79B0000}"/>
    <cellStyle name="Output 4 2 2 2 5 3" xfId="39926" xr:uid="{00000000-0005-0000-0000-0000F89B0000}"/>
    <cellStyle name="Output 4 2 2 2 6" xfId="39927" xr:uid="{00000000-0005-0000-0000-0000F99B0000}"/>
    <cellStyle name="Output 4 2 2 2 6 2" xfId="39928" xr:uid="{00000000-0005-0000-0000-0000FA9B0000}"/>
    <cellStyle name="Output 4 2 2 2 6 2 2" xfId="39929" xr:uid="{00000000-0005-0000-0000-0000FB9B0000}"/>
    <cellStyle name="Output 4 2 2 2 6 3" xfId="39930" xr:uid="{00000000-0005-0000-0000-0000FC9B0000}"/>
    <cellStyle name="Output 4 2 2 2 7" xfId="39931" xr:uid="{00000000-0005-0000-0000-0000FD9B0000}"/>
    <cellStyle name="Output 4 2 2 2 7 2" xfId="39932" xr:uid="{00000000-0005-0000-0000-0000FE9B0000}"/>
    <cellStyle name="Output 4 2 2 2 7 2 2" xfId="39933" xr:uid="{00000000-0005-0000-0000-0000FF9B0000}"/>
    <cellStyle name="Output 4 2 2 2 7 3" xfId="39934" xr:uid="{00000000-0005-0000-0000-0000009C0000}"/>
    <cellStyle name="Output 4 2 2 2 8" xfId="39935" xr:uid="{00000000-0005-0000-0000-0000019C0000}"/>
    <cellStyle name="Output 4 2 2 2 8 2" xfId="39936" xr:uid="{00000000-0005-0000-0000-0000029C0000}"/>
    <cellStyle name="Output 4 2 2 2 8 2 2" xfId="39937" xr:uid="{00000000-0005-0000-0000-0000039C0000}"/>
    <cellStyle name="Output 4 2 2 2 8 3" xfId="39938" xr:uid="{00000000-0005-0000-0000-0000049C0000}"/>
    <cellStyle name="Output 4 2 2 2 9" xfId="39939" xr:uid="{00000000-0005-0000-0000-0000059C0000}"/>
    <cellStyle name="Output 4 2 2 2 9 2" xfId="39940" xr:uid="{00000000-0005-0000-0000-0000069C0000}"/>
    <cellStyle name="Output 4 2 2 2 9 2 2" xfId="39941" xr:uid="{00000000-0005-0000-0000-0000079C0000}"/>
    <cellStyle name="Output 4 2 2 2 9 3" xfId="39942" xr:uid="{00000000-0005-0000-0000-0000089C0000}"/>
    <cellStyle name="Output 4 2 2 20" xfId="39943" xr:uid="{00000000-0005-0000-0000-0000099C0000}"/>
    <cellStyle name="Output 4 2 2 3" xfId="39944" xr:uid="{00000000-0005-0000-0000-00000A9C0000}"/>
    <cellStyle name="Output 4 2 2 3 2" xfId="39945" xr:uid="{00000000-0005-0000-0000-00000B9C0000}"/>
    <cellStyle name="Output 4 2 2 3 2 2" xfId="39946" xr:uid="{00000000-0005-0000-0000-00000C9C0000}"/>
    <cellStyle name="Output 4 2 2 3 2 3" xfId="39947" xr:uid="{00000000-0005-0000-0000-00000D9C0000}"/>
    <cellStyle name="Output 4 2 2 3 3" xfId="39948" xr:uid="{00000000-0005-0000-0000-00000E9C0000}"/>
    <cellStyle name="Output 4 2 2 3 3 2" xfId="39949" xr:uid="{00000000-0005-0000-0000-00000F9C0000}"/>
    <cellStyle name="Output 4 2 2 3 4" xfId="39950" xr:uid="{00000000-0005-0000-0000-0000109C0000}"/>
    <cellStyle name="Output 4 2 2 4" xfId="39951" xr:uid="{00000000-0005-0000-0000-0000119C0000}"/>
    <cellStyle name="Output 4 2 2 4 2" xfId="39952" xr:uid="{00000000-0005-0000-0000-0000129C0000}"/>
    <cellStyle name="Output 4 2 2 4 2 2" xfId="39953" xr:uid="{00000000-0005-0000-0000-0000139C0000}"/>
    <cellStyle name="Output 4 2 2 4 3" xfId="39954" xr:uid="{00000000-0005-0000-0000-0000149C0000}"/>
    <cellStyle name="Output 4 2 2 4 4" xfId="39955" xr:uid="{00000000-0005-0000-0000-0000159C0000}"/>
    <cellStyle name="Output 4 2 2 5" xfId="39956" xr:uid="{00000000-0005-0000-0000-0000169C0000}"/>
    <cellStyle name="Output 4 2 2 5 2" xfId="39957" xr:uid="{00000000-0005-0000-0000-0000179C0000}"/>
    <cellStyle name="Output 4 2 2 5 2 2" xfId="39958" xr:uid="{00000000-0005-0000-0000-0000189C0000}"/>
    <cellStyle name="Output 4 2 2 5 3" xfId="39959" xr:uid="{00000000-0005-0000-0000-0000199C0000}"/>
    <cellStyle name="Output 4 2 2 5 4" xfId="39960" xr:uid="{00000000-0005-0000-0000-00001A9C0000}"/>
    <cellStyle name="Output 4 2 2 6" xfId="39961" xr:uid="{00000000-0005-0000-0000-00001B9C0000}"/>
    <cellStyle name="Output 4 2 2 6 2" xfId="39962" xr:uid="{00000000-0005-0000-0000-00001C9C0000}"/>
    <cellStyle name="Output 4 2 2 6 2 2" xfId="39963" xr:uid="{00000000-0005-0000-0000-00001D9C0000}"/>
    <cellStyle name="Output 4 2 2 6 3" xfId="39964" xr:uid="{00000000-0005-0000-0000-00001E9C0000}"/>
    <cellStyle name="Output 4 2 2 7" xfId="39965" xr:uid="{00000000-0005-0000-0000-00001F9C0000}"/>
    <cellStyle name="Output 4 2 2 7 2" xfId="39966" xr:uid="{00000000-0005-0000-0000-0000209C0000}"/>
    <cellStyle name="Output 4 2 2 7 2 2" xfId="39967" xr:uid="{00000000-0005-0000-0000-0000219C0000}"/>
    <cellStyle name="Output 4 2 2 7 3" xfId="39968" xr:uid="{00000000-0005-0000-0000-0000229C0000}"/>
    <cellStyle name="Output 4 2 2 8" xfId="39969" xr:uid="{00000000-0005-0000-0000-0000239C0000}"/>
    <cellStyle name="Output 4 2 2 8 2" xfId="39970" xr:uid="{00000000-0005-0000-0000-0000249C0000}"/>
    <cellStyle name="Output 4 2 2 8 2 2" xfId="39971" xr:uid="{00000000-0005-0000-0000-0000259C0000}"/>
    <cellStyle name="Output 4 2 2 8 3" xfId="39972" xr:uid="{00000000-0005-0000-0000-0000269C0000}"/>
    <cellStyle name="Output 4 2 2 9" xfId="39973" xr:uid="{00000000-0005-0000-0000-0000279C0000}"/>
    <cellStyle name="Output 4 2 2 9 2" xfId="39974" xr:uid="{00000000-0005-0000-0000-0000289C0000}"/>
    <cellStyle name="Output 4 2 2 9 2 2" xfId="39975" xr:uid="{00000000-0005-0000-0000-0000299C0000}"/>
    <cellStyle name="Output 4 2 2 9 3" xfId="39976" xr:uid="{00000000-0005-0000-0000-00002A9C0000}"/>
    <cellStyle name="Output 4 2 20" xfId="39977" xr:uid="{00000000-0005-0000-0000-00002B9C0000}"/>
    <cellStyle name="Output 4 2 20 2" xfId="39978" xr:uid="{00000000-0005-0000-0000-00002C9C0000}"/>
    <cellStyle name="Output 4 2 20 2 2" xfId="39979" xr:uid="{00000000-0005-0000-0000-00002D9C0000}"/>
    <cellStyle name="Output 4 2 20 3" xfId="39980" xr:uid="{00000000-0005-0000-0000-00002E9C0000}"/>
    <cellStyle name="Output 4 2 21" xfId="39981" xr:uid="{00000000-0005-0000-0000-00002F9C0000}"/>
    <cellStyle name="Output 4 2 21 2" xfId="39982" xr:uid="{00000000-0005-0000-0000-0000309C0000}"/>
    <cellStyle name="Output 4 2 22" xfId="39983" xr:uid="{00000000-0005-0000-0000-0000319C0000}"/>
    <cellStyle name="Output 4 2 23" xfId="39984" xr:uid="{00000000-0005-0000-0000-0000329C0000}"/>
    <cellStyle name="Output 4 2 3" xfId="39985" xr:uid="{00000000-0005-0000-0000-0000339C0000}"/>
    <cellStyle name="Output 4 2 3 10" xfId="39986" xr:uid="{00000000-0005-0000-0000-0000349C0000}"/>
    <cellStyle name="Output 4 2 3 10 2" xfId="39987" xr:uid="{00000000-0005-0000-0000-0000359C0000}"/>
    <cellStyle name="Output 4 2 3 10 2 2" xfId="39988" xr:uid="{00000000-0005-0000-0000-0000369C0000}"/>
    <cellStyle name="Output 4 2 3 10 3" xfId="39989" xr:uid="{00000000-0005-0000-0000-0000379C0000}"/>
    <cellStyle name="Output 4 2 3 11" xfId="39990" xr:uid="{00000000-0005-0000-0000-0000389C0000}"/>
    <cellStyle name="Output 4 2 3 11 2" xfId="39991" xr:uid="{00000000-0005-0000-0000-0000399C0000}"/>
    <cellStyle name="Output 4 2 3 11 2 2" xfId="39992" xr:uid="{00000000-0005-0000-0000-00003A9C0000}"/>
    <cellStyle name="Output 4 2 3 11 3" xfId="39993" xr:uid="{00000000-0005-0000-0000-00003B9C0000}"/>
    <cellStyle name="Output 4 2 3 12" xfId="39994" xr:uid="{00000000-0005-0000-0000-00003C9C0000}"/>
    <cellStyle name="Output 4 2 3 12 2" xfId="39995" xr:uid="{00000000-0005-0000-0000-00003D9C0000}"/>
    <cellStyle name="Output 4 2 3 12 2 2" xfId="39996" xr:uid="{00000000-0005-0000-0000-00003E9C0000}"/>
    <cellStyle name="Output 4 2 3 12 3" xfId="39997" xr:uid="{00000000-0005-0000-0000-00003F9C0000}"/>
    <cellStyle name="Output 4 2 3 13" xfId="39998" xr:uid="{00000000-0005-0000-0000-0000409C0000}"/>
    <cellStyle name="Output 4 2 3 13 2" xfId="39999" xr:uid="{00000000-0005-0000-0000-0000419C0000}"/>
    <cellStyle name="Output 4 2 3 13 2 2" xfId="40000" xr:uid="{00000000-0005-0000-0000-0000429C0000}"/>
    <cellStyle name="Output 4 2 3 13 3" xfId="40001" xr:uid="{00000000-0005-0000-0000-0000439C0000}"/>
    <cellStyle name="Output 4 2 3 14" xfId="40002" xr:uid="{00000000-0005-0000-0000-0000449C0000}"/>
    <cellStyle name="Output 4 2 3 14 2" xfId="40003" xr:uid="{00000000-0005-0000-0000-0000459C0000}"/>
    <cellStyle name="Output 4 2 3 14 2 2" xfId="40004" xr:uid="{00000000-0005-0000-0000-0000469C0000}"/>
    <cellStyle name="Output 4 2 3 14 3" xfId="40005" xr:uid="{00000000-0005-0000-0000-0000479C0000}"/>
    <cellStyle name="Output 4 2 3 15" xfId="40006" xr:uid="{00000000-0005-0000-0000-0000489C0000}"/>
    <cellStyle name="Output 4 2 3 15 2" xfId="40007" xr:uid="{00000000-0005-0000-0000-0000499C0000}"/>
    <cellStyle name="Output 4 2 3 15 2 2" xfId="40008" xr:uid="{00000000-0005-0000-0000-00004A9C0000}"/>
    <cellStyle name="Output 4 2 3 15 3" xfId="40009" xr:uid="{00000000-0005-0000-0000-00004B9C0000}"/>
    <cellStyle name="Output 4 2 3 16" xfId="40010" xr:uid="{00000000-0005-0000-0000-00004C9C0000}"/>
    <cellStyle name="Output 4 2 3 16 2" xfId="40011" xr:uid="{00000000-0005-0000-0000-00004D9C0000}"/>
    <cellStyle name="Output 4 2 3 16 2 2" xfId="40012" xr:uid="{00000000-0005-0000-0000-00004E9C0000}"/>
    <cellStyle name="Output 4 2 3 16 3" xfId="40013" xr:uid="{00000000-0005-0000-0000-00004F9C0000}"/>
    <cellStyle name="Output 4 2 3 17" xfId="40014" xr:uid="{00000000-0005-0000-0000-0000509C0000}"/>
    <cellStyle name="Output 4 2 3 17 2" xfId="40015" xr:uid="{00000000-0005-0000-0000-0000519C0000}"/>
    <cellStyle name="Output 4 2 3 17 2 2" xfId="40016" xr:uid="{00000000-0005-0000-0000-0000529C0000}"/>
    <cellStyle name="Output 4 2 3 17 3" xfId="40017" xr:uid="{00000000-0005-0000-0000-0000539C0000}"/>
    <cellStyle name="Output 4 2 3 18" xfId="40018" xr:uid="{00000000-0005-0000-0000-0000549C0000}"/>
    <cellStyle name="Output 4 2 3 18 2" xfId="40019" xr:uid="{00000000-0005-0000-0000-0000559C0000}"/>
    <cellStyle name="Output 4 2 3 19" xfId="40020" xr:uid="{00000000-0005-0000-0000-0000569C0000}"/>
    <cellStyle name="Output 4 2 3 2" xfId="40021" xr:uid="{00000000-0005-0000-0000-0000579C0000}"/>
    <cellStyle name="Output 4 2 3 2 10" xfId="40022" xr:uid="{00000000-0005-0000-0000-0000589C0000}"/>
    <cellStyle name="Output 4 2 3 2 10 2" xfId="40023" xr:uid="{00000000-0005-0000-0000-0000599C0000}"/>
    <cellStyle name="Output 4 2 3 2 10 2 2" xfId="40024" xr:uid="{00000000-0005-0000-0000-00005A9C0000}"/>
    <cellStyle name="Output 4 2 3 2 10 3" xfId="40025" xr:uid="{00000000-0005-0000-0000-00005B9C0000}"/>
    <cellStyle name="Output 4 2 3 2 11" xfId="40026" xr:uid="{00000000-0005-0000-0000-00005C9C0000}"/>
    <cellStyle name="Output 4 2 3 2 11 2" xfId="40027" xr:uid="{00000000-0005-0000-0000-00005D9C0000}"/>
    <cellStyle name="Output 4 2 3 2 11 2 2" xfId="40028" xr:uid="{00000000-0005-0000-0000-00005E9C0000}"/>
    <cellStyle name="Output 4 2 3 2 11 3" xfId="40029" xr:uid="{00000000-0005-0000-0000-00005F9C0000}"/>
    <cellStyle name="Output 4 2 3 2 12" xfId="40030" xr:uid="{00000000-0005-0000-0000-0000609C0000}"/>
    <cellStyle name="Output 4 2 3 2 12 2" xfId="40031" xr:uid="{00000000-0005-0000-0000-0000619C0000}"/>
    <cellStyle name="Output 4 2 3 2 12 2 2" xfId="40032" xr:uid="{00000000-0005-0000-0000-0000629C0000}"/>
    <cellStyle name="Output 4 2 3 2 12 3" xfId="40033" xr:uid="{00000000-0005-0000-0000-0000639C0000}"/>
    <cellStyle name="Output 4 2 3 2 13" xfId="40034" xr:uid="{00000000-0005-0000-0000-0000649C0000}"/>
    <cellStyle name="Output 4 2 3 2 13 2" xfId="40035" xr:uid="{00000000-0005-0000-0000-0000659C0000}"/>
    <cellStyle name="Output 4 2 3 2 13 2 2" xfId="40036" xr:uid="{00000000-0005-0000-0000-0000669C0000}"/>
    <cellStyle name="Output 4 2 3 2 13 3" xfId="40037" xr:uid="{00000000-0005-0000-0000-0000679C0000}"/>
    <cellStyle name="Output 4 2 3 2 14" xfId="40038" xr:uid="{00000000-0005-0000-0000-0000689C0000}"/>
    <cellStyle name="Output 4 2 3 2 14 2" xfId="40039" xr:uid="{00000000-0005-0000-0000-0000699C0000}"/>
    <cellStyle name="Output 4 2 3 2 14 2 2" xfId="40040" xr:uid="{00000000-0005-0000-0000-00006A9C0000}"/>
    <cellStyle name="Output 4 2 3 2 14 3" xfId="40041" xr:uid="{00000000-0005-0000-0000-00006B9C0000}"/>
    <cellStyle name="Output 4 2 3 2 15" xfId="40042" xr:uid="{00000000-0005-0000-0000-00006C9C0000}"/>
    <cellStyle name="Output 4 2 3 2 15 2" xfId="40043" xr:uid="{00000000-0005-0000-0000-00006D9C0000}"/>
    <cellStyle name="Output 4 2 3 2 15 2 2" xfId="40044" xr:uid="{00000000-0005-0000-0000-00006E9C0000}"/>
    <cellStyle name="Output 4 2 3 2 15 3" xfId="40045" xr:uid="{00000000-0005-0000-0000-00006F9C0000}"/>
    <cellStyle name="Output 4 2 3 2 16" xfId="40046" xr:uid="{00000000-0005-0000-0000-0000709C0000}"/>
    <cellStyle name="Output 4 2 3 2 16 2" xfId="40047" xr:uid="{00000000-0005-0000-0000-0000719C0000}"/>
    <cellStyle name="Output 4 2 3 2 16 2 2" xfId="40048" xr:uid="{00000000-0005-0000-0000-0000729C0000}"/>
    <cellStyle name="Output 4 2 3 2 16 3" xfId="40049" xr:uid="{00000000-0005-0000-0000-0000739C0000}"/>
    <cellStyle name="Output 4 2 3 2 17" xfId="40050" xr:uid="{00000000-0005-0000-0000-0000749C0000}"/>
    <cellStyle name="Output 4 2 3 2 17 2" xfId="40051" xr:uid="{00000000-0005-0000-0000-0000759C0000}"/>
    <cellStyle name="Output 4 2 3 2 17 2 2" xfId="40052" xr:uid="{00000000-0005-0000-0000-0000769C0000}"/>
    <cellStyle name="Output 4 2 3 2 17 3" xfId="40053" xr:uid="{00000000-0005-0000-0000-0000779C0000}"/>
    <cellStyle name="Output 4 2 3 2 18" xfId="40054" xr:uid="{00000000-0005-0000-0000-0000789C0000}"/>
    <cellStyle name="Output 4 2 3 2 18 2" xfId="40055" xr:uid="{00000000-0005-0000-0000-0000799C0000}"/>
    <cellStyle name="Output 4 2 3 2 18 2 2" xfId="40056" xr:uid="{00000000-0005-0000-0000-00007A9C0000}"/>
    <cellStyle name="Output 4 2 3 2 18 3" xfId="40057" xr:uid="{00000000-0005-0000-0000-00007B9C0000}"/>
    <cellStyle name="Output 4 2 3 2 19" xfId="40058" xr:uid="{00000000-0005-0000-0000-00007C9C0000}"/>
    <cellStyle name="Output 4 2 3 2 19 2" xfId="40059" xr:uid="{00000000-0005-0000-0000-00007D9C0000}"/>
    <cellStyle name="Output 4 2 3 2 19 2 2" xfId="40060" xr:uid="{00000000-0005-0000-0000-00007E9C0000}"/>
    <cellStyle name="Output 4 2 3 2 19 3" xfId="40061" xr:uid="{00000000-0005-0000-0000-00007F9C0000}"/>
    <cellStyle name="Output 4 2 3 2 2" xfId="40062" xr:uid="{00000000-0005-0000-0000-0000809C0000}"/>
    <cellStyle name="Output 4 2 3 2 2 2" xfId="40063" xr:uid="{00000000-0005-0000-0000-0000819C0000}"/>
    <cellStyle name="Output 4 2 3 2 2 2 2" xfId="40064" xr:uid="{00000000-0005-0000-0000-0000829C0000}"/>
    <cellStyle name="Output 4 2 3 2 2 3" xfId="40065" xr:uid="{00000000-0005-0000-0000-0000839C0000}"/>
    <cellStyle name="Output 4 2 3 2 2 4" xfId="40066" xr:uid="{00000000-0005-0000-0000-0000849C0000}"/>
    <cellStyle name="Output 4 2 3 2 20" xfId="40067" xr:uid="{00000000-0005-0000-0000-0000859C0000}"/>
    <cellStyle name="Output 4 2 3 2 20 2" xfId="40068" xr:uid="{00000000-0005-0000-0000-0000869C0000}"/>
    <cellStyle name="Output 4 2 3 2 20 2 2" xfId="40069" xr:uid="{00000000-0005-0000-0000-0000879C0000}"/>
    <cellStyle name="Output 4 2 3 2 20 3" xfId="40070" xr:uid="{00000000-0005-0000-0000-0000889C0000}"/>
    <cellStyle name="Output 4 2 3 2 21" xfId="40071" xr:uid="{00000000-0005-0000-0000-0000899C0000}"/>
    <cellStyle name="Output 4 2 3 2 21 2" xfId="40072" xr:uid="{00000000-0005-0000-0000-00008A9C0000}"/>
    <cellStyle name="Output 4 2 3 2 22" xfId="40073" xr:uid="{00000000-0005-0000-0000-00008B9C0000}"/>
    <cellStyle name="Output 4 2 3 2 23" xfId="40074" xr:uid="{00000000-0005-0000-0000-00008C9C0000}"/>
    <cellStyle name="Output 4 2 3 2 3" xfId="40075" xr:uid="{00000000-0005-0000-0000-00008D9C0000}"/>
    <cellStyle name="Output 4 2 3 2 3 2" xfId="40076" xr:uid="{00000000-0005-0000-0000-00008E9C0000}"/>
    <cellStyle name="Output 4 2 3 2 3 2 2" xfId="40077" xr:uid="{00000000-0005-0000-0000-00008F9C0000}"/>
    <cellStyle name="Output 4 2 3 2 3 3" xfId="40078" xr:uid="{00000000-0005-0000-0000-0000909C0000}"/>
    <cellStyle name="Output 4 2 3 2 3 4" xfId="40079" xr:uid="{00000000-0005-0000-0000-0000919C0000}"/>
    <cellStyle name="Output 4 2 3 2 4" xfId="40080" xr:uid="{00000000-0005-0000-0000-0000929C0000}"/>
    <cellStyle name="Output 4 2 3 2 4 2" xfId="40081" xr:uid="{00000000-0005-0000-0000-0000939C0000}"/>
    <cellStyle name="Output 4 2 3 2 4 2 2" xfId="40082" xr:uid="{00000000-0005-0000-0000-0000949C0000}"/>
    <cellStyle name="Output 4 2 3 2 4 3" xfId="40083" xr:uid="{00000000-0005-0000-0000-0000959C0000}"/>
    <cellStyle name="Output 4 2 3 2 5" xfId="40084" xr:uid="{00000000-0005-0000-0000-0000969C0000}"/>
    <cellStyle name="Output 4 2 3 2 5 2" xfId="40085" xr:uid="{00000000-0005-0000-0000-0000979C0000}"/>
    <cellStyle name="Output 4 2 3 2 5 2 2" xfId="40086" xr:uid="{00000000-0005-0000-0000-0000989C0000}"/>
    <cellStyle name="Output 4 2 3 2 5 3" xfId="40087" xr:uid="{00000000-0005-0000-0000-0000999C0000}"/>
    <cellStyle name="Output 4 2 3 2 6" xfId="40088" xr:uid="{00000000-0005-0000-0000-00009A9C0000}"/>
    <cellStyle name="Output 4 2 3 2 6 2" xfId="40089" xr:uid="{00000000-0005-0000-0000-00009B9C0000}"/>
    <cellStyle name="Output 4 2 3 2 6 2 2" xfId="40090" xr:uid="{00000000-0005-0000-0000-00009C9C0000}"/>
    <cellStyle name="Output 4 2 3 2 6 3" xfId="40091" xr:uid="{00000000-0005-0000-0000-00009D9C0000}"/>
    <cellStyle name="Output 4 2 3 2 7" xfId="40092" xr:uid="{00000000-0005-0000-0000-00009E9C0000}"/>
    <cellStyle name="Output 4 2 3 2 7 2" xfId="40093" xr:uid="{00000000-0005-0000-0000-00009F9C0000}"/>
    <cellStyle name="Output 4 2 3 2 7 2 2" xfId="40094" xr:uid="{00000000-0005-0000-0000-0000A09C0000}"/>
    <cellStyle name="Output 4 2 3 2 7 3" xfId="40095" xr:uid="{00000000-0005-0000-0000-0000A19C0000}"/>
    <cellStyle name="Output 4 2 3 2 8" xfId="40096" xr:uid="{00000000-0005-0000-0000-0000A29C0000}"/>
    <cellStyle name="Output 4 2 3 2 8 2" xfId="40097" xr:uid="{00000000-0005-0000-0000-0000A39C0000}"/>
    <cellStyle name="Output 4 2 3 2 8 2 2" xfId="40098" xr:uid="{00000000-0005-0000-0000-0000A49C0000}"/>
    <cellStyle name="Output 4 2 3 2 8 3" xfId="40099" xr:uid="{00000000-0005-0000-0000-0000A59C0000}"/>
    <cellStyle name="Output 4 2 3 2 9" xfId="40100" xr:uid="{00000000-0005-0000-0000-0000A69C0000}"/>
    <cellStyle name="Output 4 2 3 2 9 2" xfId="40101" xr:uid="{00000000-0005-0000-0000-0000A79C0000}"/>
    <cellStyle name="Output 4 2 3 2 9 2 2" xfId="40102" xr:uid="{00000000-0005-0000-0000-0000A89C0000}"/>
    <cellStyle name="Output 4 2 3 2 9 3" xfId="40103" xr:uid="{00000000-0005-0000-0000-0000A99C0000}"/>
    <cellStyle name="Output 4 2 3 20" xfId="40104" xr:uid="{00000000-0005-0000-0000-0000AA9C0000}"/>
    <cellStyle name="Output 4 2 3 3" xfId="40105" xr:uid="{00000000-0005-0000-0000-0000AB9C0000}"/>
    <cellStyle name="Output 4 2 3 3 2" xfId="40106" xr:uid="{00000000-0005-0000-0000-0000AC9C0000}"/>
    <cellStyle name="Output 4 2 3 3 2 2" xfId="40107" xr:uid="{00000000-0005-0000-0000-0000AD9C0000}"/>
    <cellStyle name="Output 4 2 3 3 3" xfId="40108" xr:uid="{00000000-0005-0000-0000-0000AE9C0000}"/>
    <cellStyle name="Output 4 2 3 3 4" xfId="40109" xr:uid="{00000000-0005-0000-0000-0000AF9C0000}"/>
    <cellStyle name="Output 4 2 3 4" xfId="40110" xr:uid="{00000000-0005-0000-0000-0000B09C0000}"/>
    <cellStyle name="Output 4 2 3 4 2" xfId="40111" xr:uid="{00000000-0005-0000-0000-0000B19C0000}"/>
    <cellStyle name="Output 4 2 3 4 2 2" xfId="40112" xr:uid="{00000000-0005-0000-0000-0000B29C0000}"/>
    <cellStyle name="Output 4 2 3 4 3" xfId="40113" xr:uid="{00000000-0005-0000-0000-0000B39C0000}"/>
    <cellStyle name="Output 4 2 3 4 4" xfId="40114" xr:uid="{00000000-0005-0000-0000-0000B49C0000}"/>
    <cellStyle name="Output 4 2 3 5" xfId="40115" xr:uid="{00000000-0005-0000-0000-0000B59C0000}"/>
    <cellStyle name="Output 4 2 3 5 2" xfId="40116" xr:uid="{00000000-0005-0000-0000-0000B69C0000}"/>
    <cellStyle name="Output 4 2 3 5 2 2" xfId="40117" xr:uid="{00000000-0005-0000-0000-0000B79C0000}"/>
    <cellStyle name="Output 4 2 3 5 3" xfId="40118" xr:uid="{00000000-0005-0000-0000-0000B89C0000}"/>
    <cellStyle name="Output 4 2 3 6" xfId="40119" xr:uid="{00000000-0005-0000-0000-0000B99C0000}"/>
    <cellStyle name="Output 4 2 3 6 2" xfId="40120" xr:uid="{00000000-0005-0000-0000-0000BA9C0000}"/>
    <cellStyle name="Output 4 2 3 6 2 2" xfId="40121" xr:uid="{00000000-0005-0000-0000-0000BB9C0000}"/>
    <cellStyle name="Output 4 2 3 6 3" xfId="40122" xr:uid="{00000000-0005-0000-0000-0000BC9C0000}"/>
    <cellStyle name="Output 4 2 3 7" xfId="40123" xr:uid="{00000000-0005-0000-0000-0000BD9C0000}"/>
    <cellStyle name="Output 4 2 3 7 2" xfId="40124" xr:uid="{00000000-0005-0000-0000-0000BE9C0000}"/>
    <cellStyle name="Output 4 2 3 7 2 2" xfId="40125" xr:uid="{00000000-0005-0000-0000-0000BF9C0000}"/>
    <cellStyle name="Output 4 2 3 7 3" xfId="40126" xr:uid="{00000000-0005-0000-0000-0000C09C0000}"/>
    <cellStyle name="Output 4 2 3 8" xfId="40127" xr:uid="{00000000-0005-0000-0000-0000C19C0000}"/>
    <cellStyle name="Output 4 2 3 8 2" xfId="40128" xr:uid="{00000000-0005-0000-0000-0000C29C0000}"/>
    <cellStyle name="Output 4 2 3 8 2 2" xfId="40129" xr:uid="{00000000-0005-0000-0000-0000C39C0000}"/>
    <cellStyle name="Output 4 2 3 8 3" xfId="40130" xr:uid="{00000000-0005-0000-0000-0000C49C0000}"/>
    <cellStyle name="Output 4 2 3 9" xfId="40131" xr:uid="{00000000-0005-0000-0000-0000C59C0000}"/>
    <cellStyle name="Output 4 2 3 9 2" xfId="40132" xr:uid="{00000000-0005-0000-0000-0000C69C0000}"/>
    <cellStyle name="Output 4 2 3 9 2 2" xfId="40133" xr:uid="{00000000-0005-0000-0000-0000C79C0000}"/>
    <cellStyle name="Output 4 2 3 9 3" xfId="40134" xr:uid="{00000000-0005-0000-0000-0000C89C0000}"/>
    <cellStyle name="Output 4 2 4" xfId="40135" xr:uid="{00000000-0005-0000-0000-0000C99C0000}"/>
    <cellStyle name="Output 4 2 4 10" xfId="40136" xr:uid="{00000000-0005-0000-0000-0000CA9C0000}"/>
    <cellStyle name="Output 4 2 4 10 2" xfId="40137" xr:uid="{00000000-0005-0000-0000-0000CB9C0000}"/>
    <cellStyle name="Output 4 2 4 10 2 2" xfId="40138" xr:uid="{00000000-0005-0000-0000-0000CC9C0000}"/>
    <cellStyle name="Output 4 2 4 10 3" xfId="40139" xr:uid="{00000000-0005-0000-0000-0000CD9C0000}"/>
    <cellStyle name="Output 4 2 4 11" xfId="40140" xr:uid="{00000000-0005-0000-0000-0000CE9C0000}"/>
    <cellStyle name="Output 4 2 4 11 2" xfId="40141" xr:uid="{00000000-0005-0000-0000-0000CF9C0000}"/>
    <cellStyle name="Output 4 2 4 11 2 2" xfId="40142" xr:uid="{00000000-0005-0000-0000-0000D09C0000}"/>
    <cellStyle name="Output 4 2 4 11 3" xfId="40143" xr:uid="{00000000-0005-0000-0000-0000D19C0000}"/>
    <cellStyle name="Output 4 2 4 12" xfId="40144" xr:uid="{00000000-0005-0000-0000-0000D29C0000}"/>
    <cellStyle name="Output 4 2 4 12 2" xfId="40145" xr:uid="{00000000-0005-0000-0000-0000D39C0000}"/>
    <cellStyle name="Output 4 2 4 12 2 2" xfId="40146" xr:uid="{00000000-0005-0000-0000-0000D49C0000}"/>
    <cellStyle name="Output 4 2 4 12 3" xfId="40147" xr:uid="{00000000-0005-0000-0000-0000D59C0000}"/>
    <cellStyle name="Output 4 2 4 13" xfId="40148" xr:uid="{00000000-0005-0000-0000-0000D69C0000}"/>
    <cellStyle name="Output 4 2 4 13 2" xfId="40149" xr:uid="{00000000-0005-0000-0000-0000D79C0000}"/>
    <cellStyle name="Output 4 2 4 13 2 2" xfId="40150" xr:uid="{00000000-0005-0000-0000-0000D89C0000}"/>
    <cellStyle name="Output 4 2 4 13 3" xfId="40151" xr:uid="{00000000-0005-0000-0000-0000D99C0000}"/>
    <cellStyle name="Output 4 2 4 14" xfId="40152" xr:uid="{00000000-0005-0000-0000-0000DA9C0000}"/>
    <cellStyle name="Output 4 2 4 14 2" xfId="40153" xr:uid="{00000000-0005-0000-0000-0000DB9C0000}"/>
    <cellStyle name="Output 4 2 4 14 2 2" xfId="40154" xr:uid="{00000000-0005-0000-0000-0000DC9C0000}"/>
    <cellStyle name="Output 4 2 4 14 3" xfId="40155" xr:uid="{00000000-0005-0000-0000-0000DD9C0000}"/>
    <cellStyle name="Output 4 2 4 15" xfId="40156" xr:uid="{00000000-0005-0000-0000-0000DE9C0000}"/>
    <cellStyle name="Output 4 2 4 15 2" xfId="40157" xr:uid="{00000000-0005-0000-0000-0000DF9C0000}"/>
    <cellStyle name="Output 4 2 4 15 2 2" xfId="40158" xr:uid="{00000000-0005-0000-0000-0000E09C0000}"/>
    <cellStyle name="Output 4 2 4 15 3" xfId="40159" xr:uid="{00000000-0005-0000-0000-0000E19C0000}"/>
    <cellStyle name="Output 4 2 4 16" xfId="40160" xr:uid="{00000000-0005-0000-0000-0000E29C0000}"/>
    <cellStyle name="Output 4 2 4 16 2" xfId="40161" xr:uid="{00000000-0005-0000-0000-0000E39C0000}"/>
    <cellStyle name="Output 4 2 4 16 2 2" xfId="40162" xr:uid="{00000000-0005-0000-0000-0000E49C0000}"/>
    <cellStyle name="Output 4 2 4 16 3" xfId="40163" xr:uid="{00000000-0005-0000-0000-0000E59C0000}"/>
    <cellStyle name="Output 4 2 4 17" xfId="40164" xr:uid="{00000000-0005-0000-0000-0000E69C0000}"/>
    <cellStyle name="Output 4 2 4 17 2" xfId="40165" xr:uid="{00000000-0005-0000-0000-0000E79C0000}"/>
    <cellStyle name="Output 4 2 4 17 2 2" xfId="40166" xr:uid="{00000000-0005-0000-0000-0000E89C0000}"/>
    <cellStyle name="Output 4 2 4 17 3" xfId="40167" xr:uid="{00000000-0005-0000-0000-0000E99C0000}"/>
    <cellStyle name="Output 4 2 4 18" xfId="40168" xr:uid="{00000000-0005-0000-0000-0000EA9C0000}"/>
    <cellStyle name="Output 4 2 4 18 2" xfId="40169" xr:uid="{00000000-0005-0000-0000-0000EB9C0000}"/>
    <cellStyle name="Output 4 2 4 18 2 2" xfId="40170" xr:uid="{00000000-0005-0000-0000-0000EC9C0000}"/>
    <cellStyle name="Output 4 2 4 18 3" xfId="40171" xr:uid="{00000000-0005-0000-0000-0000ED9C0000}"/>
    <cellStyle name="Output 4 2 4 19" xfId="40172" xr:uid="{00000000-0005-0000-0000-0000EE9C0000}"/>
    <cellStyle name="Output 4 2 4 19 2" xfId="40173" xr:uid="{00000000-0005-0000-0000-0000EF9C0000}"/>
    <cellStyle name="Output 4 2 4 19 2 2" xfId="40174" xr:uid="{00000000-0005-0000-0000-0000F09C0000}"/>
    <cellStyle name="Output 4 2 4 19 3" xfId="40175" xr:uid="{00000000-0005-0000-0000-0000F19C0000}"/>
    <cellStyle name="Output 4 2 4 2" xfId="40176" xr:uid="{00000000-0005-0000-0000-0000F29C0000}"/>
    <cellStyle name="Output 4 2 4 2 10" xfId="40177" xr:uid="{00000000-0005-0000-0000-0000F39C0000}"/>
    <cellStyle name="Output 4 2 4 2 10 2" xfId="40178" xr:uid="{00000000-0005-0000-0000-0000F49C0000}"/>
    <cellStyle name="Output 4 2 4 2 10 2 2" xfId="40179" xr:uid="{00000000-0005-0000-0000-0000F59C0000}"/>
    <cellStyle name="Output 4 2 4 2 10 3" xfId="40180" xr:uid="{00000000-0005-0000-0000-0000F69C0000}"/>
    <cellStyle name="Output 4 2 4 2 11" xfId="40181" xr:uid="{00000000-0005-0000-0000-0000F79C0000}"/>
    <cellStyle name="Output 4 2 4 2 11 2" xfId="40182" xr:uid="{00000000-0005-0000-0000-0000F89C0000}"/>
    <cellStyle name="Output 4 2 4 2 11 2 2" xfId="40183" xr:uid="{00000000-0005-0000-0000-0000F99C0000}"/>
    <cellStyle name="Output 4 2 4 2 11 3" xfId="40184" xr:uid="{00000000-0005-0000-0000-0000FA9C0000}"/>
    <cellStyle name="Output 4 2 4 2 12" xfId="40185" xr:uid="{00000000-0005-0000-0000-0000FB9C0000}"/>
    <cellStyle name="Output 4 2 4 2 12 2" xfId="40186" xr:uid="{00000000-0005-0000-0000-0000FC9C0000}"/>
    <cellStyle name="Output 4 2 4 2 12 2 2" xfId="40187" xr:uid="{00000000-0005-0000-0000-0000FD9C0000}"/>
    <cellStyle name="Output 4 2 4 2 12 3" xfId="40188" xr:uid="{00000000-0005-0000-0000-0000FE9C0000}"/>
    <cellStyle name="Output 4 2 4 2 13" xfId="40189" xr:uid="{00000000-0005-0000-0000-0000FF9C0000}"/>
    <cellStyle name="Output 4 2 4 2 13 2" xfId="40190" xr:uid="{00000000-0005-0000-0000-0000009D0000}"/>
    <cellStyle name="Output 4 2 4 2 13 2 2" xfId="40191" xr:uid="{00000000-0005-0000-0000-0000019D0000}"/>
    <cellStyle name="Output 4 2 4 2 13 3" xfId="40192" xr:uid="{00000000-0005-0000-0000-0000029D0000}"/>
    <cellStyle name="Output 4 2 4 2 14" xfId="40193" xr:uid="{00000000-0005-0000-0000-0000039D0000}"/>
    <cellStyle name="Output 4 2 4 2 14 2" xfId="40194" xr:uid="{00000000-0005-0000-0000-0000049D0000}"/>
    <cellStyle name="Output 4 2 4 2 14 2 2" xfId="40195" xr:uid="{00000000-0005-0000-0000-0000059D0000}"/>
    <cellStyle name="Output 4 2 4 2 14 3" xfId="40196" xr:uid="{00000000-0005-0000-0000-0000069D0000}"/>
    <cellStyle name="Output 4 2 4 2 15" xfId="40197" xr:uid="{00000000-0005-0000-0000-0000079D0000}"/>
    <cellStyle name="Output 4 2 4 2 15 2" xfId="40198" xr:uid="{00000000-0005-0000-0000-0000089D0000}"/>
    <cellStyle name="Output 4 2 4 2 15 2 2" xfId="40199" xr:uid="{00000000-0005-0000-0000-0000099D0000}"/>
    <cellStyle name="Output 4 2 4 2 15 3" xfId="40200" xr:uid="{00000000-0005-0000-0000-00000A9D0000}"/>
    <cellStyle name="Output 4 2 4 2 16" xfId="40201" xr:uid="{00000000-0005-0000-0000-00000B9D0000}"/>
    <cellStyle name="Output 4 2 4 2 16 2" xfId="40202" xr:uid="{00000000-0005-0000-0000-00000C9D0000}"/>
    <cellStyle name="Output 4 2 4 2 16 2 2" xfId="40203" xr:uid="{00000000-0005-0000-0000-00000D9D0000}"/>
    <cellStyle name="Output 4 2 4 2 16 3" xfId="40204" xr:uid="{00000000-0005-0000-0000-00000E9D0000}"/>
    <cellStyle name="Output 4 2 4 2 17" xfId="40205" xr:uid="{00000000-0005-0000-0000-00000F9D0000}"/>
    <cellStyle name="Output 4 2 4 2 17 2" xfId="40206" xr:uid="{00000000-0005-0000-0000-0000109D0000}"/>
    <cellStyle name="Output 4 2 4 2 17 2 2" xfId="40207" xr:uid="{00000000-0005-0000-0000-0000119D0000}"/>
    <cellStyle name="Output 4 2 4 2 17 3" xfId="40208" xr:uid="{00000000-0005-0000-0000-0000129D0000}"/>
    <cellStyle name="Output 4 2 4 2 18" xfId="40209" xr:uid="{00000000-0005-0000-0000-0000139D0000}"/>
    <cellStyle name="Output 4 2 4 2 18 2" xfId="40210" xr:uid="{00000000-0005-0000-0000-0000149D0000}"/>
    <cellStyle name="Output 4 2 4 2 18 2 2" xfId="40211" xr:uid="{00000000-0005-0000-0000-0000159D0000}"/>
    <cellStyle name="Output 4 2 4 2 18 3" xfId="40212" xr:uid="{00000000-0005-0000-0000-0000169D0000}"/>
    <cellStyle name="Output 4 2 4 2 19" xfId="40213" xr:uid="{00000000-0005-0000-0000-0000179D0000}"/>
    <cellStyle name="Output 4 2 4 2 19 2" xfId="40214" xr:uid="{00000000-0005-0000-0000-0000189D0000}"/>
    <cellStyle name="Output 4 2 4 2 19 2 2" xfId="40215" xr:uid="{00000000-0005-0000-0000-0000199D0000}"/>
    <cellStyle name="Output 4 2 4 2 19 3" xfId="40216" xr:uid="{00000000-0005-0000-0000-00001A9D0000}"/>
    <cellStyle name="Output 4 2 4 2 2" xfId="40217" xr:uid="{00000000-0005-0000-0000-00001B9D0000}"/>
    <cellStyle name="Output 4 2 4 2 2 2" xfId="40218" xr:uid="{00000000-0005-0000-0000-00001C9D0000}"/>
    <cellStyle name="Output 4 2 4 2 2 2 2" xfId="40219" xr:uid="{00000000-0005-0000-0000-00001D9D0000}"/>
    <cellStyle name="Output 4 2 4 2 2 3" xfId="40220" xr:uid="{00000000-0005-0000-0000-00001E9D0000}"/>
    <cellStyle name="Output 4 2 4 2 2 4" xfId="40221" xr:uid="{00000000-0005-0000-0000-00001F9D0000}"/>
    <cellStyle name="Output 4 2 4 2 20" xfId="40222" xr:uid="{00000000-0005-0000-0000-0000209D0000}"/>
    <cellStyle name="Output 4 2 4 2 20 2" xfId="40223" xr:uid="{00000000-0005-0000-0000-0000219D0000}"/>
    <cellStyle name="Output 4 2 4 2 20 2 2" xfId="40224" xr:uid="{00000000-0005-0000-0000-0000229D0000}"/>
    <cellStyle name="Output 4 2 4 2 20 3" xfId="40225" xr:uid="{00000000-0005-0000-0000-0000239D0000}"/>
    <cellStyle name="Output 4 2 4 2 21" xfId="40226" xr:uid="{00000000-0005-0000-0000-0000249D0000}"/>
    <cellStyle name="Output 4 2 4 2 21 2" xfId="40227" xr:uid="{00000000-0005-0000-0000-0000259D0000}"/>
    <cellStyle name="Output 4 2 4 2 22" xfId="40228" xr:uid="{00000000-0005-0000-0000-0000269D0000}"/>
    <cellStyle name="Output 4 2 4 2 23" xfId="40229" xr:uid="{00000000-0005-0000-0000-0000279D0000}"/>
    <cellStyle name="Output 4 2 4 2 3" xfId="40230" xr:uid="{00000000-0005-0000-0000-0000289D0000}"/>
    <cellStyle name="Output 4 2 4 2 3 2" xfId="40231" xr:uid="{00000000-0005-0000-0000-0000299D0000}"/>
    <cellStyle name="Output 4 2 4 2 3 2 2" xfId="40232" xr:uid="{00000000-0005-0000-0000-00002A9D0000}"/>
    <cellStyle name="Output 4 2 4 2 3 3" xfId="40233" xr:uid="{00000000-0005-0000-0000-00002B9D0000}"/>
    <cellStyle name="Output 4 2 4 2 4" xfId="40234" xr:uid="{00000000-0005-0000-0000-00002C9D0000}"/>
    <cellStyle name="Output 4 2 4 2 4 2" xfId="40235" xr:uid="{00000000-0005-0000-0000-00002D9D0000}"/>
    <cellStyle name="Output 4 2 4 2 4 2 2" xfId="40236" xr:uid="{00000000-0005-0000-0000-00002E9D0000}"/>
    <cellStyle name="Output 4 2 4 2 4 3" xfId="40237" xr:uid="{00000000-0005-0000-0000-00002F9D0000}"/>
    <cellStyle name="Output 4 2 4 2 5" xfId="40238" xr:uid="{00000000-0005-0000-0000-0000309D0000}"/>
    <cellStyle name="Output 4 2 4 2 5 2" xfId="40239" xr:uid="{00000000-0005-0000-0000-0000319D0000}"/>
    <cellStyle name="Output 4 2 4 2 5 2 2" xfId="40240" xr:uid="{00000000-0005-0000-0000-0000329D0000}"/>
    <cellStyle name="Output 4 2 4 2 5 3" xfId="40241" xr:uid="{00000000-0005-0000-0000-0000339D0000}"/>
    <cellStyle name="Output 4 2 4 2 6" xfId="40242" xr:uid="{00000000-0005-0000-0000-0000349D0000}"/>
    <cellStyle name="Output 4 2 4 2 6 2" xfId="40243" xr:uid="{00000000-0005-0000-0000-0000359D0000}"/>
    <cellStyle name="Output 4 2 4 2 6 2 2" xfId="40244" xr:uid="{00000000-0005-0000-0000-0000369D0000}"/>
    <cellStyle name="Output 4 2 4 2 6 3" xfId="40245" xr:uid="{00000000-0005-0000-0000-0000379D0000}"/>
    <cellStyle name="Output 4 2 4 2 7" xfId="40246" xr:uid="{00000000-0005-0000-0000-0000389D0000}"/>
    <cellStyle name="Output 4 2 4 2 7 2" xfId="40247" xr:uid="{00000000-0005-0000-0000-0000399D0000}"/>
    <cellStyle name="Output 4 2 4 2 7 2 2" xfId="40248" xr:uid="{00000000-0005-0000-0000-00003A9D0000}"/>
    <cellStyle name="Output 4 2 4 2 7 3" xfId="40249" xr:uid="{00000000-0005-0000-0000-00003B9D0000}"/>
    <cellStyle name="Output 4 2 4 2 8" xfId="40250" xr:uid="{00000000-0005-0000-0000-00003C9D0000}"/>
    <cellStyle name="Output 4 2 4 2 8 2" xfId="40251" xr:uid="{00000000-0005-0000-0000-00003D9D0000}"/>
    <cellStyle name="Output 4 2 4 2 8 2 2" xfId="40252" xr:uid="{00000000-0005-0000-0000-00003E9D0000}"/>
    <cellStyle name="Output 4 2 4 2 8 3" xfId="40253" xr:uid="{00000000-0005-0000-0000-00003F9D0000}"/>
    <cellStyle name="Output 4 2 4 2 9" xfId="40254" xr:uid="{00000000-0005-0000-0000-0000409D0000}"/>
    <cellStyle name="Output 4 2 4 2 9 2" xfId="40255" xr:uid="{00000000-0005-0000-0000-0000419D0000}"/>
    <cellStyle name="Output 4 2 4 2 9 2 2" xfId="40256" xr:uid="{00000000-0005-0000-0000-0000429D0000}"/>
    <cellStyle name="Output 4 2 4 2 9 3" xfId="40257" xr:uid="{00000000-0005-0000-0000-0000439D0000}"/>
    <cellStyle name="Output 4 2 4 20" xfId="40258" xr:uid="{00000000-0005-0000-0000-0000449D0000}"/>
    <cellStyle name="Output 4 2 4 20 2" xfId="40259" xr:uid="{00000000-0005-0000-0000-0000459D0000}"/>
    <cellStyle name="Output 4 2 4 20 2 2" xfId="40260" xr:uid="{00000000-0005-0000-0000-0000469D0000}"/>
    <cellStyle name="Output 4 2 4 20 3" xfId="40261" xr:uid="{00000000-0005-0000-0000-0000479D0000}"/>
    <cellStyle name="Output 4 2 4 21" xfId="40262" xr:uid="{00000000-0005-0000-0000-0000489D0000}"/>
    <cellStyle name="Output 4 2 4 21 2" xfId="40263" xr:uid="{00000000-0005-0000-0000-0000499D0000}"/>
    <cellStyle name="Output 4 2 4 21 2 2" xfId="40264" xr:uid="{00000000-0005-0000-0000-00004A9D0000}"/>
    <cellStyle name="Output 4 2 4 21 3" xfId="40265" xr:uid="{00000000-0005-0000-0000-00004B9D0000}"/>
    <cellStyle name="Output 4 2 4 22" xfId="40266" xr:uid="{00000000-0005-0000-0000-00004C9D0000}"/>
    <cellStyle name="Output 4 2 4 22 2" xfId="40267" xr:uid="{00000000-0005-0000-0000-00004D9D0000}"/>
    <cellStyle name="Output 4 2 4 23" xfId="40268" xr:uid="{00000000-0005-0000-0000-00004E9D0000}"/>
    <cellStyle name="Output 4 2 4 24" xfId="40269" xr:uid="{00000000-0005-0000-0000-00004F9D0000}"/>
    <cellStyle name="Output 4 2 4 3" xfId="40270" xr:uid="{00000000-0005-0000-0000-0000509D0000}"/>
    <cellStyle name="Output 4 2 4 3 2" xfId="40271" xr:uid="{00000000-0005-0000-0000-0000519D0000}"/>
    <cellStyle name="Output 4 2 4 3 2 2" xfId="40272" xr:uid="{00000000-0005-0000-0000-0000529D0000}"/>
    <cellStyle name="Output 4 2 4 3 3" xfId="40273" xr:uid="{00000000-0005-0000-0000-0000539D0000}"/>
    <cellStyle name="Output 4 2 4 3 4" xfId="40274" xr:uid="{00000000-0005-0000-0000-0000549D0000}"/>
    <cellStyle name="Output 4 2 4 4" xfId="40275" xr:uid="{00000000-0005-0000-0000-0000559D0000}"/>
    <cellStyle name="Output 4 2 4 4 2" xfId="40276" xr:uid="{00000000-0005-0000-0000-0000569D0000}"/>
    <cellStyle name="Output 4 2 4 4 2 2" xfId="40277" xr:uid="{00000000-0005-0000-0000-0000579D0000}"/>
    <cellStyle name="Output 4 2 4 4 3" xfId="40278" xr:uid="{00000000-0005-0000-0000-0000589D0000}"/>
    <cellStyle name="Output 4 2 4 4 4" xfId="40279" xr:uid="{00000000-0005-0000-0000-0000599D0000}"/>
    <cellStyle name="Output 4 2 4 5" xfId="40280" xr:uid="{00000000-0005-0000-0000-00005A9D0000}"/>
    <cellStyle name="Output 4 2 4 5 2" xfId="40281" xr:uid="{00000000-0005-0000-0000-00005B9D0000}"/>
    <cellStyle name="Output 4 2 4 5 2 2" xfId="40282" xr:uid="{00000000-0005-0000-0000-00005C9D0000}"/>
    <cellStyle name="Output 4 2 4 5 3" xfId="40283" xr:uid="{00000000-0005-0000-0000-00005D9D0000}"/>
    <cellStyle name="Output 4 2 4 6" xfId="40284" xr:uid="{00000000-0005-0000-0000-00005E9D0000}"/>
    <cellStyle name="Output 4 2 4 6 2" xfId="40285" xr:uid="{00000000-0005-0000-0000-00005F9D0000}"/>
    <cellStyle name="Output 4 2 4 6 2 2" xfId="40286" xr:uid="{00000000-0005-0000-0000-0000609D0000}"/>
    <cellStyle name="Output 4 2 4 6 3" xfId="40287" xr:uid="{00000000-0005-0000-0000-0000619D0000}"/>
    <cellStyle name="Output 4 2 4 7" xfId="40288" xr:uid="{00000000-0005-0000-0000-0000629D0000}"/>
    <cellStyle name="Output 4 2 4 7 2" xfId="40289" xr:uid="{00000000-0005-0000-0000-0000639D0000}"/>
    <cellStyle name="Output 4 2 4 7 2 2" xfId="40290" xr:uid="{00000000-0005-0000-0000-0000649D0000}"/>
    <cellStyle name="Output 4 2 4 7 3" xfId="40291" xr:uid="{00000000-0005-0000-0000-0000659D0000}"/>
    <cellStyle name="Output 4 2 4 8" xfId="40292" xr:uid="{00000000-0005-0000-0000-0000669D0000}"/>
    <cellStyle name="Output 4 2 4 8 2" xfId="40293" xr:uid="{00000000-0005-0000-0000-0000679D0000}"/>
    <cellStyle name="Output 4 2 4 8 2 2" xfId="40294" xr:uid="{00000000-0005-0000-0000-0000689D0000}"/>
    <cellStyle name="Output 4 2 4 8 3" xfId="40295" xr:uid="{00000000-0005-0000-0000-0000699D0000}"/>
    <cellStyle name="Output 4 2 4 9" xfId="40296" xr:uid="{00000000-0005-0000-0000-00006A9D0000}"/>
    <cellStyle name="Output 4 2 4 9 2" xfId="40297" xr:uid="{00000000-0005-0000-0000-00006B9D0000}"/>
    <cellStyle name="Output 4 2 4 9 2 2" xfId="40298" xr:uid="{00000000-0005-0000-0000-00006C9D0000}"/>
    <cellStyle name="Output 4 2 4 9 3" xfId="40299" xr:uid="{00000000-0005-0000-0000-00006D9D0000}"/>
    <cellStyle name="Output 4 2 5" xfId="40300" xr:uid="{00000000-0005-0000-0000-00006E9D0000}"/>
    <cellStyle name="Output 4 2 5 10" xfId="40301" xr:uid="{00000000-0005-0000-0000-00006F9D0000}"/>
    <cellStyle name="Output 4 2 5 10 2" xfId="40302" xr:uid="{00000000-0005-0000-0000-0000709D0000}"/>
    <cellStyle name="Output 4 2 5 10 2 2" xfId="40303" xr:uid="{00000000-0005-0000-0000-0000719D0000}"/>
    <cellStyle name="Output 4 2 5 10 3" xfId="40304" xr:uid="{00000000-0005-0000-0000-0000729D0000}"/>
    <cellStyle name="Output 4 2 5 11" xfId="40305" xr:uid="{00000000-0005-0000-0000-0000739D0000}"/>
    <cellStyle name="Output 4 2 5 11 2" xfId="40306" xr:uid="{00000000-0005-0000-0000-0000749D0000}"/>
    <cellStyle name="Output 4 2 5 11 2 2" xfId="40307" xr:uid="{00000000-0005-0000-0000-0000759D0000}"/>
    <cellStyle name="Output 4 2 5 11 3" xfId="40308" xr:uid="{00000000-0005-0000-0000-0000769D0000}"/>
    <cellStyle name="Output 4 2 5 12" xfId="40309" xr:uid="{00000000-0005-0000-0000-0000779D0000}"/>
    <cellStyle name="Output 4 2 5 12 2" xfId="40310" xr:uid="{00000000-0005-0000-0000-0000789D0000}"/>
    <cellStyle name="Output 4 2 5 12 2 2" xfId="40311" xr:uid="{00000000-0005-0000-0000-0000799D0000}"/>
    <cellStyle name="Output 4 2 5 12 3" xfId="40312" xr:uid="{00000000-0005-0000-0000-00007A9D0000}"/>
    <cellStyle name="Output 4 2 5 13" xfId="40313" xr:uid="{00000000-0005-0000-0000-00007B9D0000}"/>
    <cellStyle name="Output 4 2 5 13 2" xfId="40314" xr:uid="{00000000-0005-0000-0000-00007C9D0000}"/>
    <cellStyle name="Output 4 2 5 13 2 2" xfId="40315" xr:uid="{00000000-0005-0000-0000-00007D9D0000}"/>
    <cellStyle name="Output 4 2 5 13 3" xfId="40316" xr:uid="{00000000-0005-0000-0000-00007E9D0000}"/>
    <cellStyle name="Output 4 2 5 14" xfId="40317" xr:uid="{00000000-0005-0000-0000-00007F9D0000}"/>
    <cellStyle name="Output 4 2 5 14 2" xfId="40318" xr:uid="{00000000-0005-0000-0000-0000809D0000}"/>
    <cellStyle name="Output 4 2 5 14 2 2" xfId="40319" xr:uid="{00000000-0005-0000-0000-0000819D0000}"/>
    <cellStyle name="Output 4 2 5 14 3" xfId="40320" xr:uid="{00000000-0005-0000-0000-0000829D0000}"/>
    <cellStyle name="Output 4 2 5 15" xfId="40321" xr:uid="{00000000-0005-0000-0000-0000839D0000}"/>
    <cellStyle name="Output 4 2 5 15 2" xfId="40322" xr:uid="{00000000-0005-0000-0000-0000849D0000}"/>
    <cellStyle name="Output 4 2 5 15 2 2" xfId="40323" xr:uid="{00000000-0005-0000-0000-0000859D0000}"/>
    <cellStyle name="Output 4 2 5 15 3" xfId="40324" xr:uid="{00000000-0005-0000-0000-0000869D0000}"/>
    <cellStyle name="Output 4 2 5 16" xfId="40325" xr:uid="{00000000-0005-0000-0000-0000879D0000}"/>
    <cellStyle name="Output 4 2 5 16 2" xfId="40326" xr:uid="{00000000-0005-0000-0000-0000889D0000}"/>
    <cellStyle name="Output 4 2 5 16 2 2" xfId="40327" xr:uid="{00000000-0005-0000-0000-0000899D0000}"/>
    <cellStyle name="Output 4 2 5 16 3" xfId="40328" xr:uid="{00000000-0005-0000-0000-00008A9D0000}"/>
    <cellStyle name="Output 4 2 5 17" xfId="40329" xr:uid="{00000000-0005-0000-0000-00008B9D0000}"/>
    <cellStyle name="Output 4 2 5 17 2" xfId="40330" xr:uid="{00000000-0005-0000-0000-00008C9D0000}"/>
    <cellStyle name="Output 4 2 5 17 2 2" xfId="40331" xr:uid="{00000000-0005-0000-0000-00008D9D0000}"/>
    <cellStyle name="Output 4 2 5 17 3" xfId="40332" xr:uid="{00000000-0005-0000-0000-00008E9D0000}"/>
    <cellStyle name="Output 4 2 5 18" xfId="40333" xr:uid="{00000000-0005-0000-0000-00008F9D0000}"/>
    <cellStyle name="Output 4 2 5 18 2" xfId="40334" xr:uid="{00000000-0005-0000-0000-0000909D0000}"/>
    <cellStyle name="Output 4 2 5 18 2 2" xfId="40335" xr:uid="{00000000-0005-0000-0000-0000919D0000}"/>
    <cellStyle name="Output 4 2 5 18 3" xfId="40336" xr:uid="{00000000-0005-0000-0000-0000929D0000}"/>
    <cellStyle name="Output 4 2 5 19" xfId="40337" xr:uid="{00000000-0005-0000-0000-0000939D0000}"/>
    <cellStyle name="Output 4 2 5 19 2" xfId="40338" xr:uid="{00000000-0005-0000-0000-0000949D0000}"/>
    <cellStyle name="Output 4 2 5 19 2 2" xfId="40339" xr:uid="{00000000-0005-0000-0000-0000959D0000}"/>
    <cellStyle name="Output 4 2 5 19 3" xfId="40340" xr:uid="{00000000-0005-0000-0000-0000969D0000}"/>
    <cellStyle name="Output 4 2 5 2" xfId="40341" xr:uid="{00000000-0005-0000-0000-0000979D0000}"/>
    <cellStyle name="Output 4 2 5 2 2" xfId="40342" xr:uid="{00000000-0005-0000-0000-0000989D0000}"/>
    <cellStyle name="Output 4 2 5 2 2 2" xfId="40343" xr:uid="{00000000-0005-0000-0000-0000999D0000}"/>
    <cellStyle name="Output 4 2 5 2 3" xfId="40344" xr:uid="{00000000-0005-0000-0000-00009A9D0000}"/>
    <cellStyle name="Output 4 2 5 2 4" xfId="40345" xr:uid="{00000000-0005-0000-0000-00009B9D0000}"/>
    <cellStyle name="Output 4 2 5 20" xfId="40346" xr:uid="{00000000-0005-0000-0000-00009C9D0000}"/>
    <cellStyle name="Output 4 2 5 20 2" xfId="40347" xr:uid="{00000000-0005-0000-0000-00009D9D0000}"/>
    <cellStyle name="Output 4 2 5 20 2 2" xfId="40348" xr:uid="{00000000-0005-0000-0000-00009E9D0000}"/>
    <cellStyle name="Output 4 2 5 20 3" xfId="40349" xr:uid="{00000000-0005-0000-0000-00009F9D0000}"/>
    <cellStyle name="Output 4 2 5 21" xfId="40350" xr:uid="{00000000-0005-0000-0000-0000A09D0000}"/>
    <cellStyle name="Output 4 2 5 21 2" xfId="40351" xr:uid="{00000000-0005-0000-0000-0000A19D0000}"/>
    <cellStyle name="Output 4 2 5 22" xfId="40352" xr:uid="{00000000-0005-0000-0000-0000A29D0000}"/>
    <cellStyle name="Output 4 2 5 23" xfId="40353" xr:uid="{00000000-0005-0000-0000-0000A39D0000}"/>
    <cellStyle name="Output 4 2 5 3" xfId="40354" xr:uid="{00000000-0005-0000-0000-0000A49D0000}"/>
    <cellStyle name="Output 4 2 5 3 2" xfId="40355" xr:uid="{00000000-0005-0000-0000-0000A59D0000}"/>
    <cellStyle name="Output 4 2 5 3 2 2" xfId="40356" xr:uid="{00000000-0005-0000-0000-0000A69D0000}"/>
    <cellStyle name="Output 4 2 5 3 3" xfId="40357" xr:uid="{00000000-0005-0000-0000-0000A79D0000}"/>
    <cellStyle name="Output 4 2 5 4" xfId="40358" xr:uid="{00000000-0005-0000-0000-0000A89D0000}"/>
    <cellStyle name="Output 4 2 5 4 2" xfId="40359" xr:uid="{00000000-0005-0000-0000-0000A99D0000}"/>
    <cellStyle name="Output 4 2 5 4 2 2" xfId="40360" xr:uid="{00000000-0005-0000-0000-0000AA9D0000}"/>
    <cellStyle name="Output 4 2 5 4 3" xfId="40361" xr:uid="{00000000-0005-0000-0000-0000AB9D0000}"/>
    <cellStyle name="Output 4 2 5 5" xfId="40362" xr:uid="{00000000-0005-0000-0000-0000AC9D0000}"/>
    <cellStyle name="Output 4 2 5 5 2" xfId="40363" xr:uid="{00000000-0005-0000-0000-0000AD9D0000}"/>
    <cellStyle name="Output 4 2 5 5 2 2" xfId="40364" xr:uid="{00000000-0005-0000-0000-0000AE9D0000}"/>
    <cellStyle name="Output 4 2 5 5 3" xfId="40365" xr:uid="{00000000-0005-0000-0000-0000AF9D0000}"/>
    <cellStyle name="Output 4 2 5 6" xfId="40366" xr:uid="{00000000-0005-0000-0000-0000B09D0000}"/>
    <cellStyle name="Output 4 2 5 6 2" xfId="40367" xr:uid="{00000000-0005-0000-0000-0000B19D0000}"/>
    <cellStyle name="Output 4 2 5 6 2 2" xfId="40368" xr:uid="{00000000-0005-0000-0000-0000B29D0000}"/>
    <cellStyle name="Output 4 2 5 6 3" xfId="40369" xr:uid="{00000000-0005-0000-0000-0000B39D0000}"/>
    <cellStyle name="Output 4 2 5 7" xfId="40370" xr:uid="{00000000-0005-0000-0000-0000B49D0000}"/>
    <cellStyle name="Output 4 2 5 7 2" xfId="40371" xr:uid="{00000000-0005-0000-0000-0000B59D0000}"/>
    <cellStyle name="Output 4 2 5 7 2 2" xfId="40372" xr:uid="{00000000-0005-0000-0000-0000B69D0000}"/>
    <cellStyle name="Output 4 2 5 7 3" xfId="40373" xr:uid="{00000000-0005-0000-0000-0000B79D0000}"/>
    <cellStyle name="Output 4 2 5 8" xfId="40374" xr:uid="{00000000-0005-0000-0000-0000B89D0000}"/>
    <cellStyle name="Output 4 2 5 8 2" xfId="40375" xr:uid="{00000000-0005-0000-0000-0000B99D0000}"/>
    <cellStyle name="Output 4 2 5 8 2 2" xfId="40376" xr:uid="{00000000-0005-0000-0000-0000BA9D0000}"/>
    <cellStyle name="Output 4 2 5 8 3" xfId="40377" xr:uid="{00000000-0005-0000-0000-0000BB9D0000}"/>
    <cellStyle name="Output 4 2 5 9" xfId="40378" xr:uid="{00000000-0005-0000-0000-0000BC9D0000}"/>
    <cellStyle name="Output 4 2 5 9 2" xfId="40379" xr:uid="{00000000-0005-0000-0000-0000BD9D0000}"/>
    <cellStyle name="Output 4 2 5 9 2 2" xfId="40380" xr:uid="{00000000-0005-0000-0000-0000BE9D0000}"/>
    <cellStyle name="Output 4 2 5 9 3" xfId="40381" xr:uid="{00000000-0005-0000-0000-0000BF9D0000}"/>
    <cellStyle name="Output 4 2 6" xfId="40382" xr:uid="{00000000-0005-0000-0000-0000C09D0000}"/>
    <cellStyle name="Output 4 2 6 2" xfId="40383" xr:uid="{00000000-0005-0000-0000-0000C19D0000}"/>
    <cellStyle name="Output 4 2 6 2 2" xfId="40384" xr:uid="{00000000-0005-0000-0000-0000C29D0000}"/>
    <cellStyle name="Output 4 2 6 3" xfId="40385" xr:uid="{00000000-0005-0000-0000-0000C39D0000}"/>
    <cellStyle name="Output 4 2 6 4" xfId="40386" xr:uid="{00000000-0005-0000-0000-0000C49D0000}"/>
    <cellStyle name="Output 4 2 7" xfId="40387" xr:uid="{00000000-0005-0000-0000-0000C59D0000}"/>
    <cellStyle name="Output 4 2 7 2" xfId="40388" xr:uid="{00000000-0005-0000-0000-0000C69D0000}"/>
    <cellStyle name="Output 4 2 7 2 2" xfId="40389" xr:uid="{00000000-0005-0000-0000-0000C79D0000}"/>
    <cellStyle name="Output 4 2 7 3" xfId="40390" xr:uid="{00000000-0005-0000-0000-0000C89D0000}"/>
    <cellStyle name="Output 4 2 8" xfId="40391" xr:uid="{00000000-0005-0000-0000-0000C99D0000}"/>
    <cellStyle name="Output 4 2 8 2" xfId="40392" xr:uid="{00000000-0005-0000-0000-0000CA9D0000}"/>
    <cellStyle name="Output 4 2 8 2 2" xfId="40393" xr:uid="{00000000-0005-0000-0000-0000CB9D0000}"/>
    <cellStyle name="Output 4 2 8 3" xfId="40394" xr:uid="{00000000-0005-0000-0000-0000CC9D0000}"/>
    <cellStyle name="Output 4 2 9" xfId="40395" xr:uid="{00000000-0005-0000-0000-0000CD9D0000}"/>
    <cellStyle name="Output 4 2 9 2" xfId="40396" xr:uid="{00000000-0005-0000-0000-0000CE9D0000}"/>
    <cellStyle name="Output 4 2 9 2 2" xfId="40397" xr:uid="{00000000-0005-0000-0000-0000CF9D0000}"/>
    <cellStyle name="Output 4 2 9 3" xfId="40398" xr:uid="{00000000-0005-0000-0000-0000D09D0000}"/>
    <cellStyle name="Output 4 20" xfId="40399" xr:uid="{00000000-0005-0000-0000-0000D19D0000}"/>
    <cellStyle name="Output 4 20 2" xfId="40400" xr:uid="{00000000-0005-0000-0000-0000D29D0000}"/>
    <cellStyle name="Output 4 20 2 2" xfId="40401" xr:uid="{00000000-0005-0000-0000-0000D39D0000}"/>
    <cellStyle name="Output 4 20 3" xfId="40402" xr:uid="{00000000-0005-0000-0000-0000D49D0000}"/>
    <cellStyle name="Output 4 21" xfId="40403" xr:uid="{00000000-0005-0000-0000-0000D59D0000}"/>
    <cellStyle name="Output 4 21 2" xfId="40404" xr:uid="{00000000-0005-0000-0000-0000D69D0000}"/>
    <cellStyle name="Output 4 21 2 2" xfId="40405" xr:uid="{00000000-0005-0000-0000-0000D79D0000}"/>
    <cellStyle name="Output 4 21 3" xfId="40406" xr:uid="{00000000-0005-0000-0000-0000D89D0000}"/>
    <cellStyle name="Output 4 22" xfId="40407" xr:uid="{00000000-0005-0000-0000-0000D99D0000}"/>
    <cellStyle name="Output 4 22 2" xfId="40408" xr:uid="{00000000-0005-0000-0000-0000DA9D0000}"/>
    <cellStyle name="Output 4 23" xfId="40409" xr:uid="{00000000-0005-0000-0000-0000DB9D0000}"/>
    <cellStyle name="Output 4 24" xfId="40410" xr:uid="{00000000-0005-0000-0000-0000DC9D0000}"/>
    <cellStyle name="Output 4 25" xfId="40411" xr:uid="{00000000-0005-0000-0000-0000DD9D0000}"/>
    <cellStyle name="Output 4 26" xfId="40412" xr:uid="{00000000-0005-0000-0000-0000DE9D0000}"/>
    <cellStyle name="Output 4 27" xfId="40413" xr:uid="{00000000-0005-0000-0000-0000DF9D0000}"/>
    <cellStyle name="Output 4 3" xfId="40414" xr:uid="{00000000-0005-0000-0000-0000E09D0000}"/>
    <cellStyle name="Output 4 3 10" xfId="40415" xr:uid="{00000000-0005-0000-0000-0000E19D0000}"/>
    <cellStyle name="Output 4 3 10 2" xfId="40416" xr:uid="{00000000-0005-0000-0000-0000E29D0000}"/>
    <cellStyle name="Output 4 3 10 2 2" xfId="40417" xr:uid="{00000000-0005-0000-0000-0000E39D0000}"/>
    <cellStyle name="Output 4 3 10 3" xfId="40418" xr:uid="{00000000-0005-0000-0000-0000E49D0000}"/>
    <cellStyle name="Output 4 3 11" xfId="40419" xr:uid="{00000000-0005-0000-0000-0000E59D0000}"/>
    <cellStyle name="Output 4 3 11 2" xfId="40420" xr:uid="{00000000-0005-0000-0000-0000E69D0000}"/>
    <cellStyle name="Output 4 3 11 2 2" xfId="40421" xr:uid="{00000000-0005-0000-0000-0000E79D0000}"/>
    <cellStyle name="Output 4 3 11 3" xfId="40422" xr:uid="{00000000-0005-0000-0000-0000E89D0000}"/>
    <cellStyle name="Output 4 3 12" xfId="40423" xr:uid="{00000000-0005-0000-0000-0000E99D0000}"/>
    <cellStyle name="Output 4 3 12 2" xfId="40424" xr:uid="{00000000-0005-0000-0000-0000EA9D0000}"/>
    <cellStyle name="Output 4 3 12 2 2" xfId="40425" xr:uid="{00000000-0005-0000-0000-0000EB9D0000}"/>
    <cellStyle name="Output 4 3 12 3" xfId="40426" xr:uid="{00000000-0005-0000-0000-0000EC9D0000}"/>
    <cellStyle name="Output 4 3 13" xfId="40427" xr:uid="{00000000-0005-0000-0000-0000ED9D0000}"/>
    <cellStyle name="Output 4 3 13 2" xfId="40428" xr:uid="{00000000-0005-0000-0000-0000EE9D0000}"/>
    <cellStyle name="Output 4 3 13 2 2" xfId="40429" xr:uid="{00000000-0005-0000-0000-0000EF9D0000}"/>
    <cellStyle name="Output 4 3 13 3" xfId="40430" xr:uid="{00000000-0005-0000-0000-0000F09D0000}"/>
    <cellStyle name="Output 4 3 14" xfId="40431" xr:uid="{00000000-0005-0000-0000-0000F19D0000}"/>
    <cellStyle name="Output 4 3 14 2" xfId="40432" xr:uid="{00000000-0005-0000-0000-0000F29D0000}"/>
    <cellStyle name="Output 4 3 14 2 2" xfId="40433" xr:uid="{00000000-0005-0000-0000-0000F39D0000}"/>
    <cellStyle name="Output 4 3 14 3" xfId="40434" xr:uid="{00000000-0005-0000-0000-0000F49D0000}"/>
    <cellStyle name="Output 4 3 15" xfId="40435" xr:uid="{00000000-0005-0000-0000-0000F59D0000}"/>
    <cellStyle name="Output 4 3 15 2" xfId="40436" xr:uid="{00000000-0005-0000-0000-0000F69D0000}"/>
    <cellStyle name="Output 4 3 15 2 2" xfId="40437" xr:uid="{00000000-0005-0000-0000-0000F79D0000}"/>
    <cellStyle name="Output 4 3 15 3" xfId="40438" xr:uid="{00000000-0005-0000-0000-0000F89D0000}"/>
    <cellStyle name="Output 4 3 16" xfId="40439" xr:uid="{00000000-0005-0000-0000-0000F99D0000}"/>
    <cellStyle name="Output 4 3 16 2" xfId="40440" xr:uid="{00000000-0005-0000-0000-0000FA9D0000}"/>
    <cellStyle name="Output 4 3 16 2 2" xfId="40441" xr:uid="{00000000-0005-0000-0000-0000FB9D0000}"/>
    <cellStyle name="Output 4 3 16 3" xfId="40442" xr:uid="{00000000-0005-0000-0000-0000FC9D0000}"/>
    <cellStyle name="Output 4 3 17" xfId="40443" xr:uid="{00000000-0005-0000-0000-0000FD9D0000}"/>
    <cellStyle name="Output 4 3 17 2" xfId="40444" xr:uid="{00000000-0005-0000-0000-0000FE9D0000}"/>
    <cellStyle name="Output 4 3 17 2 2" xfId="40445" xr:uid="{00000000-0005-0000-0000-0000FF9D0000}"/>
    <cellStyle name="Output 4 3 17 3" xfId="40446" xr:uid="{00000000-0005-0000-0000-0000009E0000}"/>
    <cellStyle name="Output 4 3 18" xfId="40447" xr:uid="{00000000-0005-0000-0000-0000019E0000}"/>
    <cellStyle name="Output 4 3 18 2" xfId="40448" xr:uid="{00000000-0005-0000-0000-0000029E0000}"/>
    <cellStyle name="Output 4 3 19" xfId="40449" xr:uid="{00000000-0005-0000-0000-0000039E0000}"/>
    <cellStyle name="Output 4 3 2" xfId="40450" xr:uid="{00000000-0005-0000-0000-0000049E0000}"/>
    <cellStyle name="Output 4 3 2 10" xfId="40451" xr:uid="{00000000-0005-0000-0000-0000059E0000}"/>
    <cellStyle name="Output 4 3 2 10 2" xfId="40452" xr:uid="{00000000-0005-0000-0000-0000069E0000}"/>
    <cellStyle name="Output 4 3 2 10 2 2" xfId="40453" xr:uid="{00000000-0005-0000-0000-0000079E0000}"/>
    <cellStyle name="Output 4 3 2 10 3" xfId="40454" xr:uid="{00000000-0005-0000-0000-0000089E0000}"/>
    <cellStyle name="Output 4 3 2 11" xfId="40455" xr:uid="{00000000-0005-0000-0000-0000099E0000}"/>
    <cellStyle name="Output 4 3 2 11 2" xfId="40456" xr:uid="{00000000-0005-0000-0000-00000A9E0000}"/>
    <cellStyle name="Output 4 3 2 11 2 2" xfId="40457" xr:uid="{00000000-0005-0000-0000-00000B9E0000}"/>
    <cellStyle name="Output 4 3 2 11 3" xfId="40458" xr:uid="{00000000-0005-0000-0000-00000C9E0000}"/>
    <cellStyle name="Output 4 3 2 12" xfId="40459" xr:uid="{00000000-0005-0000-0000-00000D9E0000}"/>
    <cellStyle name="Output 4 3 2 12 2" xfId="40460" xr:uid="{00000000-0005-0000-0000-00000E9E0000}"/>
    <cellStyle name="Output 4 3 2 12 2 2" xfId="40461" xr:uid="{00000000-0005-0000-0000-00000F9E0000}"/>
    <cellStyle name="Output 4 3 2 12 3" xfId="40462" xr:uid="{00000000-0005-0000-0000-0000109E0000}"/>
    <cellStyle name="Output 4 3 2 13" xfId="40463" xr:uid="{00000000-0005-0000-0000-0000119E0000}"/>
    <cellStyle name="Output 4 3 2 13 2" xfId="40464" xr:uid="{00000000-0005-0000-0000-0000129E0000}"/>
    <cellStyle name="Output 4 3 2 13 2 2" xfId="40465" xr:uid="{00000000-0005-0000-0000-0000139E0000}"/>
    <cellStyle name="Output 4 3 2 13 3" xfId="40466" xr:uid="{00000000-0005-0000-0000-0000149E0000}"/>
    <cellStyle name="Output 4 3 2 14" xfId="40467" xr:uid="{00000000-0005-0000-0000-0000159E0000}"/>
    <cellStyle name="Output 4 3 2 14 2" xfId="40468" xr:uid="{00000000-0005-0000-0000-0000169E0000}"/>
    <cellStyle name="Output 4 3 2 14 2 2" xfId="40469" xr:uid="{00000000-0005-0000-0000-0000179E0000}"/>
    <cellStyle name="Output 4 3 2 14 3" xfId="40470" xr:uid="{00000000-0005-0000-0000-0000189E0000}"/>
    <cellStyle name="Output 4 3 2 15" xfId="40471" xr:uid="{00000000-0005-0000-0000-0000199E0000}"/>
    <cellStyle name="Output 4 3 2 15 2" xfId="40472" xr:uid="{00000000-0005-0000-0000-00001A9E0000}"/>
    <cellStyle name="Output 4 3 2 15 2 2" xfId="40473" xr:uid="{00000000-0005-0000-0000-00001B9E0000}"/>
    <cellStyle name="Output 4 3 2 15 3" xfId="40474" xr:uid="{00000000-0005-0000-0000-00001C9E0000}"/>
    <cellStyle name="Output 4 3 2 16" xfId="40475" xr:uid="{00000000-0005-0000-0000-00001D9E0000}"/>
    <cellStyle name="Output 4 3 2 16 2" xfId="40476" xr:uid="{00000000-0005-0000-0000-00001E9E0000}"/>
    <cellStyle name="Output 4 3 2 16 2 2" xfId="40477" xr:uid="{00000000-0005-0000-0000-00001F9E0000}"/>
    <cellStyle name="Output 4 3 2 16 3" xfId="40478" xr:uid="{00000000-0005-0000-0000-0000209E0000}"/>
    <cellStyle name="Output 4 3 2 17" xfId="40479" xr:uid="{00000000-0005-0000-0000-0000219E0000}"/>
    <cellStyle name="Output 4 3 2 17 2" xfId="40480" xr:uid="{00000000-0005-0000-0000-0000229E0000}"/>
    <cellStyle name="Output 4 3 2 17 2 2" xfId="40481" xr:uid="{00000000-0005-0000-0000-0000239E0000}"/>
    <cellStyle name="Output 4 3 2 17 3" xfId="40482" xr:uid="{00000000-0005-0000-0000-0000249E0000}"/>
    <cellStyle name="Output 4 3 2 18" xfId="40483" xr:uid="{00000000-0005-0000-0000-0000259E0000}"/>
    <cellStyle name="Output 4 3 2 18 2" xfId="40484" xr:uid="{00000000-0005-0000-0000-0000269E0000}"/>
    <cellStyle name="Output 4 3 2 18 2 2" xfId="40485" xr:uid="{00000000-0005-0000-0000-0000279E0000}"/>
    <cellStyle name="Output 4 3 2 18 3" xfId="40486" xr:uid="{00000000-0005-0000-0000-0000289E0000}"/>
    <cellStyle name="Output 4 3 2 19" xfId="40487" xr:uid="{00000000-0005-0000-0000-0000299E0000}"/>
    <cellStyle name="Output 4 3 2 19 2" xfId="40488" xr:uid="{00000000-0005-0000-0000-00002A9E0000}"/>
    <cellStyle name="Output 4 3 2 19 2 2" xfId="40489" xr:uid="{00000000-0005-0000-0000-00002B9E0000}"/>
    <cellStyle name="Output 4 3 2 19 3" xfId="40490" xr:uid="{00000000-0005-0000-0000-00002C9E0000}"/>
    <cellStyle name="Output 4 3 2 2" xfId="40491" xr:uid="{00000000-0005-0000-0000-00002D9E0000}"/>
    <cellStyle name="Output 4 3 2 2 2" xfId="40492" xr:uid="{00000000-0005-0000-0000-00002E9E0000}"/>
    <cellStyle name="Output 4 3 2 2 2 2" xfId="40493" xr:uid="{00000000-0005-0000-0000-00002F9E0000}"/>
    <cellStyle name="Output 4 3 2 2 2 2 2" xfId="40494" xr:uid="{00000000-0005-0000-0000-0000309E0000}"/>
    <cellStyle name="Output 4 3 2 2 2 3" xfId="40495" xr:uid="{00000000-0005-0000-0000-0000319E0000}"/>
    <cellStyle name="Output 4 3 2 2 2 4" xfId="40496" xr:uid="{00000000-0005-0000-0000-0000329E0000}"/>
    <cellStyle name="Output 4 3 2 2 3" xfId="40497" xr:uid="{00000000-0005-0000-0000-0000339E0000}"/>
    <cellStyle name="Output 4 3 2 2 3 2" xfId="40498" xr:uid="{00000000-0005-0000-0000-0000349E0000}"/>
    <cellStyle name="Output 4 3 2 2 4" xfId="40499" xr:uid="{00000000-0005-0000-0000-0000359E0000}"/>
    <cellStyle name="Output 4 3 2 2 5" xfId="40500" xr:uid="{00000000-0005-0000-0000-0000369E0000}"/>
    <cellStyle name="Output 4 3 2 20" xfId="40501" xr:uid="{00000000-0005-0000-0000-0000379E0000}"/>
    <cellStyle name="Output 4 3 2 20 2" xfId="40502" xr:uid="{00000000-0005-0000-0000-0000389E0000}"/>
    <cellStyle name="Output 4 3 2 20 2 2" xfId="40503" xr:uid="{00000000-0005-0000-0000-0000399E0000}"/>
    <cellStyle name="Output 4 3 2 20 3" xfId="40504" xr:uid="{00000000-0005-0000-0000-00003A9E0000}"/>
    <cellStyle name="Output 4 3 2 21" xfId="40505" xr:uid="{00000000-0005-0000-0000-00003B9E0000}"/>
    <cellStyle name="Output 4 3 2 21 2" xfId="40506" xr:uid="{00000000-0005-0000-0000-00003C9E0000}"/>
    <cellStyle name="Output 4 3 2 22" xfId="40507" xr:uid="{00000000-0005-0000-0000-00003D9E0000}"/>
    <cellStyle name="Output 4 3 2 23" xfId="40508" xr:uid="{00000000-0005-0000-0000-00003E9E0000}"/>
    <cellStyle name="Output 4 3 2 3" xfId="40509" xr:uid="{00000000-0005-0000-0000-00003F9E0000}"/>
    <cellStyle name="Output 4 3 2 3 2" xfId="40510" xr:uid="{00000000-0005-0000-0000-0000409E0000}"/>
    <cellStyle name="Output 4 3 2 3 2 2" xfId="40511" xr:uid="{00000000-0005-0000-0000-0000419E0000}"/>
    <cellStyle name="Output 4 3 2 3 2 3" xfId="40512" xr:uid="{00000000-0005-0000-0000-0000429E0000}"/>
    <cellStyle name="Output 4 3 2 3 3" xfId="40513" xr:uid="{00000000-0005-0000-0000-0000439E0000}"/>
    <cellStyle name="Output 4 3 2 3 3 2" xfId="40514" xr:uid="{00000000-0005-0000-0000-0000449E0000}"/>
    <cellStyle name="Output 4 3 2 3 4" xfId="40515" xr:uid="{00000000-0005-0000-0000-0000459E0000}"/>
    <cellStyle name="Output 4 3 2 4" xfId="40516" xr:uid="{00000000-0005-0000-0000-0000469E0000}"/>
    <cellStyle name="Output 4 3 2 4 2" xfId="40517" xr:uid="{00000000-0005-0000-0000-0000479E0000}"/>
    <cellStyle name="Output 4 3 2 4 2 2" xfId="40518" xr:uid="{00000000-0005-0000-0000-0000489E0000}"/>
    <cellStyle name="Output 4 3 2 4 3" xfId="40519" xr:uid="{00000000-0005-0000-0000-0000499E0000}"/>
    <cellStyle name="Output 4 3 2 4 4" xfId="40520" xr:uid="{00000000-0005-0000-0000-00004A9E0000}"/>
    <cellStyle name="Output 4 3 2 5" xfId="40521" xr:uid="{00000000-0005-0000-0000-00004B9E0000}"/>
    <cellStyle name="Output 4 3 2 5 2" xfId="40522" xr:uid="{00000000-0005-0000-0000-00004C9E0000}"/>
    <cellStyle name="Output 4 3 2 5 2 2" xfId="40523" xr:uid="{00000000-0005-0000-0000-00004D9E0000}"/>
    <cellStyle name="Output 4 3 2 5 3" xfId="40524" xr:uid="{00000000-0005-0000-0000-00004E9E0000}"/>
    <cellStyle name="Output 4 3 2 5 4" xfId="40525" xr:uid="{00000000-0005-0000-0000-00004F9E0000}"/>
    <cellStyle name="Output 4 3 2 6" xfId="40526" xr:uid="{00000000-0005-0000-0000-0000509E0000}"/>
    <cellStyle name="Output 4 3 2 6 2" xfId="40527" xr:uid="{00000000-0005-0000-0000-0000519E0000}"/>
    <cellStyle name="Output 4 3 2 6 2 2" xfId="40528" xr:uid="{00000000-0005-0000-0000-0000529E0000}"/>
    <cellStyle name="Output 4 3 2 6 3" xfId="40529" xr:uid="{00000000-0005-0000-0000-0000539E0000}"/>
    <cellStyle name="Output 4 3 2 7" xfId="40530" xr:uid="{00000000-0005-0000-0000-0000549E0000}"/>
    <cellStyle name="Output 4 3 2 7 2" xfId="40531" xr:uid="{00000000-0005-0000-0000-0000559E0000}"/>
    <cellStyle name="Output 4 3 2 7 2 2" xfId="40532" xr:uid="{00000000-0005-0000-0000-0000569E0000}"/>
    <cellStyle name="Output 4 3 2 7 3" xfId="40533" xr:uid="{00000000-0005-0000-0000-0000579E0000}"/>
    <cellStyle name="Output 4 3 2 8" xfId="40534" xr:uid="{00000000-0005-0000-0000-0000589E0000}"/>
    <cellStyle name="Output 4 3 2 8 2" xfId="40535" xr:uid="{00000000-0005-0000-0000-0000599E0000}"/>
    <cellStyle name="Output 4 3 2 8 2 2" xfId="40536" xr:uid="{00000000-0005-0000-0000-00005A9E0000}"/>
    <cellStyle name="Output 4 3 2 8 3" xfId="40537" xr:uid="{00000000-0005-0000-0000-00005B9E0000}"/>
    <cellStyle name="Output 4 3 2 9" xfId="40538" xr:uid="{00000000-0005-0000-0000-00005C9E0000}"/>
    <cellStyle name="Output 4 3 2 9 2" xfId="40539" xr:uid="{00000000-0005-0000-0000-00005D9E0000}"/>
    <cellStyle name="Output 4 3 2 9 2 2" xfId="40540" xr:uid="{00000000-0005-0000-0000-00005E9E0000}"/>
    <cellStyle name="Output 4 3 2 9 3" xfId="40541" xr:uid="{00000000-0005-0000-0000-00005F9E0000}"/>
    <cellStyle name="Output 4 3 20" xfId="40542" xr:uid="{00000000-0005-0000-0000-0000609E0000}"/>
    <cellStyle name="Output 4 3 3" xfId="40543" xr:uid="{00000000-0005-0000-0000-0000619E0000}"/>
    <cellStyle name="Output 4 3 3 2" xfId="40544" xr:uid="{00000000-0005-0000-0000-0000629E0000}"/>
    <cellStyle name="Output 4 3 3 2 2" xfId="40545" xr:uid="{00000000-0005-0000-0000-0000639E0000}"/>
    <cellStyle name="Output 4 3 3 2 2 2" xfId="40546" xr:uid="{00000000-0005-0000-0000-0000649E0000}"/>
    <cellStyle name="Output 4 3 3 2 3" xfId="40547" xr:uid="{00000000-0005-0000-0000-0000659E0000}"/>
    <cellStyle name="Output 4 3 3 2 4" xfId="40548" xr:uid="{00000000-0005-0000-0000-0000669E0000}"/>
    <cellStyle name="Output 4 3 3 3" xfId="40549" xr:uid="{00000000-0005-0000-0000-0000679E0000}"/>
    <cellStyle name="Output 4 3 3 3 2" xfId="40550" xr:uid="{00000000-0005-0000-0000-0000689E0000}"/>
    <cellStyle name="Output 4 3 3 4" xfId="40551" xr:uid="{00000000-0005-0000-0000-0000699E0000}"/>
    <cellStyle name="Output 4 3 3 5" xfId="40552" xr:uid="{00000000-0005-0000-0000-00006A9E0000}"/>
    <cellStyle name="Output 4 3 4" xfId="40553" xr:uid="{00000000-0005-0000-0000-00006B9E0000}"/>
    <cellStyle name="Output 4 3 4 2" xfId="40554" xr:uid="{00000000-0005-0000-0000-00006C9E0000}"/>
    <cellStyle name="Output 4 3 4 2 2" xfId="40555" xr:uid="{00000000-0005-0000-0000-00006D9E0000}"/>
    <cellStyle name="Output 4 3 4 2 3" xfId="40556" xr:uid="{00000000-0005-0000-0000-00006E9E0000}"/>
    <cellStyle name="Output 4 3 4 3" xfId="40557" xr:uid="{00000000-0005-0000-0000-00006F9E0000}"/>
    <cellStyle name="Output 4 3 4 3 2" xfId="40558" xr:uid="{00000000-0005-0000-0000-0000709E0000}"/>
    <cellStyle name="Output 4 3 4 4" xfId="40559" xr:uid="{00000000-0005-0000-0000-0000719E0000}"/>
    <cellStyle name="Output 4 3 5" xfId="40560" xr:uid="{00000000-0005-0000-0000-0000729E0000}"/>
    <cellStyle name="Output 4 3 5 2" xfId="40561" xr:uid="{00000000-0005-0000-0000-0000739E0000}"/>
    <cellStyle name="Output 4 3 5 2 2" xfId="40562" xr:uid="{00000000-0005-0000-0000-0000749E0000}"/>
    <cellStyle name="Output 4 3 5 2 3" xfId="40563" xr:uid="{00000000-0005-0000-0000-0000759E0000}"/>
    <cellStyle name="Output 4 3 5 3" xfId="40564" xr:uid="{00000000-0005-0000-0000-0000769E0000}"/>
    <cellStyle name="Output 4 3 5 4" xfId="40565" xr:uid="{00000000-0005-0000-0000-0000779E0000}"/>
    <cellStyle name="Output 4 3 6" xfId="40566" xr:uid="{00000000-0005-0000-0000-0000789E0000}"/>
    <cellStyle name="Output 4 3 6 2" xfId="40567" xr:uid="{00000000-0005-0000-0000-0000799E0000}"/>
    <cellStyle name="Output 4 3 6 2 2" xfId="40568" xr:uid="{00000000-0005-0000-0000-00007A9E0000}"/>
    <cellStyle name="Output 4 3 6 3" xfId="40569" xr:uid="{00000000-0005-0000-0000-00007B9E0000}"/>
    <cellStyle name="Output 4 3 6 4" xfId="40570" xr:uid="{00000000-0005-0000-0000-00007C9E0000}"/>
    <cellStyle name="Output 4 3 7" xfId="40571" xr:uid="{00000000-0005-0000-0000-00007D9E0000}"/>
    <cellStyle name="Output 4 3 7 2" xfId="40572" xr:uid="{00000000-0005-0000-0000-00007E9E0000}"/>
    <cellStyle name="Output 4 3 7 2 2" xfId="40573" xr:uid="{00000000-0005-0000-0000-00007F9E0000}"/>
    <cellStyle name="Output 4 3 7 3" xfId="40574" xr:uid="{00000000-0005-0000-0000-0000809E0000}"/>
    <cellStyle name="Output 4 3 8" xfId="40575" xr:uid="{00000000-0005-0000-0000-0000819E0000}"/>
    <cellStyle name="Output 4 3 8 2" xfId="40576" xr:uid="{00000000-0005-0000-0000-0000829E0000}"/>
    <cellStyle name="Output 4 3 8 2 2" xfId="40577" xr:uid="{00000000-0005-0000-0000-0000839E0000}"/>
    <cellStyle name="Output 4 3 8 3" xfId="40578" xr:uid="{00000000-0005-0000-0000-0000849E0000}"/>
    <cellStyle name="Output 4 3 9" xfId="40579" xr:uid="{00000000-0005-0000-0000-0000859E0000}"/>
    <cellStyle name="Output 4 3 9 2" xfId="40580" xr:uid="{00000000-0005-0000-0000-0000869E0000}"/>
    <cellStyle name="Output 4 3 9 2 2" xfId="40581" xr:uid="{00000000-0005-0000-0000-0000879E0000}"/>
    <cellStyle name="Output 4 3 9 3" xfId="40582" xr:uid="{00000000-0005-0000-0000-0000889E0000}"/>
    <cellStyle name="Output 4 4" xfId="40583" xr:uid="{00000000-0005-0000-0000-0000899E0000}"/>
    <cellStyle name="Output 4 4 10" xfId="40584" xr:uid="{00000000-0005-0000-0000-00008A9E0000}"/>
    <cellStyle name="Output 4 4 10 2" xfId="40585" xr:uid="{00000000-0005-0000-0000-00008B9E0000}"/>
    <cellStyle name="Output 4 4 10 2 2" xfId="40586" xr:uid="{00000000-0005-0000-0000-00008C9E0000}"/>
    <cellStyle name="Output 4 4 10 3" xfId="40587" xr:uid="{00000000-0005-0000-0000-00008D9E0000}"/>
    <cellStyle name="Output 4 4 11" xfId="40588" xr:uid="{00000000-0005-0000-0000-00008E9E0000}"/>
    <cellStyle name="Output 4 4 11 2" xfId="40589" xr:uid="{00000000-0005-0000-0000-00008F9E0000}"/>
    <cellStyle name="Output 4 4 11 2 2" xfId="40590" xr:uid="{00000000-0005-0000-0000-0000909E0000}"/>
    <cellStyle name="Output 4 4 11 3" xfId="40591" xr:uid="{00000000-0005-0000-0000-0000919E0000}"/>
    <cellStyle name="Output 4 4 12" xfId="40592" xr:uid="{00000000-0005-0000-0000-0000929E0000}"/>
    <cellStyle name="Output 4 4 12 2" xfId="40593" xr:uid="{00000000-0005-0000-0000-0000939E0000}"/>
    <cellStyle name="Output 4 4 12 2 2" xfId="40594" xr:uid="{00000000-0005-0000-0000-0000949E0000}"/>
    <cellStyle name="Output 4 4 12 3" xfId="40595" xr:uid="{00000000-0005-0000-0000-0000959E0000}"/>
    <cellStyle name="Output 4 4 13" xfId="40596" xr:uid="{00000000-0005-0000-0000-0000969E0000}"/>
    <cellStyle name="Output 4 4 13 2" xfId="40597" xr:uid="{00000000-0005-0000-0000-0000979E0000}"/>
    <cellStyle name="Output 4 4 13 2 2" xfId="40598" xr:uid="{00000000-0005-0000-0000-0000989E0000}"/>
    <cellStyle name="Output 4 4 13 3" xfId="40599" xr:uid="{00000000-0005-0000-0000-0000999E0000}"/>
    <cellStyle name="Output 4 4 14" xfId="40600" xr:uid="{00000000-0005-0000-0000-00009A9E0000}"/>
    <cellStyle name="Output 4 4 14 2" xfId="40601" xr:uid="{00000000-0005-0000-0000-00009B9E0000}"/>
    <cellStyle name="Output 4 4 14 2 2" xfId="40602" xr:uid="{00000000-0005-0000-0000-00009C9E0000}"/>
    <cellStyle name="Output 4 4 14 3" xfId="40603" xr:uid="{00000000-0005-0000-0000-00009D9E0000}"/>
    <cellStyle name="Output 4 4 15" xfId="40604" xr:uid="{00000000-0005-0000-0000-00009E9E0000}"/>
    <cellStyle name="Output 4 4 15 2" xfId="40605" xr:uid="{00000000-0005-0000-0000-00009F9E0000}"/>
    <cellStyle name="Output 4 4 15 2 2" xfId="40606" xr:uid="{00000000-0005-0000-0000-0000A09E0000}"/>
    <cellStyle name="Output 4 4 15 3" xfId="40607" xr:uid="{00000000-0005-0000-0000-0000A19E0000}"/>
    <cellStyle name="Output 4 4 16" xfId="40608" xr:uid="{00000000-0005-0000-0000-0000A29E0000}"/>
    <cellStyle name="Output 4 4 16 2" xfId="40609" xr:uid="{00000000-0005-0000-0000-0000A39E0000}"/>
    <cellStyle name="Output 4 4 16 2 2" xfId="40610" xr:uid="{00000000-0005-0000-0000-0000A49E0000}"/>
    <cellStyle name="Output 4 4 16 3" xfId="40611" xr:uid="{00000000-0005-0000-0000-0000A59E0000}"/>
    <cellStyle name="Output 4 4 17" xfId="40612" xr:uid="{00000000-0005-0000-0000-0000A69E0000}"/>
    <cellStyle name="Output 4 4 17 2" xfId="40613" xr:uid="{00000000-0005-0000-0000-0000A79E0000}"/>
    <cellStyle name="Output 4 4 17 2 2" xfId="40614" xr:uid="{00000000-0005-0000-0000-0000A89E0000}"/>
    <cellStyle name="Output 4 4 17 3" xfId="40615" xr:uid="{00000000-0005-0000-0000-0000A99E0000}"/>
    <cellStyle name="Output 4 4 18" xfId="40616" xr:uid="{00000000-0005-0000-0000-0000AA9E0000}"/>
    <cellStyle name="Output 4 4 18 2" xfId="40617" xr:uid="{00000000-0005-0000-0000-0000AB9E0000}"/>
    <cellStyle name="Output 4 4 19" xfId="40618" xr:uid="{00000000-0005-0000-0000-0000AC9E0000}"/>
    <cellStyle name="Output 4 4 2" xfId="40619" xr:uid="{00000000-0005-0000-0000-0000AD9E0000}"/>
    <cellStyle name="Output 4 4 2 10" xfId="40620" xr:uid="{00000000-0005-0000-0000-0000AE9E0000}"/>
    <cellStyle name="Output 4 4 2 10 2" xfId="40621" xr:uid="{00000000-0005-0000-0000-0000AF9E0000}"/>
    <cellStyle name="Output 4 4 2 10 2 2" xfId="40622" xr:uid="{00000000-0005-0000-0000-0000B09E0000}"/>
    <cellStyle name="Output 4 4 2 10 3" xfId="40623" xr:uid="{00000000-0005-0000-0000-0000B19E0000}"/>
    <cellStyle name="Output 4 4 2 11" xfId="40624" xr:uid="{00000000-0005-0000-0000-0000B29E0000}"/>
    <cellStyle name="Output 4 4 2 11 2" xfId="40625" xr:uid="{00000000-0005-0000-0000-0000B39E0000}"/>
    <cellStyle name="Output 4 4 2 11 2 2" xfId="40626" xr:uid="{00000000-0005-0000-0000-0000B49E0000}"/>
    <cellStyle name="Output 4 4 2 11 3" xfId="40627" xr:uid="{00000000-0005-0000-0000-0000B59E0000}"/>
    <cellStyle name="Output 4 4 2 12" xfId="40628" xr:uid="{00000000-0005-0000-0000-0000B69E0000}"/>
    <cellStyle name="Output 4 4 2 12 2" xfId="40629" xr:uid="{00000000-0005-0000-0000-0000B79E0000}"/>
    <cellStyle name="Output 4 4 2 12 2 2" xfId="40630" xr:uid="{00000000-0005-0000-0000-0000B89E0000}"/>
    <cellStyle name="Output 4 4 2 12 3" xfId="40631" xr:uid="{00000000-0005-0000-0000-0000B99E0000}"/>
    <cellStyle name="Output 4 4 2 13" xfId="40632" xr:uid="{00000000-0005-0000-0000-0000BA9E0000}"/>
    <cellStyle name="Output 4 4 2 13 2" xfId="40633" xr:uid="{00000000-0005-0000-0000-0000BB9E0000}"/>
    <cellStyle name="Output 4 4 2 13 2 2" xfId="40634" xr:uid="{00000000-0005-0000-0000-0000BC9E0000}"/>
    <cellStyle name="Output 4 4 2 13 3" xfId="40635" xr:uid="{00000000-0005-0000-0000-0000BD9E0000}"/>
    <cellStyle name="Output 4 4 2 14" xfId="40636" xr:uid="{00000000-0005-0000-0000-0000BE9E0000}"/>
    <cellStyle name="Output 4 4 2 14 2" xfId="40637" xr:uid="{00000000-0005-0000-0000-0000BF9E0000}"/>
    <cellStyle name="Output 4 4 2 14 2 2" xfId="40638" xr:uid="{00000000-0005-0000-0000-0000C09E0000}"/>
    <cellStyle name="Output 4 4 2 14 3" xfId="40639" xr:uid="{00000000-0005-0000-0000-0000C19E0000}"/>
    <cellStyle name="Output 4 4 2 15" xfId="40640" xr:uid="{00000000-0005-0000-0000-0000C29E0000}"/>
    <cellStyle name="Output 4 4 2 15 2" xfId="40641" xr:uid="{00000000-0005-0000-0000-0000C39E0000}"/>
    <cellStyle name="Output 4 4 2 15 2 2" xfId="40642" xr:uid="{00000000-0005-0000-0000-0000C49E0000}"/>
    <cellStyle name="Output 4 4 2 15 3" xfId="40643" xr:uid="{00000000-0005-0000-0000-0000C59E0000}"/>
    <cellStyle name="Output 4 4 2 16" xfId="40644" xr:uid="{00000000-0005-0000-0000-0000C69E0000}"/>
    <cellStyle name="Output 4 4 2 16 2" xfId="40645" xr:uid="{00000000-0005-0000-0000-0000C79E0000}"/>
    <cellStyle name="Output 4 4 2 16 2 2" xfId="40646" xr:uid="{00000000-0005-0000-0000-0000C89E0000}"/>
    <cellStyle name="Output 4 4 2 16 3" xfId="40647" xr:uid="{00000000-0005-0000-0000-0000C99E0000}"/>
    <cellStyle name="Output 4 4 2 17" xfId="40648" xr:uid="{00000000-0005-0000-0000-0000CA9E0000}"/>
    <cellStyle name="Output 4 4 2 17 2" xfId="40649" xr:uid="{00000000-0005-0000-0000-0000CB9E0000}"/>
    <cellStyle name="Output 4 4 2 17 2 2" xfId="40650" xr:uid="{00000000-0005-0000-0000-0000CC9E0000}"/>
    <cellStyle name="Output 4 4 2 17 3" xfId="40651" xr:uid="{00000000-0005-0000-0000-0000CD9E0000}"/>
    <cellStyle name="Output 4 4 2 18" xfId="40652" xr:uid="{00000000-0005-0000-0000-0000CE9E0000}"/>
    <cellStyle name="Output 4 4 2 18 2" xfId="40653" xr:uid="{00000000-0005-0000-0000-0000CF9E0000}"/>
    <cellStyle name="Output 4 4 2 18 2 2" xfId="40654" xr:uid="{00000000-0005-0000-0000-0000D09E0000}"/>
    <cellStyle name="Output 4 4 2 18 3" xfId="40655" xr:uid="{00000000-0005-0000-0000-0000D19E0000}"/>
    <cellStyle name="Output 4 4 2 19" xfId="40656" xr:uid="{00000000-0005-0000-0000-0000D29E0000}"/>
    <cellStyle name="Output 4 4 2 19 2" xfId="40657" xr:uid="{00000000-0005-0000-0000-0000D39E0000}"/>
    <cellStyle name="Output 4 4 2 19 2 2" xfId="40658" xr:uid="{00000000-0005-0000-0000-0000D49E0000}"/>
    <cellStyle name="Output 4 4 2 19 3" xfId="40659" xr:uid="{00000000-0005-0000-0000-0000D59E0000}"/>
    <cellStyle name="Output 4 4 2 2" xfId="40660" xr:uid="{00000000-0005-0000-0000-0000D69E0000}"/>
    <cellStyle name="Output 4 4 2 2 2" xfId="40661" xr:uid="{00000000-0005-0000-0000-0000D79E0000}"/>
    <cellStyle name="Output 4 4 2 2 2 2" xfId="40662" xr:uid="{00000000-0005-0000-0000-0000D89E0000}"/>
    <cellStyle name="Output 4 4 2 2 2 2 2" xfId="40663" xr:uid="{00000000-0005-0000-0000-0000D99E0000}"/>
    <cellStyle name="Output 4 4 2 2 2 3" xfId="40664" xr:uid="{00000000-0005-0000-0000-0000DA9E0000}"/>
    <cellStyle name="Output 4 4 2 2 2 4" xfId="40665" xr:uid="{00000000-0005-0000-0000-0000DB9E0000}"/>
    <cellStyle name="Output 4 4 2 2 3" xfId="40666" xr:uid="{00000000-0005-0000-0000-0000DC9E0000}"/>
    <cellStyle name="Output 4 4 2 2 3 2" xfId="40667" xr:uid="{00000000-0005-0000-0000-0000DD9E0000}"/>
    <cellStyle name="Output 4 4 2 2 4" xfId="40668" xr:uid="{00000000-0005-0000-0000-0000DE9E0000}"/>
    <cellStyle name="Output 4 4 2 2 5" xfId="40669" xr:uid="{00000000-0005-0000-0000-0000DF9E0000}"/>
    <cellStyle name="Output 4 4 2 20" xfId="40670" xr:uid="{00000000-0005-0000-0000-0000E09E0000}"/>
    <cellStyle name="Output 4 4 2 20 2" xfId="40671" xr:uid="{00000000-0005-0000-0000-0000E19E0000}"/>
    <cellStyle name="Output 4 4 2 20 2 2" xfId="40672" xr:uid="{00000000-0005-0000-0000-0000E29E0000}"/>
    <cellStyle name="Output 4 4 2 20 3" xfId="40673" xr:uid="{00000000-0005-0000-0000-0000E39E0000}"/>
    <cellStyle name="Output 4 4 2 21" xfId="40674" xr:uid="{00000000-0005-0000-0000-0000E49E0000}"/>
    <cellStyle name="Output 4 4 2 21 2" xfId="40675" xr:uid="{00000000-0005-0000-0000-0000E59E0000}"/>
    <cellStyle name="Output 4 4 2 22" xfId="40676" xr:uid="{00000000-0005-0000-0000-0000E69E0000}"/>
    <cellStyle name="Output 4 4 2 23" xfId="40677" xr:uid="{00000000-0005-0000-0000-0000E79E0000}"/>
    <cellStyle name="Output 4 4 2 3" xfId="40678" xr:uid="{00000000-0005-0000-0000-0000E89E0000}"/>
    <cellStyle name="Output 4 4 2 3 2" xfId="40679" xr:uid="{00000000-0005-0000-0000-0000E99E0000}"/>
    <cellStyle name="Output 4 4 2 3 2 2" xfId="40680" xr:uid="{00000000-0005-0000-0000-0000EA9E0000}"/>
    <cellStyle name="Output 4 4 2 3 2 3" xfId="40681" xr:uid="{00000000-0005-0000-0000-0000EB9E0000}"/>
    <cellStyle name="Output 4 4 2 3 3" xfId="40682" xr:uid="{00000000-0005-0000-0000-0000EC9E0000}"/>
    <cellStyle name="Output 4 4 2 3 3 2" xfId="40683" xr:uid="{00000000-0005-0000-0000-0000ED9E0000}"/>
    <cellStyle name="Output 4 4 2 3 4" xfId="40684" xr:uid="{00000000-0005-0000-0000-0000EE9E0000}"/>
    <cellStyle name="Output 4 4 2 4" xfId="40685" xr:uid="{00000000-0005-0000-0000-0000EF9E0000}"/>
    <cellStyle name="Output 4 4 2 4 2" xfId="40686" xr:uid="{00000000-0005-0000-0000-0000F09E0000}"/>
    <cellStyle name="Output 4 4 2 4 2 2" xfId="40687" xr:uid="{00000000-0005-0000-0000-0000F19E0000}"/>
    <cellStyle name="Output 4 4 2 4 3" xfId="40688" xr:uid="{00000000-0005-0000-0000-0000F29E0000}"/>
    <cellStyle name="Output 4 4 2 4 4" xfId="40689" xr:uid="{00000000-0005-0000-0000-0000F39E0000}"/>
    <cellStyle name="Output 4 4 2 5" xfId="40690" xr:uid="{00000000-0005-0000-0000-0000F49E0000}"/>
    <cellStyle name="Output 4 4 2 5 2" xfId="40691" xr:uid="{00000000-0005-0000-0000-0000F59E0000}"/>
    <cellStyle name="Output 4 4 2 5 2 2" xfId="40692" xr:uid="{00000000-0005-0000-0000-0000F69E0000}"/>
    <cellStyle name="Output 4 4 2 5 3" xfId="40693" xr:uid="{00000000-0005-0000-0000-0000F79E0000}"/>
    <cellStyle name="Output 4 4 2 5 4" xfId="40694" xr:uid="{00000000-0005-0000-0000-0000F89E0000}"/>
    <cellStyle name="Output 4 4 2 6" xfId="40695" xr:uid="{00000000-0005-0000-0000-0000F99E0000}"/>
    <cellStyle name="Output 4 4 2 6 2" xfId="40696" xr:uid="{00000000-0005-0000-0000-0000FA9E0000}"/>
    <cellStyle name="Output 4 4 2 6 2 2" xfId="40697" xr:uid="{00000000-0005-0000-0000-0000FB9E0000}"/>
    <cellStyle name="Output 4 4 2 6 3" xfId="40698" xr:uid="{00000000-0005-0000-0000-0000FC9E0000}"/>
    <cellStyle name="Output 4 4 2 7" xfId="40699" xr:uid="{00000000-0005-0000-0000-0000FD9E0000}"/>
    <cellStyle name="Output 4 4 2 7 2" xfId="40700" xr:uid="{00000000-0005-0000-0000-0000FE9E0000}"/>
    <cellStyle name="Output 4 4 2 7 2 2" xfId="40701" xr:uid="{00000000-0005-0000-0000-0000FF9E0000}"/>
    <cellStyle name="Output 4 4 2 7 3" xfId="40702" xr:uid="{00000000-0005-0000-0000-0000009F0000}"/>
    <cellStyle name="Output 4 4 2 8" xfId="40703" xr:uid="{00000000-0005-0000-0000-0000019F0000}"/>
    <cellStyle name="Output 4 4 2 8 2" xfId="40704" xr:uid="{00000000-0005-0000-0000-0000029F0000}"/>
    <cellStyle name="Output 4 4 2 8 2 2" xfId="40705" xr:uid="{00000000-0005-0000-0000-0000039F0000}"/>
    <cellStyle name="Output 4 4 2 8 3" xfId="40706" xr:uid="{00000000-0005-0000-0000-0000049F0000}"/>
    <cellStyle name="Output 4 4 2 9" xfId="40707" xr:uid="{00000000-0005-0000-0000-0000059F0000}"/>
    <cellStyle name="Output 4 4 2 9 2" xfId="40708" xr:uid="{00000000-0005-0000-0000-0000069F0000}"/>
    <cellStyle name="Output 4 4 2 9 2 2" xfId="40709" xr:uid="{00000000-0005-0000-0000-0000079F0000}"/>
    <cellStyle name="Output 4 4 2 9 3" xfId="40710" xr:uid="{00000000-0005-0000-0000-0000089F0000}"/>
    <cellStyle name="Output 4 4 20" xfId="40711" xr:uid="{00000000-0005-0000-0000-0000099F0000}"/>
    <cellStyle name="Output 4 4 3" xfId="40712" xr:uid="{00000000-0005-0000-0000-00000A9F0000}"/>
    <cellStyle name="Output 4 4 3 2" xfId="40713" xr:uid="{00000000-0005-0000-0000-00000B9F0000}"/>
    <cellStyle name="Output 4 4 3 2 2" xfId="40714" xr:uid="{00000000-0005-0000-0000-00000C9F0000}"/>
    <cellStyle name="Output 4 4 3 2 2 2" xfId="40715" xr:uid="{00000000-0005-0000-0000-00000D9F0000}"/>
    <cellStyle name="Output 4 4 3 2 3" xfId="40716" xr:uid="{00000000-0005-0000-0000-00000E9F0000}"/>
    <cellStyle name="Output 4 4 3 2 4" xfId="40717" xr:uid="{00000000-0005-0000-0000-00000F9F0000}"/>
    <cellStyle name="Output 4 4 3 3" xfId="40718" xr:uid="{00000000-0005-0000-0000-0000109F0000}"/>
    <cellStyle name="Output 4 4 3 3 2" xfId="40719" xr:uid="{00000000-0005-0000-0000-0000119F0000}"/>
    <cellStyle name="Output 4 4 3 4" xfId="40720" xr:uid="{00000000-0005-0000-0000-0000129F0000}"/>
    <cellStyle name="Output 4 4 3 5" xfId="40721" xr:uid="{00000000-0005-0000-0000-0000139F0000}"/>
    <cellStyle name="Output 4 4 4" xfId="40722" xr:uid="{00000000-0005-0000-0000-0000149F0000}"/>
    <cellStyle name="Output 4 4 4 2" xfId="40723" xr:uid="{00000000-0005-0000-0000-0000159F0000}"/>
    <cellStyle name="Output 4 4 4 2 2" xfId="40724" xr:uid="{00000000-0005-0000-0000-0000169F0000}"/>
    <cellStyle name="Output 4 4 4 2 3" xfId="40725" xr:uid="{00000000-0005-0000-0000-0000179F0000}"/>
    <cellStyle name="Output 4 4 4 3" xfId="40726" xr:uid="{00000000-0005-0000-0000-0000189F0000}"/>
    <cellStyle name="Output 4 4 4 3 2" xfId="40727" xr:uid="{00000000-0005-0000-0000-0000199F0000}"/>
    <cellStyle name="Output 4 4 4 4" xfId="40728" xr:uid="{00000000-0005-0000-0000-00001A9F0000}"/>
    <cellStyle name="Output 4 4 5" xfId="40729" xr:uid="{00000000-0005-0000-0000-00001B9F0000}"/>
    <cellStyle name="Output 4 4 5 2" xfId="40730" xr:uid="{00000000-0005-0000-0000-00001C9F0000}"/>
    <cellStyle name="Output 4 4 5 2 2" xfId="40731" xr:uid="{00000000-0005-0000-0000-00001D9F0000}"/>
    <cellStyle name="Output 4 4 5 2 3" xfId="40732" xr:uid="{00000000-0005-0000-0000-00001E9F0000}"/>
    <cellStyle name="Output 4 4 5 3" xfId="40733" xr:uid="{00000000-0005-0000-0000-00001F9F0000}"/>
    <cellStyle name="Output 4 4 5 4" xfId="40734" xr:uid="{00000000-0005-0000-0000-0000209F0000}"/>
    <cellStyle name="Output 4 4 6" xfId="40735" xr:uid="{00000000-0005-0000-0000-0000219F0000}"/>
    <cellStyle name="Output 4 4 6 2" xfId="40736" xr:uid="{00000000-0005-0000-0000-0000229F0000}"/>
    <cellStyle name="Output 4 4 6 2 2" xfId="40737" xr:uid="{00000000-0005-0000-0000-0000239F0000}"/>
    <cellStyle name="Output 4 4 6 3" xfId="40738" xr:uid="{00000000-0005-0000-0000-0000249F0000}"/>
    <cellStyle name="Output 4 4 6 4" xfId="40739" xr:uid="{00000000-0005-0000-0000-0000259F0000}"/>
    <cellStyle name="Output 4 4 7" xfId="40740" xr:uid="{00000000-0005-0000-0000-0000269F0000}"/>
    <cellStyle name="Output 4 4 7 2" xfId="40741" xr:uid="{00000000-0005-0000-0000-0000279F0000}"/>
    <cellStyle name="Output 4 4 7 2 2" xfId="40742" xr:uid="{00000000-0005-0000-0000-0000289F0000}"/>
    <cellStyle name="Output 4 4 7 3" xfId="40743" xr:uid="{00000000-0005-0000-0000-0000299F0000}"/>
    <cellStyle name="Output 4 4 8" xfId="40744" xr:uid="{00000000-0005-0000-0000-00002A9F0000}"/>
    <cellStyle name="Output 4 4 8 2" xfId="40745" xr:uid="{00000000-0005-0000-0000-00002B9F0000}"/>
    <cellStyle name="Output 4 4 8 2 2" xfId="40746" xr:uid="{00000000-0005-0000-0000-00002C9F0000}"/>
    <cellStyle name="Output 4 4 8 3" xfId="40747" xr:uid="{00000000-0005-0000-0000-00002D9F0000}"/>
    <cellStyle name="Output 4 4 9" xfId="40748" xr:uid="{00000000-0005-0000-0000-00002E9F0000}"/>
    <cellStyle name="Output 4 4 9 2" xfId="40749" xr:uid="{00000000-0005-0000-0000-00002F9F0000}"/>
    <cellStyle name="Output 4 4 9 2 2" xfId="40750" xr:uid="{00000000-0005-0000-0000-0000309F0000}"/>
    <cellStyle name="Output 4 4 9 3" xfId="40751" xr:uid="{00000000-0005-0000-0000-0000319F0000}"/>
    <cellStyle name="Output 4 5" xfId="40752" xr:uid="{00000000-0005-0000-0000-0000329F0000}"/>
    <cellStyle name="Output 4 5 10" xfId="40753" xr:uid="{00000000-0005-0000-0000-0000339F0000}"/>
    <cellStyle name="Output 4 5 10 2" xfId="40754" xr:uid="{00000000-0005-0000-0000-0000349F0000}"/>
    <cellStyle name="Output 4 5 10 2 2" xfId="40755" xr:uid="{00000000-0005-0000-0000-0000359F0000}"/>
    <cellStyle name="Output 4 5 10 3" xfId="40756" xr:uid="{00000000-0005-0000-0000-0000369F0000}"/>
    <cellStyle name="Output 4 5 11" xfId="40757" xr:uid="{00000000-0005-0000-0000-0000379F0000}"/>
    <cellStyle name="Output 4 5 11 2" xfId="40758" xr:uid="{00000000-0005-0000-0000-0000389F0000}"/>
    <cellStyle name="Output 4 5 11 2 2" xfId="40759" xr:uid="{00000000-0005-0000-0000-0000399F0000}"/>
    <cellStyle name="Output 4 5 11 3" xfId="40760" xr:uid="{00000000-0005-0000-0000-00003A9F0000}"/>
    <cellStyle name="Output 4 5 12" xfId="40761" xr:uid="{00000000-0005-0000-0000-00003B9F0000}"/>
    <cellStyle name="Output 4 5 12 2" xfId="40762" xr:uid="{00000000-0005-0000-0000-00003C9F0000}"/>
    <cellStyle name="Output 4 5 12 2 2" xfId="40763" xr:uid="{00000000-0005-0000-0000-00003D9F0000}"/>
    <cellStyle name="Output 4 5 12 3" xfId="40764" xr:uid="{00000000-0005-0000-0000-00003E9F0000}"/>
    <cellStyle name="Output 4 5 13" xfId="40765" xr:uid="{00000000-0005-0000-0000-00003F9F0000}"/>
    <cellStyle name="Output 4 5 13 2" xfId="40766" xr:uid="{00000000-0005-0000-0000-0000409F0000}"/>
    <cellStyle name="Output 4 5 13 2 2" xfId="40767" xr:uid="{00000000-0005-0000-0000-0000419F0000}"/>
    <cellStyle name="Output 4 5 13 3" xfId="40768" xr:uid="{00000000-0005-0000-0000-0000429F0000}"/>
    <cellStyle name="Output 4 5 14" xfId="40769" xr:uid="{00000000-0005-0000-0000-0000439F0000}"/>
    <cellStyle name="Output 4 5 14 2" xfId="40770" xr:uid="{00000000-0005-0000-0000-0000449F0000}"/>
    <cellStyle name="Output 4 5 14 2 2" xfId="40771" xr:uid="{00000000-0005-0000-0000-0000459F0000}"/>
    <cellStyle name="Output 4 5 14 3" xfId="40772" xr:uid="{00000000-0005-0000-0000-0000469F0000}"/>
    <cellStyle name="Output 4 5 15" xfId="40773" xr:uid="{00000000-0005-0000-0000-0000479F0000}"/>
    <cellStyle name="Output 4 5 15 2" xfId="40774" xr:uid="{00000000-0005-0000-0000-0000489F0000}"/>
    <cellStyle name="Output 4 5 15 2 2" xfId="40775" xr:uid="{00000000-0005-0000-0000-0000499F0000}"/>
    <cellStyle name="Output 4 5 15 3" xfId="40776" xr:uid="{00000000-0005-0000-0000-00004A9F0000}"/>
    <cellStyle name="Output 4 5 16" xfId="40777" xr:uid="{00000000-0005-0000-0000-00004B9F0000}"/>
    <cellStyle name="Output 4 5 16 2" xfId="40778" xr:uid="{00000000-0005-0000-0000-00004C9F0000}"/>
    <cellStyle name="Output 4 5 16 2 2" xfId="40779" xr:uid="{00000000-0005-0000-0000-00004D9F0000}"/>
    <cellStyle name="Output 4 5 16 3" xfId="40780" xr:uid="{00000000-0005-0000-0000-00004E9F0000}"/>
    <cellStyle name="Output 4 5 17" xfId="40781" xr:uid="{00000000-0005-0000-0000-00004F9F0000}"/>
    <cellStyle name="Output 4 5 17 2" xfId="40782" xr:uid="{00000000-0005-0000-0000-0000509F0000}"/>
    <cellStyle name="Output 4 5 17 2 2" xfId="40783" xr:uid="{00000000-0005-0000-0000-0000519F0000}"/>
    <cellStyle name="Output 4 5 17 3" xfId="40784" xr:uid="{00000000-0005-0000-0000-0000529F0000}"/>
    <cellStyle name="Output 4 5 18" xfId="40785" xr:uid="{00000000-0005-0000-0000-0000539F0000}"/>
    <cellStyle name="Output 4 5 18 2" xfId="40786" xr:uid="{00000000-0005-0000-0000-0000549F0000}"/>
    <cellStyle name="Output 4 5 18 2 2" xfId="40787" xr:uid="{00000000-0005-0000-0000-0000559F0000}"/>
    <cellStyle name="Output 4 5 18 3" xfId="40788" xr:uid="{00000000-0005-0000-0000-0000569F0000}"/>
    <cellStyle name="Output 4 5 19" xfId="40789" xr:uid="{00000000-0005-0000-0000-0000579F0000}"/>
    <cellStyle name="Output 4 5 19 2" xfId="40790" xr:uid="{00000000-0005-0000-0000-0000589F0000}"/>
    <cellStyle name="Output 4 5 19 2 2" xfId="40791" xr:uid="{00000000-0005-0000-0000-0000599F0000}"/>
    <cellStyle name="Output 4 5 19 3" xfId="40792" xr:uid="{00000000-0005-0000-0000-00005A9F0000}"/>
    <cellStyle name="Output 4 5 2" xfId="40793" xr:uid="{00000000-0005-0000-0000-00005B9F0000}"/>
    <cellStyle name="Output 4 5 2 10" xfId="40794" xr:uid="{00000000-0005-0000-0000-00005C9F0000}"/>
    <cellStyle name="Output 4 5 2 10 2" xfId="40795" xr:uid="{00000000-0005-0000-0000-00005D9F0000}"/>
    <cellStyle name="Output 4 5 2 10 2 2" xfId="40796" xr:uid="{00000000-0005-0000-0000-00005E9F0000}"/>
    <cellStyle name="Output 4 5 2 10 3" xfId="40797" xr:uid="{00000000-0005-0000-0000-00005F9F0000}"/>
    <cellStyle name="Output 4 5 2 11" xfId="40798" xr:uid="{00000000-0005-0000-0000-0000609F0000}"/>
    <cellStyle name="Output 4 5 2 11 2" xfId="40799" xr:uid="{00000000-0005-0000-0000-0000619F0000}"/>
    <cellStyle name="Output 4 5 2 11 2 2" xfId="40800" xr:uid="{00000000-0005-0000-0000-0000629F0000}"/>
    <cellStyle name="Output 4 5 2 11 3" xfId="40801" xr:uid="{00000000-0005-0000-0000-0000639F0000}"/>
    <cellStyle name="Output 4 5 2 12" xfId="40802" xr:uid="{00000000-0005-0000-0000-0000649F0000}"/>
    <cellStyle name="Output 4 5 2 12 2" xfId="40803" xr:uid="{00000000-0005-0000-0000-0000659F0000}"/>
    <cellStyle name="Output 4 5 2 12 2 2" xfId="40804" xr:uid="{00000000-0005-0000-0000-0000669F0000}"/>
    <cellStyle name="Output 4 5 2 12 3" xfId="40805" xr:uid="{00000000-0005-0000-0000-0000679F0000}"/>
    <cellStyle name="Output 4 5 2 13" xfId="40806" xr:uid="{00000000-0005-0000-0000-0000689F0000}"/>
    <cellStyle name="Output 4 5 2 13 2" xfId="40807" xr:uid="{00000000-0005-0000-0000-0000699F0000}"/>
    <cellStyle name="Output 4 5 2 13 2 2" xfId="40808" xr:uid="{00000000-0005-0000-0000-00006A9F0000}"/>
    <cellStyle name="Output 4 5 2 13 3" xfId="40809" xr:uid="{00000000-0005-0000-0000-00006B9F0000}"/>
    <cellStyle name="Output 4 5 2 14" xfId="40810" xr:uid="{00000000-0005-0000-0000-00006C9F0000}"/>
    <cellStyle name="Output 4 5 2 14 2" xfId="40811" xr:uid="{00000000-0005-0000-0000-00006D9F0000}"/>
    <cellStyle name="Output 4 5 2 14 2 2" xfId="40812" xr:uid="{00000000-0005-0000-0000-00006E9F0000}"/>
    <cellStyle name="Output 4 5 2 14 3" xfId="40813" xr:uid="{00000000-0005-0000-0000-00006F9F0000}"/>
    <cellStyle name="Output 4 5 2 15" xfId="40814" xr:uid="{00000000-0005-0000-0000-0000709F0000}"/>
    <cellStyle name="Output 4 5 2 15 2" xfId="40815" xr:uid="{00000000-0005-0000-0000-0000719F0000}"/>
    <cellStyle name="Output 4 5 2 15 2 2" xfId="40816" xr:uid="{00000000-0005-0000-0000-0000729F0000}"/>
    <cellStyle name="Output 4 5 2 15 3" xfId="40817" xr:uid="{00000000-0005-0000-0000-0000739F0000}"/>
    <cellStyle name="Output 4 5 2 16" xfId="40818" xr:uid="{00000000-0005-0000-0000-0000749F0000}"/>
    <cellStyle name="Output 4 5 2 16 2" xfId="40819" xr:uid="{00000000-0005-0000-0000-0000759F0000}"/>
    <cellStyle name="Output 4 5 2 16 2 2" xfId="40820" xr:uid="{00000000-0005-0000-0000-0000769F0000}"/>
    <cellStyle name="Output 4 5 2 16 3" xfId="40821" xr:uid="{00000000-0005-0000-0000-0000779F0000}"/>
    <cellStyle name="Output 4 5 2 17" xfId="40822" xr:uid="{00000000-0005-0000-0000-0000789F0000}"/>
    <cellStyle name="Output 4 5 2 17 2" xfId="40823" xr:uid="{00000000-0005-0000-0000-0000799F0000}"/>
    <cellStyle name="Output 4 5 2 17 2 2" xfId="40824" xr:uid="{00000000-0005-0000-0000-00007A9F0000}"/>
    <cellStyle name="Output 4 5 2 17 3" xfId="40825" xr:uid="{00000000-0005-0000-0000-00007B9F0000}"/>
    <cellStyle name="Output 4 5 2 18" xfId="40826" xr:uid="{00000000-0005-0000-0000-00007C9F0000}"/>
    <cellStyle name="Output 4 5 2 18 2" xfId="40827" xr:uid="{00000000-0005-0000-0000-00007D9F0000}"/>
    <cellStyle name="Output 4 5 2 18 2 2" xfId="40828" xr:uid="{00000000-0005-0000-0000-00007E9F0000}"/>
    <cellStyle name="Output 4 5 2 18 3" xfId="40829" xr:uid="{00000000-0005-0000-0000-00007F9F0000}"/>
    <cellStyle name="Output 4 5 2 19" xfId="40830" xr:uid="{00000000-0005-0000-0000-0000809F0000}"/>
    <cellStyle name="Output 4 5 2 19 2" xfId="40831" xr:uid="{00000000-0005-0000-0000-0000819F0000}"/>
    <cellStyle name="Output 4 5 2 19 2 2" xfId="40832" xr:uid="{00000000-0005-0000-0000-0000829F0000}"/>
    <cellStyle name="Output 4 5 2 19 3" xfId="40833" xr:uid="{00000000-0005-0000-0000-0000839F0000}"/>
    <cellStyle name="Output 4 5 2 2" xfId="40834" xr:uid="{00000000-0005-0000-0000-0000849F0000}"/>
    <cellStyle name="Output 4 5 2 2 2" xfId="40835" xr:uid="{00000000-0005-0000-0000-0000859F0000}"/>
    <cellStyle name="Output 4 5 2 2 2 2" xfId="40836" xr:uid="{00000000-0005-0000-0000-0000869F0000}"/>
    <cellStyle name="Output 4 5 2 2 2 3" xfId="40837" xr:uid="{00000000-0005-0000-0000-0000879F0000}"/>
    <cellStyle name="Output 4 5 2 2 3" xfId="40838" xr:uid="{00000000-0005-0000-0000-0000889F0000}"/>
    <cellStyle name="Output 4 5 2 2 3 2" xfId="40839" xr:uid="{00000000-0005-0000-0000-0000899F0000}"/>
    <cellStyle name="Output 4 5 2 2 4" xfId="40840" xr:uid="{00000000-0005-0000-0000-00008A9F0000}"/>
    <cellStyle name="Output 4 5 2 20" xfId="40841" xr:uid="{00000000-0005-0000-0000-00008B9F0000}"/>
    <cellStyle name="Output 4 5 2 20 2" xfId="40842" xr:uid="{00000000-0005-0000-0000-00008C9F0000}"/>
    <cellStyle name="Output 4 5 2 20 2 2" xfId="40843" xr:uid="{00000000-0005-0000-0000-00008D9F0000}"/>
    <cellStyle name="Output 4 5 2 20 3" xfId="40844" xr:uid="{00000000-0005-0000-0000-00008E9F0000}"/>
    <cellStyle name="Output 4 5 2 21" xfId="40845" xr:uid="{00000000-0005-0000-0000-00008F9F0000}"/>
    <cellStyle name="Output 4 5 2 21 2" xfId="40846" xr:uid="{00000000-0005-0000-0000-0000909F0000}"/>
    <cellStyle name="Output 4 5 2 22" xfId="40847" xr:uid="{00000000-0005-0000-0000-0000919F0000}"/>
    <cellStyle name="Output 4 5 2 23" xfId="40848" xr:uid="{00000000-0005-0000-0000-0000929F0000}"/>
    <cellStyle name="Output 4 5 2 3" xfId="40849" xr:uid="{00000000-0005-0000-0000-0000939F0000}"/>
    <cellStyle name="Output 4 5 2 3 2" xfId="40850" xr:uid="{00000000-0005-0000-0000-0000949F0000}"/>
    <cellStyle name="Output 4 5 2 3 2 2" xfId="40851" xr:uid="{00000000-0005-0000-0000-0000959F0000}"/>
    <cellStyle name="Output 4 5 2 3 3" xfId="40852" xr:uid="{00000000-0005-0000-0000-0000969F0000}"/>
    <cellStyle name="Output 4 5 2 3 4" xfId="40853" xr:uid="{00000000-0005-0000-0000-0000979F0000}"/>
    <cellStyle name="Output 4 5 2 4" xfId="40854" xr:uid="{00000000-0005-0000-0000-0000989F0000}"/>
    <cellStyle name="Output 4 5 2 4 2" xfId="40855" xr:uid="{00000000-0005-0000-0000-0000999F0000}"/>
    <cellStyle name="Output 4 5 2 4 2 2" xfId="40856" xr:uid="{00000000-0005-0000-0000-00009A9F0000}"/>
    <cellStyle name="Output 4 5 2 4 3" xfId="40857" xr:uid="{00000000-0005-0000-0000-00009B9F0000}"/>
    <cellStyle name="Output 4 5 2 4 4" xfId="40858" xr:uid="{00000000-0005-0000-0000-00009C9F0000}"/>
    <cellStyle name="Output 4 5 2 5" xfId="40859" xr:uid="{00000000-0005-0000-0000-00009D9F0000}"/>
    <cellStyle name="Output 4 5 2 5 2" xfId="40860" xr:uid="{00000000-0005-0000-0000-00009E9F0000}"/>
    <cellStyle name="Output 4 5 2 5 2 2" xfId="40861" xr:uid="{00000000-0005-0000-0000-00009F9F0000}"/>
    <cellStyle name="Output 4 5 2 5 3" xfId="40862" xr:uid="{00000000-0005-0000-0000-0000A09F0000}"/>
    <cellStyle name="Output 4 5 2 6" xfId="40863" xr:uid="{00000000-0005-0000-0000-0000A19F0000}"/>
    <cellStyle name="Output 4 5 2 6 2" xfId="40864" xr:uid="{00000000-0005-0000-0000-0000A29F0000}"/>
    <cellStyle name="Output 4 5 2 6 2 2" xfId="40865" xr:uid="{00000000-0005-0000-0000-0000A39F0000}"/>
    <cellStyle name="Output 4 5 2 6 3" xfId="40866" xr:uid="{00000000-0005-0000-0000-0000A49F0000}"/>
    <cellStyle name="Output 4 5 2 7" xfId="40867" xr:uid="{00000000-0005-0000-0000-0000A59F0000}"/>
    <cellStyle name="Output 4 5 2 7 2" xfId="40868" xr:uid="{00000000-0005-0000-0000-0000A69F0000}"/>
    <cellStyle name="Output 4 5 2 7 2 2" xfId="40869" xr:uid="{00000000-0005-0000-0000-0000A79F0000}"/>
    <cellStyle name="Output 4 5 2 7 3" xfId="40870" xr:uid="{00000000-0005-0000-0000-0000A89F0000}"/>
    <cellStyle name="Output 4 5 2 8" xfId="40871" xr:uid="{00000000-0005-0000-0000-0000A99F0000}"/>
    <cellStyle name="Output 4 5 2 8 2" xfId="40872" xr:uid="{00000000-0005-0000-0000-0000AA9F0000}"/>
    <cellStyle name="Output 4 5 2 8 2 2" xfId="40873" xr:uid="{00000000-0005-0000-0000-0000AB9F0000}"/>
    <cellStyle name="Output 4 5 2 8 3" xfId="40874" xr:uid="{00000000-0005-0000-0000-0000AC9F0000}"/>
    <cellStyle name="Output 4 5 2 9" xfId="40875" xr:uid="{00000000-0005-0000-0000-0000AD9F0000}"/>
    <cellStyle name="Output 4 5 2 9 2" xfId="40876" xr:uid="{00000000-0005-0000-0000-0000AE9F0000}"/>
    <cellStyle name="Output 4 5 2 9 2 2" xfId="40877" xr:uid="{00000000-0005-0000-0000-0000AF9F0000}"/>
    <cellStyle name="Output 4 5 2 9 3" xfId="40878" xr:uid="{00000000-0005-0000-0000-0000B09F0000}"/>
    <cellStyle name="Output 4 5 20" xfId="40879" xr:uid="{00000000-0005-0000-0000-0000B19F0000}"/>
    <cellStyle name="Output 4 5 20 2" xfId="40880" xr:uid="{00000000-0005-0000-0000-0000B29F0000}"/>
    <cellStyle name="Output 4 5 20 2 2" xfId="40881" xr:uid="{00000000-0005-0000-0000-0000B39F0000}"/>
    <cellStyle name="Output 4 5 20 3" xfId="40882" xr:uid="{00000000-0005-0000-0000-0000B49F0000}"/>
    <cellStyle name="Output 4 5 21" xfId="40883" xr:uid="{00000000-0005-0000-0000-0000B59F0000}"/>
    <cellStyle name="Output 4 5 21 2" xfId="40884" xr:uid="{00000000-0005-0000-0000-0000B69F0000}"/>
    <cellStyle name="Output 4 5 21 2 2" xfId="40885" xr:uid="{00000000-0005-0000-0000-0000B79F0000}"/>
    <cellStyle name="Output 4 5 21 3" xfId="40886" xr:uid="{00000000-0005-0000-0000-0000B89F0000}"/>
    <cellStyle name="Output 4 5 22" xfId="40887" xr:uid="{00000000-0005-0000-0000-0000B99F0000}"/>
    <cellStyle name="Output 4 5 22 2" xfId="40888" xr:uid="{00000000-0005-0000-0000-0000BA9F0000}"/>
    <cellStyle name="Output 4 5 23" xfId="40889" xr:uid="{00000000-0005-0000-0000-0000BB9F0000}"/>
    <cellStyle name="Output 4 5 24" xfId="40890" xr:uid="{00000000-0005-0000-0000-0000BC9F0000}"/>
    <cellStyle name="Output 4 5 3" xfId="40891" xr:uid="{00000000-0005-0000-0000-0000BD9F0000}"/>
    <cellStyle name="Output 4 5 3 2" xfId="40892" xr:uid="{00000000-0005-0000-0000-0000BE9F0000}"/>
    <cellStyle name="Output 4 5 3 2 2" xfId="40893" xr:uid="{00000000-0005-0000-0000-0000BF9F0000}"/>
    <cellStyle name="Output 4 5 3 2 3" xfId="40894" xr:uid="{00000000-0005-0000-0000-0000C09F0000}"/>
    <cellStyle name="Output 4 5 3 3" xfId="40895" xr:uid="{00000000-0005-0000-0000-0000C19F0000}"/>
    <cellStyle name="Output 4 5 3 3 2" xfId="40896" xr:uid="{00000000-0005-0000-0000-0000C29F0000}"/>
    <cellStyle name="Output 4 5 3 4" xfId="40897" xr:uid="{00000000-0005-0000-0000-0000C39F0000}"/>
    <cellStyle name="Output 4 5 4" xfId="40898" xr:uid="{00000000-0005-0000-0000-0000C49F0000}"/>
    <cellStyle name="Output 4 5 4 2" xfId="40899" xr:uid="{00000000-0005-0000-0000-0000C59F0000}"/>
    <cellStyle name="Output 4 5 4 2 2" xfId="40900" xr:uid="{00000000-0005-0000-0000-0000C69F0000}"/>
    <cellStyle name="Output 4 5 4 3" xfId="40901" xr:uid="{00000000-0005-0000-0000-0000C79F0000}"/>
    <cellStyle name="Output 4 5 4 4" xfId="40902" xr:uid="{00000000-0005-0000-0000-0000C89F0000}"/>
    <cellStyle name="Output 4 5 5" xfId="40903" xr:uid="{00000000-0005-0000-0000-0000C99F0000}"/>
    <cellStyle name="Output 4 5 5 2" xfId="40904" xr:uid="{00000000-0005-0000-0000-0000CA9F0000}"/>
    <cellStyle name="Output 4 5 5 2 2" xfId="40905" xr:uid="{00000000-0005-0000-0000-0000CB9F0000}"/>
    <cellStyle name="Output 4 5 5 3" xfId="40906" xr:uid="{00000000-0005-0000-0000-0000CC9F0000}"/>
    <cellStyle name="Output 4 5 5 4" xfId="40907" xr:uid="{00000000-0005-0000-0000-0000CD9F0000}"/>
    <cellStyle name="Output 4 5 6" xfId="40908" xr:uid="{00000000-0005-0000-0000-0000CE9F0000}"/>
    <cellStyle name="Output 4 5 6 2" xfId="40909" xr:uid="{00000000-0005-0000-0000-0000CF9F0000}"/>
    <cellStyle name="Output 4 5 6 2 2" xfId="40910" xr:uid="{00000000-0005-0000-0000-0000D09F0000}"/>
    <cellStyle name="Output 4 5 6 3" xfId="40911" xr:uid="{00000000-0005-0000-0000-0000D19F0000}"/>
    <cellStyle name="Output 4 5 7" xfId="40912" xr:uid="{00000000-0005-0000-0000-0000D29F0000}"/>
    <cellStyle name="Output 4 5 7 2" xfId="40913" xr:uid="{00000000-0005-0000-0000-0000D39F0000}"/>
    <cellStyle name="Output 4 5 7 2 2" xfId="40914" xr:uid="{00000000-0005-0000-0000-0000D49F0000}"/>
    <cellStyle name="Output 4 5 7 3" xfId="40915" xr:uid="{00000000-0005-0000-0000-0000D59F0000}"/>
    <cellStyle name="Output 4 5 8" xfId="40916" xr:uid="{00000000-0005-0000-0000-0000D69F0000}"/>
    <cellStyle name="Output 4 5 8 2" xfId="40917" xr:uid="{00000000-0005-0000-0000-0000D79F0000}"/>
    <cellStyle name="Output 4 5 8 2 2" xfId="40918" xr:uid="{00000000-0005-0000-0000-0000D89F0000}"/>
    <cellStyle name="Output 4 5 8 3" xfId="40919" xr:uid="{00000000-0005-0000-0000-0000D99F0000}"/>
    <cellStyle name="Output 4 5 9" xfId="40920" xr:uid="{00000000-0005-0000-0000-0000DA9F0000}"/>
    <cellStyle name="Output 4 5 9 2" xfId="40921" xr:uid="{00000000-0005-0000-0000-0000DB9F0000}"/>
    <cellStyle name="Output 4 5 9 2 2" xfId="40922" xr:uid="{00000000-0005-0000-0000-0000DC9F0000}"/>
    <cellStyle name="Output 4 5 9 3" xfId="40923" xr:uid="{00000000-0005-0000-0000-0000DD9F0000}"/>
    <cellStyle name="Output 4 6" xfId="40924" xr:uid="{00000000-0005-0000-0000-0000DE9F0000}"/>
    <cellStyle name="Output 4 6 10" xfId="40925" xr:uid="{00000000-0005-0000-0000-0000DF9F0000}"/>
    <cellStyle name="Output 4 6 10 2" xfId="40926" xr:uid="{00000000-0005-0000-0000-0000E09F0000}"/>
    <cellStyle name="Output 4 6 10 2 2" xfId="40927" xr:uid="{00000000-0005-0000-0000-0000E19F0000}"/>
    <cellStyle name="Output 4 6 10 3" xfId="40928" xr:uid="{00000000-0005-0000-0000-0000E29F0000}"/>
    <cellStyle name="Output 4 6 11" xfId="40929" xr:uid="{00000000-0005-0000-0000-0000E39F0000}"/>
    <cellStyle name="Output 4 6 11 2" xfId="40930" xr:uid="{00000000-0005-0000-0000-0000E49F0000}"/>
    <cellStyle name="Output 4 6 11 2 2" xfId="40931" xr:uid="{00000000-0005-0000-0000-0000E59F0000}"/>
    <cellStyle name="Output 4 6 11 3" xfId="40932" xr:uid="{00000000-0005-0000-0000-0000E69F0000}"/>
    <cellStyle name="Output 4 6 12" xfId="40933" xr:uid="{00000000-0005-0000-0000-0000E79F0000}"/>
    <cellStyle name="Output 4 6 12 2" xfId="40934" xr:uid="{00000000-0005-0000-0000-0000E89F0000}"/>
    <cellStyle name="Output 4 6 12 2 2" xfId="40935" xr:uid="{00000000-0005-0000-0000-0000E99F0000}"/>
    <cellStyle name="Output 4 6 12 3" xfId="40936" xr:uid="{00000000-0005-0000-0000-0000EA9F0000}"/>
    <cellStyle name="Output 4 6 13" xfId="40937" xr:uid="{00000000-0005-0000-0000-0000EB9F0000}"/>
    <cellStyle name="Output 4 6 13 2" xfId="40938" xr:uid="{00000000-0005-0000-0000-0000EC9F0000}"/>
    <cellStyle name="Output 4 6 13 2 2" xfId="40939" xr:uid="{00000000-0005-0000-0000-0000ED9F0000}"/>
    <cellStyle name="Output 4 6 13 3" xfId="40940" xr:uid="{00000000-0005-0000-0000-0000EE9F0000}"/>
    <cellStyle name="Output 4 6 14" xfId="40941" xr:uid="{00000000-0005-0000-0000-0000EF9F0000}"/>
    <cellStyle name="Output 4 6 14 2" xfId="40942" xr:uid="{00000000-0005-0000-0000-0000F09F0000}"/>
    <cellStyle name="Output 4 6 14 2 2" xfId="40943" xr:uid="{00000000-0005-0000-0000-0000F19F0000}"/>
    <cellStyle name="Output 4 6 14 3" xfId="40944" xr:uid="{00000000-0005-0000-0000-0000F29F0000}"/>
    <cellStyle name="Output 4 6 15" xfId="40945" xr:uid="{00000000-0005-0000-0000-0000F39F0000}"/>
    <cellStyle name="Output 4 6 15 2" xfId="40946" xr:uid="{00000000-0005-0000-0000-0000F49F0000}"/>
    <cellStyle name="Output 4 6 15 2 2" xfId="40947" xr:uid="{00000000-0005-0000-0000-0000F59F0000}"/>
    <cellStyle name="Output 4 6 15 3" xfId="40948" xr:uid="{00000000-0005-0000-0000-0000F69F0000}"/>
    <cellStyle name="Output 4 6 16" xfId="40949" xr:uid="{00000000-0005-0000-0000-0000F79F0000}"/>
    <cellStyle name="Output 4 6 16 2" xfId="40950" xr:uid="{00000000-0005-0000-0000-0000F89F0000}"/>
    <cellStyle name="Output 4 6 16 2 2" xfId="40951" xr:uid="{00000000-0005-0000-0000-0000F99F0000}"/>
    <cellStyle name="Output 4 6 16 3" xfId="40952" xr:uid="{00000000-0005-0000-0000-0000FA9F0000}"/>
    <cellStyle name="Output 4 6 17" xfId="40953" xr:uid="{00000000-0005-0000-0000-0000FB9F0000}"/>
    <cellStyle name="Output 4 6 17 2" xfId="40954" xr:uid="{00000000-0005-0000-0000-0000FC9F0000}"/>
    <cellStyle name="Output 4 6 17 2 2" xfId="40955" xr:uid="{00000000-0005-0000-0000-0000FD9F0000}"/>
    <cellStyle name="Output 4 6 17 3" xfId="40956" xr:uid="{00000000-0005-0000-0000-0000FE9F0000}"/>
    <cellStyle name="Output 4 6 18" xfId="40957" xr:uid="{00000000-0005-0000-0000-0000FF9F0000}"/>
    <cellStyle name="Output 4 6 18 2" xfId="40958" xr:uid="{00000000-0005-0000-0000-000000A00000}"/>
    <cellStyle name="Output 4 6 18 2 2" xfId="40959" xr:uid="{00000000-0005-0000-0000-000001A00000}"/>
    <cellStyle name="Output 4 6 18 3" xfId="40960" xr:uid="{00000000-0005-0000-0000-000002A00000}"/>
    <cellStyle name="Output 4 6 19" xfId="40961" xr:uid="{00000000-0005-0000-0000-000003A00000}"/>
    <cellStyle name="Output 4 6 19 2" xfId="40962" xr:uid="{00000000-0005-0000-0000-000004A00000}"/>
    <cellStyle name="Output 4 6 19 2 2" xfId="40963" xr:uid="{00000000-0005-0000-0000-000005A00000}"/>
    <cellStyle name="Output 4 6 19 3" xfId="40964" xr:uid="{00000000-0005-0000-0000-000006A00000}"/>
    <cellStyle name="Output 4 6 2" xfId="40965" xr:uid="{00000000-0005-0000-0000-000007A00000}"/>
    <cellStyle name="Output 4 6 2 2" xfId="40966" xr:uid="{00000000-0005-0000-0000-000008A00000}"/>
    <cellStyle name="Output 4 6 2 2 2" xfId="40967" xr:uid="{00000000-0005-0000-0000-000009A00000}"/>
    <cellStyle name="Output 4 6 2 2 3" xfId="40968" xr:uid="{00000000-0005-0000-0000-00000AA00000}"/>
    <cellStyle name="Output 4 6 2 3" xfId="40969" xr:uid="{00000000-0005-0000-0000-00000BA00000}"/>
    <cellStyle name="Output 4 6 2 3 2" xfId="40970" xr:uid="{00000000-0005-0000-0000-00000CA00000}"/>
    <cellStyle name="Output 4 6 2 4" xfId="40971" xr:uid="{00000000-0005-0000-0000-00000DA00000}"/>
    <cellStyle name="Output 4 6 20" xfId="40972" xr:uid="{00000000-0005-0000-0000-00000EA00000}"/>
    <cellStyle name="Output 4 6 20 2" xfId="40973" xr:uid="{00000000-0005-0000-0000-00000FA00000}"/>
    <cellStyle name="Output 4 6 20 2 2" xfId="40974" xr:uid="{00000000-0005-0000-0000-000010A00000}"/>
    <cellStyle name="Output 4 6 20 3" xfId="40975" xr:uid="{00000000-0005-0000-0000-000011A00000}"/>
    <cellStyle name="Output 4 6 21" xfId="40976" xr:uid="{00000000-0005-0000-0000-000012A00000}"/>
    <cellStyle name="Output 4 6 21 2" xfId="40977" xr:uid="{00000000-0005-0000-0000-000013A00000}"/>
    <cellStyle name="Output 4 6 22" xfId="40978" xr:uid="{00000000-0005-0000-0000-000014A00000}"/>
    <cellStyle name="Output 4 6 23" xfId="40979" xr:uid="{00000000-0005-0000-0000-000015A00000}"/>
    <cellStyle name="Output 4 6 3" xfId="40980" xr:uid="{00000000-0005-0000-0000-000016A00000}"/>
    <cellStyle name="Output 4 6 3 2" xfId="40981" xr:uid="{00000000-0005-0000-0000-000017A00000}"/>
    <cellStyle name="Output 4 6 3 2 2" xfId="40982" xr:uid="{00000000-0005-0000-0000-000018A00000}"/>
    <cellStyle name="Output 4 6 3 3" xfId="40983" xr:uid="{00000000-0005-0000-0000-000019A00000}"/>
    <cellStyle name="Output 4 6 3 4" xfId="40984" xr:uid="{00000000-0005-0000-0000-00001AA00000}"/>
    <cellStyle name="Output 4 6 4" xfId="40985" xr:uid="{00000000-0005-0000-0000-00001BA00000}"/>
    <cellStyle name="Output 4 6 4 2" xfId="40986" xr:uid="{00000000-0005-0000-0000-00001CA00000}"/>
    <cellStyle name="Output 4 6 4 2 2" xfId="40987" xr:uid="{00000000-0005-0000-0000-00001DA00000}"/>
    <cellStyle name="Output 4 6 4 3" xfId="40988" xr:uid="{00000000-0005-0000-0000-00001EA00000}"/>
    <cellStyle name="Output 4 6 4 4" xfId="40989" xr:uid="{00000000-0005-0000-0000-00001FA00000}"/>
    <cellStyle name="Output 4 6 5" xfId="40990" xr:uid="{00000000-0005-0000-0000-000020A00000}"/>
    <cellStyle name="Output 4 6 5 2" xfId="40991" xr:uid="{00000000-0005-0000-0000-000021A00000}"/>
    <cellStyle name="Output 4 6 5 2 2" xfId="40992" xr:uid="{00000000-0005-0000-0000-000022A00000}"/>
    <cellStyle name="Output 4 6 5 3" xfId="40993" xr:uid="{00000000-0005-0000-0000-000023A00000}"/>
    <cellStyle name="Output 4 6 6" xfId="40994" xr:uid="{00000000-0005-0000-0000-000024A00000}"/>
    <cellStyle name="Output 4 6 6 2" xfId="40995" xr:uid="{00000000-0005-0000-0000-000025A00000}"/>
    <cellStyle name="Output 4 6 6 2 2" xfId="40996" xr:uid="{00000000-0005-0000-0000-000026A00000}"/>
    <cellStyle name="Output 4 6 6 3" xfId="40997" xr:uid="{00000000-0005-0000-0000-000027A00000}"/>
    <cellStyle name="Output 4 6 7" xfId="40998" xr:uid="{00000000-0005-0000-0000-000028A00000}"/>
    <cellStyle name="Output 4 6 7 2" xfId="40999" xr:uid="{00000000-0005-0000-0000-000029A00000}"/>
    <cellStyle name="Output 4 6 7 2 2" xfId="41000" xr:uid="{00000000-0005-0000-0000-00002AA00000}"/>
    <cellStyle name="Output 4 6 7 3" xfId="41001" xr:uid="{00000000-0005-0000-0000-00002BA00000}"/>
    <cellStyle name="Output 4 6 8" xfId="41002" xr:uid="{00000000-0005-0000-0000-00002CA00000}"/>
    <cellStyle name="Output 4 6 8 2" xfId="41003" xr:uid="{00000000-0005-0000-0000-00002DA00000}"/>
    <cellStyle name="Output 4 6 8 2 2" xfId="41004" xr:uid="{00000000-0005-0000-0000-00002EA00000}"/>
    <cellStyle name="Output 4 6 8 3" xfId="41005" xr:uid="{00000000-0005-0000-0000-00002FA00000}"/>
    <cellStyle name="Output 4 6 9" xfId="41006" xr:uid="{00000000-0005-0000-0000-000030A00000}"/>
    <cellStyle name="Output 4 6 9 2" xfId="41007" xr:uid="{00000000-0005-0000-0000-000031A00000}"/>
    <cellStyle name="Output 4 6 9 2 2" xfId="41008" xr:uid="{00000000-0005-0000-0000-000032A00000}"/>
    <cellStyle name="Output 4 6 9 3" xfId="41009" xr:uid="{00000000-0005-0000-0000-000033A00000}"/>
    <cellStyle name="Output 4 7" xfId="41010" xr:uid="{00000000-0005-0000-0000-000034A00000}"/>
    <cellStyle name="Output 4 7 2" xfId="41011" xr:uid="{00000000-0005-0000-0000-000035A00000}"/>
    <cellStyle name="Output 4 7 2 2" xfId="41012" xr:uid="{00000000-0005-0000-0000-000036A00000}"/>
    <cellStyle name="Output 4 7 2 3" xfId="41013" xr:uid="{00000000-0005-0000-0000-000037A00000}"/>
    <cellStyle name="Output 4 7 3" xfId="41014" xr:uid="{00000000-0005-0000-0000-000038A00000}"/>
    <cellStyle name="Output 4 7 3 2" xfId="41015" xr:uid="{00000000-0005-0000-0000-000039A00000}"/>
    <cellStyle name="Output 4 7 4" xfId="41016" xr:uid="{00000000-0005-0000-0000-00003AA00000}"/>
    <cellStyle name="Output 4 8" xfId="41017" xr:uid="{00000000-0005-0000-0000-00003BA00000}"/>
    <cellStyle name="Output 4 8 2" xfId="41018" xr:uid="{00000000-0005-0000-0000-00003CA00000}"/>
    <cellStyle name="Output 4 8 2 2" xfId="41019" xr:uid="{00000000-0005-0000-0000-00003DA00000}"/>
    <cellStyle name="Output 4 8 2 3" xfId="41020" xr:uid="{00000000-0005-0000-0000-00003EA00000}"/>
    <cellStyle name="Output 4 8 3" xfId="41021" xr:uid="{00000000-0005-0000-0000-00003FA00000}"/>
    <cellStyle name="Output 4 8 4" xfId="41022" xr:uid="{00000000-0005-0000-0000-000040A00000}"/>
    <cellStyle name="Output 4 9" xfId="41023" xr:uid="{00000000-0005-0000-0000-000041A00000}"/>
    <cellStyle name="Output 4 9 2" xfId="41024" xr:uid="{00000000-0005-0000-0000-000042A00000}"/>
    <cellStyle name="Output 4 9 2 2" xfId="41025" xr:uid="{00000000-0005-0000-0000-000043A00000}"/>
    <cellStyle name="Output 4 9 3" xfId="41026" xr:uid="{00000000-0005-0000-0000-000044A00000}"/>
    <cellStyle name="Output 4 9 4" xfId="41027" xr:uid="{00000000-0005-0000-0000-000045A00000}"/>
    <cellStyle name="Output 5" xfId="41028" xr:uid="{00000000-0005-0000-0000-000046A00000}"/>
    <cellStyle name="Output 5 10" xfId="41029" xr:uid="{00000000-0005-0000-0000-000047A00000}"/>
    <cellStyle name="Output 5 10 2" xfId="41030" xr:uid="{00000000-0005-0000-0000-000048A00000}"/>
    <cellStyle name="Output 5 10 2 2" xfId="41031" xr:uid="{00000000-0005-0000-0000-000049A00000}"/>
    <cellStyle name="Output 5 10 3" xfId="41032" xr:uid="{00000000-0005-0000-0000-00004AA00000}"/>
    <cellStyle name="Output 5 11" xfId="41033" xr:uid="{00000000-0005-0000-0000-00004BA00000}"/>
    <cellStyle name="Output 5 11 2" xfId="41034" xr:uid="{00000000-0005-0000-0000-00004CA00000}"/>
    <cellStyle name="Output 5 11 2 2" xfId="41035" xr:uid="{00000000-0005-0000-0000-00004DA00000}"/>
    <cellStyle name="Output 5 11 3" xfId="41036" xr:uid="{00000000-0005-0000-0000-00004EA00000}"/>
    <cellStyle name="Output 5 12" xfId="41037" xr:uid="{00000000-0005-0000-0000-00004FA00000}"/>
    <cellStyle name="Output 5 12 2" xfId="41038" xr:uid="{00000000-0005-0000-0000-000050A00000}"/>
    <cellStyle name="Output 5 12 2 2" xfId="41039" xr:uid="{00000000-0005-0000-0000-000051A00000}"/>
    <cellStyle name="Output 5 12 3" xfId="41040" xr:uid="{00000000-0005-0000-0000-000052A00000}"/>
    <cellStyle name="Output 5 13" xfId="41041" xr:uid="{00000000-0005-0000-0000-000053A00000}"/>
    <cellStyle name="Output 5 13 2" xfId="41042" xr:uid="{00000000-0005-0000-0000-000054A00000}"/>
    <cellStyle name="Output 5 13 2 2" xfId="41043" xr:uid="{00000000-0005-0000-0000-000055A00000}"/>
    <cellStyle name="Output 5 13 3" xfId="41044" xr:uid="{00000000-0005-0000-0000-000056A00000}"/>
    <cellStyle name="Output 5 14" xfId="41045" xr:uid="{00000000-0005-0000-0000-000057A00000}"/>
    <cellStyle name="Output 5 14 2" xfId="41046" xr:uid="{00000000-0005-0000-0000-000058A00000}"/>
    <cellStyle name="Output 5 14 2 2" xfId="41047" xr:uid="{00000000-0005-0000-0000-000059A00000}"/>
    <cellStyle name="Output 5 14 3" xfId="41048" xr:uid="{00000000-0005-0000-0000-00005AA00000}"/>
    <cellStyle name="Output 5 15" xfId="41049" xr:uid="{00000000-0005-0000-0000-00005BA00000}"/>
    <cellStyle name="Output 5 15 2" xfId="41050" xr:uid="{00000000-0005-0000-0000-00005CA00000}"/>
    <cellStyle name="Output 5 15 2 2" xfId="41051" xr:uid="{00000000-0005-0000-0000-00005DA00000}"/>
    <cellStyle name="Output 5 15 3" xfId="41052" xr:uid="{00000000-0005-0000-0000-00005EA00000}"/>
    <cellStyle name="Output 5 16" xfId="41053" xr:uid="{00000000-0005-0000-0000-00005FA00000}"/>
    <cellStyle name="Output 5 16 2" xfId="41054" xr:uid="{00000000-0005-0000-0000-000060A00000}"/>
    <cellStyle name="Output 5 16 2 2" xfId="41055" xr:uid="{00000000-0005-0000-0000-000061A00000}"/>
    <cellStyle name="Output 5 16 3" xfId="41056" xr:uid="{00000000-0005-0000-0000-000062A00000}"/>
    <cellStyle name="Output 5 17" xfId="41057" xr:uid="{00000000-0005-0000-0000-000063A00000}"/>
    <cellStyle name="Output 5 17 2" xfId="41058" xr:uid="{00000000-0005-0000-0000-000064A00000}"/>
    <cellStyle name="Output 5 17 2 2" xfId="41059" xr:uid="{00000000-0005-0000-0000-000065A00000}"/>
    <cellStyle name="Output 5 17 3" xfId="41060" xr:uid="{00000000-0005-0000-0000-000066A00000}"/>
    <cellStyle name="Output 5 18" xfId="41061" xr:uid="{00000000-0005-0000-0000-000067A00000}"/>
    <cellStyle name="Output 5 18 2" xfId="41062" xr:uid="{00000000-0005-0000-0000-000068A00000}"/>
    <cellStyle name="Output 5 18 2 2" xfId="41063" xr:uid="{00000000-0005-0000-0000-000069A00000}"/>
    <cellStyle name="Output 5 18 3" xfId="41064" xr:uid="{00000000-0005-0000-0000-00006AA00000}"/>
    <cellStyle name="Output 5 19" xfId="41065" xr:uid="{00000000-0005-0000-0000-00006BA00000}"/>
    <cellStyle name="Output 5 19 2" xfId="41066" xr:uid="{00000000-0005-0000-0000-00006CA00000}"/>
    <cellStyle name="Output 5 19 2 2" xfId="41067" xr:uid="{00000000-0005-0000-0000-00006DA00000}"/>
    <cellStyle name="Output 5 19 3" xfId="41068" xr:uid="{00000000-0005-0000-0000-00006EA00000}"/>
    <cellStyle name="Output 5 2" xfId="41069" xr:uid="{00000000-0005-0000-0000-00006FA00000}"/>
    <cellStyle name="Output 5 2 10" xfId="41070" xr:uid="{00000000-0005-0000-0000-000070A00000}"/>
    <cellStyle name="Output 5 2 10 2" xfId="41071" xr:uid="{00000000-0005-0000-0000-000071A00000}"/>
    <cellStyle name="Output 5 2 10 2 2" xfId="41072" xr:uid="{00000000-0005-0000-0000-000072A00000}"/>
    <cellStyle name="Output 5 2 10 3" xfId="41073" xr:uid="{00000000-0005-0000-0000-000073A00000}"/>
    <cellStyle name="Output 5 2 11" xfId="41074" xr:uid="{00000000-0005-0000-0000-000074A00000}"/>
    <cellStyle name="Output 5 2 11 2" xfId="41075" xr:uid="{00000000-0005-0000-0000-000075A00000}"/>
    <cellStyle name="Output 5 2 11 2 2" xfId="41076" xr:uid="{00000000-0005-0000-0000-000076A00000}"/>
    <cellStyle name="Output 5 2 11 3" xfId="41077" xr:uid="{00000000-0005-0000-0000-000077A00000}"/>
    <cellStyle name="Output 5 2 12" xfId="41078" xr:uid="{00000000-0005-0000-0000-000078A00000}"/>
    <cellStyle name="Output 5 2 12 2" xfId="41079" xr:uid="{00000000-0005-0000-0000-000079A00000}"/>
    <cellStyle name="Output 5 2 12 2 2" xfId="41080" xr:uid="{00000000-0005-0000-0000-00007AA00000}"/>
    <cellStyle name="Output 5 2 12 3" xfId="41081" xr:uid="{00000000-0005-0000-0000-00007BA00000}"/>
    <cellStyle name="Output 5 2 13" xfId="41082" xr:uid="{00000000-0005-0000-0000-00007CA00000}"/>
    <cellStyle name="Output 5 2 13 2" xfId="41083" xr:uid="{00000000-0005-0000-0000-00007DA00000}"/>
    <cellStyle name="Output 5 2 13 2 2" xfId="41084" xr:uid="{00000000-0005-0000-0000-00007EA00000}"/>
    <cellStyle name="Output 5 2 13 3" xfId="41085" xr:uid="{00000000-0005-0000-0000-00007FA00000}"/>
    <cellStyle name="Output 5 2 14" xfId="41086" xr:uid="{00000000-0005-0000-0000-000080A00000}"/>
    <cellStyle name="Output 5 2 14 2" xfId="41087" xr:uid="{00000000-0005-0000-0000-000081A00000}"/>
    <cellStyle name="Output 5 2 14 2 2" xfId="41088" xr:uid="{00000000-0005-0000-0000-000082A00000}"/>
    <cellStyle name="Output 5 2 14 3" xfId="41089" xr:uid="{00000000-0005-0000-0000-000083A00000}"/>
    <cellStyle name="Output 5 2 15" xfId="41090" xr:uid="{00000000-0005-0000-0000-000084A00000}"/>
    <cellStyle name="Output 5 2 15 2" xfId="41091" xr:uid="{00000000-0005-0000-0000-000085A00000}"/>
    <cellStyle name="Output 5 2 15 2 2" xfId="41092" xr:uid="{00000000-0005-0000-0000-000086A00000}"/>
    <cellStyle name="Output 5 2 15 3" xfId="41093" xr:uid="{00000000-0005-0000-0000-000087A00000}"/>
    <cellStyle name="Output 5 2 16" xfId="41094" xr:uid="{00000000-0005-0000-0000-000088A00000}"/>
    <cellStyle name="Output 5 2 16 2" xfId="41095" xr:uid="{00000000-0005-0000-0000-000089A00000}"/>
    <cellStyle name="Output 5 2 16 2 2" xfId="41096" xr:uid="{00000000-0005-0000-0000-00008AA00000}"/>
    <cellStyle name="Output 5 2 16 3" xfId="41097" xr:uid="{00000000-0005-0000-0000-00008BA00000}"/>
    <cellStyle name="Output 5 2 17" xfId="41098" xr:uid="{00000000-0005-0000-0000-00008CA00000}"/>
    <cellStyle name="Output 5 2 17 2" xfId="41099" xr:uid="{00000000-0005-0000-0000-00008DA00000}"/>
    <cellStyle name="Output 5 2 17 2 2" xfId="41100" xr:uid="{00000000-0005-0000-0000-00008EA00000}"/>
    <cellStyle name="Output 5 2 17 3" xfId="41101" xr:uid="{00000000-0005-0000-0000-00008FA00000}"/>
    <cellStyle name="Output 5 2 18" xfId="41102" xr:uid="{00000000-0005-0000-0000-000090A00000}"/>
    <cellStyle name="Output 5 2 18 2" xfId="41103" xr:uid="{00000000-0005-0000-0000-000091A00000}"/>
    <cellStyle name="Output 5 2 18 2 2" xfId="41104" xr:uid="{00000000-0005-0000-0000-000092A00000}"/>
    <cellStyle name="Output 5 2 18 3" xfId="41105" xr:uid="{00000000-0005-0000-0000-000093A00000}"/>
    <cellStyle name="Output 5 2 19" xfId="41106" xr:uid="{00000000-0005-0000-0000-000094A00000}"/>
    <cellStyle name="Output 5 2 19 2" xfId="41107" xr:uid="{00000000-0005-0000-0000-000095A00000}"/>
    <cellStyle name="Output 5 2 19 2 2" xfId="41108" xr:uid="{00000000-0005-0000-0000-000096A00000}"/>
    <cellStyle name="Output 5 2 19 3" xfId="41109" xr:uid="{00000000-0005-0000-0000-000097A00000}"/>
    <cellStyle name="Output 5 2 2" xfId="41110" xr:uid="{00000000-0005-0000-0000-000098A00000}"/>
    <cellStyle name="Output 5 2 2 10" xfId="41111" xr:uid="{00000000-0005-0000-0000-000099A00000}"/>
    <cellStyle name="Output 5 2 2 10 2" xfId="41112" xr:uid="{00000000-0005-0000-0000-00009AA00000}"/>
    <cellStyle name="Output 5 2 2 10 2 2" xfId="41113" xr:uid="{00000000-0005-0000-0000-00009BA00000}"/>
    <cellStyle name="Output 5 2 2 10 3" xfId="41114" xr:uid="{00000000-0005-0000-0000-00009CA00000}"/>
    <cellStyle name="Output 5 2 2 11" xfId="41115" xr:uid="{00000000-0005-0000-0000-00009DA00000}"/>
    <cellStyle name="Output 5 2 2 11 2" xfId="41116" xr:uid="{00000000-0005-0000-0000-00009EA00000}"/>
    <cellStyle name="Output 5 2 2 11 2 2" xfId="41117" xr:uid="{00000000-0005-0000-0000-00009FA00000}"/>
    <cellStyle name="Output 5 2 2 11 3" xfId="41118" xr:uid="{00000000-0005-0000-0000-0000A0A00000}"/>
    <cellStyle name="Output 5 2 2 12" xfId="41119" xr:uid="{00000000-0005-0000-0000-0000A1A00000}"/>
    <cellStyle name="Output 5 2 2 12 2" xfId="41120" xr:uid="{00000000-0005-0000-0000-0000A2A00000}"/>
    <cellStyle name="Output 5 2 2 12 2 2" xfId="41121" xr:uid="{00000000-0005-0000-0000-0000A3A00000}"/>
    <cellStyle name="Output 5 2 2 12 3" xfId="41122" xr:uid="{00000000-0005-0000-0000-0000A4A00000}"/>
    <cellStyle name="Output 5 2 2 13" xfId="41123" xr:uid="{00000000-0005-0000-0000-0000A5A00000}"/>
    <cellStyle name="Output 5 2 2 13 2" xfId="41124" xr:uid="{00000000-0005-0000-0000-0000A6A00000}"/>
    <cellStyle name="Output 5 2 2 13 2 2" xfId="41125" xr:uid="{00000000-0005-0000-0000-0000A7A00000}"/>
    <cellStyle name="Output 5 2 2 13 3" xfId="41126" xr:uid="{00000000-0005-0000-0000-0000A8A00000}"/>
    <cellStyle name="Output 5 2 2 14" xfId="41127" xr:uid="{00000000-0005-0000-0000-0000A9A00000}"/>
    <cellStyle name="Output 5 2 2 14 2" xfId="41128" xr:uid="{00000000-0005-0000-0000-0000AAA00000}"/>
    <cellStyle name="Output 5 2 2 14 2 2" xfId="41129" xr:uid="{00000000-0005-0000-0000-0000ABA00000}"/>
    <cellStyle name="Output 5 2 2 14 3" xfId="41130" xr:uid="{00000000-0005-0000-0000-0000ACA00000}"/>
    <cellStyle name="Output 5 2 2 15" xfId="41131" xr:uid="{00000000-0005-0000-0000-0000ADA00000}"/>
    <cellStyle name="Output 5 2 2 15 2" xfId="41132" xr:uid="{00000000-0005-0000-0000-0000AEA00000}"/>
    <cellStyle name="Output 5 2 2 15 2 2" xfId="41133" xr:uid="{00000000-0005-0000-0000-0000AFA00000}"/>
    <cellStyle name="Output 5 2 2 15 3" xfId="41134" xr:uid="{00000000-0005-0000-0000-0000B0A00000}"/>
    <cellStyle name="Output 5 2 2 16" xfId="41135" xr:uid="{00000000-0005-0000-0000-0000B1A00000}"/>
    <cellStyle name="Output 5 2 2 16 2" xfId="41136" xr:uid="{00000000-0005-0000-0000-0000B2A00000}"/>
    <cellStyle name="Output 5 2 2 16 2 2" xfId="41137" xr:uid="{00000000-0005-0000-0000-0000B3A00000}"/>
    <cellStyle name="Output 5 2 2 16 3" xfId="41138" xr:uid="{00000000-0005-0000-0000-0000B4A00000}"/>
    <cellStyle name="Output 5 2 2 17" xfId="41139" xr:uid="{00000000-0005-0000-0000-0000B5A00000}"/>
    <cellStyle name="Output 5 2 2 17 2" xfId="41140" xr:uid="{00000000-0005-0000-0000-0000B6A00000}"/>
    <cellStyle name="Output 5 2 2 17 2 2" xfId="41141" xr:uid="{00000000-0005-0000-0000-0000B7A00000}"/>
    <cellStyle name="Output 5 2 2 17 3" xfId="41142" xr:uid="{00000000-0005-0000-0000-0000B8A00000}"/>
    <cellStyle name="Output 5 2 2 18" xfId="41143" xr:uid="{00000000-0005-0000-0000-0000B9A00000}"/>
    <cellStyle name="Output 5 2 2 18 2" xfId="41144" xr:uid="{00000000-0005-0000-0000-0000BAA00000}"/>
    <cellStyle name="Output 5 2 2 19" xfId="41145" xr:uid="{00000000-0005-0000-0000-0000BBA00000}"/>
    <cellStyle name="Output 5 2 2 2" xfId="41146" xr:uid="{00000000-0005-0000-0000-0000BCA00000}"/>
    <cellStyle name="Output 5 2 2 2 10" xfId="41147" xr:uid="{00000000-0005-0000-0000-0000BDA00000}"/>
    <cellStyle name="Output 5 2 2 2 10 2" xfId="41148" xr:uid="{00000000-0005-0000-0000-0000BEA00000}"/>
    <cellStyle name="Output 5 2 2 2 10 2 2" xfId="41149" xr:uid="{00000000-0005-0000-0000-0000BFA00000}"/>
    <cellStyle name="Output 5 2 2 2 10 3" xfId="41150" xr:uid="{00000000-0005-0000-0000-0000C0A00000}"/>
    <cellStyle name="Output 5 2 2 2 11" xfId="41151" xr:uid="{00000000-0005-0000-0000-0000C1A00000}"/>
    <cellStyle name="Output 5 2 2 2 11 2" xfId="41152" xr:uid="{00000000-0005-0000-0000-0000C2A00000}"/>
    <cellStyle name="Output 5 2 2 2 11 2 2" xfId="41153" xr:uid="{00000000-0005-0000-0000-0000C3A00000}"/>
    <cellStyle name="Output 5 2 2 2 11 3" xfId="41154" xr:uid="{00000000-0005-0000-0000-0000C4A00000}"/>
    <cellStyle name="Output 5 2 2 2 12" xfId="41155" xr:uid="{00000000-0005-0000-0000-0000C5A00000}"/>
    <cellStyle name="Output 5 2 2 2 12 2" xfId="41156" xr:uid="{00000000-0005-0000-0000-0000C6A00000}"/>
    <cellStyle name="Output 5 2 2 2 12 2 2" xfId="41157" xr:uid="{00000000-0005-0000-0000-0000C7A00000}"/>
    <cellStyle name="Output 5 2 2 2 12 3" xfId="41158" xr:uid="{00000000-0005-0000-0000-0000C8A00000}"/>
    <cellStyle name="Output 5 2 2 2 13" xfId="41159" xr:uid="{00000000-0005-0000-0000-0000C9A00000}"/>
    <cellStyle name="Output 5 2 2 2 13 2" xfId="41160" xr:uid="{00000000-0005-0000-0000-0000CAA00000}"/>
    <cellStyle name="Output 5 2 2 2 13 2 2" xfId="41161" xr:uid="{00000000-0005-0000-0000-0000CBA00000}"/>
    <cellStyle name="Output 5 2 2 2 13 3" xfId="41162" xr:uid="{00000000-0005-0000-0000-0000CCA00000}"/>
    <cellStyle name="Output 5 2 2 2 14" xfId="41163" xr:uid="{00000000-0005-0000-0000-0000CDA00000}"/>
    <cellStyle name="Output 5 2 2 2 14 2" xfId="41164" xr:uid="{00000000-0005-0000-0000-0000CEA00000}"/>
    <cellStyle name="Output 5 2 2 2 14 2 2" xfId="41165" xr:uid="{00000000-0005-0000-0000-0000CFA00000}"/>
    <cellStyle name="Output 5 2 2 2 14 3" xfId="41166" xr:uid="{00000000-0005-0000-0000-0000D0A00000}"/>
    <cellStyle name="Output 5 2 2 2 15" xfId="41167" xr:uid="{00000000-0005-0000-0000-0000D1A00000}"/>
    <cellStyle name="Output 5 2 2 2 15 2" xfId="41168" xr:uid="{00000000-0005-0000-0000-0000D2A00000}"/>
    <cellStyle name="Output 5 2 2 2 15 2 2" xfId="41169" xr:uid="{00000000-0005-0000-0000-0000D3A00000}"/>
    <cellStyle name="Output 5 2 2 2 15 3" xfId="41170" xr:uid="{00000000-0005-0000-0000-0000D4A00000}"/>
    <cellStyle name="Output 5 2 2 2 16" xfId="41171" xr:uid="{00000000-0005-0000-0000-0000D5A00000}"/>
    <cellStyle name="Output 5 2 2 2 16 2" xfId="41172" xr:uid="{00000000-0005-0000-0000-0000D6A00000}"/>
    <cellStyle name="Output 5 2 2 2 16 2 2" xfId="41173" xr:uid="{00000000-0005-0000-0000-0000D7A00000}"/>
    <cellStyle name="Output 5 2 2 2 16 3" xfId="41174" xr:uid="{00000000-0005-0000-0000-0000D8A00000}"/>
    <cellStyle name="Output 5 2 2 2 17" xfId="41175" xr:uid="{00000000-0005-0000-0000-0000D9A00000}"/>
    <cellStyle name="Output 5 2 2 2 17 2" xfId="41176" xr:uid="{00000000-0005-0000-0000-0000DAA00000}"/>
    <cellStyle name="Output 5 2 2 2 17 2 2" xfId="41177" xr:uid="{00000000-0005-0000-0000-0000DBA00000}"/>
    <cellStyle name="Output 5 2 2 2 17 3" xfId="41178" xr:uid="{00000000-0005-0000-0000-0000DCA00000}"/>
    <cellStyle name="Output 5 2 2 2 18" xfId="41179" xr:uid="{00000000-0005-0000-0000-0000DDA00000}"/>
    <cellStyle name="Output 5 2 2 2 18 2" xfId="41180" xr:uid="{00000000-0005-0000-0000-0000DEA00000}"/>
    <cellStyle name="Output 5 2 2 2 18 2 2" xfId="41181" xr:uid="{00000000-0005-0000-0000-0000DFA00000}"/>
    <cellStyle name="Output 5 2 2 2 18 3" xfId="41182" xr:uid="{00000000-0005-0000-0000-0000E0A00000}"/>
    <cellStyle name="Output 5 2 2 2 19" xfId="41183" xr:uid="{00000000-0005-0000-0000-0000E1A00000}"/>
    <cellStyle name="Output 5 2 2 2 19 2" xfId="41184" xr:uid="{00000000-0005-0000-0000-0000E2A00000}"/>
    <cellStyle name="Output 5 2 2 2 19 2 2" xfId="41185" xr:uid="{00000000-0005-0000-0000-0000E3A00000}"/>
    <cellStyle name="Output 5 2 2 2 19 3" xfId="41186" xr:uid="{00000000-0005-0000-0000-0000E4A00000}"/>
    <cellStyle name="Output 5 2 2 2 2" xfId="41187" xr:uid="{00000000-0005-0000-0000-0000E5A00000}"/>
    <cellStyle name="Output 5 2 2 2 2 2" xfId="41188" xr:uid="{00000000-0005-0000-0000-0000E6A00000}"/>
    <cellStyle name="Output 5 2 2 2 2 2 2" xfId="41189" xr:uid="{00000000-0005-0000-0000-0000E7A00000}"/>
    <cellStyle name="Output 5 2 2 2 2 2 3" xfId="41190" xr:uid="{00000000-0005-0000-0000-0000E8A00000}"/>
    <cellStyle name="Output 5 2 2 2 2 3" xfId="41191" xr:uid="{00000000-0005-0000-0000-0000E9A00000}"/>
    <cellStyle name="Output 5 2 2 2 2 3 2" xfId="41192" xr:uid="{00000000-0005-0000-0000-0000EAA00000}"/>
    <cellStyle name="Output 5 2 2 2 2 4" xfId="41193" xr:uid="{00000000-0005-0000-0000-0000EBA00000}"/>
    <cellStyle name="Output 5 2 2 2 20" xfId="41194" xr:uid="{00000000-0005-0000-0000-0000ECA00000}"/>
    <cellStyle name="Output 5 2 2 2 20 2" xfId="41195" xr:uid="{00000000-0005-0000-0000-0000EDA00000}"/>
    <cellStyle name="Output 5 2 2 2 20 2 2" xfId="41196" xr:uid="{00000000-0005-0000-0000-0000EEA00000}"/>
    <cellStyle name="Output 5 2 2 2 20 3" xfId="41197" xr:uid="{00000000-0005-0000-0000-0000EFA00000}"/>
    <cellStyle name="Output 5 2 2 2 21" xfId="41198" xr:uid="{00000000-0005-0000-0000-0000F0A00000}"/>
    <cellStyle name="Output 5 2 2 2 21 2" xfId="41199" xr:uid="{00000000-0005-0000-0000-0000F1A00000}"/>
    <cellStyle name="Output 5 2 2 2 22" xfId="41200" xr:uid="{00000000-0005-0000-0000-0000F2A00000}"/>
    <cellStyle name="Output 5 2 2 2 23" xfId="41201" xr:uid="{00000000-0005-0000-0000-0000F3A00000}"/>
    <cellStyle name="Output 5 2 2 2 3" xfId="41202" xr:uid="{00000000-0005-0000-0000-0000F4A00000}"/>
    <cellStyle name="Output 5 2 2 2 3 2" xfId="41203" xr:uid="{00000000-0005-0000-0000-0000F5A00000}"/>
    <cellStyle name="Output 5 2 2 2 3 2 2" xfId="41204" xr:uid="{00000000-0005-0000-0000-0000F6A00000}"/>
    <cellStyle name="Output 5 2 2 2 3 3" xfId="41205" xr:uid="{00000000-0005-0000-0000-0000F7A00000}"/>
    <cellStyle name="Output 5 2 2 2 3 4" xfId="41206" xr:uid="{00000000-0005-0000-0000-0000F8A00000}"/>
    <cellStyle name="Output 5 2 2 2 4" xfId="41207" xr:uid="{00000000-0005-0000-0000-0000F9A00000}"/>
    <cellStyle name="Output 5 2 2 2 4 2" xfId="41208" xr:uid="{00000000-0005-0000-0000-0000FAA00000}"/>
    <cellStyle name="Output 5 2 2 2 4 2 2" xfId="41209" xr:uid="{00000000-0005-0000-0000-0000FBA00000}"/>
    <cellStyle name="Output 5 2 2 2 4 3" xfId="41210" xr:uid="{00000000-0005-0000-0000-0000FCA00000}"/>
    <cellStyle name="Output 5 2 2 2 4 4" xfId="41211" xr:uid="{00000000-0005-0000-0000-0000FDA00000}"/>
    <cellStyle name="Output 5 2 2 2 5" xfId="41212" xr:uid="{00000000-0005-0000-0000-0000FEA00000}"/>
    <cellStyle name="Output 5 2 2 2 5 2" xfId="41213" xr:uid="{00000000-0005-0000-0000-0000FFA00000}"/>
    <cellStyle name="Output 5 2 2 2 5 2 2" xfId="41214" xr:uid="{00000000-0005-0000-0000-000000A10000}"/>
    <cellStyle name="Output 5 2 2 2 5 3" xfId="41215" xr:uid="{00000000-0005-0000-0000-000001A10000}"/>
    <cellStyle name="Output 5 2 2 2 6" xfId="41216" xr:uid="{00000000-0005-0000-0000-000002A10000}"/>
    <cellStyle name="Output 5 2 2 2 6 2" xfId="41217" xr:uid="{00000000-0005-0000-0000-000003A10000}"/>
    <cellStyle name="Output 5 2 2 2 6 2 2" xfId="41218" xr:uid="{00000000-0005-0000-0000-000004A10000}"/>
    <cellStyle name="Output 5 2 2 2 6 3" xfId="41219" xr:uid="{00000000-0005-0000-0000-000005A10000}"/>
    <cellStyle name="Output 5 2 2 2 7" xfId="41220" xr:uid="{00000000-0005-0000-0000-000006A10000}"/>
    <cellStyle name="Output 5 2 2 2 7 2" xfId="41221" xr:uid="{00000000-0005-0000-0000-000007A10000}"/>
    <cellStyle name="Output 5 2 2 2 7 2 2" xfId="41222" xr:uid="{00000000-0005-0000-0000-000008A10000}"/>
    <cellStyle name="Output 5 2 2 2 7 3" xfId="41223" xr:uid="{00000000-0005-0000-0000-000009A10000}"/>
    <cellStyle name="Output 5 2 2 2 8" xfId="41224" xr:uid="{00000000-0005-0000-0000-00000AA10000}"/>
    <cellStyle name="Output 5 2 2 2 8 2" xfId="41225" xr:uid="{00000000-0005-0000-0000-00000BA10000}"/>
    <cellStyle name="Output 5 2 2 2 8 2 2" xfId="41226" xr:uid="{00000000-0005-0000-0000-00000CA10000}"/>
    <cellStyle name="Output 5 2 2 2 8 3" xfId="41227" xr:uid="{00000000-0005-0000-0000-00000DA10000}"/>
    <cellStyle name="Output 5 2 2 2 9" xfId="41228" xr:uid="{00000000-0005-0000-0000-00000EA10000}"/>
    <cellStyle name="Output 5 2 2 2 9 2" xfId="41229" xr:uid="{00000000-0005-0000-0000-00000FA10000}"/>
    <cellStyle name="Output 5 2 2 2 9 2 2" xfId="41230" xr:uid="{00000000-0005-0000-0000-000010A10000}"/>
    <cellStyle name="Output 5 2 2 2 9 3" xfId="41231" xr:uid="{00000000-0005-0000-0000-000011A10000}"/>
    <cellStyle name="Output 5 2 2 20" xfId="41232" xr:uid="{00000000-0005-0000-0000-000012A10000}"/>
    <cellStyle name="Output 5 2 2 3" xfId="41233" xr:uid="{00000000-0005-0000-0000-000013A10000}"/>
    <cellStyle name="Output 5 2 2 3 2" xfId="41234" xr:uid="{00000000-0005-0000-0000-000014A10000}"/>
    <cellStyle name="Output 5 2 2 3 2 2" xfId="41235" xr:uid="{00000000-0005-0000-0000-000015A10000}"/>
    <cellStyle name="Output 5 2 2 3 2 3" xfId="41236" xr:uid="{00000000-0005-0000-0000-000016A10000}"/>
    <cellStyle name="Output 5 2 2 3 3" xfId="41237" xr:uid="{00000000-0005-0000-0000-000017A10000}"/>
    <cellStyle name="Output 5 2 2 3 3 2" xfId="41238" xr:uid="{00000000-0005-0000-0000-000018A10000}"/>
    <cellStyle name="Output 5 2 2 3 4" xfId="41239" xr:uid="{00000000-0005-0000-0000-000019A10000}"/>
    <cellStyle name="Output 5 2 2 4" xfId="41240" xr:uid="{00000000-0005-0000-0000-00001AA10000}"/>
    <cellStyle name="Output 5 2 2 4 2" xfId="41241" xr:uid="{00000000-0005-0000-0000-00001BA10000}"/>
    <cellStyle name="Output 5 2 2 4 2 2" xfId="41242" xr:uid="{00000000-0005-0000-0000-00001CA10000}"/>
    <cellStyle name="Output 5 2 2 4 3" xfId="41243" xr:uid="{00000000-0005-0000-0000-00001DA10000}"/>
    <cellStyle name="Output 5 2 2 4 4" xfId="41244" xr:uid="{00000000-0005-0000-0000-00001EA10000}"/>
    <cellStyle name="Output 5 2 2 5" xfId="41245" xr:uid="{00000000-0005-0000-0000-00001FA10000}"/>
    <cellStyle name="Output 5 2 2 5 2" xfId="41246" xr:uid="{00000000-0005-0000-0000-000020A10000}"/>
    <cellStyle name="Output 5 2 2 5 2 2" xfId="41247" xr:uid="{00000000-0005-0000-0000-000021A10000}"/>
    <cellStyle name="Output 5 2 2 5 3" xfId="41248" xr:uid="{00000000-0005-0000-0000-000022A10000}"/>
    <cellStyle name="Output 5 2 2 5 4" xfId="41249" xr:uid="{00000000-0005-0000-0000-000023A10000}"/>
    <cellStyle name="Output 5 2 2 6" xfId="41250" xr:uid="{00000000-0005-0000-0000-000024A10000}"/>
    <cellStyle name="Output 5 2 2 6 2" xfId="41251" xr:uid="{00000000-0005-0000-0000-000025A10000}"/>
    <cellStyle name="Output 5 2 2 6 2 2" xfId="41252" xr:uid="{00000000-0005-0000-0000-000026A10000}"/>
    <cellStyle name="Output 5 2 2 6 3" xfId="41253" xr:uid="{00000000-0005-0000-0000-000027A10000}"/>
    <cellStyle name="Output 5 2 2 7" xfId="41254" xr:uid="{00000000-0005-0000-0000-000028A10000}"/>
    <cellStyle name="Output 5 2 2 7 2" xfId="41255" xr:uid="{00000000-0005-0000-0000-000029A10000}"/>
    <cellStyle name="Output 5 2 2 7 2 2" xfId="41256" xr:uid="{00000000-0005-0000-0000-00002AA10000}"/>
    <cellStyle name="Output 5 2 2 7 3" xfId="41257" xr:uid="{00000000-0005-0000-0000-00002BA10000}"/>
    <cellStyle name="Output 5 2 2 8" xfId="41258" xr:uid="{00000000-0005-0000-0000-00002CA10000}"/>
    <cellStyle name="Output 5 2 2 8 2" xfId="41259" xr:uid="{00000000-0005-0000-0000-00002DA10000}"/>
    <cellStyle name="Output 5 2 2 8 2 2" xfId="41260" xr:uid="{00000000-0005-0000-0000-00002EA10000}"/>
    <cellStyle name="Output 5 2 2 8 3" xfId="41261" xr:uid="{00000000-0005-0000-0000-00002FA10000}"/>
    <cellStyle name="Output 5 2 2 9" xfId="41262" xr:uid="{00000000-0005-0000-0000-000030A10000}"/>
    <cellStyle name="Output 5 2 2 9 2" xfId="41263" xr:uid="{00000000-0005-0000-0000-000031A10000}"/>
    <cellStyle name="Output 5 2 2 9 2 2" xfId="41264" xr:uid="{00000000-0005-0000-0000-000032A10000}"/>
    <cellStyle name="Output 5 2 2 9 3" xfId="41265" xr:uid="{00000000-0005-0000-0000-000033A10000}"/>
    <cellStyle name="Output 5 2 20" xfId="41266" xr:uid="{00000000-0005-0000-0000-000034A10000}"/>
    <cellStyle name="Output 5 2 20 2" xfId="41267" xr:uid="{00000000-0005-0000-0000-000035A10000}"/>
    <cellStyle name="Output 5 2 20 2 2" xfId="41268" xr:uid="{00000000-0005-0000-0000-000036A10000}"/>
    <cellStyle name="Output 5 2 20 3" xfId="41269" xr:uid="{00000000-0005-0000-0000-000037A10000}"/>
    <cellStyle name="Output 5 2 21" xfId="41270" xr:uid="{00000000-0005-0000-0000-000038A10000}"/>
    <cellStyle name="Output 5 2 21 2" xfId="41271" xr:uid="{00000000-0005-0000-0000-000039A10000}"/>
    <cellStyle name="Output 5 2 22" xfId="41272" xr:uid="{00000000-0005-0000-0000-00003AA10000}"/>
    <cellStyle name="Output 5 2 23" xfId="41273" xr:uid="{00000000-0005-0000-0000-00003BA10000}"/>
    <cellStyle name="Output 5 2 3" xfId="41274" xr:uid="{00000000-0005-0000-0000-00003CA10000}"/>
    <cellStyle name="Output 5 2 3 10" xfId="41275" xr:uid="{00000000-0005-0000-0000-00003DA10000}"/>
    <cellStyle name="Output 5 2 3 10 2" xfId="41276" xr:uid="{00000000-0005-0000-0000-00003EA10000}"/>
    <cellStyle name="Output 5 2 3 10 2 2" xfId="41277" xr:uid="{00000000-0005-0000-0000-00003FA10000}"/>
    <cellStyle name="Output 5 2 3 10 3" xfId="41278" xr:uid="{00000000-0005-0000-0000-000040A10000}"/>
    <cellStyle name="Output 5 2 3 11" xfId="41279" xr:uid="{00000000-0005-0000-0000-000041A10000}"/>
    <cellStyle name="Output 5 2 3 11 2" xfId="41280" xr:uid="{00000000-0005-0000-0000-000042A10000}"/>
    <cellStyle name="Output 5 2 3 11 2 2" xfId="41281" xr:uid="{00000000-0005-0000-0000-000043A10000}"/>
    <cellStyle name="Output 5 2 3 11 3" xfId="41282" xr:uid="{00000000-0005-0000-0000-000044A10000}"/>
    <cellStyle name="Output 5 2 3 12" xfId="41283" xr:uid="{00000000-0005-0000-0000-000045A10000}"/>
    <cellStyle name="Output 5 2 3 12 2" xfId="41284" xr:uid="{00000000-0005-0000-0000-000046A10000}"/>
    <cellStyle name="Output 5 2 3 12 2 2" xfId="41285" xr:uid="{00000000-0005-0000-0000-000047A10000}"/>
    <cellStyle name="Output 5 2 3 12 3" xfId="41286" xr:uid="{00000000-0005-0000-0000-000048A10000}"/>
    <cellStyle name="Output 5 2 3 13" xfId="41287" xr:uid="{00000000-0005-0000-0000-000049A10000}"/>
    <cellStyle name="Output 5 2 3 13 2" xfId="41288" xr:uid="{00000000-0005-0000-0000-00004AA10000}"/>
    <cellStyle name="Output 5 2 3 13 2 2" xfId="41289" xr:uid="{00000000-0005-0000-0000-00004BA10000}"/>
    <cellStyle name="Output 5 2 3 13 3" xfId="41290" xr:uid="{00000000-0005-0000-0000-00004CA10000}"/>
    <cellStyle name="Output 5 2 3 14" xfId="41291" xr:uid="{00000000-0005-0000-0000-00004DA10000}"/>
    <cellStyle name="Output 5 2 3 14 2" xfId="41292" xr:uid="{00000000-0005-0000-0000-00004EA10000}"/>
    <cellStyle name="Output 5 2 3 14 2 2" xfId="41293" xr:uid="{00000000-0005-0000-0000-00004FA10000}"/>
    <cellStyle name="Output 5 2 3 14 3" xfId="41294" xr:uid="{00000000-0005-0000-0000-000050A10000}"/>
    <cellStyle name="Output 5 2 3 15" xfId="41295" xr:uid="{00000000-0005-0000-0000-000051A10000}"/>
    <cellStyle name="Output 5 2 3 15 2" xfId="41296" xr:uid="{00000000-0005-0000-0000-000052A10000}"/>
    <cellStyle name="Output 5 2 3 15 2 2" xfId="41297" xr:uid="{00000000-0005-0000-0000-000053A10000}"/>
    <cellStyle name="Output 5 2 3 15 3" xfId="41298" xr:uid="{00000000-0005-0000-0000-000054A10000}"/>
    <cellStyle name="Output 5 2 3 16" xfId="41299" xr:uid="{00000000-0005-0000-0000-000055A10000}"/>
    <cellStyle name="Output 5 2 3 16 2" xfId="41300" xr:uid="{00000000-0005-0000-0000-000056A10000}"/>
    <cellStyle name="Output 5 2 3 16 2 2" xfId="41301" xr:uid="{00000000-0005-0000-0000-000057A10000}"/>
    <cellStyle name="Output 5 2 3 16 3" xfId="41302" xr:uid="{00000000-0005-0000-0000-000058A10000}"/>
    <cellStyle name="Output 5 2 3 17" xfId="41303" xr:uid="{00000000-0005-0000-0000-000059A10000}"/>
    <cellStyle name="Output 5 2 3 17 2" xfId="41304" xr:uid="{00000000-0005-0000-0000-00005AA10000}"/>
    <cellStyle name="Output 5 2 3 17 2 2" xfId="41305" xr:uid="{00000000-0005-0000-0000-00005BA10000}"/>
    <cellStyle name="Output 5 2 3 17 3" xfId="41306" xr:uid="{00000000-0005-0000-0000-00005CA10000}"/>
    <cellStyle name="Output 5 2 3 18" xfId="41307" xr:uid="{00000000-0005-0000-0000-00005DA10000}"/>
    <cellStyle name="Output 5 2 3 18 2" xfId="41308" xr:uid="{00000000-0005-0000-0000-00005EA10000}"/>
    <cellStyle name="Output 5 2 3 19" xfId="41309" xr:uid="{00000000-0005-0000-0000-00005FA10000}"/>
    <cellStyle name="Output 5 2 3 2" xfId="41310" xr:uid="{00000000-0005-0000-0000-000060A10000}"/>
    <cellStyle name="Output 5 2 3 2 10" xfId="41311" xr:uid="{00000000-0005-0000-0000-000061A10000}"/>
    <cellStyle name="Output 5 2 3 2 10 2" xfId="41312" xr:uid="{00000000-0005-0000-0000-000062A10000}"/>
    <cellStyle name="Output 5 2 3 2 10 2 2" xfId="41313" xr:uid="{00000000-0005-0000-0000-000063A10000}"/>
    <cellStyle name="Output 5 2 3 2 10 3" xfId="41314" xr:uid="{00000000-0005-0000-0000-000064A10000}"/>
    <cellStyle name="Output 5 2 3 2 11" xfId="41315" xr:uid="{00000000-0005-0000-0000-000065A10000}"/>
    <cellStyle name="Output 5 2 3 2 11 2" xfId="41316" xr:uid="{00000000-0005-0000-0000-000066A10000}"/>
    <cellStyle name="Output 5 2 3 2 11 2 2" xfId="41317" xr:uid="{00000000-0005-0000-0000-000067A10000}"/>
    <cellStyle name="Output 5 2 3 2 11 3" xfId="41318" xr:uid="{00000000-0005-0000-0000-000068A10000}"/>
    <cellStyle name="Output 5 2 3 2 12" xfId="41319" xr:uid="{00000000-0005-0000-0000-000069A10000}"/>
    <cellStyle name="Output 5 2 3 2 12 2" xfId="41320" xr:uid="{00000000-0005-0000-0000-00006AA10000}"/>
    <cellStyle name="Output 5 2 3 2 12 2 2" xfId="41321" xr:uid="{00000000-0005-0000-0000-00006BA10000}"/>
    <cellStyle name="Output 5 2 3 2 12 3" xfId="41322" xr:uid="{00000000-0005-0000-0000-00006CA10000}"/>
    <cellStyle name="Output 5 2 3 2 13" xfId="41323" xr:uid="{00000000-0005-0000-0000-00006DA10000}"/>
    <cellStyle name="Output 5 2 3 2 13 2" xfId="41324" xr:uid="{00000000-0005-0000-0000-00006EA10000}"/>
    <cellStyle name="Output 5 2 3 2 13 2 2" xfId="41325" xr:uid="{00000000-0005-0000-0000-00006FA10000}"/>
    <cellStyle name="Output 5 2 3 2 13 3" xfId="41326" xr:uid="{00000000-0005-0000-0000-000070A10000}"/>
    <cellStyle name="Output 5 2 3 2 14" xfId="41327" xr:uid="{00000000-0005-0000-0000-000071A10000}"/>
    <cellStyle name="Output 5 2 3 2 14 2" xfId="41328" xr:uid="{00000000-0005-0000-0000-000072A10000}"/>
    <cellStyle name="Output 5 2 3 2 14 2 2" xfId="41329" xr:uid="{00000000-0005-0000-0000-000073A10000}"/>
    <cellStyle name="Output 5 2 3 2 14 3" xfId="41330" xr:uid="{00000000-0005-0000-0000-000074A10000}"/>
    <cellStyle name="Output 5 2 3 2 15" xfId="41331" xr:uid="{00000000-0005-0000-0000-000075A10000}"/>
    <cellStyle name="Output 5 2 3 2 15 2" xfId="41332" xr:uid="{00000000-0005-0000-0000-000076A10000}"/>
    <cellStyle name="Output 5 2 3 2 15 2 2" xfId="41333" xr:uid="{00000000-0005-0000-0000-000077A10000}"/>
    <cellStyle name="Output 5 2 3 2 15 3" xfId="41334" xr:uid="{00000000-0005-0000-0000-000078A10000}"/>
    <cellStyle name="Output 5 2 3 2 16" xfId="41335" xr:uid="{00000000-0005-0000-0000-000079A10000}"/>
    <cellStyle name="Output 5 2 3 2 16 2" xfId="41336" xr:uid="{00000000-0005-0000-0000-00007AA10000}"/>
    <cellStyle name="Output 5 2 3 2 16 2 2" xfId="41337" xr:uid="{00000000-0005-0000-0000-00007BA10000}"/>
    <cellStyle name="Output 5 2 3 2 16 3" xfId="41338" xr:uid="{00000000-0005-0000-0000-00007CA10000}"/>
    <cellStyle name="Output 5 2 3 2 17" xfId="41339" xr:uid="{00000000-0005-0000-0000-00007DA10000}"/>
    <cellStyle name="Output 5 2 3 2 17 2" xfId="41340" xr:uid="{00000000-0005-0000-0000-00007EA10000}"/>
    <cellStyle name="Output 5 2 3 2 17 2 2" xfId="41341" xr:uid="{00000000-0005-0000-0000-00007FA10000}"/>
    <cellStyle name="Output 5 2 3 2 17 3" xfId="41342" xr:uid="{00000000-0005-0000-0000-000080A10000}"/>
    <cellStyle name="Output 5 2 3 2 18" xfId="41343" xr:uid="{00000000-0005-0000-0000-000081A10000}"/>
    <cellStyle name="Output 5 2 3 2 18 2" xfId="41344" xr:uid="{00000000-0005-0000-0000-000082A10000}"/>
    <cellStyle name="Output 5 2 3 2 18 2 2" xfId="41345" xr:uid="{00000000-0005-0000-0000-000083A10000}"/>
    <cellStyle name="Output 5 2 3 2 18 3" xfId="41346" xr:uid="{00000000-0005-0000-0000-000084A10000}"/>
    <cellStyle name="Output 5 2 3 2 19" xfId="41347" xr:uid="{00000000-0005-0000-0000-000085A10000}"/>
    <cellStyle name="Output 5 2 3 2 19 2" xfId="41348" xr:uid="{00000000-0005-0000-0000-000086A10000}"/>
    <cellStyle name="Output 5 2 3 2 19 2 2" xfId="41349" xr:uid="{00000000-0005-0000-0000-000087A10000}"/>
    <cellStyle name="Output 5 2 3 2 19 3" xfId="41350" xr:uid="{00000000-0005-0000-0000-000088A10000}"/>
    <cellStyle name="Output 5 2 3 2 2" xfId="41351" xr:uid="{00000000-0005-0000-0000-000089A10000}"/>
    <cellStyle name="Output 5 2 3 2 2 2" xfId="41352" xr:uid="{00000000-0005-0000-0000-00008AA10000}"/>
    <cellStyle name="Output 5 2 3 2 2 2 2" xfId="41353" xr:uid="{00000000-0005-0000-0000-00008BA10000}"/>
    <cellStyle name="Output 5 2 3 2 2 3" xfId="41354" xr:uid="{00000000-0005-0000-0000-00008CA10000}"/>
    <cellStyle name="Output 5 2 3 2 2 4" xfId="41355" xr:uid="{00000000-0005-0000-0000-00008DA10000}"/>
    <cellStyle name="Output 5 2 3 2 20" xfId="41356" xr:uid="{00000000-0005-0000-0000-00008EA10000}"/>
    <cellStyle name="Output 5 2 3 2 20 2" xfId="41357" xr:uid="{00000000-0005-0000-0000-00008FA10000}"/>
    <cellStyle name="Output 5 2 3 2 20 2 2" xfId="41358" xr:uid="{00000000-0005-0000-0000-000090A10000}"/>
    <cellStyle name="Output 5 2 3 2 20 3" xfId="41359" xr:uid="{00000000-0005-0000-0000-000091A10000}"/>
    <cellStyle name="Output 5 2 3 2 21" xfId="41360" xr:uid="{00000000-0005-0000-0000-000092A10000}"/>
    <cellStyle name="Output 5 2 3 2 21 2" xfId="41361" xr:uid="{00000000-0005-0000-0000-000093A10000}"/>
    <cellStyle name="Output 5 2 3 2 22" xfId="41362" xr:uid="{00000000-0005-0000-0000-000094A10000}"/>
    <cellStyle name="Output 5 2 3 2 23" xfId="41363" xr:uid="{00000000-0005-0000-0000-000095A10000}"/>
    <cellStyle name="Output 5 2 3 2 3" xfId="41364" xr:uid="{00000000-0005-0000-0000-000096A10000}"/>
    <cellStyle name="Output 5 2 3 2 3 2" xfId="41365" xr:uid="{00000000-0005-0000-0000-000097A10000}"/>
    <cellStyle name="Output 5 2 3 2 3 2 2" xfId="41366" xr:uid="{00000000-0005-0000-0000-000098A10000}"/>
    <cellStyle name="Output 5 2 3 2 3 3" xfId="41367" xr:uid="{00000000-0005-0000-0000-000099A10000}"/>
    <cellStyle name="Output 5 2 3 2 3 4" xfId="41368" xr:uid="{00000000-0005-0000-0000-00009AA10000}"/>
    <cellStyle name="Output 5 2 3 2 4" xfId="41369" xr:uid="{00000000-0005-0000-0000-00009BA10000}"/>
    <cellStyle name="Output 5 2 3 2 4 2" xfId="41370" xr:uid="{00000000-0005-0000-0000-00009CA10000}"/>
    <cellStyle name="Output 5 2 3 2 4 2 2" xfId="41371" xr:uid="{00000000-0005-0000-0000-00009DA10000}"/>
    <cellStyle name="Output 5 2 3 2 4 3" xfId="41372" xr:uid="{00000000-0005-0000-0000-00009EA10000}"/>
    <cellStyle name="Output 5 2 3 2 5" xfId="41373" xr:uid="{00000000-0005-0000-0000-00009FA10000}"/>
    <cellStyle name="Output 5 2 3 2 5 2" xfId="41374" xr:uid="{00000000-0005-0000-0000-0000A0A10000}"/>
    <cellStyle name="Output 5 2 3 2 5 2 2" xfId="41375" xr:uid="{00000000-0005-0000-0000-0000A1A10000}"/>
    <cellStyle name="Output 5 2 3 2 5 3" xfId="41376" xr:uid="{00000000-0005-0000-0000-0000A2A10000}"/>
    <cellStyle name="Output 5 2 3 2 6" xfId="41377" xr:uid="{00000000-0005-0000-0000-0000A3A10000}"/>
    <cellStyle name="Output 5 2 3 2 6 2" xfId="41378" xr:uid="{00000000-0005-0000-0000-0000A4A10000}"/>
    <cellStyle name="Output 5 2 3 2 6 2 2" xfId="41379" xr:uid="{00000000-0005-0000-0000-0000A5A10000}"/>
    <cellStyle name="Output 5 2 3 2 6 3" xfId="41380" xr:uid="{00000000-0005-0000-0000-0000A6A10000}"/>
    <cellStyle name="Output 5 2 3 2 7" xfId="41381" xr:uid="{00000000-0005-0000-0000-0000A7A10000}"/>
    <cellStyle name="Output 5 2 3 2 7 2" xfId="41382" xr:uid="{00000000-0005-0000-0000-0000A8A10000}"/>
    <cellStyle name="Output 5 2 3 2 7 2 2" xfId="41383" xr:uid="{00000000-0005-0000-0000-0000A9A10000}"/>
    <cellStyle name="Output 5 2 3 2 7 3" xfId="41384" xr:uid="{00000000-0005-0000-0000-0000AAA10000}"/>
    <cellStyle name="Output 5 2 3 2 8" xfId="41385" xr:uid="{00000000-0005-0000-0000-0000ABA10000}"/>
    <cellStyle name="Output 5 2 3 2 8 2" xfId="41386" xr:uid="{00000000-0005-0000-0000-0000ACA10000}"/>
    <cellStyle name="Output 5 2 3 2 8 2 2" xfId="41387" xr:uid="{00000000-0005-0000-0000-0000ADA10000}"/>
    <cellStyle name="Output 5 2 3 2 8 3" xfId="41388" xr:uid="{00000000-0005-0000-0000-0000AEA10000}"/>
    <cellStyle name="Output 5 2 3 2 9" xfId="41389" xr:uid="{00000000-0005-0000-0000-0000AFA10000}"/>
    <cellStyle name="Output 5 2 3 2 9 2" xfId="41390" xr:uid="{00000000-0005-0000-0000-0000B0A10000}"/>
    <cellStyle name="Output 5 2 3 2 9 2 2" xfId="41391" xr:uid="{00000000-0005-0000-0000-0000B1A10000}"/>
    <cellStyle name="Output 5 2 3 2 9 3" xfId="41392" xr:uid="{00000000-0005-0000-0000-0000B2A10000}"/>
    <cellStyle name="Output 5 2 3 20" xfId="41393" xr:uid="{00000000-0005-0000-0000-0000B3A10000}"/>
    <cellStyle name="Output 5 2 3 3" xfId="41394" xr:uid="{00000000-0005-0000-0000-0000B4A10000}"/>
    <cellStyle name="Output 5 2 3 3 2" xfId="41395" xr:uid="{00000000-0005-0000-0000-0000B5A10000}"/>
    <cellStyle name="Output 5 2 3 3 2 2" xfId="41396" xr:uid="{00000000-0005-0000-0000-0000B6A10000}"/>
    <cellStyle name="Output 5 2 3 3 3" xfId="41397" xr:uid="{00000000-0005-0000-0000-0000B7A10000}"/>
    <cellStyle name="Output 5 2 3 3 4" xfId="41398" xr:uid="{00000000-0005-0000-0000-0000B8A10000}"/>
    <cellStyle name="Output 5 2 3 4" xfId="41399" xr:uid="{00000000-0005-0000-0000-0000B9A10000}"/>
    <cellStyle name="Output 5 2 3 4 2" xfId="41400" xr:uid="{00000000-0005-0000-0000-0000BAA10000}"/>
    <cellStyle name="Output 5 2 3 4 2 2" xfId="41401" xr:uid="{00000000-0005-0000-0000-0000BBA10000}"/>
    <cellStyle name="Output 5 2 3 4 3" xfId="41402" xr:uid="{00000000-0005-0000-0000-0000BCA10000}"/>
    <cellStyle name="Output 5 2 3 4 4" xfId="41403" xr:uid="{00000000-0005-0000-0000-0000BDA10000}"/>
    <cellStyle name="Output 5 2 3 5" xfId="41404" xr:uid="{00000000-0005-0000-0000-0000BEA10000}"/>
    <cellStyle name="Output 5 2 3 5 2" xfId="41405" xr:uid="{00000000-0005-0000-0000-0000BFA10000}"/>
    <cellStyle name="Output 5 2 3 5 2 2" xfId="41406" xr:uid="{00000000-0005-0000-0000-0000C0A10000}"/>
    <cellStyle name="Output 5 2 3 5 3" xfId="41407" xr:uid="{00000000-0005-0000-0000-0000C1A10000}"/>
    <cellStyle name="Output 5 2 3 6" xfId="41408" xr:uid="{00000000-0005-0000-0000-0000C2A10000}"/>
    <cellStyle name="Output 5 2 3 6 2" xfId="41409" xr:uid="{00000000-0005-0000-0000-0000C3A10000}"/>
    <cellStyle name="Output 5 2 3 6 2 2" xfId="41410" xr:uid="{00000000-0005-0000-0000-0000C4A10000}"/>
    <cellStyle name="Output 5 2 3 6 3" xfId="41411" xr:uid="{00000000-0005-0000-0000-0000C5A10000}"/>
    <cellStyle name="Output 5 2 3 7" xfId="41412" xr:uid="{00000000-0005-0000-0000-0000C6A10000}"/>
    <cellStyle name="Output 5 2 3 7 2" xfId="41413" xr:uid="{00000000-0005-0000-0000-0000C7A10000}"/>
    <cellStyle name="Output 5 2 3 7 2 2" xfId="41414" xr:uid="{00000000-0005-0000-0000-0000C8A10000}"/>
    <cellStyle name="Output 5 2 3 7 3" xfId="41415" xr:uid="{00000000-0005-0000-0000-0000C9A10000}"/>
    <cellStyle name="Output 5 2 3 8" xfId="41416" xr:uid="{00000000-0005-0000-0000-0000CAA10000}"/>
    <cellStyle name="Output 5 2 3 8 2" xfId="41417" xr:uid="{00000000-0005-0000-0000-0000CBA10000}"/>
    <cellStyle name="Output 5 2 3 8 2 2" xfId="41418" xr:uid="{00000000-0005-0000-0000-0000CCA10000}"/>
    <cellStyle name="Output 5 2 3 8 3" xfId="41419" xr:uid="{00000000-0005-0000-0000-0000CDA10000}"/>
    <cellStyle name="Output 5 2 3 9" xfId="41420" xr:uid="{00000000-0005-0000-0000-0000CEA10000}"/>
    <cellStyle name="Output 5 2 3 9 2" xfId="41421" xr:uid="{00000000-0005-0000-0000-0000CFA10000}"/>
    <cellStyle name="Output 5 2 3 9 2 2" xfId="41422" xr:uid="{00000000-0005-0000-0000-0000D0A10000}"/>
    <cellStyle name="Output 5 2 3 9 3" xfId="41423" xr:uid="{00000000-0005-0000-0000-0000D1A10000}"/>
    <cellStyle name="Output 5 2 4" xfId="41424" xr:uid="{00000000-0005-0000-0000-0000D2A10000}"/>
    <cellStyle name="Output 5 2 4 10" xfId="41425" xr:uid="{00000000-0005-0000-0000-0000D3A10000}"/>
    <cellStyle name="Output 5 2 4 10 2" xfId="41426" xr:uid="{00000000-0005-0000-0000-0000D4A10000}"/>
    <cellStyle name="Output 5 2 4 10 2 2" xfId="41427" xr:uid="{00000000-0005-0000-0000-0000D5A10000}"/>
    <cellStyle name="Output 5 2 4 10 3" xfId="41428" xr:uid="{00000000-0005-0000-0000-0000D6A10000}"/>
    <cellStyle name="Output 5 2 4 11" xfId="41429" xr:uid="{00000000-0005-0000-0000-0000D7A10000}"/>
    <cellStyle name="Output 5 2 4 11 2" xfId="41430" xr:uid="{00000000-0005-0000-0000-0000D8A10000}"/>
    <cellStyle name="Output 5 2 4 11 2 2" xfId="41431" xr:uid="{00000000-0005-0000-0000-0000D9A10000}"/>
    <cellStyle name="Output 5 2 4 11 3" xfId="41432" xr:uid="{00000000-0005-0000-0000-0000DAA10000}"/>
    <cellStyle name="Output 5 2 4 12" xfId="41433" xr:uid="{00000000-0005-0000-0000-0000DBA10000}"/>
    <cellStyle name="Output 5 2 4 12 2" xfId="41434" xr:uid="{00000000-0005-0000-0000-0000DCA10000}"/>
    <cellStyle name="Output 5 2 4 12 2 2" xfId="41435" xr:uid="{00000000-0005-0000-0000-0000DDA10000}"/>
    <cellStyle name="Output 5 2 4 12 3" xfId="41436" xr:uid="{00000000-0005-0000-0000-0000DEA10000}"/>
    <cellStyle name="Output 5 2 4 13" xfId="41437" xr:uid="{00000000-0005-0000-0000-0000DFA10000}"/>
    <cellStyle name="Output 5 2 4 13 2" xfId="41438" xr:uid="{00000000-0005-0000-0000-0000E0A10000}"/>
    <cellStyle name="Output 5 2 4 13 2 2" xfId="41439" xr:uid="{00000000-0005-0000-0000-0000E1A10000}"/>
    <cellStyle name="Output 5 2 4 13 3" xfId="41440" xr:uid="{00000000-0005-0000-0000-0000E2A10000}"/>
    <cellStyle name="Output 5 2 4 14" xfId="41441" xr:uid="{00000000-0005-0000-0000-0000E3A10000}"/>
    <cellStyle name="Output 5 2 4 14 2" xfId="41442" xr:uid="{00000000-0005-0000-0000-0000E4A10000}"/>
    <cellStyle name="Output 5 2 4 14 2 2" xfId="41443" xr:uid="{00000000-0005-0000-0000-0000E5A10000}"/>
    <cellStyle name="Output 5 2 4 14 3" xfId="41444" xr:uid="{00000000-0005-0000-0000-0000E6A10000}"/>
    <cellStyle name="Output 5 2 4 15" xfId="41445" xr:uid="{00000000-0005-0000-0000-0000E7A10000}"/>
    <cellStyle name="Output 5 2 4 15 2" xfId="41446" xr:uid="{00000000-0005-0000-0000-0000E8A10000}"/>
    <cellStyle name="Output 5 2 4 15 2 2" xfId="41447" xr:uid="{00000000-0005-0000-0000-0000E9A10000}"/>
    <cellStyle name="Output 5 2 4 15 3" xfId="41448" xr:uid="{00000000-0005-0000-0000-0000EAA10000}"/>
    <cellStyle name="Output 5 2 4 16" xfId="41449" xr:uid="{00000000-0005-0000-0000-0000EBA10000}"/>
    <cellStyle name="Output 5 2 4 16 2" xfId="41450" xr:uid="{00000000-0005-0000-0000-0000ECA10000}"/>
    <cellStyle name="Output 5 2 4 16 2 2" xfId="41451" xr:uid="{00000000-0005-0000-0000-0000EDA10000}"/>
    <cellStyle name="Output 5 2 4 16 3" xfId="41452" xr:uid="{00000000-0005-0000-0000-0000EEA10000}"/>
    <cellStyle name="Output 5 2 4 17" xfId="41453" xr:uid="{00000000-0005-0000-0000-0000EFA10000}"/>
    <cellStyle name="Output 5 2 4 17 2" xfId="41454" xr:uid="{00000000-0005-0000-0000-0000F0A10000}"/>
    <cellStyle name="Output 5 2 4 17 2 2" xfId="41455" xr:uid="{00000000-0005-0000-0000-0000F1A10000}"/>
    <cellStyle name="Output 5 2 4 17 3" xfId="41456" xr:uid="{00000000-0005-0000-0000-0000F2A10000}"/>
    <cellStyle name="Output 5 2 4 18" xfId="41457" xr:uid="{00000000-0005-0000-0000-0000F3A10000}"/>
    <cellStyle name="Output 5 2 4 18 2" xfId="41458" xr:uid="{00000000-0005-0000-0000-0000F4A10000}"/>
    <cellStyle name="Output 5 2 4 18 2 2" xfId="41459" xr:uid="{00000000-0005-0000-0000-0000F5A10000}"/>
    <cellStyle name="Output 5 2 4 18 3" xfId="41460" xr:uid="{00000000-0005-0000-0000-0000F6A10000}"/>
    <cellStyle name="Output 5 2 4 19" xfId="41461" xr:uid="{00000000-0005-0000-0000-0000F7A10000}"/>
    <cellStyle name="Output 5 2 4 19 2" xfId="41462" xr:uid="{00000000-0005-0000-0000-0000F8A10000}"/>
    <cellStyle name="Output 5 2 4 19 2 2" xfId="41463" xr:uid="{00000000-0005-0000-0000-0000F9A10000}"/>
    <cellStyle name="Output 5 2 4 19 3" xfId="41464" xr:uid="{00000000-0005-0000-0000-0000FAA10000}"/>
    <cellStyle name="Output 5 2 4 2" xfId="41465" xr:uid="{00000000-0005-0000-0000-0000FBA10000}"/>
    <cellStyle name="Output 5 2 4 2 10" xfId="41466" xr:uid="{00000000-0005-0000-0000-0000FCA10000}"/>
    <cellStyle name="Output 5 2 4 2 10 2" xfId="41467" xr:uid="{00000000-0005-0000-0000-0000FDA10000}"/>
    <cellStyle name="Output 5 2 4 2 10 2 2" xfId="41468" xr:uid="{00000000-0005-0000-0000-0000FEA10000}"/>
    <cellStyle name="Output 5 2 4 2 10 3" xfId="41469" xr:uid="{00000000-0005-0000-0000-0000FFA10000}"/>
    <cellStyle name="Output 5 2 4 2 11" xfId="41470" xr:uid="{00000000-0005-0000-0000-000000A20000}"/>
    <cellStyle name="Output 5 2 4 2 11 2" xfId="41471" xr:uid="{00000000-0005-0000-0000-000001A20000}"/>
    <cellStyle name="Output 5 2 4 2 11 2 2" xfId="41472" xr:uid="{00000000-0005-0000-0000-000002A20000}"/>
    <cellStyle name="Output 5 2 4 2 11 3" xfId="41473" xr:uid="{00000000-0005-0000-0000-000003A20000}"/>
    <cellStyle name="Output 5 2 4 2 12" xfId="41474" xr:uid="{00000000-0005-0000-0000-000004A20000}"/>
    <cellStyle name="Output 5 2 4 2 12 2" xfId="41475" xr:uid="{00000000-0005-0000-0000-000005A20000}"/>
    <cellStyle name="Output 5 2 4 2 12 2 2" xfId="41476" xr:uid="{00000000-0005-0000-0000-000006A20000}"/>
    <cellStyle name="Output 5 2 4 2 12 3" xfId="41477" xr:uid="{00000000-0005-0000-0000-000007A20000}"/>
    <cellStyle name="Output 5 2 4 2 13" xfId="41478" xr:uid="{00000000-0005-0000-0000-000008A20000}"/>
    <cellStyle name="Output 5 2 4 2 13 2" xfId="41479" xr:uid="{00000000-0005-0000-0000-000009A20000}"/>
    <cellStyle name="Output 5 2 4 2 13 2 2" xfId="41480" xr:uid="{00000000-0005-0000-0000-00000AA20000}"/>
    <cellStyle name="Output 5 2 4 2 13 3" xfId="41481" xr:uid="{00000000-0005-0000-0000-00000BA20000}"/>
    <cellStyle name="Output 5 2 4 2 14" xfId="41482" xr:uid="{00000000-0005-0000-0000-00000CA20000}"/>
    <cellStyle name="Output 5 2 4 2 14 2" xfId="41483" xr:uid="{00000000-0005-0000-0000-00000DA20000}"/>
    <cellStyle name="Output 5 2 4 2 14 2 2" xfId="41484" xr:uid="{00000000-0005-0000-0000-00000EA20000}"/>
    <cellStyle name="Output 5 2 4 2 14 3" xfId="41485" xr:uid="{00000000-0005-0000-0000-00000FA20000}"/>
    <cellStyle name="Output 5 2 4 2 15" xfId="41486" xr:uid="{00000000-0005-0000-0000-000010A20000}"/>
    <cellStyle name="Output 5 2 4 2 15 2" xfId="41487" xr:uid="{00000000-0005-0000-0000-000011A20000}"/>
    <cellStyle name="Output 5 2 4 2 15 2 2" xfId="41488" xr:uid="{00000000-0005-0000-0000-000012A20000}"/>
    <cellStyle name="Output 5 2 4 2 15 3" xfId="41489" xr:uid="{00000000-0005-0000-0000-000013A20000}"/>
    <cellStyle name="Output 5 2 4 2 16" xfId="41490" xr:uid="{00000000-0005-0000-0000-000014A20000}"/>
    <cellStyle name="Output 5 2 4 2 16 2" xfId="41491" xr:uid="{00000000-0005-0000-0000-000015A20000}"/>
    <cellStyle name="Output 5 2 4 2 16 2 2" xfId="41492" xr:uid="{00000000-0005-0000-0000-000016A20000}"/>
    <cellStyle name="Output 5 2 4 2 16 3" xfId="41493" xr:uid="{00000000-0005-0000-0000-000017A20000}"/>
    <cellStyle name="Output 5 2 4 2 17" xfId="41494" xr:uid="{00000000-0005-0000-0000-000018A20000}"/>
    <cellStyle name="Output 5 2 4 2 17 2" xfId="41495" xr:uid="{00000000-0005-0000-0000-000019A20000}"/>
    <cellStyle name="Output 5 2 4 2 17 2 2" xfId="41496" xr:uid="{00000000-0005-0000-0000-00001AA20000}"/>
    <cellStyle name="Output 5 2 4 2 17 3" xfId="41497" xr:uid="{00000000-0005-0000-0000-00001BA20000}"/>
    <cellStyle name="Output 5 2 4 2 18" xfId="41498" xr:uid="{00000000-0005-0000-0000-00001CA20000}"/>
    <cellStyle name="Output 5 2 4 2 18 2" xfId="41499" xr:uid="{00000000-0005-0000-0000-00001DA20000}"/>
    <cellStyle name="Output 5 2 4 2 18 2 2" xfId="41500" xr:uid="{00000000-0005-0000-0000-00001EA20000}"/>
    <cellStyle name="Output 5 2 4 2 18 3" xfId="41501" xr:uid="{00000000-0005-0000-0000-00001FA20000}"/>
    <cellStyle name="Output 5 2 4 2 19" xfId="41502" xr:uid="{00000000-0005-0000-0000-000020A20000}"/>
    <cellStyle name="Output 5 2 4 2 19 2" xfId="41503" xr:uid="{00000000-0005-0000-0000-000021A20000}"/>
    <cellStyle name="Output 5 2 4 2 19 2 2" xfId="41504" xr:uid="{00000000-0005-0000-0000-000022A20000}"/>
    <cellStyle name="Output 5 2 4 2 19 3" xfId="41505" xr:uid="{00000000-0005-0000-0000-000023A20000}"/>
    <cellStyle name="Output 5 2 4 2 2" xfId="41506" xr:uid="{00000000-0005-0000-0000-000024A20000}"/>
    <cellStyle name="Output 5 2 4 2 2 2" xfId="41507" xr:uid="{00000000-0005-0000-0000-000025A20000}"/>
    <cellStyle name="Output 5 2 4 2 2 2 2" xfId="41508" xr:uid="{00000000-0005-0000-0000-000026A20000}"/>
    <cellStyle name="Output 5 2 4 2 2 3" xfId="41509" xr:uid="{00000000-0005-0000-0000-000027A20000}"/>
    <cellStyle name="Output 5 2 4 2 2 4" xfId="41510" xr:uid="{00000000-0005-0000-0000-000028A20000}"/>
    <cellStyle name="Output 5 2 4 2 20" xfId="41511" xr:uid="{00000000-0005-0000-0000-000029A20000}"/>
    <cellStyle name="Output 5 2 4 2 20 2" xfId="41512" xr:uid="{00000000-0005-0000-0000-00002AA20000}"/>
    <cellStyle name="Output 5 2 4 2 20 2 2" xfId="41513" xr:uid="{00000000-0005-0000-0000-00002BA20000}"/>
    <cellStyle name="Output 5 2 4 2 20 3" xfId="41514" xr:uid="{00000000-0005-0000-0000-00002CA20000}"/>
    <cellStyle name="Output 5 2 4 2 21" xfId="41515" xr:uid="{00000000-0005-0000-0000-00002DA20000}"/>
    <cellStyle name="Output 5 2 4 2 21 2" xfId="41516" xr:uid="{00000000-0005-0000-0000-00002EA20000}"/>
    <cellStyle name="Output 5 2 4 2 22" xfId="41517" xr:uid="{00000000-0005-0000-0000-00002FA20000}"/>
    <cellStyle name="Output 5 2 4 2 23" xfId="41518" xr:uid="{00000000-0005-0000-0000-000030A20000}"/>
    <cellStyle name="Output 5 2 4 2 3" xfId="41519" xr:uid="{00000000-0005-0000-0000-000031A20000}"/>
    <cellStyle name="Output 5 2 4 2 3 2" xfId="41520" xr:uid="{00000000-0005-0000-0000-000032A20000}"/>
    <cellStyle name="Output 5 2 4 2 3 2 2" xfId="41521" xr:uid="{00000000-0005-0000-0000-000033A20000}"/>
    <cellStyle name="Output 5 2 4 2 3 3" xfId="41522" xr:uid="{00000000-0005-0000-0000-000034A20000}"/>
    <cellStyle name="Output 5 2 4 2 4" xfId="41523" xr:uid="{00000000-0005-0000-0000-000035A20000}"/>
    <cellStyle name="Output 5 2 4 2 4 2" xfId="41524" xr:uid="{00000000-0005-0000-0000-000036A20000}"/>
    <cellStyle name="Output 5 2 4 2 4 2 2" xfId="41525" xr:uid="{00000000-0005-0000-0000-000037A20000}"/>
    <cellStyle name="Output 5 2 4 2 4 3" xfId="41526" xr:uid="{00000000-0005-0000-0000-000038A20000}"/>
    <cellStyle name="Output 5 2 4 2 5" xfId="41527" xr:uid="{00000000-0005-0000-0000-000039A20000}"/>
    <cellStyle name="Output 5 2 4 2 5 2" xfId="41528" xr:uid="{00000000-0005-0000-0000-00003AA20000}"/>
    <cellStyle name="Output 5 2 4 2 5 2 2" xfId="41529" xr:uid="{00000000-0005-0000-0000-00003BA20000}"/>
    <cellStyle name="Output 5 2 4 2 5 3" xfId="41530" xr:uid="{00000000-0005-0000-0000-00003CA20000}"/>
    <cellStyle name="Output 5 2 4 2 6" xfId="41531" xr:uid="{00000000-0005-0000-0000-00003DA20000}"/>
    <cellStyle name="Output 5 2 4 2 6 2" xfId="41532" xr:uid="{00000000-0005-0000-0000-00003EA20000}"/>
    <cellStyle name="Output 5 2 4 2 6 2 2" xfId="41533" xr:uid="{00000000-0005-0000-0000-00003FA20000}"/>
    <cellStyle name="Output 5 2 4 2 6 3" xfId="41534" xr:uid="{00000000-0005-0000-0000-000040A20000}"/>
    <cellStyle name="Output 5 2 4 2 7" xfId="41535" xr:uid="{00000000-0005-0000-0000-000041A20000}"/>
    <cellStyle name="Output 5 2 4 2 7 2" xfId="41536" xr:uid="{00000000-0005-0000-0000-000042A20000}"/>
    <cellStyle name="Output 5 2 4 2 7 2 2" xfId="41537" xr:uid="{00000000-0005-0000-0000-000043A20000}"/>
    <cellStyle name="Output 5 2 4 2 7 3" xfId="41538" xr:uid="{00000000-0005-0000-0000-000044A20000}"/>
    <cellStyle name="Output 5 2 4 2 8" xfId="41539" xr:uid="{00000000-0005-0000-0000-000045A20000}"/>
    <cellStyle name="Output 5 2 4 2 8 2" xfId="41540" xr:uid="{00000000-0005-0000-0000-000046A20000}"/>
    <cellStyle name="Output 5 2 4 2 8 2 2" xfId="41541" xr:uid="{00000000-0005-0000-0000-000047A20000}"/>
    <cellStyle name="Output 5 2 4 2 8 3" xfId="41542" xr:uid="{00000000-0005-0000-0000-000048A20000}"/>
    <cellStyle name="Output 5 2 4 2 9" xfId="41543" xr:uid="{00000000-0005-0000-0000-000049A20000}"/>
    <cellStyle name="Output 5 2 4 2 9 2" xfId="41544" xr:uid="{00000000-0005-0000-0000-00004AA20000}"/>
    <cellStyle name="Output 5 2 4 2 9 2 2" xfId="41545" xr:uid="{00000000-0005-0000-0000-00004BA20000}"/>
    <cellStyle name="Output 5 2 4 2 9 3" xfId="41546" xr:uid="{00000000-0005-0000-0000-00004CA20000}"/>
    <cellStyle name="Output 5 2 4 20" xfId="41547" xr:uid="{00000000-0005-0000-0000-00004DA20000}"/>
    <cellStyle name="Output 5 2 4 20 2" xfId="41548" xr:uid="{00000000-0005-0000-0000-00004EA20000}"/>
    <cellStyle name="Output 5 2 4 20 2 2" xfId="41549" xr:uid="{00000000-0005-0000-0000-00004FA20000}"/>
    <cellStyle name="Output 5 2 4 20 3" xfId="41550" xr:uid="{00000000-0005-0000-0000-000050A20000}"/>
    <cellStyle name="Output 5 2 4 21" xfId="41551" xr:uid="{00000000-0005-0000-0000-000051A20000}"/>
    <cellStyle name="Output 5 2 4 21 2" xfId="41552" xr:uid="{00000000-0005-0000-0000-000052A20000}"/>
    <cellStyle name="Output 5 2 4 21 2 2" xfId="41553" xr:uid="{00000000-0005-0000-0000-000053A20000}"/>
    <cellStyle name="Output 5 2 4 21 3" xfId="41554" xr:uid="{00000000-0005-0000-0000-000054A20000}"/>
    <cellStyle name="Output 5 2 4 22" xfId="41555" xr:uid="{00000000-0005-0000-0000-000055A20000}"/>
    <cellStyle name="Output 5 2 4 22 2" xfId="41556" xr:uid="{00000000-0005-0000-0000-000056A20000}"/>
    <cellStyle name="Output 5 2 4 23" xfId="41557" xr:uid="{00000000-0005-0000-0000-000057A20000}"/>
    <cellStyle name="Output 5 2 4 24" xfId="41558" xr:uid="{00000000-0005-0000-0000-000058A20000}"/>
    <cellStyle name="Output 5 2 4 3" xfId="41559" xr:uid="{00000000-0005-0000-0000-000059A20000}"/>
    <cellStyle name="Output 5 2 4 3 2" xfId="41560" xr:uid="{00000000-0005-0000-0000-00005AA20000}"/>
    <cellStyle name="Output 5 2 4 3 2 2" xfId="41561" xr:uid="{00000000-0005-0000-0000-00005BA20000}"/>
    <cellStyle name="Output 5 2 4 3 3" xfId="41562" xr:uid="{00000000-0005-0000-0000-00005CA20000}"/>
    <cellStyle name="Output 5 2 4 3 4" xfId="41563" xr:uid="{00000000-0005-0000-0000-00005DA20000}"/>
    <cellStyle name="Output 5 2 4 4" xfId="41564" xr:uid="{00000000-0005-0000-0000-00005EA20000}"/>
    <cellStyle name="Output 5 2 4 4 2" xfId="41565" xr:uid="{00000000-0005-0000-0000-00005FA20000}"/>
    <cellStyle name="Output 5 2 4 4 2 2" xfId="41566" xr:uid="{00000000-0005-0000-0000-000060A20000}"/>
    <cellStyle name="Output 5 2 4 4 3" xfId="41567" xr:uid="{00000000-0005-0000-0000-000061A20000}"/>
    <cellStyle name="Output 5 2 4 4 4" xfId="41568" xr:uid="{00000000-0005-0000-0000-000062A20000}"/>
    <cellStyle name="Output 5 2 4 5" xfId="41569" xr:uid="{00000000-0005-0000-0000-000063A20000}"/>
    <cellStyle name="Output 5 2 4 5 2" xfId="41570" xr:uid="{00000000-0005-0000-0000-000064A20000}"/>
    <cellStyle name="Output 5 2 4 5 2 2" xfId="41571" xr:uid="{00000000-0005-0000-0000-000065A20000}"/>
    <cellStyle name="Output 5 2 4 5 3" xfId="41572" xr:uid="{00000000-0005-0000-0000-000066A20000}"/>
    <cellStyle name="Output 5 2 4 6" xfId="41573" xr:uid="{00000000-0005-0000-0000-000067A20000}"/>
    <cellStyle name="Output 5 2 4 6 2" xfId="41574" xr:uid="{00000000-0005-0000-0000-000068A20000}"/>
    <cellStyle name="Output 5 2 4 6 2 2" xfId="41575" xr:uid="{00000000-0005-0000-0000-000069A20000}"/>
    <cellStyle name="Output 5 2 4 6 3" xfId="41576" xr:uid="{00000000-0005-0000-0000-00006AA20000}"/>
    <cellStyle name="Output 5 2 4 7" xfId="41577" xr:uid="{00000000-0005-0000-0000-00006BA20000}"/>
    <cellStyle name="Output 5 2 4 7 2" xfId="41578" xr:uid="{00000000-0005-0000-0000-00006CA20000}"/>
    <cellStyle name="Output 5 2 4 7 2 2" xfId="41579" xr:uid="{00000000-0005-0000-0000-00006DA20000}"/>
    <cellStyle name="Output 5 2 4 7 3" xfId="41580" xr:uid="{00000000-0005-0000-0000-00006EA20000}"/>
    <cellStyle name="Output 5 2 4 8" xfId="41581" xr:uid="{00000000-0005-0000-0000-00006FA20000}"/>
    <cellStyle name="Output 5 2 4 8 2" xfId="41582" xr:uid="{00000000-0005-0000-0000-000070A20000}"/>
    <cellStyle name="Output 5 2 4 8 2 2" xfId="41583" xr:uid="{00000000-0005-0000-0000-000071A20000}"/>
    <cellStyle name="Output 5 2 4 8 3" xfId="41584" xr:uid="{00000000-0005-0000-0000-000072A20000}"/>
    <cellStyle name="Output 5 2 4 9" xfId="41585" xr:uid="{00000000-0005-0000-0000-000073A20000}"/>
    <cellStyle name="Output 5 2 4 9 2" xfId="41586" xr:uid="{00000000-0005-0000-0000-000074A20000}"/>
    <cellStyle name="Output 5 2 4 9 2 2" xfId="41587" xr:uid="{00000000-0005-0000-0000-000075A20000}"/>
    <cellStyle name="Output 5 2 4 9 3" xfId="41588" xr:uid="{00000000-0005-0000-0000-000076A20000}"/>
    <cellStyle name="Output 5 2 5" xfId="41589" xr:uid="{00000000-0005-0000-0000-000077A20000}"/>
    <cellStyle name="Output 5 2 5 10" xfId="41590" xr:uid="{00000000-0005-0000-0000-000078A20000}"/>
    <cellStyle name="Output 5 2 5 10 2" xfId="41591" xr:uid="{00000000-0005-0000-0000-000079A20000}"/>
    <cellStyle name="Output 5 2 5 10 2 2" xfId="41592" xr:uid="{00000000-0005-0000-0000-00007AA20000}"/>
    <cellStyle name="Output 5 2 5 10 3" xfId="41593" xr:uid="{00000000-0005-0000-0000-00007BA20000}"/>
    <cellStyle name="Output 5 2 5 11" xfId="41594" xr:uid="{00000000-0005-0000-0000-00007CA20000}"/>
    <cellStyle name="Output 5 2 5 11 2" xfId="41595" xr:uid="{00000000-0005-0000-0000-00007DA20000}"/>
    <cellStyle name="Output 5 2 5 11 2 2" xfId="41596" xr:uid="{00000000-0005-0000-0000-00007EA20000}"/>
    <cellStyle name="Output 5 2 5 11 3" xfId="41597" xr:uid="{00000000-0005-0000-0000-00007FA20000}"/>
    <cellStyle name="Output 5 2 5 12" xfId="41598" xr:uid="{00000000-0005-0000-0000-000080A20000}"/>
    <cellStyle name="Output 5 2 5 12 2" xfId="41599" xr:uid="{00000000-0005-0000-0000-000081A20000}"/>
    <cellStyle name="Output 5 2 5 12 2 2" xfId="41600" xr:uid="{00000000-0005-0000-0000-000082A20000}"/>
    <cellStyle name="Output 5 2 5 12 3" xfId="41601" xr:uid="{00000000-0005-0000-0000-000083A20000}"/>
    <cellStyle name="Output 5 2 5 13" xfId="41602" xr:uid="{00000000-0005-0000-0000-000084A20000}"/>
    <cellStyle name="Output 5 2 5 13 2" xfId="41603" xr:uid="{00000000-0005-0000-0000-000085A20000}"/>
    <cellStyle name="Output 5 2 5 13 2 2" xfId="41604" xr:uid="{00000000-0005-0000-0000-000086A20000}"/>
    <cellStyle name="Output 5 2 5 13 3" xfId="41605" xr:uid="{00000000-0005-0000-0000-000087A20000}"/>
    <cellStyle name="Output 5 2 5 14" xfId="41606" xr:uid="{00000000-0005-0000-0000-000088A20000}"/>
    <cellStyle name="Output 5 2 5 14 2" xfId="41607" xr:uid="{00000000-0005-0000-0000-000089A20000}"/>
    <cellStyle name="Output 5 2 5 14 2 2" xfId="41608" xr:uid="{00000000-0005-0000-0000-00008AA20000}"/>
    <cellStyle name="Output 5 2 5 14 3" xfId="41609" xr:uid="{00000000-0005-0000-0000-00008BA20000}"/>
    <cellStyle name="Output 5 2 5 15" xfId="41610" xr:uid="{00000000-0005-0000-0000-00008CA20000}"/>
    <cellStyle name="Output 5 2 5 15 2" xfId="41611" xr:uid="{00000000-0005-0000-0000-00008DA20000}"/>
    <cellStyle name="Output 5 2 5 15 2 2" xfId="41612" xr:uid="{00000000-0005-0000-0000-00008EA20000}"/>
    <cellStyle name="Output 5 2 5 15 3" xfId="41613" xr:uid="{00000000-0005-0000-0000-00008FA20000}"/>
    <cellStyle name="Output 5 2 5 16" xfId="41614" xr:uid="{00000000-0005-0000-0000-000090A20000}"/>
    <cellStyle name="Output 5 2 5 16 2" xfId="41615" xr:uid="{00000000-0005-0000-0000-000091A20000}"/>
    <cellStyle name="Output 5 2 5 16 2 2" xfId="41616" xr:uid="{00000000-0005-0000-0000-000092A20000}"/>
    <cellStyle name="Output 5 2 5 16 3" xfId="41617" xr:uid="{00000000-0005-0000-0000-000093A20000}"/>
    <cellStyle name="Output 5 2 5 17" xfId="41618" xr:uid="{00000000-0005-0000-0000-000094A20000}"/>
    <cellStyle name="Output 5 2 5 17 2" xfId="41619" xr:uid="{00000000-0005-0000-0000-000095A20000}"/>
    <cellStyle name="Output 5 2 5 17 2 2" xfId="41620" xr:uid="{00000000-0005-0000-0000-000096A20000}"/>
    <cellStyle name="Output 5 2 5 17 3" xfId="41621" xr:uid="{00000000-0005-0000-0000-000097A20000}"/>
    <cellStyle name="Output 5 2 5 18" xfId="41622" xr:uid="{00000000-0005-0000-0000-000098A20000}"/>
    <cellStyle name="Output 5 2 5 18 2" xfId="41623" xr:uid="{00000000-0005-0000-0000-000099A20000}"/>
    <cellStyle name="Output 5 2 5 18 2 2" xfId="41624" xr:uid="{00000000-0005-0000-0000-00009AA20000}"/>
    <cellStyle name="Output 5 2 5 18 3" xfId="41625" xr:uid="{00000000-0005-0000-0000-00009BA20000}"/>
    <cellStyle name="Output 5 2 5 19" xfId="41626" xr:uid="{00000000-0005-0000-0000-00009CA20000}"/>
    <cellStyle name="Output 5 2 5 19 2" xfId="41627" xr:uid="{00000000-0005-0000-0000-00009DA20000}"/>
    <cellStyle name="Output 5 2 5 19 2 2" xfId="41628" xr:uid="{00000000-0005-0000-0000-00009EA20000}"/>
    <cellStyle name="Output 5 2 5 19 3" xfId="41629" xr:uid="{00000000-0005-0000-0000-00009FA20000}"/>
    <cellStyle name="Output 5 2 5 2" xfId="41630" xr:uid="{00000000-0005-0000-0000-0000A0A20000}"/>
    <cellStyle name="Output 5 2 5 2 2" xfId="41631" xr:uid="{00000000-0005-0000-0000-0000A1A20000}"/>
    <cellStyle name="Output 5 2 5 2 2 2" xfId="41632" xr:uid="{00000000-0005-0000-0000-0000A2A20000}"/>
    <cellStyle name="Output 5 2 5 2 3" xfId="41633" xr:uid="{00000000-0005-0000-0000-0000A3A20000}"/>
    <cellStyle name="Output 5 2 5 2 4" xfId="41634" xr:uid="{00000000-0005-0000-0000-0000A4A20000}"/>
    <cellStyle name="Output 5 2 5 20" xfId="41635" xr:uid="{00000000-0005-0000-0000-0000A5A20000}"/>
    <cellStyle name="Output 5 2 5 20 2" xfId="41636" xr:uid="{00000000-0005-0000-0000-0000A6A20000}"/>
    <cellStyle name="Output 5 2 5 20 2 2" xfId="41637" xr:uid="{00000000-0005-0000-0000-0000A7A20000}"/>
    <cellStyle name="Output 5 2 5 20 3" xfId="41638" xr:uid="{00000000-0005-0000-0000-0000A8A20000}"/>
    <cellStyle name="Output 5 2 5 21" xfId="41639" xr:uid="{00000000-0005-0000-0000-0000A9A20000}"/>
    <cellStyle name="Output 5 2 5 21 2" xfId="41640" xr:uid="{00000000-0005-0000-0000-0000AAA20000}"/>
    <cellStyle name="Output 5 2 5 22" xfId="41641" xr:uid="{00000000-0005-0000-0000-0000ABA20000}"/>
    <cellStyle name="Output 5 2 5 23" xfId="41642" xr:uid="{00000000-0005-0000-0000-0000ACA20000}"/>
    <cellStyle name="Output 5 2 5 3" xfId="41643" xr:uid="{00000000-0005-0000-0000-0000ADA20000}"/>
    <cellStyle name="Output 5 2 5 3 2" xfId="41644" xr:uid="{00000000-0005-0000-0000-0000AEA20000}"/>
    <cellStyle name="Output 5 2 5 3 2 2" xfId="41645" xr:uid="{00000000-0005-0000-0000-0000AFA20000}"/>
    <cellStyle name="Output 5 2 5 3 3" xfId="41646" xr:uid="{00000000-0005-0000-0000-0000B0A20000}"/>
    <cellStyle name="Output 5 2 5 4" xfId="41647" xr:uid="{00000000-0005-0000-0000-0000B1A20000}"/>
    <cellStyle name="Output 5 2 5 4 2" xfId="41648" xr:uid="{00000000-0005-0000-0000-0000B2A20000}"/>
    <cellStyle name="Output 5 2 5 4 2 2" xfId="41649" xr:uid="{00000000-0005-0000-0000-0000B3A20000}"/>
    <cellStyle name="Output 5 2 5 4 3" xfId="41650" xr:uid="{00000000-0005-0000-0000-0000B4A20000}"/>
    <cellStyle name="Output 5 2 5 5" xfId="41651" xr:uid="{00000000-0005-0000-0000-0000B5A20000}"/>
    <cellStyle name="Output 5 2 5 5 2" xfId="41652" xr:uid="{00000000-0005-0000-0000-0000B6A20000}"/>
    <cellStyle name="Output 5 2 5 5 2 2" xfId="41653" xr:uid="{00000000-0005-0000-0000-0000B7A20000}"/>
    <cellStyle name="Output 5 2 5 5 3" xfId="41654" xr:uid="{00000000-0005-0000-0000-0000B8A20000}"/>
    <cellStyle name="Output 5 2 5 6" xfId="41655" xr:uid="{00000000-0005-0000-0000-0000B9A20000}"/>
    <cellStyle name="Output 5 2 5 6 2" xfId="41656" xr:uid="{00000000-0005-0000-0000-0000BAA20000}"/>
    <cellStyle name="Output 5 2 5 6 2 2" xfId="41657" xr:uid="{00000000-0005-0000-0000-0000BBA20000}"/>
    <cellStyle name="Output 5 2 5 6 3" xfId="41658" xr:uid="{00000000-0005-0000-0000-0000BCA20000}"/>
    <cellStyle name="Output 5 2 5 7" xfId="41659" xr:uid="{00000000-0005-0000-0000-0000BDA20000}"/>
    <cellStyle name="Output 5 2 5 7 2" xfId="41660" xr:uid="{00000000-0005-0000-0000-0000BEA20000}"/>
    <cellStyle name="Output 5 2 5 7 2 2" xfId="41661" xr:uid="{00000000-0005-0000-0000-0000BFA20000}"/>
    <cellStyle name="Output 5 2 5 7 3" xfId="41662" xr:uid="{00000000-0005-0000-0000-0000C0A20000}"/>
    <cellStyle name="Output 5 2 5 8" xfId="41663" xr:uid="{00000000-0005-0000-0000-0000C1A20000}"/>
    <cellStyle name="Output 5 2 5 8 2" xfId="41664" xr:uid="{00000000-0005-0000-0000-0000C2A20000}"/>
    <cellStyle name="Output 5 2 5 8 2 2" xfId="41665" xr:uid="{00000000-0005-0000-0000-0000C3A20000}"/>
    <cellStyle name="Output 5 2 5 8 3" xfId="41666" xr:uid="{00000000-0005-0000-0000-0000C4A20000}"/>
    <cellStyle name="Output 5 2 5 9" xfId="41667" xr:uid="{00000000-0005-0000-0000-0000C5A20000}"/>
    <cellStyle name="Output 5 2 5 9 2" xfId="41668" xr:uid="{00000000-0005-0000-0000-0000C6A20000}"/>
    <cellStyle name="Output 5 2 5 9 2 2" xfId="41669" xr:uid="{00000000-0005-0000-0000-0000C7A20000}"/>
    <cellStyle name="Output 5 2 5 9 3" xfId="41670" xr:uid="{00000000-0005-0000-0000-0000C8A20000}"/>
    <cellStyle name="Output 5 2 6" xfId="41671" xr:uid="{00000000-0005-0000-0000-0000C9A20000}"/>
    <cellStyle name="Output 5 2 6 2" xfId="41672" xr:uid="{00000000-0005-0000-0000-0000CAA20000}"/>
    <cellStyle name="Output 5 2 6 2 2" xfId="41673" xr:uid="{00000000-0005-0000-0000-0000CBA20000}"/>
    <cellStyle name="Output 5 2 6 3" xfId="41674" xr:uid="{00000000-0005-0000-0000-0000CCA20000}"/>
    <cellStyle name="Output 5 2 6 4" xfId="41675" xr:uid="{00000000-0005-0000-0000-0000CDA20000}"/>
    <cellStyle name="Output 5 2 7" xfId="41676" xr:uid="{00000000-0005-0000-0000-0000CEA20000}"/>
    <cellStyle name="Output 5 2 7 2" xfId="41677" xr:uid="{00000000-0005-0000-0000-0000CFA20000}"/>
    <cellStyle name="Output 5 2 7 2 2" xfId="41678" xr:uid="{00000000-0005-0000-0000-0000D0A20000}"/>
    <cellStyle name="Output 5 2 7 3" xfId="41679" xr:uid="{00000000-0005-0000-0000-0000D1A20000}"/>
    <cellStyle name="Output 5 2 8" xfId="41680" xr:uid="{00000000-0005-0000-0000-0000D2A20000}"/>
    <cellStyle name="Output 5 2 8 2" xfId="41681" xr:uid="{00000000-0005-0000-0000-0000D3A20000}"/>
    <cellStyle name="Output 5 2 8 2 2" xfId="41682" xr:uid="{00000000-0005-0000-0000-0000D4A20000}"/>
    <cellStyle name="Output 5 2 8 3" xfId="41683" xr:uid="{00000000-0005-0000-0000-0000D5A20000}"/>
    <cellStyle name="Output 5 2 9" xfId="41684" xr:uid="{00000000-0005-0000-0000-0000D6A20000}"/>
    <cellStyle name="Output 5 2 9 2" xfId="41685" xr:uid="{00000000-0005-0000-0000-0000D7A20000}"/>
    <cellStyle name="Output 5 2 9 2 2" xfId="41686" xr:uid="{00000000-0005-0000-0000-0000D8A20000}"/>
    <cellStyle name="Output 5 2 9 3" xfId="41687" xr:uid="{00000000-0005-0000-0000-0000D9A20000}"/>
    <cellStyle name="Output 5 20" xfId="41688" xr:uid="{00000000-0005-0000-0000-0000DAA20000}"/>
    <cellStyle name="Output 5 20 2" xfId="41689" xr:uid="{00000000-0005-0000-0000-0000DBA20000}"/>
    <cellStyle name="Output 5 20 2 2" xfId="41690" xr:uid="{00000000-0005-0000-0000-0000DCA20000}"/>
    <cellStyle name="Output 5 20 3" xfId="41691" xr:uid="{00000000-0005-0000-0000-0000DDA20000}"/>
    <cellStyle name="Output 5 21" xfId="41692" xr:uid="{00000000-0005-0000-0000-0000DEA20000}"/>
    <cellStyle name="Output 5 21 2" xfId="41693" xr:uid="{00000000-0005-0000-0000-0000DFA20000}"/>
    <cellStyle name="Output 5 21 2 2" xfId="41694" xr:uid="{00000000-0005-0000-0000-0000E0A20000}"/>
    <cellStyle name="Output 5 21 3" xfId="41695" xr:uid="{00000000-0005-0000-0000-0000E1A20000}"/>
    <cellStyle name="Output 5 22" xfId="41696" xr:uid="{00000000-0005-0000-0000-0000E2A20000}"/>
    <cellStyle name="Output 5 22 2" xfId="41697" xr:uid="{00000000-0005-0000-0000-0000E3A20000}"/>
    <cellStyle name="Output 5 23" xfId="41698" xr:uid="{00000000-0005-0000-0000-0000E4A20000}"/>
    <cellStyle name="Output 5 24" xfId="41699" xr:uid="{00000000-0005-0000-0000-0000E5A20000}"/>
    <cellStyle name="Output 5 25" xfId="41700" xr:uid="{00000000-0005-0000-0000-0000E6A20000}"/>
    <cellStyle name="Output 5 26" xfId="41701" xr:uid="{00000000-0005-0000-0000-0000E7A20000}"/>
    <cellStyle name="Output 5 27" xfId="41702" xr:uid="{00000000-0005-0000-0000-0000E8A20000}"/>
    <cellStyle name="Output 5 3" xfId="41703" xr:uid="{00000000-0005-0000-0000-0000E9A20000}"/>
    <cellStyle name="Output 5 3 10" xfId="41704" xr:uid="{00000000-0005-0000-0000-0000EAA20000}"/>
    <cellStyle name="Output 5 3 10 2" xfId="41705" xr:uid="{00000000-0005-0000-0000-0000EBA20000}"/>
    <cellStyle name="Output 5 3 10 2 2" xfId="41706" xr:uid="{00000000-0005-0000-0000-0000ECA20000}"/>
    <cellStyle name="Output 5 3 10 3" xfId="41707" xr:uid="{00000000-0005-0000-0000-0000EDA20000}"/>
    <cellStyle name="Output 5 3 11" xfId="41708" xr:uid="{00000000-0005-0000-0000-0000EEA20000}"/>
    <cellStyle name="Output 5 3 11 2" xfId="41709" xr:uid="{00000000-0005-0000-0000-0000EFA20000}"/>
    <cellStyle name="Output 5 3 11 2 2" xfId="41710" xr:uid="{00000000-0005-0000-0000-0000F0A20000}"/>
    <cellStyle name="Output 5 3 11 3" xfId="41711" xr:uid="{00000000-0005-0000-0000-0000F1A20000}"/>
    <cellStyle name="Output 5 3 12" xfId="41712" xr:uid="{00000000-0005-0000-0000-0000F2A20000}"/>
    <cellStyle name="Output 5 3 12 2" xfId="41713" xr:uid="{00000000-0005-0000-0000-0000F3A20000}"/>
    <cellStyle name="Output 5 3 12 2 2" xfId="41714" xr:uid="{00000000-0005-0000-0000-0000F4A20000}"/>
    <cellStyle name="Output 5 3 12 3" xfId="41715" xr:uid="{00000000-0005-0000-0000-0000F5A20000}"/>
    <cellStyle name="Output 5 3 13" xfId="41716" xr:uid="{00000000-0005-0000-0000-0000F6A20000}"/>
    <cellStyle name="Output 5 3 13 2" xfId="41717" xr:uid="{00000000-0005-0000-0000-0000F7A20000}"/>
    <cellStyle name="Output 5 3 13 2 2" xfId="41718" xr:uid="{00000000-0005-0000-0000-0000F8A20000}"/>
    <cellStyle name="Output 5 3 13 3" xfId="41719" xr:uid="{00000000-0005-0000-0000-0000F9A20000}"/>
    <cellStyle name="Output 5 3 14" xfId="41720" xr:uid="{00000000-0005-0000-0000-0000FAA20000}"/>
    <cellStyle name="Output 5 3 14 2" xfId="41721" xr:uid="{00000000-0005-0000-0000-0000FBA20000}"/>
    <cellStyle name="Output 5 3 14 2 2" xfId="41722" xr:uid="{00000000-0005-0000-0000-0000FCA20000}"/>
    <cellStyle name="Output 5 3 14 3" xfId="41723" xr:uid="{00000000-0005-0000-0000-0000FDA20000}"/>
    <cellStyle name="Output 5 3 15" xfId="41724" xr:uid="{00000000-0005-0000-0000-0000FEA20000}"/>
    <cellStyle name="Output 5 3 15 2" xfId="41725" xr:uid="{00000000-0005-0000-0000-0000FFA20000}"/>
    <cellStyle name="Output 5 3 15 2 2" xfId="41726" xr:uid="{00000000-0005-0000-0000-000000A30000}"/>
    <cellStyle name="Output 5 3 15 3" xfId="41727" xr:uid="{00000000-0005-0000-0000-000001A30000}"/>
    <cellStyle name="Output 5 3 16" xfId="41728" xr:uid="{00000000-0005-0000-0000-000002A30000}"/>
    <cellStyle name="Output 5 3 16 2" xfId="41729" xr:uid="{00000000-0005-0000-0000-000003A30000}"/>
    <cellStyle name="Output 5 3 16 2 2" xfId="41730" xr:uid="{00000000-0005-0000-0000-000004A30000}"/>
    <cellStyle name="Output 5 3 16 3" xfId="41731" xr:uid="{00000000-0005-0000-0000-000005A30000}"/>
    <cellStyle name="Output 5 3 17" xfId="41732" xr:uid="{00000000-0005-0000-0000-000006A30000}"/>
    <cellStyle name="Output 5 3 17 2" xfId="41733" xr:uid="{00000000-0005-0000-0000-000007A30000}"/>
    <cellStyle name="Output 5 3 17 2 2" xfId="41734" xr:uid="{00000000-0005-0000-0000-000008A30000}"/>
    <cellStyle name="Output 5 3 17 3" xfId="41735" xr:uid="{00000000-0005-0000-0000-000009A30000}"/>
    <cellStyle name="Output 5 3 18" xfId="41736" xr:uid="{00000000-0005-0000-0000-00000AA30000}"/>
    <cellStyle name="Output 5 3 18 2" xfId="41737" xr:uid="{00000000-0005-0000-0000-00000BA30000}"/>
    <cellStyle name="Output 5 3 19" xfId="41738" xr:uid="{00000000-0005-0000-0000-00000CA30000}"/>
    <cellStyle name="Output 5 3 2" xfId="41739" xr:uid="{00000000-0005-0000-0000-00000DA30000}"/>
    <cellStyle name="Output 5 3 2 10" xfId="41740" xr:uid="{00000000-0005-0000-0000-00000EA30000}"/>
    <cellStyle name="Output 5 3 2 10 2" xfId="41741" xr:uid="{00000000-0005-0000-0000-00000FA30000}"/>
    <cellStyle name="Output 5 3 2 10 2 2" xfId="41742" xr:uid="{00000000-0005-0000-0000-000010A30000}"/>
    <cellStyle name="Output 5 3 2 10 3" xfId="41743" xr:uid="{00000000-0005-0000-0000-000011A30000}"/>
    <cellStyle name="Output 5 3 2 11" xfId="41744" xr:uid="{00000000-0005-0000-0000-000012A30000}"/>
    <cellStyle name="Output 5 3 2 11 2" xfId="41745" xr:uid="{00000000-0005-0000-0000-000013A30000}"/>
    <cellStyle name="Output 5 3 2 11 2 2" xfId="41746" xr:uid="{00000000-0005-0000-0000-000014A30000}"/>
    <cellStyle name="Output 5 3 2 11 3" xfId="41747" xr:uid="{00000000-0005-0000-0000-000015A30000}"/>
    <cellStyle name="Output 5 3 2 12" xfId="41748" xr:uid="{00000000-0005-0000-0000-000016A30000}"/>
    <cellStyle name="Output 5 3 2 12 2" xfId="41749" xr:uid="{00000000-0005-0000-0000-000017A30000}"/>
    <cellStyle name="Output 5 3 2 12 2 2" xfId="41750" xr:uid="{00000000-0005-0000-0000-000018A30000}"/>
    <cellStyle name="Output 5 3 2 12 3" xfId="41751" xr:uid="{00000000-0005-0000-0000-000019A30000}"/>
    <cellStyle name="Output 5 3 2 13" xfId="41752" xr:uid="{00000000-0005-0000-0000-00001AA30000}"/>
    <cellStyle name="Output 5 3 2 13 2" xfId="41753" xr:uid="{00000000-0005-0000-0000-00001BA30000}"/>
    <cellStyle name="Output 5 3 2 13 2 2" xfId="41754" xr:uid="{00000000-0005-0000-0000-00001CA30000}"/>
    <cellStyle name="Output 5 3 2 13 3" xfId="41755" xr:uid="{00000000-0005-0000-0000-00001DA30000}"/>
    <cellStyle name="Output 5 3 2 14" xfId="41756" xr:uid="{00000000-0005-0000-0000-00001EA30000}"/>
    <cellStyle name="Output 5 3 2 14 2" xfId="41757" xr:uid="{00000000-0005-0000-0000-00001FA30000}"/>
    <cellStyle name="Output 5 3 2 14 2 2" xfId="41758" xr:uid="{00000000-0005-0000-0000-000020A30000}"/>
    <cellStyle name="Output 5 3 2 14 3" xfId="41759" xr:uid="{00000000-0005-0000-0000-000021A30000}"/>
    <cellStyle name="Output 5 3 2 15" xfId="41760" xr:uid="{00000000-0005-0000-0000-000022A30000}"/>
    <cellStyle name="Output 5 3 2 15 2" xfId="41761" xr:uid="{00000000-0005-0000-0000-000023A30000}"/>
    <cellStyle name="Output 5 3 2 15 2 2" xfId="41762" xr:uid="{00000000-0005-0000-0000-000024A30000}"/>
    <cellStyle name="Output 5 3 2 15 3" xfId="41763" xr:uid="{00000000-0005-0000-0000-000025A30000}"/>
    <cellStyle name="Output 5 3 2 16" xfId="41764" xr:uid="{00000000-0005-0000-0000-000026A30000}"/>
    <cellStyle name="Output 5 3 2 16 2" xfId="41765" xr:uid="{00000000-0005-0000-0000-000027A30000}"/>
    <cellStyle name="Output 5 3 2 16 2 2" xfId="41766" xr:uid="{00000000-0005-0000-0000-000028A30000}"/>
    <cellStyle name="Output 5 3 2 16 3" xfId="41767" xr:uid="{00000000-0005-0000-0000-000029A30000}"/>
    <cellStyle name="Output 5 3 2 17" xfId="41768" xr:uid="{00000000-0005-0000-0000-00002AA30000}"/>
    <cellStyle name="Output 5 3 2 17 2" xfId="41769" xr:uid="{00000000-0005-0000-0000-00002BA30000}"/>
    <cellStyle name="Output 5 3 2 17 2 2" xfId="41770" xr:uid="{00000000-0005-0000-0000-00002CA30000}"/>
    <cellStyle name="Output 5 3 2 17 3" xfId="41771" xr:uid="{00000000-0005-0000-0000-00002DA30000}"/>
    <cellStyle name="Output 5 3 2 18" xfId="41772" xr:uid="{00000000-0005-0000-0000-00002EA30000}"/>
    <cellStyle name="Output 5 3 2 18 2" xfId="41773" xr:uid="{00000000-0005-0000-0000-00002FA30000}"/>
    <cellStyle name="Output 5 3 2 18 2 2" xfId="41774" xr:uid="{00000000-0005-0000-0000-000030A30000}"/>
    <cellStyle name="Output 5 3 2 18 3" xfId="41775" xr:uid="{00000000-0005-0000-0000-000031A30000}"/>
    <cellStyle name="Output 5 3 2 19" xfId="41776" xr:uid="{00000000-0005-0000-0000-000032A30000}"/>
    <cellStyle name="Output 5 3 2 19 2" xfId="41777" xr:uid="{00000000-0005-0000-0000-000033A30000}"/>
    <cellStyle name="Output 5 3 2 19 2 2" xfId="41778" xr:uid="{00000000-0005-0000-0000-000034A30000}"/>
    <cellStyle name="Output 5 3 2 19 3" xfId="41779" xr:uid="{00000000-0005-0000-0000-000035A30000}"/>
    <cellStyle name="Output 5 3 2 2" xfId="41780" xr:uid="{00000000-0005-0000-0000-000036A30000}"/>
    <cellStyle name="Output 5 3 2 2 2" xfId="41781" xr:uid="{00000000-0005-0000-0000-000037A30000}"/>
    <cellStyle name="Output 5 3 2 2 2 2" xfId="41782" xr:uid="{00000000-0005-0000-0000-000038A30000}"/>
    <cellStyle name="Output 5 3 2 2 2 2 2" xfId="41783" xr:uid="{00000000-0005-0000-0000-000039A30000}"/>
    <cellStyle name="Output 5 3 2 2 2 3" xfId="41784" xr:uid="{00000000-0005-0000-0000-00003AA30000}"/>
    <cellStyle name="Output 5 3 2 2 2 4" xfId="41785" xr:uid="{00000000-0005-0000-0000-00003BA30000}"/>
    <cellStyle name="Output 5 3 2 2 3" xfId="41786" xr:uid="{00000000-0005-0000-0000-00003CA30000}"/>
    <cellStyle name="Output 5 3 2 2 3 2" xfId="41787" xr:uid="{00000000-0005-0000-0000-00003DA30000}"/>
    <cellStyle name="Output 5 3 2 2 4" xfId="41788" xr:uid="{00000000-0005-0000-0000-00003EA30000}"/>
    <cellStyle name="Output 5 3 2 2 5" xfId="41789" xr:uid="{00000000-0005-0000-0000-00003FA30000}"/>
    <cellStyle name="Output 5 3 2 20" xfId="41790" xr:uid="{00000000-0005-0000-0000-000040A30000}"/>
    <cellStyle name="Output 5 3 2 20 2" xfId="41791" xr:uid="{00000000-0005-0000-0000-000041A30000}"/>
    <cellStyle name="Output 5 3 2 20 2 2" xfId="41792" xr:uid="{00000000-0005-0000-0000-000042A30000}"/>
    <cellStyle name="Output 5 3 2 20 3" xfId="41793" xr:uid="{00000000-0005-0000-0000-000043A30000}"/>
    <cellStyle name="Output 5 3 2 21" xfId="41794" xr:uid="{00000000-0005-0000-0000-000044A30000}"/>
    <cellStyle name="Output 5 3 2 21 2" xfId="41795" xr:uid="{00000000-0005-0000-0000-000045A30000}"/>
    <cellStyle name="Output 5 3 2 22" xfId="41796" xr:uid="{00000000-0005-0000-0000-000046A30000}"/>
    <cellStyle name="Output 5 3 2 23" xfId="41797" xr:uid="{00000000-0005-0000-0000-000047A30000}"/>
    <cellStyle name="Output 5 3 2 3" xfId="41798" xr:uid="{00000000-0005-0000-0000-000048A30000}"/>
    <cellStyle name="Output 5 3 2 3 2" xfId="41799" xr:uid="{00000000-0005-0000-0000-000049A30000}"/>
    <cellStyle name="Output 5 3 2 3 2 2" xfId="41800" xr:uid="{00000000-0005-0000-0000-00004AA30000}"/>
    <cellStyle name="Output 5 3 2 3 2 3" xfId="41801" xr:uid="{00000000-0005-0000-0000-00004BA30000}"/>
    <cellStyle name="Output 5 3 2 3 3" xfId="41802" xr:uid="{00000000-0005-0000-0000-00004CA30000}"/>
    <cellStyle name="Output 5 3 2 3 3 2" xfId="41803" xr:uid="{00000000-0005-0000-0000-00004DA30000}"/>
    <cellStyle name="Output 5 3 2 3 4" xfId="41804" xr:uid="{00000000-0005-0000-0000-00004EA30000}"/>
    <cellStyle name="Output 5 3 2 4" xfId="41805" xr:uid="{00000000-0005-0000-0000-00004FA30000}"/>
    <cellStyle name="Output 5 3 2 4 2" xfId="41806" xr:uid="{00000000-0005-0000-0000-000050A30000}"/>
    <cellStyle name="Output 5 3 2 4 2 2" xfId="41807" xr:uid="{00000000-0005-0000-0000-000051A30000}"/>
    <cellStyle name="Output 5 3 2 4 3" xfId="41808" xr:uid="{00000000-0005-0000-0000-000052A30000}"/>
    <cellStyle name="Output 5 3 2 4 4" xfId="41809" xr:uid="{00000000-0005-0000-0000-000053A30000}"/>
    <cellStyle name="Output 5 3 2 5" xfId="41810" xr:uid="{00000000-0005-0000-0000-000054A30000}"/>
    <cellStyle name="Output 5 3 2 5 2" xfId="41811" xr:uid="{00000000-0005-0000-0000-000055A30000}"/>
    <cellStyle name="Output 5 3 2 5 2 2" xfId="41812" xr:uid="{00000000-0005-0000-0000-000056A30000}"/>
    <cellStyle name="Output 5 3 2 5 3" xfId="41813" xr:uid="{00000000-0005-0000-0000-000057A30000}"/>
    <cellStyle name="Output 5 3 2 5 4" xfId="41814" xr:uid="{00000000-0005-0000-0000-000058A30000}"/>
    <cellStyle name="Output 5 3 2 6" xfId="41815" xr:uid="{00000000-0005-0000-0000-000059A30000}"/>
    <cellStyle name="Output 5 3 2 6 2" xfId="41816" xr:uid="{00000000-0005-0000-0000-00005AA30000}"/>
    <cellStyle name="Output 5 3 2 6 2 2" xfId="41817" xr:uid="{00000000-0005-0000-0000-00005BA30000}"/>
    <cellStyle name="Output 5 3 2 6 3" xfId="41818" xr:uid="{00000000-0005-0000-0000-00005CA30000}"/>
    <cellStyle name="Output 5 3 2 7" xfId="41819" xr:uid="{00000000-0005-0000-0000-00005DA30000}"/>
    <cellStyle name="Output 5 3 2 7 2" xfId="41820" xr:uid="{00000000-0005-0000-0000-00005EA30000}"/>
    <cellStyle name="Output 5 3 2 7 2 2" xfId="41821" xr:uid="{00000000-0005-0000-0000-00005FA30000}"/>
    <cellStyle name="Output 5 3 2 7 3" xfId="41822" xr:uid="{00000000-0005-0000-0000-000060A30000}"/>
    <cellStyle name="Output 5 3 2 8" xfId="41823" xr:uid="{00000000-0005-0000-0000-000061A30000}"/>
    <cellStyle name="Output 5 3 2 8 2" xfId="41824" xr:uid="{00000000-0005-0000-0000-000062A30000}"/>
    <cellStyle name="Output 5 3 2 8 2 2" xfId="41825" xr:uid="{00000000-0005-0000-0000-000063A30000}"/>
    <cellStyle name="Output 5 3 2 8 3" xfId="41826" xr:uid="{00000000-0005-0000-0000-000064A30000}"/>
    <cellStyle name="Output 5 3 2 9" xfId="41827" xr:uid="{00000000-0005-0000-0000-000065A30000}"/>
    <cellStyle name="Output 5 3 2 9 2" xfId="41828" xr:uid="{00000000-0005-0000-0000-000066A30000}"/>
    <cellStyle name="Output 5 3 2 9 2 2" xfId="41829" xr:uid="{00000000-0005-0000-0000-000067A30000}"/>
    <cellStyle name="Output 5 3 2 9 3" xfId="41830" xr:uid="{00000000-0005-0000-0000-000068A30000}"/>
    <cellStyle name="Output 5 3 20" xfId="41831" xr:uid="{00000000-0005-0000-0000-000069A30000}"/>
    <cellStyle name="Output 5 3 3" xfId="41832" xr:uid="{00000000-0005-0000-0000-00006AA30000}"/>
    <cellStyle name="Output 5 3 3 2" xfId="41833" xr:uid="{00000000-0005-0000-0000-00006BA30000}"/>
    <cellStyle name="Output 5 3 3 2 2" xfId="41834" xr:uid="{00000000-0005-0000-0000-00006CA30000}"/>
    <cellStyle name="Output 5 3 3 2 2 2" xfId="41835" xr:uid="{00000000-0005-0000-0000-00006DA30000}"/>
    <cellStyle name="Output 5 3 3 2 3" xfId="41836" xr:uid="{00000000-0005-0000-0000-00006EA30000}"/>
    <cellStyle name="Output 5 3 3 2 4" xfId="41837" xr:uid="{00000000-0005-0000-0000-00006FA30000}"/>
    <cellStyle name="Output 5 3 3 3" xfId="41838" xr:uid="{00000000-0005-0000-0000-000070A30000}"/>
    <cellStyle name="Output 5 3 3 3 2" xfId="41839" xr:uid="{00000000-0005-0000-0000-000071A30000}"/>
    <cellStyle name="Output 5 3 3 4" xfId="41840" xr:uid="{00000000-0005-0000-0000-000072A30000}"/>
    <cellStyle name="Output 5 3 3 5" xfId="41841" xr:uid="{00000000-0005-0000-0000-000073A30000}"/>
    <cellStyle name="Output 5 3 4" xfId="41842" xr:uid="{00000000-0005-0000-0000-000074A30000}"/>
    <cellStyle name="Output 5 3 4 2" xfId="41843" xr:uid="{00000000-0005-0000-0000-000075A30000}"/>
    <cellStyle name="Output 5 3 4 2 2" xfId="41844" xr:uid="{00000000-0005-0000-0000-000076A30000}"/>
    <cellStyle name="Output 5 3 4 2 3" xfId="41845" xr:uid="{00000000-0005-0000-0000-000077A30000}"/>
    <cellStyle name="Output 5 3 4 3" xfId="41846" xr:uid="{00000000-0005-0000-0000-000078A30000}"/>
    <cellStyle name="Output 5 3 4 3 2" xfId="41847" xr:uid="{00000000-0005-0000-0000-000079A30000}"/>
    <cellStyle name="Output 5 3 4 4" xfId="41848" xr:uid="{00000000-0005-0000-0000-00007AA30000}"/>
    <cellStyle name="Output 5 3 5" xfId="41849" xr:uid="{00000000-0005-0000-0000-00007BA30000}"/>
    <cellStyle name="Output 5 3 5 2" xfId="41850" xr:uid="{00000000-0005-0000-0000-00007CA30000}"/>
    <cellStyle name="Output 5 3 5 2 2" xfId="41851" xr:uid="{00000000-0005-0000-0000-00007DA30000}"/>
    <cellStyle name="Output 5 3 5 2 3" xfId="41852" xr:uid="{00000000-0005-0000-0000-00007EA30000}"/>
    <cellStyle name="Output 5 3 5 3" xfId="41853" xr:uid="{00000000-0005-0000-0000-00007FA30000}"/>
    <cellStyle name="Output 5 3 5 4" xfId="41854" xr:uid="{00000000-0005-0000-0000-000080A30000}"/>
    <cellStyle name="Output 5 3 6" xfId="41855" xr:uid="{00000000-0005-0000-0000-000081A30000}"/>
    <cellStyle name="Output 5 3 6 2" xfId="41856" xr:uid="{00000000-0005-0000-0000-000082A30000}"/>
    <cellStyle name="Output 5 3 6 2 2" xfId="41857" xr:uid="{00000000-0005-0000-0000-000083A30000}"/>
    <cellStyle name="Output 5 3 6 3" xfId="41858" xr:uid="{00000000-0005-0000-0000-000084A30000}"/>
    <cellStyle name="Output 5 3 6 4" xfId="41859" xr:uid="{00000000-0005-0000-0000-000085A30000}"/>
    <cellStyle name="Output 5 3 7" xfId="41860" xr:uid="{00000000-0005-0000-0000-000086A30000}"/>
    <cellStyle name="Output 5 3 7 2" xfId="41861" xr:uid="{00000000-0005-0000-0000-000087A30000}"/>
    <cellStyle name="Output 5 3 7 2 2" xfId="41862" xr:uid="{00000000-0005-0000-0000-000088A30000}"/>
    <cellStyle name="Output 5 3 7 3" xfId="41863" xr:uid="{00000000-0005-0000-0000-000089A30000}"/>
    <cellStyle name="Output 5 3 8" xfId="41864" xr:uid="{00000000-0005-0000-0000-00008AA30000}"/>
    <cellStyle name="Output 5 3 8 2" xfId="41865" xr:uid="{00000000-0005-0000-0000-00008BA30000}"/>
    <cellStyle name="Output 5 3 8 2 2" xfId="41866" xr:uid="{00000000-0005-0000-0000-00008CA30000}"/>
    <cellStyle name="Output 5 3 8 3" xfId="41867" xr:uid="{00000000-0005-0000-0000-00008DA30000}"/>
    <cellStyle name="Output 5 3 9" xfId="41868" xr:uid="{00000000-0005-0000-0000-00008EA30000}"/>
    <cellStyle name="Output 5 3 9 2" xfId="41869" xr:uid="{00000000-0005-0000-0000-00008FA30000}"/>
    <cellStyle name="Output 5 3 9 2 2" xfId="41870" xr:uid="{00000000-0005-0000-0000-000090A30000}"/>
    <cellStyle name="Output 5 3 9 3" xfId="41871" xr:uid="{00000000-0005-0000-0000-000091A30000}"/>
    <cellStyle name="Output 5 4" xfId="41872" xr:uid="{00000000-0005-0000-0000-000092A30000}"/>
    <cellStyle name="Output 5 4 10" xfId="41873" xr:uid="{00000000-0005-0000-0000-000093A30000}"/>
    <cellStyle name="Output 5 4 10 2" xfId="41874" xr:uid="{00000000-0005-0000-0000-000094A30000}"/>
    <cellStyle name="Output 5 4 10 2 2" xfId="41875" xr:uid="{00000000-0005-0000-0000-000095A30000}"/>
    <cellStyle name="Output 5 4 10 3" xfId="41876" xr:uid="{00000000-0005-0000-0000-000096A30000}"/>
    <cellStyle name="Output 5 4 11" xfId="41877" xr:uid="{00000000-0005-0000-0000-000097A30000}"/>
    <cellStyle name="Output 5 4 11 2" xfId="41878" xr:uid="{00000000-0005-0000-0000-000098A30000}"/>
    <cellStyle name="Output 5 4 11 2 2" xfId="41879" xr:uid="{00000000-0005-0000-0000-000099A30000}"/>
    <cellStyle name="Output 5 4 11 3" xfId="41880" xr:uid="{00000000-0005-0000-0000-00009AA30000}"/>
    <cellStyle name="Output 5 4 12" xfId="41881" xr:uid="{00000000-0005-0000-0000-00009BA30000}"/>
    <cellStyle name="Output 5 4 12 2" xfId="41882" xr:uid="{00000000-0005-0000-0000-00009CA30000}"/>
    <cellStyle name="Output 5 4 12 2 2" xfId="41883" xr:uid="{00000000-0005-0000-0000-00009DA30000}"/>
    <cellStyle name="Output 5 4 12 3" xfId="41884" xr:uid="{00000000-0005-0000-0000-00009EA30000}"/>
    <cellStyle name="Output 5 4 13" xfId="41885" xr:uid="{00000000-0005-0000-0000-00009FA30000}"/>
    <cellStyle name="Output 5 4 13 2" xfId="41886" xr:uid="{00000000-0005-0000-0000-0000A0A30000}"/>
    <cellStyle name="Output 5 4 13 2 2" xfId="41887" xr:uid="{00000000-0005-0000-0000-0000A1A30000}"/>
    <cellStyle name="Output 5 4 13 3" xfId="41888" xr:uid="{00000000-0005-0000-0000-0000A2A30000}"/>
    <cellStyle name="Output 5 4 14" xfId="41889" xr:uid="{00000000-0005-0000-0000-0000A3A30000}"/>
    <cellStyle name="Output 5 4 14 2" xfId="41890" xr:uid="{00000000-0005-0000-0000-0000A4A30000}"/>
    <cellStyle name="Output 5 4 14 2 2" xfId="41891" xr:uid="{00000000-0005-0000-0000-0000A5A30000}"/>
    <cellStyle name="Output 5 4 14 3" xfId="41892" xr:uid="{00000000-0005-0000-0000-0000A6A30000}"/>
    <cellStyle name="Output 5 4 15" xfId="41893" xr:uid="{00000000-0005-0000-0000-0000A7A30000}"/>
    <cellStyle name="Output 5 4 15 2" xfId="41894" xr:uid="{00000000-0005-0000-0000-0000A8A30000}"/>
    <cellStyle name="Output 5 4 15 2 2" xfId="41895" xr:uid="{00000000-0005-0000-0000-0000A9A30000}"/>
    <cellStyle name="Output 5 4 15 3" xfId="41896" xr:uid="{00000000-0005-0000-0000-0000AAA30000}"/>
    <cellStyle name="Output 5 4 16" xfId="41897" xr:uid="{00000000-0005-0000-0000-0000ABA30000}"/>
    <cellStyle name="Output 5 4 16 2" xfId="41898" xr:uid="{00000000-0005-0000-0000-0000ACA30000}"/>
    <cellStyle name="Output 5 4 16 2 2" xfId="41899" xr:uid="{00000000-0005-0000-0000-0000ADA30000}"/>
    <cellStyle name="Output 5 4 16 3" xfId="41900" xr:uid="{00000000-0005-0000-0000-0000AEA30000}"/>
    <cellStyle name="Output 5 4 17" xfId="41901" xr:uid="{00000000-0005-0000-0000-0000AFA30000}"/>
    <cellStyle name="Output 5 4 17 2" xfId="41902" xr:uid="{00000000-0005-0000-0000-0000B0A30000}"/>
    <cellStyle name="Output 5 4 17 2 2" xfId="41903" xr:uid="{00000000-0005-0000-0000-0000B1A30000}"/>
    <cellStyle name="Output 5 4 17 3" xfId="41904" xr:uid="{00000000-0005-0000-0000-0000B2A30000}"/>
    <cellStyle name="Output 5 4 18" xfId="41905" xr:uid="{00000000-0005-0000-0000-0000B3A30000}"/>
    <cellStyle name="Output 5 4 18 2" xfId="41906" xr:uid="{00000000-0005-0000-0000-0000B4A30000}"/>
    <cellStyle name="Output 5 4 19" xfId="41907" xr:uid="{00000000-0005-0000-0000-0000B5A30000}"/>
    <cellStyle name="Output 5 4 2" xfId="41908" xr:uid="{00000000-0005-0000-0000-0000B6A30000}"/>
    <cellStyle name="Output 5 4 2 10" xfId="41909" xr:uid="{00000000-0005-0000-0000-0000B7A30000}"/>
    <cellStyle name="Output 5 4 2 10 2" xfId="41910" xr:uid="{00000000-0005-0000-0000-0000B8A30000}"/>
    <cellStyle name="Output 5 4 2 10 2 2" xfId="41911" xr:uid="{00000000-0005-0000-0000-0000B9A30000}"/>
    <cellStyle name="Output 5 4 2 10 3" xfId="41912" xr:uid="{00000000-0005-0000-0000-0000BAA30000}"/>
    <cellStyle name="Output 5 4 2 11" xfId="41913" xr:uid="{00000000-0005-0000-0000-0000BBA30000}"/>
    <cellStyle name="Output 5 4 2 11 2" xfId="41914" xr:uid="{00000000-0005-0000-0000-0000BCA30000}"/>
    <cellStyle name="Output 5 4 2 11 2 2" xfId="41915" xr:uid="{00000000-0005-0000-0000-0000BDA30000}"/>
    <cellStyle name="Output 5 4 2 11 3" xfId="41916" xr:uid="{00000000-0005-0000-0000-0000BEA30000}"/>
    <cellStyle name="Output 5 4 2 12" xfId="41917" xr:uid="{00000000-0005-0000-0000-0000BFA30000}"/>
    <cellStyle name="Output 5 4 2 12 2" xfId="41918" xr:uid="{00000000-0005-0000-0000-0000C0A30000}"/>
    <cellStyle name="Output 5 4 2 12 2 2" xfId="41919" xr:uid="{00000000-0005-0000-0000-0000C1A30000}"/>
    <cellStyle name="Output 5 4 2 12 3" xfId="41920" xr:uid="{00000000-0005-0000-0000-0000C2A30000}"/>
    <cellStyle name="Output 5 4 2 13" xfId="41921" xr:uid="{00000000-0005-0000-0000-0000C3A30000}"/>
    <cellStyle name="Output 5 4 2 13 2" xfId="41922" xr:uid="{00000000-0005-0000-0000-0000C4A30000}"/>
    <cellStyle name="Output 5 4 2 13 2 2" xfId="41923" xr:uid="{00000000-0005-0000-0000-0000C5A30000}"/>
    <cellStyle name="Output 5 4 2 13 3" xfId="41924" xr:uid="{00000000-0005-0000-0000-0000C6A30000}"/>
    <cellStyle name="Output 5 4 2 14" xfId="41925" xr:uid="{00000000-0005-0000-0000-0000C7A30000}"/>
    <cellStyle name="Output 5 4 2 14 2" xfId="41926" xr:uid="{00000000-0005-0000-0000-0000C8A30000}"/>
    <cellStyle name="Output 5 4 2 14 2 2" xfId="41927" xr:uid="{00000000-0005-0000-0000-0000C9A30000}"/>
    <cellStyle name="Output 5 4 2 14 3" xfId="41928" xr:uid="{00000000-0005-0000-0000-0000CAA30000}"/>
    <cellStyle name="Output 5 4 2 15" xfId="41929" xr:uid="{00000000-0005-0000-0000-0000CBA30000}"/>
    <cellStyle name="Output 5 4 2 15 2" xfId="41930" xr:uid="{00000000-0005-0000-0000-0000CCA30000}"/>
    <cellStyle name="Output 5 4 2 15 2 2" xfId="41931" xr:uid="{00000000-0005-0000-0000-0000CDA30000}"/>
    <cellStyle name="Output 5 4 2 15 3" xfId="41932" xr:uid="{00000000-0005-0000-0000-0000CEA30000}"/>
    <cellStyle name="Output 5 4 2 16" xfId="41933" xr:uid="{00000000-0005-0000-0000-0000CFA30000}"/>
    <cellStyle name="Output 5 4 2 16 2" xfId="41934" xr:uid="{00000000-0005-0000-0000-0000D0A30000}"/>
    <cellStyle name="Output 5 4 2 16 2 2" xfId="41935" xr:uid="{00000000-0005-0000-0000-0000D1A30000}"/>
    <cellStyle name="Output 5 4 2 16 3" xfId="41936" xr:uid="{00000000-0005-0000-0000-0000D2A30000}"/>
    <cellStyle name="Output 5 4 2 17" xfId="41937" xr:uid="{00000000-0005-0000-0000-0000D3A30000}"/>
    <cellStyle name="Output 5 4 2 17 2" xfId="41938" xr:uid="{00000000-0005-0000-0000-0000D4A30000}"/>
    <cellStyle name="Output 5 4 2 17 2 2" xfId="41939" xr:uid="{00000000-0005-0000-0000-0000D5A30000}"/>
    <cellStyle name="Output 5 4 2 17 3" xfId="41940" xr:uid="{00000000-0005-0000-0000-0000D6A30000}"/>
    <cellStyle name="Output 5 4 2 18" xfId="41941" xr:uid="{00000000-0005-0000-0000-0000D7A30000}"/>
    <cellStyle name="Output 5 4 2 18 2" xfId="41942" xr:uid="{00000000-0005-0000-0000-0000D8A30000}"/>
    <cellStyle name="Output 5 4 2 18 2 2" xfId="41943" xr:uid="{00000000-0005-0000-0000-0000D9A30000}"/>
    <cellStyle name="Output 5 4 2 18 3" xfId="41944" xr:uid="{00000000-0005-0000-0000-0000DAA30000}"/>
    <cellStyle name="Output 5 4 2 19" xfId="41945" xr:uid="{00000000-0005-0000-0000-0000DBA30000}"/>
    <cellStyle name="Output 5 4 2 19 2" xfId="41946" xr:uid="{00000000-0005-0000-0000-0000DCA30000}"/>
    <cellStyle name="Output 5 4 2 19 2 2" xfId="41947" xr:uid="{00000000-0005-0000-0000-0000DDA30000}"/>
    <cellStyle name="Output 5 4 2 19 3" xfId="41948" xr:uid="{00000000-0005-0000-0000-0000DEA30000}"/>
    <cellStyle name="Output 5 4 2 2" xfId="41949" xr:uid="{00000000-0005-0000-0000-0000DFA30000}"/>
    <cellStyle name="Output 5 4 2 2 2" xfId="41950" xr:uid="{00000000-0005-0000-0000-0000E0A30000}"/>
    <cellStyle name="Output 5 4 2 2 2 2" xfId="41951" xr:uid="{00000000-0005-0000-0000-0000E1A30000}"/>
    <cellStyle name="Output 5 4 2 2 2 2 2" xfId="41952" xr:uid="{00000000-0005-0000-0000-0000E2A30000}"/>
    <cellStyle name="Output 5 4 2 2 2 3" xfId="41953" xr:uid="{00000000-0005-0000-0000-0000E3A30000}"/>
    <cellStyle name="Output 5 4 2 2 2 4" xfId="41954" xr:uid="{00000000-0005-0000-0000-0000E4A30000}"/>
    <cellStyle name="Output 5 4 2 2 3" xfId="41955" xr:uid="{00000000-0005-0000-0000-0000E5A30000}"/>
    <cellStyle name="Output 5 4 2 2 3 2" xfId="41956" xr:uid="{00000000-0005-0000-0000-0000E6A30000}"/>
    <cellStyle name="Output 5 4 2 2 4" xfId="41957" xr:uid="{00000000-0005-0000-0000-0000E7A30000}"/>
    <cellStyle name="Output 5 4 2 2 5" xfId="41958" xr:uid="{00000000-0005-0000-0000-0000E8A30000}"/>
    <cellStyle name="Output 5 4 2 20" xfId="41959" xr:uid="{00000000-0005-0000-0000-0000E9A30000}"/>
    <cellStyle name="Output 5 4 2 20 2" xfId="41960" xr:uid="{00000000-0005-0000-0000-0000EAA30000}"/>
    <cellStyle name="Output 5 4 2 20 2 2" xfId="41961" xr:uid="{00000000-0005-0000-0000-0000EBA30000}"/>
    <cellStyle name="Output 5 4 2 20 3" xfId="41962" xr:uid="{00000000-0005-0000-0000-0000ECA30000}"/>
    <cellStyle name="Output 5 4 2 21" xfId="41963" xr:uid="{00000000-0005-0000-0000-0000EDA30000}"/>
    <cellStyle name="Output 5 4 2 21 2" xfId="41964" xr:uid="{00000000-0005-0000-0000-0000EEA30000}"/>
    <cellStyle name="Output 5 4 2 22" xfId="41965" xr:uid="{00000000-0005-0000-0000-0000EFA30000}"/>
    <cellStyle name="Output 5 4 2 23" xfId="41966" xr:uid="{00000000-0005-0000-0000-0000F0A30000}"/>
    <cellStyle name="Output 5 4 2 3" xfId="41967" xr:uid="{00000000-0005-0000-0000-0000F1A30000}"/>
    <cellStyle name="Output 5 4 2 3 2" xfId="41968" xr:uid="{00000000-0005-0000-0000-0000F2A30000}"/>
    <cellStyle name="Output 5 4 2 3 2 2" xfId="41969" xr:uid="{00000000-0005-0000-0000-0000F3A30000}"/>
    <cellStyle name="Output 5 4 2 3 2 3" xfId="41970" xr:uid="{00000000-0005-0000-0000-0000F4A30000}"/>
    <cellStyle name="Output 5 4 2 3 3" xfId="41971" xr:uid="{00000000-0005-0000-0000-0000F5A30000}"/>
    <cellStyle name="Output 5 4 2 3 3 2" xfId="41972" xr:uid="{00000000-0005-0000-0000-0000F6A30000}"/>
    <cellStyle name="Output 5 4 2 3 4" xfId="41973" xr:uid="{00000000-0005-0000-0000-0000F7A30000}"/>
    <cellStyle name="Output 5 4 2 4" xfId="41974" xr:uid="{00000000-0005-0000-0000-0000F8A30000}"/>
    <cellStyle name="Output 5 4 2 4 2" xfId="41975" xr:uid="{00000000-0005-0000-0000-0000F9A30000}"/>
    <cellStyle name="Output 5 4 2 4 2 2" xfId="41976" xr:uid="{00000000-0005-0000-0000-0000FAA30000}"/>
    <cellStyle name="Output 5 4 2 4 3" xfId="41977" xr:uid="{00000000-0005-0000-0000-0000FBA30000}"/>
    <cellStyle name="Output 5 4 2 4 4" xfId="41978" xr:uid="{00000000-0005-0000-0000-0000FCA30000}"/>
    <cellStyle name="Output 5 4 2 5" xfId="41979" xr:uid="{00000000-0005-0000-0000-0000FDA30000}"/>
    <cellStyle name="Output 5 4 2 5 2" xfId="41980" xr:uid="{00000000-0005-0000-0000-0000FEA30000}"/>
    <cellStyle name="Output 5 4 2 5 2 2" xfId="41981" xr:uid="{00000000-0005-0000-0000-0000FFA30000}"/>
    <cellStyle name="Output 5 4 2 5 3" xfId="41982" xr:uid="{00000000-0005-0000-0000-000000A40000}"/>
    <cellStyle name="Output 5 4 2 5 4" xfId="41983" xr:uid="{00000000-0005-0000-0000-000001A40000}"/>
    <cellStyle name="Output 5 4 2 6" xfId="41984" xr:uid="{00000000-0005-0000-0000-000002A40000}"/>
    <cellStyle name="Output 5 4 2 6 2" xfId="41985" xr:uid="{00000000-0005-0000-0000-000003A40000}"/>
    <cellStyle name="Output 5 4 2 6 2 2" xfId="41986" xr:uid="{00000000-0005-0000-0000-000004A40000}"/>
    <cellStyle name="Output 5 4 2 6 3" xfId="41987" xr:uid="{00000000-0005-0000-0000-000005A40000}"/>
    <cellStyle name="Output 5 4 2 7" xfId="41988" xr:uid="{00000000-0005-0000-0000-000006A40000}"/>
    <cellStyle name="Output 5 4 2 7 2" xfId="41989" xr:uid="{00000000-0005-0000-0000-000007A40000}"/>
    <cellStyle name="Output 5 4 2 7 2 2" xfId="41990" xr:uid="{00000000-0005-0000-0000-000008A40000}"/>
    <cellStyle name="Output 5 4 2 7 3" xfId="41991" xr:uid="{00000000-0005-0000-0000-000009A40000}"/>
    <cellStyle name="Output 5 4 2 8" xfId="41992" xr:uid="{00000000-0005-0000-0000-00000AA40000}"/>
    <cellStyle name="Output 5 4 2 8 2" xfId="41993" xr:uid="{00000000-0005-0000-0000-00000BA40000}"/>
    <cellStyle name="Output 5 4 2 8 2 2" xfId="41994" xr:uid="{00000000-0005-0000-0000-00000CA40000}"/>
    <cellStyle name="Output 5 4 2 8 3" xfId="41995" xr:uid="{00000000-0005-0000-0000-00000DA40000}"/>
    <cellStyle name="Output 5 4 2 9" xfId="41996" xr:uid="{00000000-0005-0000-0000-00000EA40000}"/>
    <cellStyle name="Output 5 4 2 9 2" xfId="41997" xr:uid="{00000000-0005-0000-0000-00000FA40000}"/>
    <cellStyle name="Output 5 4 2 9 2 2" xfId="41998" xr:uid="{00000000-0005-0000-0000-000010A40000}"/>
    <cellStyle name="Output 5 4 2 9 3" xfId="41999" xr:uid="{00000000-0005-0000-0000-000011A40000}"/>
    <cellStyle name="Output 5 4 20" xfId="42000" xr:uid="{00000000-0005-0000-0000-000012A40000}"/>
    <cellStyle name="Output 5 4 3" xfId="42001" xr:uid="{00000000-0005-0000-0000-000013A40000}"/>
    <cellStyle name="Output 5 4 3 2" xfId="42002" xr:uid="{00000000-0005-0000-0000-000014A40000}"/>
    <cellStyle name="Output 5 4 3 2 2" xfId="42003" xr:uid="{00000000-0005-0000-0000-000015A40000}"/>
    <cellStyle name="Output 5 4 3 2 2 2" xfId="42004" xr:uid="{00000000-0005-0000-0000-000016A40000}"/>
    <cellStyle name="Output 5 4 3 2 3" xfId="42005" xr:uid="{00000000-0005-0000-0000-000017A40000}"/>
    <cellStyle name="Output 5 4 3 2 4" xfId="42006" xr:uid="{00000000-0005-0000-0000-000018A40000}"/>
    <cellStyle name="Output 5 4 3 3" xfId="42007" xr:uid="{00000000-0005-0000-0000-000019A40000}"/>
    <cellStyle name="Output 5 4 3 3 2" xfId="42008" xr:uid="{00000000-0005-0000-0000-00001AA40000}"/>
    <cellStyle name="Output 5 4 3 4" xfId="42009" xr:uid="{00000000-0005-0000-0000-00001BA40000}"/>
    <cellStyle name="Output 5 4 3 5" xfId="42010" xr:uid="{00000000-0005-0000-0000-00001CA40000}"/>
    <cellStyle name="Output 5 4 4" xfId="42011" xr:uid="{00000000-0005-0000-0000-00001DA40000}"/>
    <cellStyle name="Output 5 4 4 2" xfId="42012" xr:uid="{00000000-0005-0000-0000-00001EA40000}"/>
    <cellStyle name="Output 5 4 4 2 2" xfId="42013" xr:uid="{00000000-0005-0000-0000-00001FA40000}"/>
    <cellStyle name="Output 5 4 4 2 3" xfId="42014" xr:uid="{00000000-0005-0000-0000-000020A40000}"/>
    <cellStyle name="Output 5 4 4 3" xfId="42015" xr:uid="{00000000-0005-0000-0000-000021A40000}"/>
    <cellStyle name="Output 5 4 4 3 2" xfId="42016" xr:uid="{00000000-0005-0000-0000-000022A40000}"/>
    <cellStyle name="Output 5 4 4 4" xfId="42017" xr:uid="{00000000-0005-0000-0000-000023A40000}"/>
    <cellStyle name="Output 5 4 5" xfId="42018" xr:uid="{00000000-0005-0000-0000-000024A40000}"/>
    <cellStyle name="Output 5 4 5 2" xfId="42019" xr:uid="{00000000-0005-0000-0000-000025A40000}"/>
    <cellStyle name="Output 5 4 5 2 2" xfId="42020" xr:uid="{00000000-0005-0000-0000-000026A40000}"/>
    <cellStyle name="Output 5 4 5 2 3" xfId="42021" xr:uid="{00000000-0005-0000-0000-000027A40000}"/>
    <cellStyle name="Output 5 4 5 3" xfId="42022" xr:uid="{00000000-0005-0000-0000-000028A40000}"/>
    <cellStyle name="Output 5 4 5 4" xfId="42023" xr:uid="{00000000-0005-0000-0000-000029A40000}"/>
    <cellStyle name="Output 5 4 6" xfId="42024" xr:uid="{00000000-0005-0000-0000-00002AA40000}"/>
    <cellStyle name="Output 5 4 6 2" xfId="42025" xr:uid="{00000000-0005-0000-0000-00002BA40000}"/>
    <cellStyle name="Output 5 4 6 2 2" xfId="42026" xr:uid="{00000000-0005-0000-0000-00002CA40000}"/>
    <cellStyle name="Output 5 4 6 3" xfId="42027" xr:uid="{00000000-0005-0000-0000-00002DA40000}"/>
    <cellStyle name="Output 5 4 6 4" xfId="42028" xr:uid="{00000000-0005-0000-0000-00002EA40000}"/>
    <cellStyle name="Output 5 4 7" xfId="42029" xr:uid="{00000000-0005-0000-0000-00002FA40000}"/>
    <cellStyle name="Output 5 4 7 2" xfId="42030" xr:uid="{00000000-0005-0000-0000-000030A40000}"/>
    <cellStyle name="Output 5 4 7 2 2" xfId="42031" xr:uid="{00000000-0005-0000-0000-000031A40000}"/>
    <cellStyle name="Output 5 4 7 3" xfId="42032" xr:uid="{00000000-0005-0000-0000-000032A40000}"/>
    <cellStyle name="Output 5 4 8" xfId="42033" xr:uid="{00000000-0005-0000-0000-000033A40000}"/>
    <cellStyle name="Output 5 4 8 2" xfId="42034" xr:uid="{00000000-0005-0000-0000-000034A40000}"/>
    <cellStyle name="Output 5 4 8 2 2" xfId="42035" xr:uid="{00000000-0005-0000-0000-000035A40000}"/>
    <cellStyle name="Output 5 4 8 3" xfId="42036" xr:uid="{00000000-0005-0000-0000-000036A40000}"/>
    <cellStyle name="Output 5 4 9" xfId="42037" xr:uid="{00000000-0005-0000-0000-000037A40000}"/>
    <cellStyle name="Output 5 4 9 2" xfId="42038" xr:uid="{00000000-0005-0000-0000-000038A40000}"/>
    <cellStyle name="Output 5 4 9 2 2" xfId="42039" xr:uid="{00000000-0005-0000-0000-000039A40000}"/>
    <cellStyle name="Output 5 4 9 3" xfId="42040" xr:uid="{00000000-0005-0000-0000-00003AA40000}"/>
    <cellStyle name="Output 5 5" xfId="42041" xr:uid="{00000000-0005-0000-0000-00003BA40000}"/>
    <cellStyle name="Output 5 5 10" xfId="42042" xr:uid="{00000000-0005-0000-0000-00003CA40000}"/>
    <cellStyle name="Output 5 5 10 2" xfId="42043" xr:uid="{00000000-0005-0000-0000-00003DA40000}"/>
    <cellStyle name="Output 5 5 10 2 2" xfId="42044" xr:uid="{00000000-0005-0000-0000-00003EA40000}"/>
    <cellStyle name="Output 5 5 10 3" xfId="42045" xr:uid="{00000000-0005-0000-0000-00003FA40000}"/>
    <cellStyle name="Output 5 5 11" xfId="42046" xr:uid="{00000000-0005-0000-0000-000040A40000}"/>
    <cellStyle name="Output 5 5 11 2" xfId="42047" xr:uid="{00000000-0005-0000-0000-000041A40000}"/>
    <cellStyle name="Output 5 5 11 2 2" xfId="42048" xr:uid="{00000000-0005-0000-0000-000042A40000}"/>
    <cellStyle name="Output 5 5 11 3" xfId="42049" xr:uid="{00000000-0005-0000-0000-000043A40000}"/>
    <cellStyle name="Output 5 5 12" xfId="42050" xr:uid="{00000000-0005-0000-0000-000044A40000}"/>
    <cellStyle name="Output 5 5 12 2" xfId="42051" xr:uid="{00000000-0005-0000-0000-000045A40000}"/>
    <cellStyle name="Output 5 5 12 2 2" xfId="42052" xr:uid="{00000000-0005-0000-0000-000046A40000}"/>
    <cellStyle name="Output 5 5 12 3" xfId="42053" xr:uid="{00000000-0005-0000-0000-000047A40000}"/>
    <cellStyle name="Output 5 5 13" xfId="42054" xr:uid="{00000000-0005-0000-0000-000048A40000}"/>
    <cellStyle name="Output 5 5 13 2" xfId="42055" xr:uid="{00000000-0005-0000-0000-000049A40000}"/>
    <cellStyle name="Output 5 5 13 2 2" xfId="42056" xr:uid="{00000000-0005-0000-0000-00004AA40000}"/>
    <cellStyle name="Output 5 5 13 3" xfId="42057" xr:uid="{00000000-0005-0000-0000-00004BA40000}"/>
    <cellStyle name="Output 5 5 14" xfId="42058" xr:uid="{00000000-0005-0000-0000-00004CA40000}"/>
    <cellStyle name="Output 5 5 14 2" xfId="42059" xr:uid="{00000000-0005-0000-0000-00004DA40000}"/>
    <cellStyle name="Output 5 5 14 2 2" xfId="42060" xr:uid="{00000000-0005-0000-0000-00004EA40000}"/>
    <cellStyle name="Output 5 5 14 3" xfId="42061" xr:uid="{00000000-0005-0000-0000-00004FA40000}"/>
    <cellStyle name="Output 5 5 15" xfId="42062" xr:uid="{00000000-0005-0000-0000-000050A40000}"/>
    <cellStyle name="Output 5 5 15 2" xfId="42063" xr:uid="{00000000-0005-0000-0000-000051A40000}"/>
    <cellStyle name="Output 5 5 15 2 2" xfId="42064" xr:uid="{00000000-0005-0000-0000-000052A40000}"/>
    <cellStyle name="Output 5 5 15 3" xfId="42065" xr:uid="{00000000-0005-0000-0000-000053A40000}"/>
    <cellStyle name="Output 5 5 16" xfId="42066" xr:uid="{00000000-0005-0000-0000-000054A40000}"/>
    <cellStyle name="Output 5 5 16 2" xfId="42067" xr:uid="{00000000-0005-0000-0000-000055A40000}"/>
    <cellStyle name="Output 5 5 16 2 2" xfId="42068" xr:uid="{00000000-0005-0000-0000-000056A40000}"/>
    <cellStyle name="Output 5 5 16 3" xfId="42069" xr:uid="{00000000-0005-0000-0000-000057A40000}"/>
    <cellStyle name="Output 5 5 17" xfId="42070" xr:uid="{00000000-0005-0000-0000-000058A40000}"/>
    <cellStyle name="Output 5 5 17 2" xfId="42071" xr:uid="{00000000-0005-0000-0000-000059A40000}"/>
    <cellStyle name="Output 5 5 17 2 2" xfId="42072" xr:uid="{00000000-0005-0000-0000-00005AA40000}"/>
    <cellStyle name="Output 5 5 17 3" xfId="42073" xr:uid="{00000000-0005-0000-0000-00005BA40000}"/>
    <cellStyle name="Output 5 5 18" xfId="42074" xr:uid="{00000000-0005-0000-0000-00005CA40000}"/>
    <cellStyle name="Output 5 5 18 2" xfId="42075" xr:uid="{00000000-0005-0000-0000-00005DA40000}"/>
    <cellStyle name="Output 5 5 18 2 2" xfId="42076" xr:uid="{00000000-0005-0000-0000-00005EA40000}"/>
    <cellStyle name="Output 5 5 18 3" xfId="42077" xr:uid="{00000000-0005-0000-0000-00005FA40000}"/>
    <cellStyle name="Output 5 5 19" xfId="42078" xr:uid="{00000000-0005-0000-0000-000060A40000}"/>
    <cellStyle name="Output 5 5 19 2" xfId="42079" xr:uid="{00000000-0005-0000-0000-000061A40000}"/>
    <cellStyle name="Output 5 5 19 2 2" xfId="42080" xr:uid="{00000000-0005-0000-0000-000062A40000}"/>
    <cellStyle name="Output 5 5 19 3" xfId="42081" xr:uid="{00000000-0005-0000-0000-000063A40000}"/>
    <cellStyle name="Output 5 5 2" xfId="42082" xr:uid="{00000000-0005-0000-0000-000064A40000}"/>
    <cellStyle name="Output 5 5 2 10" xfId="42083" xr:uid="{00000000-0005-0000-0000-000065A40000}"/>
    <cellStyle name="Output 5 5 2 10 2" xfId="42084" xr:uid="{00000000-0005-0000-0000-000066A40000}"/>
    <cellStyle name="Output 5 5 2 10 2 2" xfId="42085" xr:uid="{00000000-0005-0000-0000-000067A40000}"/>
    <cellStyle name="Output 5 5 2 10 3" xfId="42086" xr:uid="{00000000-0005-0000-0000-000068A40000}"/>
    <cellStyle name="Output 5 5 2 11" xfId="42087" xr:uid="{00000000-0005-0000-0000-000069A40000}"/>
    <cellStyle name="Output 5 5 2 11 2" xfId="42088" xr:uid="{00000000-0005-0000-0000-00006AA40000}"/>
    <cellStyle name="Output 5 5 2 11 2 2" xfId="42089" xr:uid="{00000000-0005-0000-0000-00006BA40000}"/>
    <cellStyle name="Output 5 5 2 11 3" xfId="42090" xr:uid="{00000000-0005-0000-0000-00006CA40000}"/>
    <cellStyle name="Output 5 5 2 12" xfId="42091" xr:uid="{00000000-0005-0000-0000-00006DA40000}"/>
    <cellStyle name="Output 5 5 2 12 2" xfId="42092" xr:uid="{00000000-0005-0000-0000-00006EA40000}"/>
    <cellStyle name="Output 5 5 2 12 2 2" xfId="42093" xr:uid="{00000000-0005-0000-0000-00006FA40000}"/>
    <cellStyle name="Output 5 5 2 12 3" xfId="42094" xr:uid="{00000000-0005-0000-0000-000070A40000}"/>
    <cellStyle name="Output 5 5 2 13" xfId="42095" xr:uid="{00000000-0005-0000-0000-000071A40000}"/>
    <cellStyle name="Output 5 5 2 13 2" xfId="42096" xr:uid="{00000000-0005-0000-0000-000072A40000}"/>
    <cellStyle name="Output 5 5 2 13 2 2" xfId="42097" xr:uid="{00000000-0005-0000-0000-000073A40000}"/>
    <cellStyle name="Output 5 5 2 13 3" xfId="42098" xr:uid="{00000000-0005-0000-0000-000074A40000}"/>
    <cellStyle name="Output 5 5 2 14" xfId="42099" xr:uid="{00000000-0005-0000-0000-000075A40000}"/>
    <cellStyle name="Output 5 5 2 14 2" xfId="42100" xr:uid="{00000000-0005-0000-0000-000076A40000}"/>
    <cellStyle name="Output 5 5 2 14 2 2" xfId="42101" xr:uid="{00000000-0005-0000-0000-000077A40000}"/>
    <cellStyle name="Output 5 5 2 14 3" xfId="42102" xr:uid="{00000000-0005-0000-0000-000078A40000}"/>
    <cellStyle name="Output 5 5 2 15" xfId="42103" xr:uid="{00000000-0005-0000-0000-000079A40000}"/>
    <cellStyle name="Output 5 5 2 15 2" xfId="42104" xr:uid="{00000000-0005-0000-0000-00007AA40000}"/>
    <cellStyle name="Output 5 5 2 15 2 2" xfId="42105" xr:uid="{00000000-0005-0000-0000-00007BA40000}"/>
    <cellStyle name="Output 5 5 2 15 3" xfId="42106" xr:uid="{00000000-0005-0000-0000-00007CA40000}"/>
    <cellStyle name="Output 5 5 2 16" xfId="42107" xr:uid="{00000000-0005-0000-0000-00007DA40000}"/>
    <cellStyle name="Output 5 5 2 16 2" xfId="42108" xr:uid="{00000000-0005-0000-0000-00007EA40000}"/>
    <cellStyle name="Output 5 5 2 16 2 2" xfId="42109" xr:uid="{00000000-0005-0000-0000-00007FA40000}"/>
    <cellStyle name="Output 5 5 2 16 3" xfId="42110" xr:uid="{00000000-0005-0000-0000-000080A40000}"/>
    <cellStyle name="Output 5 5 2 17" xfId="42111" xr:uid="{00000000-0005-0000-0000-000081A40000}"/>
    <cellStyle name="Output 5 5 2 17 2" xfId="42112" xr:uid="{00000000-0005-0000-0000-000082A40000}"/>
    <cellStyle name="Output 5 5 2 17 2 2" xfId="42113" xr:uid="{00000000-0005-0000-0000-000083A40000}"/>
    <cellStyle name="Output 5 5 2 17 3" xfId="42114" xr:uid="{00000000-0005-0000-0000-000084A40000}"/>
    <cellStyle name="Output 5 5 2 18" xfId="42115" xr:uid="{00000000-0005-0000-0000-000085A40000}"/>
    <cellStyle name="Output 5 5 2 18 2" xfId="42116" xr:uid="{00000000-0005-0000-0000-000086A40000}"/>
    <cellStyle name="Output 5 5 2 18 2 2" xfId="42117" xr:uid="{00000000-0005-0000-0000-000087A40000}"/>
    <cellStyle name="Output 5 5 2 18 3" xfId="42118" xr:uid="{00000000-0005-0000-0000-000088A40000}"/>
    <cellStyle name="Output 5 5 2 19" xfId="42119" xr:uid="{00000000-0005-0000-0000-000089A40000}"/>
    <cellStyle name="Output 5 5 2 19 2" xfId="42120" xr:uid="{00000000-0005-0000-0000-00008AA40000}"/>
    <cellStyle name="Output 5 5 2 19 2 2" xfId="42121" xr:uid="{00000000-0005-0000-0000-00008BA40000}"/>
    <cellStyle name="Output 5 5 2 19 3" xfId="42122" xr:uid="{00000000-0005-0000-0000-00008CA40000}"/>
    <cellStyle name="Output 5 5 2 2" xfId="42123" xr:uid="{00000000-0005-0000-0000-00008DA40000}"/>
    <cellStyle name="Output 5 5 2 2 2" xfId="42124" xr:uid="{00000000-0005-0000-0000-00008EA40000}"/>
    <cellStyle name="Output 5 5 2 2 2 2" xfId="42125" xr:uid="{00000000-0005-0000-0000-00008FA40000}"/>
    <cellStyle name="Output 5 5 2 2 2 3" xfId="42126" xr:uid="{00000000-0005-0000-0000-000090A40000}"/>
    <cellStyle name="Output 5 5 2 2 3" xfId="42127" xr:uid="{00000000-0005-0000-0000-000091A40000}"/>
    <cellStyle name="Output 5 5 2 2 3 2" xfId="42128" xr:uid="{00000000-0005-0000-0000-000092A40000}"/>
    <cellStyle name="Output 5 5 2 2 4" xfId="42129" xr:uid="{00000000-0005-0000-0000-000093A40000}"/>
    <cellStyle name="Output 5 5 2 20" xfId="42130" xr:uid="{00000000-0005-0000-0000-000094A40000}"/>
    <cellStyle name="Output 5 5 2 20 2" xfId="42131" xr:uid="{00000000-0005-0000-0000-000095A40000}"/>
    <cellStyle name="Output 5 5 2 20 2 2" xfId="42132" xr:uid="{00000000-0005-0000-0000-000096A40000}"/>
    <cellStyle name="Output 5 5 2 20 3" xfId="42133" xr:uid="{00000000-0005-0000-0000-000097A40000}"/>
    <cellStyle name="Output 5 5 2 21" xfId="42134" xr:uid="{00000000-0005-0000-0000-000098A40000}"/>
    <cellStyle name="Output 5 5 2 21 2" xfId="42135" xr:uid="{00000000-0005-0000-0000-000099A40000}"/>
    <cellStyle name="Output 5 5 2 22" xfId="42136" xr:uid="{00000000-0005-0000-0000-00009AA40000}"/>
    <cellStyle name="Output 5 5 2 23" xfId="42137" xr:uid="{00000000-0005-0000-0000-00009BA40000}"/>
    <cellStyle name="Output 5 5 2 3" xfId="42138" xr:uid="{00000000-0005-0000-0000-00009CA40000}"/>
    <cellStyle name="Output 5 5 2 3 2" xfId="42139" xr:uid="{00000000-0005-0000-0000-00009DA40000}"/>
    <cellStyle name="Output 5 5 2 3 2 2" xfId="42140" xr:uid="{00000000-0005-0000-0000-00009EA40000}"/>
    <cellStyle name="Output 5 5 2 3 3" xfId="42141" xr:uid="{00000000-0005-0000-0000-00009FA40000}"/>
    <cellStyle name="Output 5 5 2 3 4" xfId="42142" xr:uid="{00000000-0005-0000-0000-0000A0A40000}"/>
    <cellStyle name="Output 5 5 2 4" xfId="42143" xr:uid="{00000000-0005-0000-0000-0000A1A40000}"/>
    <cellStyle name="Output 5 5 2 4 2" xfId="42144" xr:uid="{00000000-0005-0000-0000-0000A2A40000}"/>
    <cellStyle name="Output 5 5 2 4 2 2" xfId="42145" xr:uid="{00000000-0005-0000-0000-0000A3A40000}"/>
    <cellStyle name="Output 5 5 2 4 3" xfId="42146" xr:uid="{00000000-0005-0000-0000-0000A4A40000}"/>
    <cellStyle name="Output 5 5 2 4 4" xfId="42147" xr:uid="{00000000-0005-0000-0000-0000A5A40000}"/>
    <cellStyle name="Output 5 5 2 5" xfId="42148" xr:uid="{00000000-0005-0000-0000-0000A6A40000}"/>
    <cellStyle name="Output 5 5 2 5 2" xfId="42149" xr:uid="{00000000-0005-0000-0000-0000A7A40000}"/>
    <cellStyle name="Output 5 5 2 5 2 2" xfId="42150" xr:uid="{00000000-0005-0000-0000-0000A8A40000}"/>
    <cellStyle name="Output 5 5 2 5 3" xfId="42151" xr:uid="{00000000-0005-0000-0000-0000A9A40000}"/>
    <cellStyle name="Output 5 5 2 6" xfId="42152" xr:uid="{00000000-0005-0000-0000-0000AAA40000}"/>
    <cellStyle name="Output 5 5 2 6 2" xfId="42153" xr:uid="{00000000-0005-0000-0000-0000ABA40000}"/>
    <cellStyle name="Output 5 5 2 6 2 2" xfId="42154" xr:uid="{00000000-0005-0000-0000-0000ACA40000}"/>
    <cellStyle name="Output 5 5 2 6 3" xfId="42155" xr:uid="{00000000-0005-0000-0000-0000ADA40000}"/>
    <cellStyle name="Output 5 5 2 7" xfId="42156" xr:uid="{00000000-0005-0000-0000-0000AEA40000}"/>
    <cellStyle name="Output 5 5 2 7 2" xfId="42157" xr:uid="{00000000-0005-0000-0000-0000AFA40000}"/>
    <cellStyle name="Output 5 5 2 7 2 2" xfId="42158" xr:uid="{00000000-0005-0000-0000-0000B0A40000}"/>
    <cellStyle name="Output 5 5 2 7 3" xfId="42159" xr:uid="{00000000-0005-0000-0000-0000B1A40000}"/>
    <cellStyle name="Output 5 5 2 8" xfId="42160" xr:uid="{00000000-0005-0000-0000-0000B2A40000}"/>
    <cellStyle name="Output 5 5 2 8 2" xfId="42161" xr:uid="{00000000-0005-0000-0000-0000B3A40000}"/>
    <cellStyle name="Output 5 5 2 8 2 2" xfId="42162" xr:uid="{00000000-0005-0000-0000-0000B4A40000}"/>
    <cellStyle name="Output 5 5 2 8 3" xfId="42163" xr:uid="{00000000-0005-0000-0000-0000B5A40000}"/>
    <cellStyle name="Output 5 5 2 9" xfId="42164" xr:uid="{00000000-0005-0000-0000-0000B6A40000}"/>
    <cellStyle name="Output 5 5 2 9 2" xfId="42165" xr:uid="{00000000-0005-0000-0000-0000B7A40000}"/>
    <cellStyle name="Output 5 5 2 9 2 2" xfId="42166" xr:uid="{00000000-0005-0000-0000-0000B8A40000}"/>
    <cellStyle name="Output 5 5 2 9 3" xfId="42167" xr:uid="{00000000-0005-0000-0000-0000B9A40000}"/>
    <cellStyle name="Output 5 5 20" xfId="42168" xr:uid="{00000000-0005-0000-0000-0000BAA40000}"/>
    <cellStyle name="Output 5 5 20 2" xfId="42169" xr:uid="{00000000-0005-0000-0000-0000BBA40000}"/>
    <cellStyle name="Output 5 5 20 2 2" xfId="42170" xr:uid="{00000000-0005-0000-0000-0000BCA40000}"/>
    <cellStyle name="Output 5 5 20 3" xfId="42171" xr:uid="{00000000-0005-0000-0000-0000BDA40000}"/>
    <cellStyle name="Output 5 5 21" xfId="42172" xr:uid="{00000000-0005-0000-0000-0000BEA40000}"/>
    <cellStyle name="Output 5 5 21 2" xfId="42173" xr:uid="{00000000-0005-0000-0000-0000BFA40000}"/>
    <cellStyle name="Output 5 5 21 2 2" xfId="42174" xr:uid="{00000000-0005-0000-0000-0000C0A40000}"/>
    <cellStyle name="Output 5 5 21 3" xfId="42175" xr:uid="{00000000-0005-0000-0000-0000C1A40000}"/>
    <cellStyle name="Output 5 5 22" xfId="42176" xr:uid="{00000000-0005-0000-0000-0000C2A40000}"/>
    <cellStyle name="Output 5 5 22 2" xfId="42177" xr:uid="{00000000-0005-0000-0000-0000C3A40000}"/>
    <cellStyle name="Output 5 5 23" xfId="42178" xr:uid="{00000000-0005-0000-0000-0000C4A40000}"/>
    <cellStyle name="Output 5 5 24" xfId="42179" xr:uid="{00000000-0005-0000-0000-0000C5A40000}"/>
    <cellStyle name="Output 5 5 3" xfId="42180" xr:uid="{00000000-0005-0000-0000-0000C6A40000}"/>
    <cellStyle name="Output 5 5 3 2" xfId="42181" xr:uid="{00000000-0005-0000-0000-0000C7A40000}"/>
    <cellStyle name="Output 5 5 3 2 2" xfId="42182" xr:uid="{00000000-0005-0000-0000-0000C8A40000}"/>
    <cellStyle name="Output 5 5 3 2 3" xfId="42183" xr:uid="{00000000-0005-0000-0000-0000C9A40000}"/>
    <cellStyle name="Output 5 5 3 3" xfId="42184" xr:uid="{00000000-0005-0000-0000-0000CAA40000}"/>
    <cellStyle name="Output 5 5 3 3 2" xfId="42185" xr:uid="{00000000-0005-0000-0000-0000CBA40000}"/>
    <cellStyle name="Output 5 5 3 4" xfId="42186" xr:uid="{00000000-0005-0000-0000-0000CCA40000}"/>
    <cellStyle name="Output 5 5 4" xfId="42187" xr:uid="{00000000-0005-0000-0000-0000CDA40000}"/>
    <cellStyle name="Output 5 5 4 2" xfId="42188" xr:uid="{00000000-0005-0000-0000-0000CEA40000}"/>
    <cellStyle name="Output 5 5 4 2 2" xfId="42189" xr:uid="{00000000-0005-0000-0000-0000CFA40000}"/>
    <cellStyle name="Output 5 5 4 3" xfId="42190" xr:uid="{00000000-0005-0000-0000-0000D0A40000}"/>
    <cellStyle name="Output 5 5 4 4" xfId="42191" xr:uid="{00000000-0005-0000-0000-0000D1A40000}"/>
    <cellStyle name="Output 5 5 5" xfId="42192" xr:uid="{00000000-0005-0000-0000-0000D2A40000}"/>
    <cellStyle name="Output 5 5 5 2" xfId="42193" xr:uid="{00000000-0005-0000-0000-0000D3A40000}"/>
    <cellStyle name="Output 5 5 5 2 2" xfId="42194" xr:uid="{00000000-0005-0000-0000-0000D4A40000}"/>
    <cellStyle name="Output 5 5 5 3" xfId="42195" xr:uid="{00000000-0005-0000-0000-0000D5A40000}"/>
    <cellStyle name="Output 5 5 5 4" xfId="42196" xr:uid="{00000000-0005-0000-0000-0000D6A40000}"/>
    <cellStyle name="Output 5 5 6" xfId="42197" xr:uid="{00000000-0005-0000-0000-0000D7A40000}"/>
    <cellStyle name="Output 5 5 6 2" xfId="42198" xr:uid="{00000000-0005-0000-0000-0000D8A40000}"/>
    <cellStyle name="Output 5 5 6 2 2" xfId="42199" xr:uid="{00000000-0005-0000-0000-0000D9A40000}"/>
    <cellStyle name="Output 5 5 6 3" xfId="42200" xr:uid="{00000000-0005-0000-0000-0000DAA40000}"/>
    <cellStyle name="Output 5 5 7" xfId="42201" xr:uid="{00000000-0005-0000-0000-0000DBA40000}"/>
    <cellStyle name="Output 5 5 7 2" xfId="42202" xr:uid="{00000000-0005-0000-0000-0000DCA40000}"/>
    <cellStyle name="Output 5 5 7 2 2" xfId="42203" xr:uid="{00000000-0005-0000-0000-0000DDA40000}"/>
    <cellStyle name="Output 5 5 7 3" xfId="42204" xr:uid="{00000000-0005-0000-0000-0000DEA40000}"/>
    <cellStyle name="Output 5 5 8" xfId="42205" xr:uid="{00000000-0005-0000-0000-0000DFA40000}"/>
    <cellStyle name="Output 5 5 8 2" xfId="42206" xr:uid="{00000000-0005-0000-0000-0000E0A40000}"/>
    <cellStyle name="Output 5 5 8 2 2" xfId="42207" xr:uid="{00000000-0005-0000-0000-0000E1A40000}"/>
    <cellStyle name="Output 5 5 8 3" xfId="42208" xr:uid="{00000000-0005-0000-0000-0000E2A40000}"/>
    <cellStyle name="Output 5 5 9" xfId="42209" xr:uid="{00000000-0005-0000-0000-0000E3A40000}"/>
    <cellStyle name="Output 5 5 9 2" xfId="42210" xr:uid="{00000000-0005-0000-0000-0000E4A40000}"/>
    <cellStyle name="Output 5 5 9 2 2" xfId="42211" xr:uid="{00000000-0005-0000-0000-0000E5A40000}"/>
    <cellStyle name="Output 5 5 9 3" xfId="42212" xr:uid="{00000000-0005-0000-0000-0000E6A40000}"/>
    <cellStyle name="Output 5 6" xfId="42213" xr:uid="{00000000-0005-0000-0000-0000E7A40000}"/>
    <cellStyle name="Output 5 6 10" xfId="42214" xr:uid="{00000000-0005-0000-0000-0000E8A40000}"/>
    <cellStyle name="Output 5 6 10 2" xfId="42215" xr:uid="{00000000-0005-0000-0000-0000E9A40000}"/>
    <cellStyle name="Output 5 6 10 2 2" xfId="42216" xr:uid="{00000000-0005-0000-0000-0000EAA40000}"/>
    <cellStyle name="Output 5 6 10 3" xfId="42217" xr:uid="{00000000-0005-0000-0000-0000EBA40000}"/>
    <cellStyle name="Output 5 6 11" xfId="42218" xr:uid="{00000000-0005-0000-0000-0000ECA40000}"/>
    <cellStyle name="Output 5 6 11 2" xfId="42219" xr:uid="{00000000-0005-0000-0000-0000EDA40000}"/>
    <cellStyle name="Output 5 6 11 2 2" xfId="42220" xr:uid="{00000000-0005-0000-0000-0000EEA40000}"/>
    <cellStyle name="Output 5 6 11 3" xfId="42221" xr:uid="{00000000-0005-0000-0000-0000EFA40000}"/>
    <cellStyle name="Output 5 6 12" xfId="42222" xr:uid="{00000000-0005-0000-0000-0000F0A40000}"/>
    <cellStyle name="Output 5 6 12 2" xfId="42223" xr:uid="{00000000-0005-0000-0000-0000F1A40000}"/>
    <cellStyle name="Output 5 6 12 2 2" xfId="42224" xr:uid="{00000000-0005-0000-0000-0000F2A40000}"/>
    <cellStyle name="Output 5 6 12 3" xfId="42225" xr:uid="{00000000-0005-0000-0000-0000F3A40000}"/>
    <cellStyle name="Output 5 6 13" xfId="42226" xr:uid="{00000000-0005-0000-0000-0000F4A40000}"/>
    <cellStyle name="Output 5 6 13 2" xfId="42227" xr:uid="{00000000-0005-0000-0000-0000F5A40000}"/>
    <cellStyle name="Output 5 6 13 2 2" xfId="42228" xr:uid="{00000000-0005-0000-0000-0000F6A40000}"/>
    <cellStyle name="Output 5 6 13 3" xfId="42229" xr:uid="{00000000-0005-0000-0000-0000F7A40000}"/>
    <cellStyle name="Output 5 6 14" xfId="42230" xr:uid="{00000000-0005-0000-0000-0000F8A40000}"/>
    <cellStyle name="Output 5 6 14 2" xfId="42231" xr:uid="{00000000-0005-0000-0000-0000F9A40000}"/>
    <cellStyle name="Output 5 6 14 2 2" xfId="42232" xr:uid="{00000000-0005-0000-0000-0000FAA40000}"/>
    <cellStyle name="Output 5 6 14 3" xfId="42233" xr:uid="{00000000-0005-0000-0000-0000FBA40000}"/>
    <cellStyle name="Output 5 6 15" xfId="42234" xr:uid="{00000000-0005-0000-0000-0000FCA40000}"/>
    <cellStyle name="Output 5 6 15 2" xfId="42235" xr:uid="{00000000-0005-0000-0000-0000FDA40000}"/>
    <cellStyle name="Output 5 6 15 2 2" xfId="42236" xr:uid="{00000000-0005-0000-0000-0000FEA40000}"/>
    <cellStyle name="Output 5 6 15 3" xfId="42237" xr:uid="{00000000-0005-0000-0000-0000FFA40000}"/>
    <cellStyle name="Output 5 6 16" xfId="42238" xr:uid="{00000000-0005-0000-0000-000000A50000}"/>
    <cellStyle name="Output 5 6 16 2" xfId="42239" xr:uid="{00000000-0005-0000-0000-000001A50000}"/>
    <cellStyle name="Output 5 6 16 2 2" xfId="42240" xr:uid="{00000000-0005-0000-0000-000002A50000}"/>
    <cellStyle name="Output 5 6 16 3" xfId="42241" xr:uid="{00000000-0005-0000-0000-000003A50000}"/>
    <cellStyle name="Output 5 6 17" xfId="42242" xr:uid="{00000000-0005-0000-0000-000004A50000}"/>
    <cellStyle name="Output 5 6 17 2" xfId="42243" xr:uid="{00000000-0005-0000-0000-000005A50000}"/>
    <cellStyle name="Output 5 6 17 2 2" xfId="42244" xr:uid="{00000000-0005-0000-0000-000006A50000}"/>
    <cellStyle name="Output 5 6 17 3" xfId="42245" xr:uid="{00000000-0005-0000-0000-000007A50000}"/>
    <cellStyle name="Output 5 6 18" xfId="42246" xr:uid="{00000000-0005-0000-0000-000008A50000}"/>
    <cellStyle name="Output 5 6 18 2" xfId="42247" xr:uid="{00000000-0005-0000-0000-000009A50000}"/>
    <cellStyle name="Output 5 6 18 2 2" xfId="42248" xr:uid="{00000000-0005-0000-0000-00000AA50000}"/>
    <cellStyle name="Output 5 6 18 3" xfId="42249" xr:uid="{00000000-0005-0000-0000-00000BA50000}"/>
    <cellStyle name="Output 5 6 19" xfId="42250" xr:uid="{00000000-0005-0000-0000-00000CA50000}"/>
    <cellStyle name="Output 5 6 19 2" xfId="42251" xr:uid="{00000000-0005-0000-0000-00000DA50000}"/>
    <cellStyle name="Output 5 6 19 2 2" xfId="42252" xr:uid="{00000000-0005-0000-0000-00000EA50000}"/>
    <cellStyle name="Output 5 6 19 3" xfId="42253" xr:uid="{00000000-0005-0000-0000-00000FA50000}"/>
    <cellStyle name="Output 5 6 2" xfId="42254" xr:uid="{00000000-0005-0000-0000-000010A50000}"/>
    <cellStyle name="Output 5 6 2 2" xfId="42255" xr:uid="{00000000-0005-0000-0000-000011A50000}"/>
    <cellStyle name="Output 5 6 2 2 2" xfId="42256" xr:uid="{00000000-0005-0000-0000-000012A50000}"/>
    <cellStyle name="Output 5 6 2 2 3" xfId="42257" xr:uid="{00000000-0005-0000-0000-000013A50000}"/>
    <cellStyle name="Output 5 6 2 3" xfId="42258" xr:uid="{00000000-0005-0000-0000-000014A50000}"/>
    <cellStyle name="Output 5 6 2 3 2" xfId="42259" xr:uid="{00000000-0005-0000-0000-000015A50000}"/>
    <cellStyle name="Output 5 6 2 4" xfId="42260" xr:uid="{00000000-0005-0000-0000-000016A50000}"/>
    <cellStyle name="Output 5 6 20" xfId="42261" xr:uid="{00000000-0005-0000-0000-000017A50000}"/>
    <cellStyle name="Output 5 6 20 2" xfId="42262" xr:uid="{00000000-0005-0000-0000-000018A50000}"/>
    <cellStyle name="Output 5 6 20 2 2" xfId="42263" xr:uid="{00000000-0005-0000-0000-000019A50000}"/>
    <cellStyle name="Output 5 6 20 3" xfId="42264" xr:uid="{00000000-0005-0000-0000-00001AA50000}"/>
    <cellStyle name="Output 5 6 21" xfId="42265" xr:uid="{00000000-0005-0000-0000-00001BA50000}"/>
    <cellStyle name="Output 5 6 21 2" xfId="42266" xr:uid="{00000000-0005-0000-0000-00001CA50000}"/>
    <cellStyle name="Output 5 6 22" xfId="42267" xr:uid="{00000000-0005-0000-0000-00001DA50000}"/>
    <cellStyle name="Output 5 6 23" xfId="42268" xr:uid="{00000000-0005-0000-0000-00001EA50000}"/>
    <cellStyle name="Output 5 6 3" xfId="42269" xr:uid="{00000000-0005-0000-0000-00001FA50000}"/>
    <cellStyle name="Output 5 6 3 2" xfId="42270" xr:uid="{00000000-0005-0000-0000-000020A50000}"/>
    <cellStyle name="Output 5 6 3 2 2" xfId="42271" xr:uid="{00000000-0005-0000-0000-000021A50000}"/>
    <cellStyle name="Output 5 6 3 3" xfId="42272" xr:uid="{00000000-0005-0000-0000-000022A50000}"/>
    <cellStyle name="Output 5 6 3 4" xfId="42273" xr:uid="{00000000-0005-0000-0000-000023A50000}"/>
    <cellStyle name="Output 5 6 4" xfId="42274" xr:uid="{00000000-0005-0000-0000-000024A50000}"/>
    <cellStyle name="Output 5 6 4 2" xfId="42275" xr:uid="{00000000-0005-0000-0000-000025A50000}"/>
    <cellStyle name="Output 5 6 4 2 2" xfId="42276" xr:uid="{00000000-0005-0000-0000-000026A50000}"/>
    <cellStyle name="Output 5 6 4 3" xfId="42277" xr:uid="{00000000-0005-0000-0000-000027A50000}"/>
    <cellStyle name="Output 5 6 4 4" xfId="42278" xr:uid="{00000000-0005-0000-0000-000028A50000}"/>
    <cellStyle name="Output 5 6 5" xfId="42279" xr:uid="{00000000-0005-0000-0000-000029A50000}"/>
    <cellStyle name="Output 5 6 5 2" xfId="42280" xr:uid="{00000000-0005-0000-0000-00002AA50000}"/>
    <cellStyle name="Output 5 6 5 2 2" xfId="42281" xr:uid="{00000000-0005-0000-0000-00002BA50000}"/>
    <cellStyle name="Output 5 6 5 3" xfId="42282" xr:uid="{00000000-0005-0000-0000-00002CA50000}"/>
    <cellStyle name="Output 5 6 6" xfId="42283" xr:uid="{00000000-0005-0000-0000-00002DA50000}"/>
    <cellStyle name="Output 5 6 6 2" xfId="42284" xr:uid="{00000000-0005-0000-0000-00002EA50000}"/>
    <cellStyle name="Output 5 6 6 2 2" xfId="42285" xr:uid="{00000000-0005-0000-0000-00002FA50000}"/>
    <cellStyle name="Output 5 6 6 3" xfId="42286" xr:uid="{00000000-0005-0000-0000-000030A50000}"/>
    <cellStyle name="Output 5 6 7" xfId="42287" xr:uid="{00000000-0005-0000-0000-000031A50000}"/>
    <cellStyle name="Output 5 6 7 2" xfId="42288" xr:uid="{00000000-0005-0000-0000-000032A50000}"/>
    <cellStyle name="Output 5 6 7 2 2" xfId="42289" xr:uid="{00000000-0005-0000-0000-000033A50000}"/>
    <cellStyle name="Output 5 6 7 3" xfId="42290" xr:uid="{00000000-0005-0000-0000-000034A50000}"/>
    <cellStyle name="Output 5 6 8" xfId="42291" xr:uid="{00000000-0005-0000-0000-000035A50000}"/>
    <cellStyle name="Output 5 6 8 2" xfId="42292" xr:uid="{00000000-0005-0000-0000-000036A50000}"/>
    <cellStyle name="Output 5 6 8 2 2" xfId="42293" xr:uid="{00000000-0005-0000-0000-000037A50000}"/>
    <cellStyle name="Output 5 6 8 3" xfId="42294" xr:uid="{00000000-0005-0000-0000-000038A50000}"/>
    <cellStyle name="Output 5 6 9" xfId="42295" xr:uid="{00000000-0005-0000-0000-000039A50000}"/>
    <cellStyle name="Output 5 6 9 2" xfId="42296" xr:uid="{00000000-0005-0000-0000-00003AA50000}"/>
    <cellStyle name="Output 5 6 9 2 2" xfId="42297" xr:uid="{00000000-0005-0000-0000-00003BA50000}"/>
    <cellStyle name="Output 5 6 9 3" xfId="42298" xr:uid="{00000000-0005-0000-0000-00003CA50000}"/>
    <cellStyle name="Output 5 7" xfId="42299" xr:uid="{00000000-0005-0000-0000-00003DA50000}"/>
    <cellStyle name="Output 5 7 2" xfId="42300" xr:uid="{00000000-0005-0000-0000-00003EA50000}"/>
    <cellStyle name="Output 5 7 2 2" xfId="42301" xr:uid="{00000000-0005-0000-0000-00003FA50000}"/>
    <cellStyle name="Output 5 7 2 3" xfId="42302" xr:uid="{00000000-0005-0000-0000-000040A50000}"/>
    <cellStyle name="Output 5 7 3" xfId="42303" xr:uid="{00000000-0005-0000-0000-000041A50000}"/>
    <cellStyle name="Output 5 7 3 2" xfId="42304" xr:uid="{00000000-0005-0000-0000-000042A50000}"/>
    <cellStyle name="Output 5 7 4" xfId="42305" xr:uid="{00000000-0005-0000-0000-000043A50000}"/>
    <cellStyle name="Output 5 8" xfId="42306" xr:uid="{00000000-0005-0000-0000-000044A50000}"/>
    <cellStyle name="Output 5 8 2" xfId="42307" xr:uid="{00000000-0005-0000-0000-000045A50000}"/>
    <cellStyle name="Output 5 8 2 2" xfId="42308" xr:uid="{00000000-0005-0000-0000-000046A50000}"/>
    <cellStyle name="Output 5 8 2 3" xfId="42309" xr:uid="{00000000-0005-0000-0000-000047A50000}"/>
    <cellStyle name="Output 5 8 3" xfId="42310" xr:uid="{00000000-0005-0000-0000-000048A50000}"/>
    <cellStyle name="Output 5 8 4" xfId="42311" xr:uid="{00000000-0005-0000-0000-000049A50000}"/>
    <cellStyle name="Output 5 9" xfId="42312" xr:uid="{00000000-0005-0000-0000-00004AA50000}"/>
    <cellStyle name="Output 5 9 2" xfId="42313" xr:uid="{00000000-0005-0000-0000-00004BA50000}"/>
    <cellStyle name="Output 5 9 2 2" xfId="42314" xr:uid="{00000000-0005-0000-0000-00004CA50000}"/>
    <cellStyle name="Output 5 9 3" xfId="42315" xr:uid="{00000000-0005-0000-0000-00004DA50000}"/>
    <cellStyle name="Output 5 9 4" xfId="42316" xr:uid="{00000000-0005-0000-0000-00004EA50000}"/>
    <cellStyle name="Output 6" xfId="42317" xr:uid="{00000000-0005-0000-0000-00004FA50000}"/>
    <cellStyle name="Output 6 10" xfId="42318" xr:uid="{00000000-0005-0000-0000-000050A50000}"/>
    <cellStyle name="Output 6 10 2" xfId="42319" xr:uid="{00000000-0005-0000-0000-000051A50000}"/>
    <cellStyle name="Output 6 10 2 2" xfId="42320" xr:uid="{00000000-0005-0000-0000-000052A50000}"/>
    <cellStyle name="Output 6 10 3" xfId="42321" xr:uid="{00000000-0005-0000-0000-000053A50000}"/>
    <cellStyle name="Output 6 11" xfId="42322" xr:uid="{00000000-0005-0000-0000-000054A50000}"/>
    <cellStyle name="Output 6 11 2" xfId="42323" xr:uid="{00000000-0005-0000-0000-000055A50000}"/>
    <cellStyle name="Output 6 11 2 2" xfId="42324" xr:uid="{00000000-0005-0000-0000-000056A50000}"/>
    <cellStyle name="Output 6 11 3" xfId="42325" xr:uid="{00000000-0005-0000-0000-000057A50000}"/>
    <cellStyle name="Output 6 12" xfId="42326" xr:uid="{00000000-0005-0000-0000-000058A50000}"/>
    <cellStyle name="Output 6 12 2" xfId="42327" xr:uid="{00000000-0005-0000-0000-000059A50000}"/>
    <cellStyle name="Output 6 12 2 2" xfId="42328" xr:uid="{00000000-0005-0000-0000-00005AA50000}"/>
    <cellStyle name="Output 6 12 3" xfId="42329" xr:uid="{00000000-0005-0000-0000-00005BA50000}"/>
    <cellStyle name="Output 6 13" xfId="42330" xr:uid="{00000000-0005-0000-0000-00005CA50000}"/>
    <cellStyle name="Output 6 13 2" xfId="42331" xr:uid="{00000000-0005-0000-0000-00005DA50000}"/>
    <cellStyle name="Output 6 13 2 2" xfId="42332" xr:uid="{00000000-0005-0000-0000-00005EA50000}"/>
    <cellStyle name="Output 6 13 3" xfId="42333" xr:uid="{00000000-0005-0000-0000-00005FA50000}"/>
    <cellStyle name="Output 6 14" xfId="42334" xr:uid="{00000000-0005-0000-0000-000060A50000}"/>
    <cellStyle name="Output 6 14 2" xfId="42335" xr:uid="{00000000-0005-0000-0000-000061A50000}"/>
    <cellStyle name="Output 6 14 2 2" xfId="42336" xr:uid="{00000000-0005-0000-0000-000062A50000}"/>
    <cellStyle name="Output 6 14 3" xfId="42337" xr:uid="{00000000-0005-0000-0000-000063A50000}"/>
    <cellStyle name="Output 6 15" xfId="42338" xr:uid="{00000000-0005-0000-0000-000064A50000}"/>
    <cellStyle name="Output 6 15 2" xfId="42339" xr:uid="{00000000-0005-0000-0000-000065A50000}"/>
    <cellStyle name="Output 6 15 2 2" xfId="42340" xr:uid="{00000000-0005-0000-0000-000066A50000}"/>
    <cellStyle name="Output 6 15 3" xfId="42341" xr:uid="{00000000-0005-0000-0000-000067A50000}"/>
    <cellStyle name="Output 6 16" xfId="42342" xr:uid="{00000000-0005-0000-0000-000068A50000}"/>
    <cellStyle name="Output 6 16 2" xfId="42343" xr:uid="{00000000-0005-0000-0000-000069A50000}"/>
    <cellStyle name="Output 6 16 2 2" xfId="42344" xr:uid="{00000000-0005-0000-0000-00006AA50000}"/>
    <cellStyle name="Output 6 16 3" xfId="42345" xr:uid="{00000000-0005-0000-0000-00006BA50000}"/>
    <cellStyle name="Output 6 17" xfId="42346" xr:uid="{00000000-0005-0000-0000-00006CA50000}"/>
    <cellStyle name="Output 6 17 2" xfId="42347" xr:uid="{00000000-0005-0000-0000-00006DA50000}"/>
    <cellStyle name="Output 6 17 2 2" xfId="42348" xr:uid="{00000000-0005-0000-0000-00006EA50000}"/>
    <cellStyle name="Output 6 17 3" xfId="42349" xr:uid="{00000000-0005-0000-0000-00006FA50000}"/>
    <cellStyle name="Output 6 18" xfId="42350" xr:uid="{00000000-0005-0000-0000-000070A50000}"/>
    <cellStyle name="Output 6 18 2" xfId="42351" xr:uid="{00000000-0005-0000-0000-000071A50000}"/>
    <cellStyle name="Output 6 18 2 2" xfId="42352" xr:uid="{00000000-0005-0000-0000-000072A50000}"/>
    <cellStyle name="Output 6 18 3" xfId="42353" xr:uid="{00000000-0005-0000-0000-000073A50000}"/>
    <cellStyle name="Output 6 19" xfId="42354" xr:uid="{00000000-0005-0000-0000-000074A50000}"/>
    <cellStyle name="Output 6 19 2" xfId="42355" xr:uid="{00000000-0005-0000-0000-000075A50000}"/>
    <cellStyle name="Output 6 19 2 2" xfId="42356" xr:uid="{00000000-0005-0000-0000-000076A50000}"/>
    <cellStyle name="Output 6 19 3" xfId="42357" xr:uid="{00000000-0005-0000-0000-000077A50000}"/>
    <cellStyle name="Output 6 2" xfId="42358" xr:uid="{00000000-0005-0000-0000-000078A50000}"/>
    <cellStyle name="Output 6 2 10" xfId="42359" xr:uid="{00000000-0005-0000-0000-000079A50000}"/>
    <cellStyle name="Output 6 2 10 2" xfId="42360" xr:uid="{00000000-0005-0000-0000-00007AA50000}"/>
    <cellStyle name="Output 6 2 10 2 2" xfId="42361" xr:uid="{00000000-0005-0000-0000-00007BA50000}"/>
    <cellStyle name="Output 6 2 10 3" xfId="42362" xr:uid="{00000000-0005-0000-0000-00007CA50000}"/>
    <cellStyle name="Output 6 2 11" xfId="42363" xr:uid="{00000000-0005-0000-0000-00007DA50000}"/>
    <cellStyle name="Output 6 2 11 2" xfId="42364" xr:uid="{00000000-0005-0000-0000-00007EA50000}"/>
    <cellStyle name="Output 6 2 11 2 2" xfId="42365" xr:uid="{00000000-0005-0000-0000-00007FA50000}"/>
    <cellStyle name="Output 6 2 11 3" xfId="42366" xr:uid="{00000000-0005-0000-0000-000080A50000}"/>
    <cellStyle name="Output 6 2 12" xfId="42367" xr:uid="{00000000-0005-0000-0000-000081A50000}"/>
    <cellStyle name="Output 6 2 12 2" xfId="42368" xr:uid="{00000000-0005-0000-0000-000082A50000}"/>
    <cellStyle name="Output 6 2 12 2 2" xfId="42369" xr:uid="{00000000-0005-0000-0000-000083A50000}"/>
    <cellStyle name="Output 6 2 12 3" xfId="42370" xr:uid="{00000000-0005-0000-0000-000084A50000}"/>
    <cellStyle name="Output 6 2 13" xfId="42371" xr:uid="{00000000-0005-0000-0000-000085A50000}"/>
    <cellStyle name="Output 6 2 13 2" xfId="42372" xr:uid="{00000000-0005-0000-0000-000086A50000}"/>
    <cellStyle name="Output 6 2 13 2 2" xfId="42373" xr:uid="{00000000-0005-0000-0000-000087A50000}"/>
    <cellStyle name="Output 6 2 13 3" xfId="42374" xr:uid="{00000000-0005-0000-0000-000088A50000}"/>
    <cellStyle name="Output 6 2 14" xfId="42375" xr:uid="{00000000-0005-0000-0000-000089A50000}"/>
    <cellStyle name="Output 6 2 14 2" xfId="42376" xr:uid="{00000000-0005-0000-0000-00008AA50000}"/>
    <cellStyle name="Output 6 2 14 2 2" xfId="42377" xr:uid="{00000000-0005-0000-0000-00008BA50000}"/>
    <cellStyle name="Output 6 2 14 3" xfId="42378" xr:uid="{00000000-0005-0000-0000-00008CA50000}"/>
    <cellStyle name="Output 6 2 15" xfId="42379" xr:uid="{00000000-0005-0000-0000-00008DA50000}"/>
    <cellStyle name="Output 6 2 15 2" xfId="42380" xr:uid="{00000000-0005-0000-0000-00008EA50000}"/>
    <cellStyle name="Output 6 2 15 2 2" xfId="42381" xr:uid="{00000000-0005-0000-0000-00008FA50000}"/>
    <cellStyle name="Output 6 2 15 3" xfId="42382" xr:uid="{00000000-0005-0000-0000-000090A50000}"/>
    <cellStyle name="Output 6 2 16" xfId="42383" xr:uid="{00000000-0005-0000-0000-000091A50000}"/>
    <cellStyle name="Output 6 2 16 2" xfId="42384" xr:uid="{00000000-0005-0000-0000-000092A50000}"/>
    <cellStyle name="Output 6 2 16 2 2" xfId="42385" xr:uid="{00000000-0005-0000-0000-000093A50000}"/>
    <cellStyle name="Output 6 2 16 3" xfId="42386" xr:uid="{00000000-0005-0000-0000-000094A50000}"/>
    <cellStyle name="Output 6 2 17" xfId="42387" xr:uid="{00000000-0005-0000-0000-000095A50000}"/>
    <cellStyle name="Output 6 2 17 2" xfId="42388" xr:uid="{00000000-0005-0000-0000-000096A50000}"/>
    <cellStyle name="Output 6 2 17 2 2" xfId="42389" xr:uid="{00000000-0005-0000-0000-000097A50000}"/>
    <cellStyle name="Output 6 2 17 3" xfId="42390" xr:uid="{00000000-0005-0000-0000-000098A50000}"/>
    <cellStyle name="Output 6 2 18" xfId="42391" xr:uid="{00000000-0005-0000-0000-000099A50000}"/>
    <cellStyle name="Output 6 2 18 2" xfId="42392" xr:uid="{00000000-0005-0000-0000-00009AA50000}"/>
    <cellStyle name="Output 6 2 18 2 2" xfId="42393" xr:uid="{00000000-0005-0000-0000-00009BA50000}"/>
    <cellStyle name="Output 6 2 18 3" xfId="42394" xr:uid="{00000000-0005-0000-0000-00009CA50000}"/>
    <cellStyle name="Output 6 2 19" xfId="42395" xr:uid="{00000000-0005-0000-0000-00009DA50000}"/>
    <cellStyle name="Output 6 2 19 2" xfId="42396" xr:uid="{00000000-0005-0000-0000-00009EA50000}"/>
    <cellStyle name="Output 6 2 19 2 2" xfId="42397" xr:uid="{00000000-0005-0000-0000-00009FA50000}"/>
    <cellStyle name="Output 6 2 19 3" xfId="42398" xr:uid="{00000000-0005-0000-0000-0000A0A50000}"/>
    <cellStyle name="Output 6 2 2" xfId="42399" xr:uid="{00000000-0005-0000-0000-0000A1A50000}"/>
    <cellStyle name="Output 6 2 2 10" xfId="42400" xr:uid="{00000000-0005-0000-0000-0000A2A50000}"/>
    <cellStyle name="Output 6 2 2 10 2" xfId="42401" xr:uid="{00000000-0005-0000-0000-0000A3A50000}"/>
    <cellStyle name="Output 6 2 2 10 2 2" xfId="42402" xr:uid="{00000000-0005-0000-0000-0000A4A50000}"/>
    <cellStyle name="Output 6 2 2 10 3" xfId="42403" xr:uid="{00000000-0005-0000-0000-0000A5A50000}"/>
    <cellStyle name="Output 6 2 2 11" xfId="42404" xr:uid="{00000000-0005-0000-0000-0000A6A50000}"/>
    <cellStyle name="Output 6 2 2 11 2" xfId="42405" xr:uid="{00000000-0005-0000-0000-0000A7A50000}"/>
    <cellStyle name="Output 6 2 2 11 2 2" xfId="42406" xr:uid="{00000000-0005-0000-0000-0000A8A50000}"/>
    <cellStyle name="Output 6 2 2 11 3" xfId="42407" xr:uid="{00000000-0005-0000-0000-0000A9A50000}"/>
    <cellStyle name="Output 6 2 2 12" xfId="42408" xr:uid="{00000000-0005-0000-0000-0000AAA50000}"/>
    <cellStyle name="Output 6 2 2 12 2" xfId="42409" xr:uid="{00000000-0005-0000-0000-0000ABA50000}"/>
    <cellStyle name="Output 6 2 2 12 2 2" xfId="42410" xr:uid="{00000000-0005-0000-0000-0000ACA50000}"/>
    <cellStyle name="Output 6 2 2 12 3" xfId="42411" xr:uid="{00000000-0005-0000-0000-0000ADA50000}"/>
    <cellStyle name="Output 6 2 2 13" xfId="42412" xr:uid="{00000000-0005-0000-0000-0000AEA50000}"/>
    <cellStyle name="Output 6 2 2 13 2" xfId="42413" xr:uid="{00000000-0005-0000-0000-0000AFA50000}"/>
    <cellStyle name="Output 6 2 2 13 2 2" xfId="42414" xr:uid="{00000000-0005-0000-0000-0000B0A50000}"/>
    <cellStyle name="Output 6 2 2 13 3" xfId="42415" xr:uid="{00000000-0005-0000-0000-0000B1A50000}"/>
    <cellStyle name="Output 6 2 2 14" xfId="42416" xr:uid="{00000000-0005-0000-0000-0000B2A50000}"/>
    <cellStyle name="Output 6 2 2 14 2" xfId="42417" xr:uid="{00000000-0005-0000-0000-0000B3A50000}"/>
    <cellStyle name="Output 6 2 2 14 2 2" xfId="42418" xr:uid="{00000000-0005-0000-0000-0000B4A50000}"/>
    <cellStyle name="Output 6 2 2 14 3" xfId="42419" xr:uid="{00000000-0005-0000-0000-0000B5A50000}"/>
    <cellStyle name="Output 6 2 2 15" xfId="42420" xr:uid="{00000000-0005-0000-0000-0000B6A50000}"/>
    <cellStyle name="Output 6 2 2 15 2" xfId="42421" xr:uid="{00000000-0005-0000-0000-0000B7A50000}"/>
    <cellStyle name="Output 6 2 2 15 2 2" xfId="42422" xr:uid="{00000000-0005-0000-0000-0000B8A50000}"/>
    <cellStyle name="Output 6 2 2 15 3" xfId="42423" xr:uid="{00000000-0005-0000-0000-0000B9A50000}"/>
    <cellStyle name="Output 6 2 2 16" xfId="42424" xr:uid="{00000000-0005-0000-0000-0000BAA50000}"/>
    <cellStyle name="Output 6 2 2 16 2" xfId="42425" xr:uid="{00000000-0005-0000-0000-0000BBA50000}"/>
    <cellStyle name="Output 6 2 2 16 2 2" xfId="42426" xr:uid="{00000000-0005-0000-0000-0000BCA50000}"/>
    <cellStyle name="Output 6 2 2 16 3" xfId="42427" xr:uid="{00000000-0005-0000-0000-0000BDA50000}"/>
    <cellStyle name="Output 6 2 2 17" xfId="42428" xr:uid="{00000000-0005-0000-0000-0000BEA50000}"/>
    <cellStyle name="Output 6 2 2 17 2" xfId="42429" xr:uid="{00000000-0005-0000-0000-0000BFA50000}"/>
    <cellStyle name="Output 6 2 2 17 2 2" xfId="42430" xr:uid="{00000000-0005-0000-0000-0000C0A50000}"/>
    <cellStyle name="Output 6 2 2 17 3" xfId="42431" xr:uid="{00000000-0005-0000-0000-0000C1A50000}"/>
    <cellStyle name="Output 6 2 2 18" xfId="42432" xr:uid="{00000000-0005-0000-0000-0000C2A50000}"/>
    <cellStyle name="Output 6 2 2 18 2" xfId="42433" xr:uid="{00000000-0005-0000-0000-0000C3A50000}"/>
    <cellStyle name="Output 6 2 2 19" xfId="42434" xr:uid="{00000000-0005-0000-0000-0000C4A50000}"/>
    <cellStyle name="Output 6 2 2 2" xfId="42435" xr:uid="{00000000-0005-0000-0000-0000C5A50000}"/>
    <cellStyle name="Output 6 2 2 2 10" xfId="42436" xr:uid="{00000000-0005-0000-0000-0000C6A50000}"/>
    <cellStyle name="Output 6 2 2 2 10 2" xfId="42437" xr:uid="{00000000-0005-0000-0000-0000C7A50000}"/>
    <cellStyle name="Output 6 2 2 2 10 2 2" xfId="42438" xr:uid="{00000000-0005-0000-0000-0000C8A50000}"/>
    <cellStyle name="Output 6 2 2 2 10 3" xfId="42439" xr:uid="{00000000-0005-0000-0000-0000C9A50000}"/>
    <cellStyle name="Output 6 2 2 2 11" xfId="42440" xr:uid="{00000000-0005-0000-0000-0000CAA50000}"/>
    <cellStyle name="Output 6 2 2 2 11 2" xfId="42441" xr:uid="{00000000-0005-0000-0000-0000CBA50000}"/>
    <cellStyle name="Output 6 2 2 2 11 2 2" xfId="42442" xr:uid="{00000000-0005-0000-0000-0000CCA50000}"/>
    <cellStyle name="Output 6 2 2 2 11 3" xfId="42443" xr:uid="{00000000-0005-0000-0000-0000CDA50000}"/>
    <cellStyle name="Output 6 2 2 2 12" xfId="42444" xr:uid="{00000000-0005-0000-0000-0000CEA50000}"/>
    <cellStyle name="Output 6 2 2 2 12 2" xfId="42445" xr:uid="{00000000-0005-0000-0000-0000CFA50000}"/>
    <cellStyle name="Output 6 2 2 2 12 2 2" xfId="42446" xr:uid="{00000000-0005-0000-0000-0000D0A50000}"/>
    <cellStyle name="Output 6 2 2 2 12 3" xfId="42447" xr:uid="{00000000-0005-0000-0000-0000D1A50000}"/>
    <cellStyle name="Output 6 2 2 2 13" xfId="42448" xr:uid="{00000000-0005-0000-0000-0000D2A50000}"/>
    <cellStyle name="Output 6 2 2 2 13 2" xfId="42449" xr:uid="{00000000-0005-0000-0000-0000D3A50000}"/>
    <cellStyle name="Output 6 2 2 2 13 2 2" xfId="42450" xr:uid="{00000000-0005-0000-0000-0000D4A50000}"/>
    <cellStyle name="Output 6 2 2 2 13 3" xfId="42451" xr:uid="{00000000-0005-0000-0000-0000D5A50000}"/>
    <cellStyle name="Output 6 2 2 2 14" xfId="42452" xr:uid="{00000000-0005-0000-0000-0000D6A50000}"/>
    <cellStyle name="Output 6 2 2 2 14 2" xfId="42453" xr:uid="{00000000-0005-0000-0000-0000D7A50000}"/>
    <cellStyle name="Output 6 2 2 2 14 2 2" xfId="42454" xr:uid="{00000000-0005-0000-0000-0000D8A50000}"/>
    <cellStyle name="Output 6 2 2 2 14 3" xfId="42455" xr:uid="{00000000-0005-0000-0000-0000D9A50000}"/>
    <cellStyle name="Output 6 2 2 2 15" xfId="42456" xr:uid="{00000000-0005-0000-0000-0000DAA50000}"/>
    <cellStyle name="Output 6 2 2 2 15 2" xfId="42457" xr:uid="{00000000-0005-0000-0000-0000DBA50000}"/>
    <cellStyle name="Output 6 2 2 2 15 2 2" xfId="42458" xr:uid="{00000000-0005-0000-0000-0000DCA50000}"/>
    <cellStyle name="Output 6 2 2 2 15 3" xfId="42459" xr:uid="{00000000-0005-0000-0000-0000DDA50000}"/>
    <cellStyle name="Output 6 2 2 2 16" xfId="42460" xr:uid="{00000000-0005-0000-0000-0000DEA50000}"/>
    <cellStyle name="Output 6 2 2 2 16 2" xfId="42461" xr:uid="{00000000-0005-0000-0000-0000DFA50000}"/>
    <cellStyle name="Output 6 2 2 2 16 2 2" xfId="42462" xr:uid="{00000000-0005-0000-0000-0000E0A50000}"/>
    <cellStyle name="Output 6 2 2 2 16 3" xfId="42463" xr:uid="{00000000-0005-0000-0000-0000E1A50000}"/>
    <cellStyle name="Output 6 2 2 2 17" xfId="42464" xr:uid="{00000000-0005-0000-0000-0000E2A50000}"/>
    <cellStyle name="Output 6 2 2 2 17 2" xfId="42465" xr:uid="{00000000-0005-0000-0000-0000E3A50000}"/>
    <cellStyle name="Output 6 2 2 2 17 2 2" xfId="42466" xr:uid="{00000000-0005-0000-0000-0000E4A50000}"/>
    <cellStyle name="Output 6 2 2 2 17 3" xfId="42467" xr:uid="{00000000-0005-0000-0000-0000E5A50000}"/>
    <cellStyle name="Output 6 2 2 2 18" xfId="42468" xr:uid="{00000000-0005-0000-0000-0000E6A50000}"/>
    <cellStyle name="Output 6 2 2 2 18 2" xfId="42469" xr:uid="{00000000-0005-0000-0000-0000E7A50000}"/>
    <cellStyle name="Output 6 2 2 2 18 2 2" xfId="42470" xr:uid="{00000000-0005-0000-0000-0000E8A50000}"/>
    <cellStyle name="Output 6 2 2 2 18 3" xfId="42471" xr:uid="{00000000-0005-0000-0000-0000E9A50000}"/>
    <cellStyle name="Output 6 2 2 2 19" xfId="42472" xr:uid="{00000000-0005-0000-0000-0000EAA50000}"/>
    <cellStyle name="Output 6 2 2 2 19 2" xfId="42473" xr:uid="{00000000-0005-0000-0000-0000EBA50000}"/>
    <cellStyle name="Output 6 2 2 2 19 2 2" xfId="42474" xr:uid="{00000000-0005-0000-0000-0000ECA50000}"/>
    <cellStyle name="Output 6 2 2 2 19 3" xfId="42475" xr:uid="{00000000-0005-0000-0000-0000EDA50000}"/>
    <cellStyle name="Output 6 2 2 2 2" xfId="42476" xr:uid="{00000000-0005-0000-0000-0000EEA50000}"/>
    <cellStyle name="Output 6 2 2 2 2 2" xfId="42477" xr:uid="{00000000-0005-0000-0000-0000EFA50000}"/>
    <cellStyle name="Output 6 2 2 2 2 2 2" xfId="42478" xr:uid="{00000000-0005-0000-0000-0000F0A50000}"/>
    <cellStyle name="Output 6 2 2 2 2 2 3" xfId="42479" xr:uid="{00000000-0005-0000-0000-0000F1A50000}"/>
    <cellStyle name="Output 6 2 2 2 2 3" xfId="42480" xr:uid="{00000000-0005-0000-0000-0000F2A50000}"/>
    <cellStyle name="Output 6 2 2 2 2 3 2" xfId="42481" xr:uid="{00000000-0005-0000-0000-0000F3A50000}"/>
    <cellStyle name="Output 6 2 2 2 2 4" xfId="42482" xr:uid="{00000000-0005-0000-0000-0000F4A50000}"/>
    <cellStyle name="Output 6 2 2 2 20" xfId="42483" xr:uid="{00000000-0005-0000-0000-0000F5A50000}"/>
    <cellStyle name="Output 6 2 2 2 20 2" xfId="42484" xr:uid="{00000000-0005-0000-0000-0000F6A50000}"/>
    <cellStyle name="Output 6 2 2 2 20 2 2" xfId="42485" xr:uid="{00000000-0005-0000-0000-0000F7A50000}"/>
    <cellStyle name="Output 6 2 2 2 20 3" xfId="42486" xr:uid="{00000000-0005-0000-0000-0000F8A50000}"/>
    <cellStyle name="Output 6 2 2 2 21" xfId="42487" xr:uid="{00000000-0005-0000-0000-0000F9A50000}"/>
    <cellStyle name="Output 6 2 2 2 21 2" xfId="42488" xr:uid="{00000000-0005-0000-0000-0000FAA50000}"/>
    <cellStyle name="Output 6 2 2 2 22" xfId="42489" xr:uid="{00000000-0005-0000-0000-0000FBA50000}"/>
    <cellStyle name="Output 6 2 2 2 23" xfId="42490" xr:uid="{00000000-0005-0000-0000-0000FCA50000}"/>
    <cellStyle name="Output 6 2 2 2 3" xfId="42491" xr:uid="{00000000-0005-0000-0000-0000FDA50000}"/>
    <cellStyle name="Output 6 2 2 2 3 2" xfId="42492" xr:uid="{00000000-0005-0000-0000-0000FEA50000}"/>
    <cellStyle name="Output 6 2 2 2 3 2 2" xfId="42493" xr:uid="{00000000-0005-0000-0000-0000FFA50000}"/>
    <cellStyle name="Output 6 2 2 2 3 3" xfId="42494" xr:uid="{00000000-0005-0000-0000-000000A60000}"/>
    <cellStyle name="Output 6 2 2 2 3 4" xfId="42495" xr:uid="{00000000-0005-0000-0000-000001A60000}"/>
    <cellStyle name="Output 6 2 2 2 4" xfId="42496" xr:uid="{00000000-0005-0000-0000-000002A60000}"/>
    <cellStyle name="Output 6 2 2 2 4 2" xfId="42497" xr:uid="{00000000-0005-0000-0000-000003A60000}"/>
    <cellStyle name="Output 6 2 2 2 4 2 2" xfId="42498" xr:uid="{00000000-0005-0000-0000-000004A60000}"/>
    <cellStyle name="Output 6 2 2 2 4 3" xfId="42499" xr:uid="{00000000-0005-0000-0000-000005A60000}"/>
    <cellStyle name="Output 6 2 2 2 4 4" xfId="42500" xr:uid="{00000000-0005-0000-0000-000006A60000}"/>
    <cellStyle name="Output 6 2 2 2 5" xfId="42501" xr:uid="{00000000-0005-0000-0000-000007A60000}"/>
    <cellStyle name="Output 6 2 2 2 5 2" xfId="42502" xr:uid="{00000000-0005-0000-0000-000008A60000}"/>
    <cellStyle name="Output 6 2 2 2 5 2 2" xfId="42503" xr:uid="{00000000-0005-0000-0000-000009A60000}"/>
    <cellStyle name="Output 6 2 2 2 5 3" xfId="42504" xr:uid="{00000000-0005-0000-0000-00000AA60000}"/>
    <cellStyle name="Output 6 2 2 2 6" xfId="42505" xr:uid="{00000000-0005-0000-0000-00000BA60000}"/>
    <cellStyle name="Output 6 2 2 2 6 2" xfId="42506" xr:uid="{00000000-0005-0000-0000-00000CA60000}"/>
    <cellStyle name="Output 6 2 2 2 6 2 2" xfId="42507" xr:uid="{00000000-0005-0000-0000-00000DA60000}"/>
    <cellStyle name="Output 6 2 2 2 6 3" xfId="42508" xr:uid="{00000000-0005-0000-0000-00000EA60000}"/>
    <cellStyle name="Output 6 2 2 2 7" xfId="42509" xr:uid="{00000000-0005-0000-0000-00000FA60000}"/>
    <cellStyle name="Output 6 2 2 2 7 2" xfId="42510" xr:uid="{00000000-0005-0000-0000-000010A60000}"/>
    <cellStyle name="Output 6 2 2 2 7 2 2" xfId="42511" xr:uid="{00000000-0005-0000-0000-000011A60000}"/>
    <cellStyle name="Output 6 2 2 2 7 3" xfId="42512" xr:uid="{00000000-0005-0000-0000-000012A60000}"/>
    <cellStyle name="Output 6 2 2 2 8" xfId="42513" xr:uid="{00000000-0005-0000-0000-000013A60000}"/>
    <cellStyle name="Output 6 2 2 2 8 2" xfId="42514" xr:uid="{00000000-0005-0000-0000-000014A60000}"/>
    <cellStyle name="Output 6 2 2 2 8 2 2" xfId="42515" xr:uid="{00000000-0005-0000-0000-000015A60000}"/>
    <cellStyle name="Output 6 2 2 2 8 3" xfId="42516" xr:uid="{00000000-0005-0000-0000-000016A60000}"/>
    <cellStyle name="Output 6 2 2 2 9" xfId="42517" xr:uid="{00000000-0005-0000-0000-000017A60000}"/>
    <cellStyle name="Output 6 2 2 2 9 2" xfId="42518" xr:uid="{00000000-0005-0000-0000-000018A60000}"/>
    <cellStyle name="Output 6 2 2 2 9 2 2" xfId="42519" xr:uid="{00000000-0005-0000-0000-000019A60000}"/>
    <cellStyle name="Output 6 2 2 2 9 3" xfId="42520" xr:uid="{00000000-0005-0000-0000-00001AA60000}"/>
    <cellStyle name="Output 6 2 2 20" xfId="42521" xr:uid="{00000000-0005-0000-0000-00001BA60000}"/>
    <cellStyle name="Output 6 2 2 3" xfId="42522" xr:uid="{00000000-0005-0000-0000-00001CA60000}"/>
    <cellStyle name="Output 6 2 2 3 2" xfId="42523" xr:uid="{00000000-0005-0000-0000-00001DA60000}"/>
    <cellStyle name="Output 6 2 2 3 2 2" xfId="42524" xr:uid="{00000000-0005-0000-0000-00001EA60000}"/>
    <cellStyle name="Output 6 2 2 3 2 3" xfId="42525" xr:uid="{00000000-0005-0000-0000-00001FA60000}"/>
    <cellStyle name="Output 6 2 2 3 3" xfId="42526" xr:uid="{00000000-0005-0000-0000-000020A60000}"/>
    <cellStyle name="Output 6 2 2 3 3 2" xfId="42527" xr:uid="{00000000-0005-0000-0000-000021A60000}"/>
    <cellStyle name="Output 6 2 2 3 4" xfId="42528" xr:uid="{00000000-0005-0000-0000-000022A60000}"/>
    <cellStyle name="Output 6 2 2 4" xfId="42529" xr:uid="{00000000-0005-0000-0000-000023A60000}"/>
    <cellStyle name="Output 6 2 2 4 2" xfId="42530" xr:uid="{00000000-0005-0000-0000-000024A60000}"/>
    <cellStyle name="Output 6 2 2 4 2 2" xfId="42531" xr:uid="{00000000-0005-0000-0000-000025A60000}"/>
    <cellStyle name="Output 6 2 2 4 3" xfId="42532" xr:uid="{00000000-0005-0000-0000-000026A60000}"/>
    <cellStyle name="Output 6 2 2 4 4" xfId="42533" xr:uid="{00000000-0005-0000-0000-000027A60000}"/>
    <cellStyle name="Output 6 2 2 5" xfId="42534" xr:uid="{00000000-0005-0000-0000-000028A60000}"/>
    <cellStyle name="Output 6 2 2 5 2" xfId="42535" xr:uid="{00000000-0005-0000-0000-000029A60000}"/>
    <cellStyle name="Output 6 2 2 5 2 2" xfId="42536" xr:uid="{00000000-0005-0000-0000-00002AA60000}"/>
    <cellStyle name="Output 6 2 2 5 3" xfId="42537" xr:uid="{00000000-0005-0000-0000-00002BA60000}"/>
    <cellStyle name="Output 6 2 2 5 4" xfId="42538" xr:uid="{00000000-0005-0000-0000-00002CA60000}"/>
    <cellStyle name="Output 6 2 2 6" xfId="42539" xr:uid="{00000000-0005-0000-0000-00002DA60000}"/>
    <cellStyle name="Output 6 2 2 6 2" xfId="42540" xr:uid="{00000000-0005-0000-0000-00002EA60000}"/>
    <cellStyle name="Output 6 2 2 6 2 2" xfId="42541" xr:uid="{00000000-0005-0000-0000-00002FA60000}"/>
    <cellStyle name="Output 6 2 2 6 3" xfId="42542" xr:uid="{00000000-0005-0000-0000-000030A60000}"/>
    <cellStyle name="Output 6 2 2 7" xfId="42543" xr:uid="{00000000-0005-0000-0000-000031A60000}"/>
    <cellStyle name="Output 6 2 2 7 2" xfId="42544" xr:uid="{00000000-0005-0000-0000-000032A60000}"/>
    <cellStyle name="Output 6 2 2 7 2 2" xfId="42545" xr:uid="{00000000-0005-0000-0000-000033A60000}"/>
    <cellStyle name="Output 6 2 2 7 3" xfId="42546" xr:uid="{00000000-0005-0000-0000-000034A60000}"/>
    <cellStyle name="Output 6 2 2 8" xfId="42547" xr:uid="{00000000-0005-0000-0000-000035A60000}"/>
    <cellStyle name="Output 6 2 2 8 2" xfId="42548" xr:uid="{00000000-0005-0000-0000-000036A60000}"/>
    <cellStyle name="Output 6 2 2 8 2 2" xfId="42549" xr:uid="{00000000-0005-0000-0000-000037A60000}"/>
    <cellStyle name="Output 6 2 2 8 3" xfId="42550" xr:uid="{00000000-0005-0000-0000-000038A60000}"/>
    <cellStyle name="Output 6 2 2 9" xfId="42551" xr:uid="{00000000-0005-0000-0000-000039A60000}"/>
    <cellStyle name="Output 6 2 2 9 2" xfId="42552" xr:uid="{00000000-0005-0000-0000-00003AA60000}"/>
    <cellStyle name="Output 6 2 2 9 2 2" xfId="42553" xr:uid="{00000000-0005-0000-0000-00003BA60000}"/>
    <cellStyle name="Output 6 2 2 9 3" xfId="42554" xr:uid="{00000000-0005-0000-0000-00003CA60000}"/>
    <cellStyle name="Output 6 2 20" xfId="42555" xr:uid="{00000000-0005-0000-0000-00003DA60000}"/>
    <cellStyle name="Output 6 2 20 2" xfId="42556" xr:uid="{00000000-0005-0000-0000-00003EA60000}"/>
    <cellStyle name="Output 6 2 20 2 2" xfId="42557" xr:uid="{00000000-0005-0000-0000-00003FA60000}"/>
    <cellStyle name="Output 6 2 20 3" xfId="42558" xr:uid="{00000000-0005-0000-0000-000040A60000}"/>
    <cellStyle name="Output 6 2 21" xfId="42559" xr:uid="{00000000-0005-0000-0000-000041A60000}"/>
    <cellStyle name="Output 6 2 21 2" xfId="42560" xr:uid="{00000000-0005-0000-0000-000042A60000}"/>
    <cellStyle name="Output 6 2 22" xfId="42561" xr:uid="{00000000-0005-0000-0000-000043A60000}"/>
    <cellStyle name="Output 6 2 23" xfId="42562" xr:uid="{00000000-0005-0000-0000-000044A60000}"/>
    <cellStyle name="Output 6 2 3" xfId="42563" xr:uid="{00000000-0005-0000-0000-000045A60000}"/>
    <cellStyle name="Output 6 2 3 10" xfId="42564" xr:uid="{00000000-0005-0000-0000-000046A60000}"/>
    <cellStyle name="Output 6 2 3 10 2" xfId="42565" xr:uid="{00000000-0005-0000-0000-000047A60000}"/>
    <cellStyle name="Output 6 2 3 10 2 2" xfId="42566" xr:uid="{00000000-0005-0000-0000-000048A60000}"/>
    <cellStyle name="Output 6 2 3 10 3" xfId="42567" xr:uid="{00000000-0005-0000-0000-000049A60000}"/>
    <cellStyle name="Output 6 2 3 11" xfId="42568" xr:uid="{00000000-0005-0000-0000-00004AA60000}"/>
    <cellStyle name="Output 6 2 3 11 2" xfId="42569" xr:uid="{00000000-0005-0000-0000-00004BA60000}"/>
    <cellStyle name="Output 6 2 3 11 2 2" xfId="42570" xr:uid="{00000000-0005-0000-0000-00004CA60000}"/>
    <cellStyle name="Output 6 2 3 11 3" xfId="42571" xr:uid="{00000000-0005-0000-0000-00004DA60000}"/>
    <cellStyle name="Output 6 2 3 12" xfId="42572" xr:uid="{00000000-0005-0000-0000-00004EA60000}"/>
    <cellStyle name="Output 6 2 3 12 2" xfId="42573" xr:uid="{00000000-0005-0000-0000-00004FA60000}"/>
    <cellStyle name="Output 6 2 3 12 2 2" xfId="42574" xr:uid="{00000000-0005-0000-0000-000050A60000}"/>
    <cellStyle name="Output 6 2 3 12 3" xfId="42575" xr:uid="{00000000-0005-0000-0000-000051A60000}"/>
    <cellStyle name="Output 6 2 3 13" xfId="42576" xr:uid="{00000000-0005-0000-0000-000052A60000}"/>
    <cellStyle name="Output 6 2 3 13 2" xfId="42577" xr:uid="{00000000-0005-0000-0000-000053A60000}"/>
    <cellStyle name="Output 6 2 3 13 2 2" xfId="42578" xr:uid="{00000000-0005-0000-0000-000054A60000}"/>
    <cellStyle name="Output 6 2 3 13 3" xfId="42579" xr:uid="{00000000-0005-0000-0000-000055A60000}"/>
    <cellStyle name="Output 6 2 3 14" xfId="42580" xr:uid="{00000000-0005-0000-0000-000056A60000}"/>
    <cellStyle name="Output 6 2 3 14 2" xfId="42581" xr:uid="{00000000-0005-0000-0000-000057A60000}"/>
    <cellStyle name="Output 6 2 3 14 2 2" xfId="42582" xr:uid="{00000000-0005-0000-0000-000058A60000}"/>
    <cellStyle name="Output 6 2 3 14 3" xfId="42583" xr:uid="{00000000-0005-0000-0000-000059A60000}"/>
    <cellStyle name="Output 6 2 3 15" xfId="42584" xr:uid="{00000000-0005-0000-0000-00005AA60000}"/>
    <cellStyle name="Output 6 2 3 15 2" xfId="42585" xr:uid="{00000000-0005-0000-0000-00005BA60000}"/>
    <cellStyle name="Output 6 2 3 15 2 2" xfId="42586" xr:uid="{00000000-0005-0000-0000-00005CA60000}"/>
    <cellStyle name="Output 6 2 3 15 3" xfId="42587" xr:uid="{00000000-0005-0000-0000-00005DA60000}"/>
    <cellStyle name="Output 6 2 3 16" xfId="42588" xr:uid="{00000000-0005-0000-0000-00005EA60000}"/>
    <cellStyle name="Output 6 2 3 16 2" xfId="42589" xr:uid="{00000000-0005-0000-0000-00005FA60000}"/>
    <cellStyle name="Output 6 2 3 16 2 2" xfId="42590" xr:uid="{00000000-0005-0000-0000-000060A60000}"/>
    <cellStyle name="Output 6 2 3 16 3" xfId="42591" xr:uid="{00000000-0005-0000-0000-000061A60000}"/>
    <cellStyle name="Output 6 2 3 17" xfId="42592" xr:uid="{00000000-0005-0000-0000-000062A60000}"/>
    <cellStyle name="Output 6 2 3 17 2" xfId="42593" xr:uid="{00000000-0005-0000-0000-000063A60000}"/>
    <cellStyle name="Output 6 2 3 17 2 2" xfId="42594" xr:uid="{00000000-0005-0000-0000-000064A60000}"/>
    <cellStyle name="Output 6 2 3 17 3" xfId="42595" xr:uid="{00000000-0005-0000-0000-000065A60000}"/>
    <cellStyle name="Output 6 2 3 18" xfId="42596" xr:uid="{00000000-0005-0000-0000-000066A60000}"/>
    <cellStyle name="Output 6 2 3 18 2" xfId="42597" xr:uid="{00000000-0005-0000-0000-000067A60000}"/>
    <cellStyle name="Output 6 2 3 19" xfId="42598" xr:uid="{00000000-0005-0000-0000-000068A60000}"/>
    <cellStyle name="Output 6 2 3 2" xfId="42599" xr:uid="{00000000-0005-0000-0000-000069A60000}"/>
    <cellStyle name="Output 6 2 3 2 10" xfId="42600" xr:uid="{00000000-0005-0000-0000-00006AA60000}"/>
    <cellStyle name="Output 6 2 3 2 10 2" xfId="42601" xr:uid="{00000000-0005-0000-0000-00006BA60000}"/>
    <cellStyle name="Output 6 2 3 2 10 2 2" xfId="42602" xr:uid="{00000000-0005-0000-0000-00006CA60000}"/>
    <cellStyle name="Output 6 2 3 2 10 3" xfId="42603" xr:uid="{00000000-0005-0000-0000-00006DA60000}"/>
    <cellStyle name="Output 6 2 3 2 11" xfId="42604" xr:uid="{00000000-0005-0000-0000-00006EA60000}"/>
    <cellStyle name="Output 6 2 3 2 11 2" xfId="42605" xr:uid="{00000000-0005-0000-0000-00006FA60000}"/>
    <cellStyle name="Output 6 2 3 2 11 2 2" xfId="42606" xr:uid="{00000000-0005-0000-0000-000070A60000}"/>
    <cellStyle name="Output 6 2 3 2 11 3" xfId="42607" xr:uid="{00000000-0005-0000-0000-000071A60000}"/>
    <cellStyle name="Output 6 2 3 2 12" xfId="42608" xr:uid="{00000000-0005-0000-0000-000072A60000}"/>
    <cellStyle name="Output 6 2 3 2 12 2" xfId="42609" xr:uid="{00000000-0005-0000-0000-000073A60000}"/>
    <cellStyle name="Output 6 2 3 2 12 2 2" xfId="42610" xr:uid="{00000000-0005-0000-0000-000074A60000}"/>
    <cellStyle name="Output 6 2 3 2 12 3" xfId="42611" xr:uid="{00000000-0005-0000-0000-000075A60000}"/>
    <cellStyle name="Output 6 2 3 2 13" xfId="42612" xr:uid="{00000000-0005-0000-0000-000076A60000}"/>
    <cellStyle name="Output 6 2 3 2 13 2" xfId="42613" xr:uid="{00000000-0005-0000-0000-000077A60000}"/>
    <cellStyle name="Output 6 2 3 2 13 2 2" xfId="42614" xr:uid="{00000000-0005-0000-0000-000078A60000}"/>
    <cellStyle name="Output 6 2 3 2 13 3" xfId="42615" xr:uid="{00000000-0005-0000-0000-000079A60000}"/>
    <cellStyle name="Output 6 2 3 2 14" xfId="42616" xr:uid="{00000000-0005-0000-0000-00007AA60000}"/>
    <cellStyle name="Output 6 2 3 2 14 2" xfId="42617" xr:uid="{00000000-0005-0000-0000-00007BA60000}"/>
    <cellStyle name="Output 6 2 3 2 14 2 2" xfId="42618" xr:uid="{00000000-0005-0000-0000-00007CA60000}"/>
    <cellStyle name="Output 6 2 3 2 14 3" xfId="42619" xr:uid="{00000000-0005-0000-0000-00007DA60000}"/>
    <cellStyle name="Output 6 2 3 2 15" xfId="42620" xr:uid="{00000000-0005-0000-0000-00007EA60000}"/>
    <cellStyle name="Output 6 2 3 2 15 2" xfId="42621" xr:uid="{00000000-0005-0000-0000-00007FA60000}"/>
    <cellStyle name="Output 6 2 3 2 15 2 2" xfId="42622" xr:uid="{00000000-0005-0000-0000-000080A60000}"/>
    <cellStyle name="Output 6 2 3 2 15 3" xfId="42623" xr:uid="{00000000-0005-0000-0000-000081A60000}"/>
    <cellStyle name="Output 6 2 3 2 16" xfId="42624" xr:uid="{00000000-0005-0000-0000-000082A60000}"/>
    <cellStyle name="Output 6 2 3 2 16 2" xfId="42625" xr:uid="{00000000-0005-0000-0000-000083A60000}"/>
    <cellStyle name="Output 6 2 3 2 16 2 2" xfId="42626" xr:uid="{00000000-0005-0000-0000-000084A60000}"/>
    <cellStyle name="Output 6 2 3 2 16 3" xfId="42627" xr:uid="{00000000-0005-0000-0000-000085A60000}"/>
    <cellStyle name="Output 6 2 3 2 17" xfId="42628" xr:uid="{00000000-0005-0000-0000-000086A60000}"/>
    <cellStyle name="Output 6 2 3 2 17 2" xfId="42629" xr:uid="{00000000-0005-0000-0000-000087A60000}"/>
    <cellStyle name="Output 6 2 3 2 17 2 2" xfId="42630" xr:uid="{00000000-0005-0000-0000-000088A60000}"/>
    <cellStyle name="Output 6 2 3 2 17 3" xfId="42631" xr:uid="{00000000-0005-0000-0000-000089A60000}"/>
    <cellStyle name="Output 6 2 3 2 18" xfId="42632" xr:uid="{00000000-0005-0000-0000-00008AA60000}"/>
    <cellStyle name="Output 6 2 3 2 18 2" xfId="42633" xr:uid="{00000000-0005-0000-0000-00008BA60000}"/>
    <cellStyle name="Output 6 2 3 2 18 2 2" xfId="42634" xr:uid="{00000000-0005-0000-0000-00008CA60000}"/>
    <cellStyle name="Output 6 2 3 2 18 3" xfId="42635" xr:uid="{00000000-0005-0000-0000-00008DA60000}"/>
    <cellStyle name="Output 6 2 3 2 19" xfId="42636" xr:uid="{00000000-0005-0000-0000-00008EA60000}"/>
    <cellStyle name="Output 6 2 3 2 19 2" xfId="42637" xr:uid="{00000000-0005-0000-0000-00008FA60000}"/>
    <cellStyle name="Output 6 2 3 2 19 2 2" xfId="42638" xr:uid="{00000000-0005-0000-0000-000090A60000}"/>
    <cellStyle name="Output 6 2 3 2 19 3" xfId="42639" xr:uid="{00000000-0005-0000-0000-000091A60000}"/>
    <cellStyle name="Output 6 2 3 2 2" xfId="42640" xr:uid="{00000000-0005-0000-0000-000092A60000}"/>
    <cellStyle name="Output 6 2 3 2 2 2" xfId="42641" xr:uid="{00000000-0005-0000-0000-000093A60000}"/>
    <cellStyle name="Output 6 2 3 2 2 2 2" xfId="42642" xr:uid="{00000000-0005-0000-0000-000094A60000}"/>
    <cellStyle name="Output 6 2 3 2 2 3" xfId="42643" xr:uid="{00000000-0005-0000-0000-000095A60000}"/>
    <cellStyle name="Output 6 2 3 2 2 4" xfId="42644" xr:uid="{00000000-0005-0000-0000-000096A60000}"/>
    <cellStyle name="Output 6 2 3 2 20" xfId="42645" xr:uid="{00000000-0005-0000-0000-000097A60000}"/>
    <cellStyle name="Output 6 2 3 2 20 2" xfId="42646" xr:uid="{00000000-0005-0000-0000-000098A60000}"/>
    <cellStyle name="Output 6 2 3 2 20 2 2" xfId="42647" xr:uid="{00000000-0005-0000-0000-000099A60000}"/>
    <cellStyle name="Output 6 2 3 2 20 3" xfId="42648" xr:uid="{00000000-0005-0000-0000-00009AA60000}"/>
    <cellStyle name="Output 6 2 3 2 21" xfId="42649" xr:uid="{00000000-0005-0000-0000-00009BA60000}"/>
    <cellStyle name="Output 6 2 3 2 21 2" xfId="42650" xr:uid="{00000000-0005-0000-0000-00009CA60000}"/>
    <cellStyle name="Output 6 2 3 2 22" xfId="42651" xr:uid="{00000000-0005-0000-0000-00009DA60000}"/>
    <cellStyle name="Output 6 2 3 2 23" xfId="42652" xr:uid="{00000000-0005-0000-0000-00009EA60000}"/>
    <cellStyle name="Output 6 2 3 2 3" xfId="42653" xr:uid="{00000000-0005-0000-0000-00009FA60000}"/>
    <cellStyle name="Output 6 2 3 2 3 2" xfId="42654" xr:uid="{00000000-0005-0000-0000-0000A0A60000}"/>
    <cellStyle name="Output 6 2 3 2 3 2 2" xfId="42655" xr:uid="{00000000-0005-0000-0000-0000A1A60000}"/>
    <cellStyle name="Output 6 2 3 2 3 3" xfId="42656" xr:uid="{00000000-0005-0000-0000-0000A2A60000}"/>
    <cellStyle name="Output 6 2 3 2 3 4" xfId="42657" xr:uid="{00000000-0005-0000-0000-0000A3A60000}"/>
    <cellStyle name="Output 6 2 3 2 4" xfId="42658" xr:uid="{00000000-0005-0000-0000-0000A4A60000}"/>
    <cellStyle name="Output 6 2 3 2 4 2" xfId="42659" xr:uid="{00000000-0005-0000-0000-0000A5A60000}"/>
    <cellStyle name="Output 6 2 3 2 4 2 2" xfId="42660" xr:uid="{00000000-0005-0000-0000-0000A6A60000}"/>
    <cellStyle name="Output 6 2 3 2 4 3" xfId="42661" xr:uid="{00000000-0005-0000-0000-0000A7A60000}"/>
    <cellStyle name="Output 6 2 3 2 5" xfId="42662" xr:uid="{00000000-0005-0000-0000-0000A8A60000}"/>
    <cellStyle name="Output 6 2 3 2 5 2" xfId="42663" xr:uid="{00000000-0005-0000-0000-0000A9A60000}"/>
    <cellStyle name="Output 6 2 3 2 5 2 2" xfId="42664" xr:uid="{00000000-0005-0000-0000-0000AAA60000}"/>
    <cellStyle name="Output 6 2 3 2 5 3" xfId="42665" xr:uid="{00000000-0005-0000-0000-0000ABA60000}"/>
    <cellStyle name="Output 6 2 3 2 6" xfId="42666" xr:uid="{00000000-0005-0000-0000-0000ACA60000}"/>
    <cellStyle name="Output 6 2 3 2 6 2" xfId="42667" xr:uid="{00000000-0005-0000-0000-0000ADA60000}"/>
    <cellStyle name="Output 6 2 3 2 6 2 2" xfId="42668" xr:uid="{00000000-0005-0000-0000-0000AEA60000}"/>
    <cellStyle name="Output 6 2 3 2 6 3" xfId="42669" xr:uid="{00000000-0005-0000-0000-0000AFA60000}"/>
    <cellStyle name="Output 6 2 3 2 7" xfId="42670" xr:uid="{00000000-0005-0000-0000-0000B0A60000}"/>
    <cellStyle name="Output 6 2 3 2 7 2" xfId="42671" xr:uid="{00000000-0005-0000-0000-0000B1A60000}"/>
    <cellStyle name="Output 6 2 3 2 7 2 2" xfId="42672" xr:uid="{00000000-0005-0000-0000-0000B2A60000}"/>
    <cellStyle name="Output 6 2 3 2 7 3" xfId="42673" xr:uid="{00000000-0005-0000-0000-0000B3A60000}"/>
    <cellStyle name="Output 6 2 3 2 8" xfId="42674" xr:uid="{00000000-0005-0000-0000-0000B4A60000}"/>
    <cellStyle name="Output 6 2 3 2 8 2" xfId="42675" xr:uid="{00000000-0005-0000-0000-0000B5A60000}"/>
    <cellStyle name="Output 6 2 3 2 8 2 2" xfId="42676" xr:uid="{00000000-0005-0000-0000-0000B6A60000}"/>
    <cellStyle name="Output 6 2 3 2 8 3" xfId="42677" xr:uid="{00000000-0005-0000-0000-0000B7A60000}"/>
    <cellStyle name="Output 6 2 3 2 9" xfId="42678" xr:uid="{00000000-0005-0000-0000-0000B8A60000}"/>
    <cellStyle name="Output 6 2 3 2 9 2" xfId="42679" xr:uid="{00000000-0005-0000-0000-0000B9A60000}"/>
    <cellStyle name="Output 6 2 3 2 9 2 2" xfId="42680" xr:uid="{00000000-0005-0000-0000-0000BAA60000}"/>
    <cellStyle name="Output 6 2 3 2 9 3" xfId="42681" xr:uid="{00000000-0005-0000-0000-0000BBA60000}"/>
    <cellStyle name="Output 6 2 3 20" xfId="42682" xr:uid="{00000000-0005-0000-0000-0000BCA60000}"/>
    <cellStyle name="Output 6 2 3 3" xfId="42683" xr:uid="{00000000-0005-0000-0000-0000BDA60000}"/>
    <cellStyle name="Output 6 2 3 3 2" xfId="42684" xr:uid="{00000000-0005-0000-0000-0000BEA60000}"/>
    <cellStyle name="Output 6 2 3 3 2 2" xfId="42685" xr:uid="{00000000-0005-0000-0000-0000BFA60000}"/>
    <cellStyle name="Output 6 2 3 3 3" xfId="42686" xr:uid="{00000000-0005-0000-0000-0000C0A60000}"/>
    <cellStyle name="Output 6 2 3 3 4" xfId="42687" xr:uid="{00000000-0005-0000-0000-0000C1A60000}"/>
    <cellStyle name="Output 6 2 3 4" xfId="42688" xr:uid="{00000000-0005-0000-0000-0000C2A60000}"/>
    <cellStyle name="Output 6 2 3 4 2" xfId="42689" xr:uid="{00000000-0005-0000-0000-0000C3A60000}"/>
    <cellStyle name="Output 6 2 3 4 2 2" xfId="42690" xr:uid="{00000000-0005-0000-0000-0000C4A60000}"/>
    <cellStyle name="Output 6 2 3 4 3" xfId="42691" xr:uid="{00000000-0005-0000-0000-0000C5A60000}"/>
    <cellStyle name="Output 6 2 3 4 4" xfId="42692" xr:uid="{00000000-0005-0000-0000-0000C6A60000}"/>
    <cellStyle name="Output 6 2 3 5" xfId="42693" xr:uid="{00000000-0005-0000-0000-0000C7A60000}"/>
    <cellStyle name="Output 6 2 3 5 2" xfId="42694" xr:uid="{00000000-0005-0000-0000-0000C8A60000}"/>
    <cellStyle name="Output 6 2 3 5 2 2" xfId="42695" xr:uid="{00000000-0005-0000-0000-0000C9A60000}"/>
    <cellStyle name="Output 6 2 3 5 3" xfId="42696" xr:uid="{00000000-0005-0000-0000-0000CAA60000}"/>
    <cellStyle name="Output 6 2 3 6" xfId="42697" xr:uid="{00000000-0005-0000-0000-0000CBA60000}"/>
    <cellStyle name="Output 6 2 3 6 2" xfId="42698" xr:uid="{00000000-0005-0000-0000-0000CCA60000}"/>
    <cellStyle name="Output 6 2 3 6 2 2" xfId="42699" xr:uid="{00000000-0005-0000-0000-0000CDA60000}"/>
    <cellStyle name="Output 6 2 3 6 3" xfId="42700" xr:uid="{00000000-0005-0000-0000-0000CEA60000}"/>
    <cellStyle name="Output 6 2 3 7" xfId="42701" xr:uid="{00000000-0005-0000-0000-0000CFA60000}"/>
    <cellStyle name="Output 6 2 3 7 2" xfId="42702" xr:uid="{00000000-0005-0000-0000-0000D0A60000}"/>
    <cellStyle name="Output 6 2 3 7 2 2" xfId="42703" xr:uid="{00000000-0005-0000-0000-0000D1A60000}"/>
    <cellStyle name="Output 6 2 3 7 3" xfId="42704" xr:uid="{00000000-0005-0000-0000-0000D2A60000}"/>
    <cellStyle name="Output 6 2 3 8" xfId="42705" xr:uid="{00000000-0005-0000-0000-0000D3A60000}"/>
    <cellStyle name="Output 6 2 3 8 2" xfId="42706" xr:uid="{00000000-0005-0000-0000-0000D4A60000}"/>
    <cellStyle name="Output 6 2 3 8 2 2" xfId="42707" xr:uid="{00000000-0005-0000-0000-0000D5A60000}"/>
    <cellStyle name="Output 6 2 3 8 3" xfId="42708" xr:uid="{00000000-0005-0000-0000-0000D6A60000}"/>
    <cellStyle name="Output 6 2 3 9" xfId="42709" xr:uid="{00000000-0005-0000-0000-0000D7A60000}"/>
    <cellStyle name="Output 6 2 3 9 2" xfId="42710" xr:uid="{00000000-0005-0000-0000-0000D8A60000}"/>
    <cellStyle name="Output 6 2 3 9 2 2" xfId="42711" xr:uid="{00000000-0005-0000-0000-0000D9A60000}"/>
    <cellStyle name="Output 6 2 3 9 3" xfId="42712" xr:uid="{00000000-0005-0000-0000-0000DAA60000}"/>
    <cellStyle name="Output 6 2 4" xfId="42713" xr:uid="{00000000-0005-0000-0000-0000DBA60000}"/>
    <cellStyle name="Output 6 2 4 10" xfId="42714" xr:uid="{00000000-0005-0000-0000-0000DCA60000}"/>
    <cellStyle name="Output 6 2 4 10 2" xfId="42715" xr:uid="{00000000-0005-0000-0000-0000DDA60000}"/>
    <cellStyle name="Output 6 2 4 10 2 2" xfId="42716" xr:uid="{00000000-0005-0000-0000-0000DEA60000}"/>
    <cellStyle name="Output 6 2 4 10 3" xfId="42717" xr:uid="{00000000-0005-0000-0000-0000DFA60000}"/>
    <cellStyle name="Output 6 2 4 11" xfId="42718" xr:uid="{00000000-0005-0000-0000-0000E0A60000}"/>
    <cellStyle name="Output 6 2 4 11 2" xfId="42719" xr:uid="{00000000-0005-0000-0000-0000E1A60000}"/>
    <cellStyle name="Output 6 2 4 11 2 2" xfId="42720" xr:uid="{00000000-0005-0000-0000-0000E2A60000}"/>
    <cellStyle name="Output 6 2 4 11 3" xfId="42721" xr:uid="{00000000-0005-0000-0000-0000E3A60000}"/>
    <cellStyle name="Output 6 2 4 12" xfId="42722" xr:uid="{00000000-0005-0000-0000-0000E4A60000}"/>
    <cellStyle name="Output 6 2 4 12 2" xfId="42723" xr:uid="{00000000-0005-0000-0000-0000E5A60000}"/>
    <cellStyle name="Output 6 2 4 12 2 2" xfId="42724" xr:uid="{00000000-0005-0000-0000-0000E6A60000}"/>
    <cellStyle name="Output 6 2 4 12 3" xfId="42725" xr:uid="{00000000-0005-0000-0000-0000E7A60000}"/>
    <cellStyle name="Output 6 2 4 13" xfId="42726" xr:uid="{00000000-0005-0000-0000-0000E8A60000}"/>
    <cellStyle name="Output 6 2 4 13 2" xfId="42727" xr:uid="{00000000-0005-0000-0000-0000E9A60000}"/>
    <cellStyle name="Output 6 2 4 13 2 2" xfId="42728" xr:uid="{00000000-0005-0000-0000-0000EAA60000}"/>
    <cellStyle name="Output 6 2 4 13 3" xfId="42729" xr:uid="{00000000-0005-0000-0000-0000EBA60000}"/>
    <cellStyle name="Output 6 2 4 14" xfId="42730" xr:uid="{00000000-0005-0000-0000-0000ECA60000}"/>
    <cellStyle name="Output 6 2 4 14 2" xfId="42731" xr:uid="{00000000-0005-0000-0000-0000EDA60000}"/>
    <cellStyle name="Output 6 2 4 14 2 2" xfId="42732" xr:uid="{00000000-0005-0000-0000-0000EEA60000}"/>
    <cellStyle name="Output 6 2 4 14 3" xfId="42733" xr:uid="{00000000-0005-0000-0000-0000EFA60000}"/>
    <cellStyle name="Output 6 2 4 15" xfId="42734" xr:uid="{00000000-0005-0000-0000-0000F0A60000}"/>
    <cellStyle name="Output 6 2 4 15 2" xfId="42735" xr:uid="{00000000-0005-0000-0000-0000F1A60000}"/>
    <cellStyle name="Output 6 2 4 15 2 2" xfId="42736" xr:uid="{00000000-0005-0000-0000-0000F2A60000}"/>
    <cellStyle name="Output 6 2 4 15 3" xfId="42737" xr:uid="{00000000-0005-0000-0000-0000F3A60000}"/>
    <cellStyle name="Output 6 2 4 16" xfId="42738" xr:uid="{00000000-0005-0000-0000-0000F4A60000}"/>
    <cellStyle name="Output 6 2 4 16 2" xfId="42739" xr:uid="{00000000-0005-0000-0000-0000F5A60000}"/>
    <cellStyle name="Output 6 2 4 16 2 2" xfId="42740" xr:uid="{00000000-0005-0000-0000-0000F6A60000}"/>
    <cellStyle name="Output 6 2 4 16 3" xfId="42741" xr:uid="{00000000-0005-0000-0000-0000F7A60000}"/>
    <cellStyle name="Output 6 2 4 17" xfId="42742" xr:uid="{00000000-0005-0000-0000-0000F8A60000}"/>
    <cellStyle name="Output 6 2 4 17 2" xfId="42743" xr:uid="{00000000-0005-0000-0000-0000F9A60000}"/>
    <cellStyle name="Output 6 2 4 17 2 2" xfId="42744" xr:uid="{00000000-0005-0000-0000-0000FAA60000}"/>
    <cellStyle name="Output 6 2 4 17 3" xfId="42745" xr:uid="{00000000-0005-0000-0000-0000FBA60000}"/>
    <cellStyle name="Output 6 2 4 18" xfId="42746" xr:uid="{00000000-0005-0000-0000-0000FCA60000}"/>
    <cellStyle name="Output 6 2 4 18 2" xfId="42747" xr:uid="{00000000-0005-0000-0000-0000FDA60000}"/>
    <cellStyle name="Output 6 2 4 18 2 2" xfId="42748" xr:uid="{00000000-0005-0000-0000-0000FEA60000}"/>
    <cellStyle name="Output 6 2 4 18 3" xfId="42749" xr:uid="{00000000-0005-0000-0000-0000FFA60000}"/>
    <cellStyle name="Output 6 2 4 19" xfId="42750" xr:uid="{00000000-0005-0000-0000-000000A70000}"/>
    <cellStyle name="Output 6 2 4 19 2" xfId="42751" xr:uid="{00000000-0005-0000-0000-000001A70000}"/>
    <cellStyle name="Output 6 2 4 19 2 2" xfId="42752" xr:uid="{00000000-0005-0000-0000-000002A70000}"/>
    <cellStyle name="Output 6 2 4 19 3" xfId="42753" xr:uid="{00000000-0005-0000-0000-000003A70000}"/>
    <cellStyle name="Output 6 2 4 2" xfId="42754" xr:uid="{00000000-0005-0000-0000-000004A70000}"/>
    <cellStyle name="Output 6 2 4 2 10" xfId="42755" xr:uid="{00000000-0005-0000-0000-000005A70000}"/>
    <cellStyle name="Output 6 2 4 2 10 2" xfId="42756" xr:uid="{00000000-0005-0000-0000-000006A70000}"/>
    <cellStyle name="Output 6 2 4 2 10 2 2" xfId="42757" xr:uid="{00000000-0005-0000-0000-000007A70000}"/>
    <cellStyle name="Output 6 2 4 2 10 3" xfId="42758" xr:uid="{00000000-0005-0000-0000-000008A70000}"/>
    <cellStyle name="Output 6 2 4 2 11" xfId="42759" xr:uid="{00000000-0005-0000-0000-000009A70000}"/>
    <cellStyle name="Output 6 2 4 2 11 2" xfId="42760" xr:uid="{00000000-0005-0000-0000-00000AA70000}"/>
    <cellStyle name="Output 6 2 4 2 11 2 2" xfId="42761" xr:uid="{00000000-0005-0000-0000-00000BA70000}"/>
    <cellStyle name="Output 6 2 4 2 11 3" xfId="42762" xr:uid="{00000000-0005-0000-0000-00000CA70000}"/>
    <cellStyle name="Output 6 2 4 2 12" xfId="42763" xr:uid="{00000000-0005-0000-0000-00000DA70000}"/>
    <cellStyle name="Output 6 2 4 2 12 2" xfId="42764" xr:uid="{00000000-0005-0000-0000-00000EA70000}"/>
    <cellStyle name="Output 6 2 4 2 12 2 2" xfId="42765" xr:uid="{00000000-0005-0000-0000-00000FA70000}"/>
    <cellStyle name="Output 6 2 4 2 12 3" xfId="42766" xr:uid="{00000000-0005-0000-0000-000010A70000}"/>
    <cellStyle name="Output 6 2 4 2 13" xfId="42767" xr:uid="{00000000-0005-0000-0000-000011A70000}"/>
    <cellStyle name="Output 6 2 4 2 13 2" xfId="42768" xr:uid="{00000000-0005-0000-0000-000012A70000}"/>
    <cellStyle name="Output 6 2 4 2 13 2 2" xfId="42769" xr:uid="{00000000-0005-0000-0000-000013A70000}"/>
    <cellStyle name="Output 6 2 4 2 13 3" xfId="42770" xr:uid="{00000000-0005-0000-0000-000014A70000}"/>
    <cellStyle name="Output 6 2 4 2 14" xfId="42771" xr:uid="{00000000-0005-0000-0000-000015A70000}"/>
    <cellStyle name="Output 6 2 4 2 14 2" xfId="42772" xr:uid="{00000000-0005-0000-0000-000016A70000}"/>
    <cellStyle name="Output 6 2 4 2 14 2 2" xfId="42773" xr:uid="{00000000-0005-0000-0000-000017A70000}"/>
    <cellStyle name="Output 6 2 4 2 14 3" xfId="42774" xr:uid="{00000000-0005-0000-0000-000018A70000}"/>
    <cellStyle name="Output 6 2 4 2 15" xfId="42775" xr:uid="{00000000-0005-0000-0000-000019A70000}"/>
    <cellStyle name="Output 6 2 4 2 15 2" xfId="42776" xr:uid="{00000000-0005-0000-0000-00001AA70000}"/>
    <cellStyle name="Output 6 2 4 2 15 2 2" xfId="42777" xr:uid="{00000000-0005-0000-0000-00001BA70000}"/>
    <cellStyle name="Output 6 2 4 2 15 3" xfId="42778" xr:uid="{00000000-0005-0000-0000-00001CA70000}"/>
    <cellStyle name="Output 6 2 4 2 16" xfId="42779" xr:uid="{00000000-0005-0000-0000-00001DA70000}"/>
    <cellStyle name="Output 6 2 4 2 16 2" xfId="42780" xr:uid="{00000000-0005-0000-0000-00001EA70000}"/>
    <cellStyle name="Output 6 2 4 2 16 2 2" xfId="42781" xr:uid="{00000000-0005-0000-0000-00001FA70000}"/>
    <cellStyle name="Output 6 2 4 2 16 3" xfId="42782" xr:uid="{00000000-0005-0000-0000-000020A70000}"/>
    <cellStyle name="Output 6 2 4 2 17" xfId="42783" xr:uid="{00000000-0005-0000-0000-000021A70000}"/>
    <cellStyle name="Output 6 2 4 2 17 2" xfId="42784" xr:uid="{00000000-0005-0000-0000-000022A70000}"/>
    <cellStyle name="Output 6 2 4 2 17 2 2" xfId="42785" xr:uid="{00000000-0005-0000-0000-000023A70000}"/>
    <cellStyle name="Output 6 2 4 2 17 3" xfId="42786" xr:uid="{00000000-0005-0000-0000-000024A70000}"/>
    <cellStyle name="Output 6 2 4 2 18" xfId="42787" xr:uid="{00000000-0005-0000-0000-000025A70000}"/>
    <cellStyle name="Output 6 2 4 2 18 2" xfId="42788" xr:uid="{00000000-0005-0000-0000-000026A70000}"/>
    <cellStyle name="Output 6 2 4 2 18 2 2" xfId="42789" xr:uid="{00000000-0005-0000-0000-000027A70000}"/>
    <cellStyle name="Output 6 2 4 2 18 3" xfId="42790" xr:uid="{00000000-0005-0000-0000-000028A70000}"/>
    <cellStyle name="Output 6 2 4 2 19" xfId="42791" xr:uid="{00000000-0005-0000-0000-000029A70000}"/>
    <cellStyle name="Output 6 2 4 2 19 2" xfId="42792" xr:uid="{00000000-0005-0000-0000-00002AA70000}"/>
    <cellStyle name="Output 6 2 4 2 19 2 2" xfId="42793" xr:uid="{00000000-0005-0000-0000-00002BA70000}"/>
    <cellStyle name="Output 6 2 4 2 19 3" xfId="42794" xr:uid="{00000000-0005-0000-0000-00002CA70000}"/>
    <cellStyle name="Output 6 2 4 2 2" xfId="42795" xr:uid="{00000000-0005-0000-0000-00002DA70000}"/>
    <cellStyle name="Output 6 2 4 2 2 2" xfId="42796" xr:uid="{00000000-0005-0000-0000-00002EA70000}"/>
    <cellStyle name="Output 6 2 4 2 2 2 2" xfId="42797" xr:uid="{00000000-0005-0000-0000-00002FA70000}"/>
    <cellStyle name="Output 6 2 4 2 2 3" xfId="42798" xr:uid="{00000000-0005-0000-0000-000030A70000}"/>
    <cellStyle name="Output 6 2 4 2 2 4" xfId="42799" xr:uid="{00000000-0005-0000-0000-000031A70000}"/>
    <cellStyle name="Output 6 2 4 2 20" xfId="42800" xr:uid="{00000000-0005-0000-0000-000032A70000}"/>
    <cellStyle name="Output 6 2 4 2 20 2" xfId="42801" xr:uid="{00000000-0005-0000-0000-000033A70000}"/>
    <cellStyle name="Output 6 2 4 2 20 2 2" xfId="42802" xr:uid="{00000000-0005-0000-0000-000034A70000}"/>
    <cellStyle name="Output 6 2 4 2 20 3" xfId="42803" xr:uid="{00000000-0005-0000-0000-000035A70000}"/>
    <cellStyle name="Output 6 2 4 2 21" xfId="42804" xr:uid="{00000000-0005-0000-0000-000036A70000}"/>
    <cellStyle name="Output 6 2 4 2 21 2" xfId="42805" xr:uid="{00000000-0005-0000-0000-000037A70000}"/>
    <cellStyle name="Output 6 2 4 2 22" xfId="42806" xr:uid="{00000000-0005-0000-0000-000038A70000}"/>
    <cellStyle name="Output 6 2 4 2 23" xfId="42807" xr:uid="{00000000-0005-0000-0000-000039A70000}"/>
    <cellStyle name="Output 6 2 4 2 3" xfId="42808" xr:uid="{00000000-0005-0000-0000-00003AA70000}"/>
    <cellStyle name="Output 6 2 4 2 3 2" xfId="42809" xr:uid="{00000000-0005-0000-0000-00003BA70000}"/>
    <cellStyle name="Output 6 2 4 2 3 2 2" xfId="42810" xr:uid="{00000000-0005-0000-0000-00003CA70000}"/>
    <cellStyle name="Output 6 2 4 2 3 3" xfId="42811" xr:uid="{00000000-0005-0000-0000-00003DA70000}"/>
    <cellStyle name="Output 6 2 4 2 4" xfId="42812" xr:uid="{00000000-0005-0000-0000-00003EA70000}"/>
    <cellStyle name="Output 6 2 4 2 4 2" xfId="42813" xr:uid="{00000000-0005-0000-0000-00003FA70000}"/>
    <cellStyle name="Output 6 2 4 2 4 2 2" xfId="42814" xr:uid="{00000000-0005-0000-0000-000040A70000}"/>
    <cellStyle name="Output 6 2 4 2 4 3" xfId="42815" xr:uid="{00000000-0005-0000-0000-000041A70000}"/>
    <cellStyle name="Output 6 2 4 2 5" xfId="42816" xr:uid="{00000000-0005-0000-0000-000042A70000}"/>
    <cellStyle name="Output 6 2 4 2 5 2" xfId="42817" xr:uid="{00000000-0005-0000-0000-000043A70000}"/>
    <cellStyle name="Output 6 2 4 2 5 2 2" xfId="42818" xr:uid="{00000000-0005-0000-0000-000044A70000}"/>
    <cellStyle name="Output 6 2 4 2 5 3" xfId="42819" xr:uid="{00000000-0005-0000-0000-000045A70000}"/>
    <cellStyle name="Output 6 2 4 2 6" xfId="42820" xr:uid="{00000000-0005-0000-0000-000046A70000}"/>
    <cellStyle name="Output 6 2 4 2 6 2" xfId="42821" xr:uid="{00000000-0005-0000-0000-000047A70000}"/>
    <cellStyle name="Output 6 2 4 2 6 2 2" xfId="42822" xr:uid="{00000000-0005-0000-0000-000048A70000}"/>
    <cellStyle name="Output 6 2 4 2 6 3" xfId="42823" xr:uid="{00000000-0005-0000-0000-000049A70000}"/>
    <cellStyle name="Output 6 2 4 2 7" xfId="42824" xr:uid="{00000000-0005-0000-0000-00004AA70000}"/>
    <cellStyle name="Output 6 2 4 2 7 2" xfId="42825" xr:uid="{00000000-0005-0000-0000-00004BA70000}"/>
    <cellStyle name="Output 6 2 4 2 7 2 2" xfId="42826" xr:uid="{00000000-0005-0000-0000-00004CA70000}"/>
    <cellStyle name="Output 6 2 4 2 7 3" xfId="42827" xr:uid="{00000000-0005-0000-0000-00004DA70000}"/>
    <cellStyle name="Output 6 2 4 2 8" xfId="42828" xr:uid="{00000000-0005-0000-0000-00004EA70000}"/>
    <cellStyle name="Output 6 2 4 2 8 2" xfId="42829" xr:uid="{00000000-0005-0000-0000-00004FA70000}"/>
    <cellStyle name="Output 6 2 4 2 8 2 2" xfId="42830" xr:uid="{00000000-0005-0000-0000-000050A70000}"/>
    <cellStyle name="Output 6 2 4 2 8 3" xfId="42831" xr:uid="{00000000-0005-0000-0000-000051A70000}"/>
    <cellStyle name="Output 6 2 4 2 9" xfId="42832" xr:uid="{00000000-0005-0000-0000-000052A70000}"/>
    <cellStyle name="Output 6 2 4 2 9 2" xfId="42833" xr:uid="{00000000-0005-0000-0000-000053A70000}"/>
    <cellStyle name="Output 6 2 4 2 9 2 2" xfId="42834" xr:uid="{00000000-0005-0000-0000-000054A70000}"/>
    <cellStyle name="Output 6 2 4 2 9 3" xfId="42835" xr:uid="{00000000-0005-0000-0000-000055A70000}"/>
    <cellStyle name="Output 6 2 4 20" xfId="42836" xr:uid="{00000000-0005-0000-0000-000056A70000}"/>
    <cellStyle name="Output 6 2 4 20 2" xfId="42837" xr:uid="{00000000-0005-0000-0000-000057A70000}"/>
    <cellStyle name="Output 6 2 4 20 2 2" xfId="42838" xr:uid="{00000000-0005-0000-0000-000058A70000}"/>
    <cellStyle name="Output 6 2 4 20 3" xfId="42839" xr:uid="{00000000-0005-0000-0000-000059A70000}"/>
    <cellStyle name="Output 6 2 4 21" xfId="42840" xr:uid="{00000000-0005-0000-0000-00005AA70000}"/>
    <cellStyle name="Output 6 2 4 21 2" xfId="42841" xr:uid="{00000000-0005-0000-0000-00005BA70000}"/>
    <cellStyle name="Output 6 2 4 21 2 2" xfId="42842" xr:uid="{00000000-0005-0000-0000-00005CA70000}"/>
    <cellStyle name="Output 6 2 4 21 3" xfId="42843" xr:uid="{00000000-0005-0000-0000-00005DA70000}"/>
    <cellStyle name="Output 6 2 4 22" xfId="42844" xr:uid="{00000000-0005-0000-0000-00005EA70000}"/>
    <cellStyle name="Output 6 2 4 22 2" xfId="42845" xr:uid="{00000000-0005-0000-0000-00005FA70000}"/>
    <cellStyle name="Output 6 2 4 23" xfId="42846" xr:uid="{00000000-0005-0000-0000-000060A70000}"/>
    <cellStyle name="Output 6 2 4 24" xfId="42847" xr:uid="{00000000-0005-0000-0000-000061A70000}"/>
    <cellStyle name="Output 6 2 4 3" xfId="42848" xr:uid="{00000000-0005-0000-0000-000062A70000}"/>
    <cellStyle name="Output 6 2 4 3 2" xfId="42849" xr:uid="{00000000-0005-0000-0000-000063A70000}"/>
    <cellStyle name="Output 6 2 4 3 2 2" xfId="42850" xr:uid="{00000000-0005-0000-0000-000064A70000}"/>
    <cellStyle name="Output 6 2 4 3 3" xfId="42851" xr:uid="{00000000-0005-0000-0000-000065A70000}"/>
    <cellStyle name="Output 6 2 4 3 4" xfId="42852" xr:uid="{00000000-0005-0000-0000-000066A70000}"/>
    <cellStyle name="Output 6 2 4 4" xfId="42853" xr:uid="{00000000-0005-0000-0000-000067A70000}"/>
    <cellStyle name="Output 6 2 4 4 2" xfId="42854" xr:uid="{00000000-0005-0000-0000-000068A70000}"/>
    <cellStyle name="Output 6 2 4 4 2 2" xfId="42855" xr:uid="{00000000-0005-0000-0000-000069A70000}"/>
    <cellStyle name="Output 6 2 4 4 3" xfId="42856" xr:uid="{00000000-0005-0000-0000-00006AA70000}"/>
    <cellStyle name="Output 6 2 4 4 4" xfId="42857" xr:uid="{00000000-0005-0000-0000-00006BA70000}"/>
    <cellStyle name="Output 6 2 4 5" xfId="42858" xr:uid="{00000000-0005-0000-0000-00006CA70000}"/>
    <cellStyle name="Output 6 2 4 5 2" xfId="42859" xr:uid="{00000000-0005-0000-0000-00006DA70000}"/>
    <cellStyle name="Output 6 2 4 5 2 2" xfId="42860" xr:uid="{00000000-0005-0000-0000-00006EA70000}"/>
    <cellStyle name="Output 6 2 4 5 3" xfId="42861" xr:uid="{00000000-0005-0000-0000-00006FA70000}"/>
    <cellStyle name="Output 6 2 4 6" xfId="42862" xr:uid="{00000000-0005-0000-0000-000070A70000}"/>
    <cellStyle name="Output 6 2 4 6 2" xfId="42863" xr:uid="{00000000-0005-0000-0000-000071A70000}"/>
    <cellStyle name="Output 6 2 4 6 2 2" xfId="42864" xr:uid="{00000000-0005-0000-0000-000072A70000}"/>
    <cellStyle name="Output 6 2 4 6 3" xfId="42865" xr:uid="{00000000-0005-0000-0000-000073A70000}"/>
    <cellStyle name="Output 6 2 4 7" xfId="42866" xr:uid="{00000000-0005-0000-0000-000074A70000}"/>
    <cellStyle name="Output 6 2 4 7 2" xfId="42867" xr:uid="{00000000-0005-0000-0000-000075A70000}"/>
    <cellStyle name="Output 6 2 4 7 2 2" xfId="42868" xr:uid="{00000000-0005-0000-0000-000076A70000}"/>
    <cellStyle name="Output 6 2 4 7 3" xfId="42869" xr:uid="{00000000-0005-0000-0000-000077A70000}"/>
    <cellStyle name="Output 6 2 4 8" xfId="42870" xr:uid="{00000000-0005-0000-0000-000078A70000}"/>
    <cellStyle name="Output 6 2 4 8 2" xfId="42871" xr:uid="{00000000-0005-0000-0000-000079A70000}"/>
    <cellStyle name="Output 6 2 4 8 2 2" xfId="42872" xr:uid="{00000000-0005-0000-0000-00007AA70000}"/>
    <cellStyle name="Output 6 2 4 8 3" xfId="42873" xr:uid="{00000000-0005-0000-0000-00007BA70000}"/>
    <cellStyle name="Output 6 2 4 9" xfId="42874" xr:uid="{00000000-0005-0000-0000-00007CA70000}"/>
    <cellStyle name="Output 6 2 4 9 2" xfId="42875" xr:uid="{00000000-0005-0000-0000-00007DA70000}"/>
    <cellStyle name="Output 6 2 4 9 2 2" xfId="42876" xr:uid="{00000000-0005-0000-0000-00007EA70000}"/>
    <cellStyle name="Output 6 2 4 9 3" xfId="42877" xr:uid="{00000000-0005-0000-0000-00007FA70000}"/>
    <cellStyle name="Output 6 2 5" xfId="42878" xr:uid="{00000000-0005-0000-0000-000080A70000}"/>
    <cellStyle name="Output 6 2 5 10" xfId="42879" xr:uid="{00000000-0005-0000-0000-000081A70000}"/>
    <cellStyle name="Output 6 2 5 10 2" xfId="42880" xr:uid="{00000000-0005-0000-0000-000082A70000}"/>
    <cellStyle name="Output 6 2 5 10 2 2" xfId="42881" xr:uid="{00000000-0005-0000-0000-000083A70000}"/>
    <cellStyle name="Output 6 2 5 10 3" xfId="42882" xr:uid="{00000000-0005-0000-0000-000084A70000}"/>
    <cellStyle name="Output 6 2 5 11" xfId="42883" xr:uid="{00000000-0005-0000-0000-000085A70000}"/>
    <cellStyle name="Output 6 2 5 11 2" xfId="42884" xr:uid="{00000000-0005-0000-0000-000086A70000}"/>
    <cellStyle name="Output 6 2 5 11 2 2" xfId="42885" xr:uid="{00000000-0005-0000-0000-000087A70000}"/>
    <cellStyle name="Output 6 2 5 11 3" xfId="42886" xr:uid="{00000000-0005-0000-0000-000088A70000}"/>
    <cellStyle name="Output 6 2 5 12" xfId="42887" xr:uid="{00000000-0005-0000-0000-000089A70000}"/>
    <cellStyle name="Output 6 2 5 12 2" xfId="42888" xr:uid="{00000000-0005-0000-0000-00008AA70000}"/>
    <cellStyle name="Output 6 2 5 12 2 2" xfId="42889" xr:uid="{00000000-0005-0000-0000-00008BA70000}"/>
    <cellStyle name="Output 6 2 5 12 3" xfId="42890" xr:uid="{00000000-0005-0000-0000-00008CA70000}"/>
    <cellStyle name="Output 6 2 5 13" xfId="42891" xr:uid="{00000000-0005-0000-0000-00008DA70000}"/>
    <cellStyle name="Output 6 2 5 13 2" xfId="42892" xr:uid="{00000000-0005-0000-0000-00008EA70000}"/>
    <cellStyle name="Output 6 2 5 13 2 2" xfId="42893" xr:uid="{00000000-0005-0000-0000-00008FA70000}"/>
    <cellStyle name="Output 6 2 5 13 3" xfId="42894" xr:uid="{00000000-0005-0000-0000-000090A70000}"/>
    <cellStyle name="Output 6 2 5 14" xfId="42895" xr:uid="{00000000-0005-0000-0000-000091A70000}"/>
    <cellStyle name="Output 6 2 5 14 2" xfId="42896" xr:uid="{00000000-0005-0000-0000-000092A70000}"/>
    <cellStyle name="Output 6 2 5 14 2 2" xfId="42897" xr:uid="{00000000-0005-0000-0000-000093A70000}"/>
    <cellStyle name="Output 6 2 5 14 3" xfId="42898" xr:uid="{00000000-0005-0000-0000-000094A70000}"/>
    <cellStyle name="Output 6 2 5 15" xfId="42899" xr:uid="{00000000-0005-0000-0000-000095A70000}"/>
    <cellStyle name="Output 6 2 5 15 2" xfId="42900" xr:uid="{00000000-0005-0000-0000-000096A70000}"/>
    <cellStyle name="Output 6 2 5 15 2 2" xfId="42901" xr:uid="{00000000-0005-0000-0000-000097A70000}"/>
    <cellStyle name="Output 6 2 5 15 3" xfId="42902" xr:uid="{00000000-0005-0000-0000-000098A70000}"/>
    <cellStyle name="Output 6 2 5 16" xfId="42903" xr:uid="{00000000-0005-0000-0000-000099A70000}"/>
    <cellStyle name="Output 6 2 5 16 2" xfId="42904" xr:uid="{00000000-0005-0000-0000-00009AA70000}"/>
    <cellStyle name="Output 6 2 5 16 2 2" xfId="42905" xr:uid="{00000000-0005-0000-0000-00009BA70000}"/>
    <cellStyle name="Output 6 2 5 16 3" xfId="42906" xr:uid="{00000000-0005-0000-0000-00009CA70000}"/>
    <cellStyle name="Output 6 2 5 17" xfId="42907" xr:uid="{00000000-0005-0000-0000-00009DA70000}"/>
    <cellStyle name="Output 6 2 5 17 2" xfId="42908" xr:uid="{00000000-0005-0000-0000-00009EA70000}"/>
    <cellStyle name="Output 6 2 5 17 2 2" xfId="42909" xr:uid="{00000000-0005-0000-0000-00009FA70000}"/>
    <cellStyle name="Output 6 2 5 17 3" xfId="42910" xr:uid="{00000000-0005-0000-0000-0000A0A70000}"/>
    <cellStyle name="Output 6 2 5 18" xfId="42911" xr:uid="{00000000-0005-0000-0000-0000A1A70000}"/>
    <cellStyle name="Output 6 2 5 18 2" xfId="42912" xr:uid="{00000000-0005-0000-0000-0000A2A70000}"/>
    <cellStyle name="Output 6 2 5 18 2 2" xfId="42913" xr:uid="{00000000-0005-0000-0000-0000A3A70000}"/>
    <cellStyle name="Output 6 2 5 18 3" xfId="42914" xr:uid="{00000000-0005-0000-0000-0000A4A70000}"/>
    <cellStyle name="Output 6 2 5 19" xfId="42915" xr:uid="{00000000-0005-0000-0000-0000A5A70000}"/>
    <cellStyle name="Output 6 2 5 19 2" xfId="42916" xr:uid="{00000000-0005-0000-0000-0000A6A70000}"/>
    <cellStyle name="Output 6 2 5 19 2 2" xfId="42917" xr:uid="{00000000-0005-0000-0000-0000A7A70000}"/>
    <cellStyle name="Output 6 2 5 19 3" xfId="42918" xr:uid="{00000000-0005-0000-0000-0000A8A70000}"/>
    <cellStyle name="Output 6 2 5 2" xfId="42919" xr:uid="{00000000-0005-0000-0000-0000A9A70000}"/>
    <cellStyle name="Output 6 2 5 2 2" xfId="42920" xr:uid="{00000000-0005-0000-0000-0000AAA70000}"/>
    <cellStyle name="Output 6 2 5 2 2 2" xfId="42921" xr:uid="{00000000-0005-0000-0000-0000ABA70000}"/>
    <cellStyle name="Output 6 2 5 2 3" xfId="42922" xr:uid="{00000000-0005-0000-0000-0000ACA70000}"/>
    <cellStyle name="Output 6 2 5 2 4" xfId="42923" xr:uid="{00000000-0005-0000-0000-0000ADA70000}"/>
    <cellStyle name="Output 6 2 5 20" xfId="42924" xr:uid="{00000000-0005-0000-0000-0000AEA70000}"/>
    <cellStyle name="Output 6 2 5 20 2" xfId="42925" xr:uid="{00000000-0005-0000-0000-0000AFA70000}"/>
    <cellStyle name="Output 6 2 5 20 2 2" xfId="42926" xr:uid="{00000000-0005-0000-0000-0000B0A70000}"/>
    <cellStyle name="Output 6 2 5 20 3" xfId="42927" xr:uid="{00000000-0005-0000-0000-0000B1A70000}"/>
    <cellStyle name="Output 6 2 5 21" xfId="42928" xr:uid="{00000000-0005-0000-0000-0000B2A70000}"/>
    <cellStyle name="Output 6 2 5 21 2" xfId="42929" xr:uid="{00000000-0005-0000-0000-0000B3A70000}"/>
    <cellStyle name="Output 6 2 5 22" xfId="42930" xr:uid="{00000000-0005-0000-0000-0000B4A70000}"/>
    <cellStyle name="Output 6 2 5 23" xfId="42931" xr:uid="{00000000-0005-0000-0000-0000B5A70000}"/>
    <cellStyle name="Output 6 2 5 3" xfId="42932" xr:uid="{00000000-0005-0000-0000-0000B6A70000}"/>
    <cellStyle name="Output 6 2 5 3 2" xfId="42933" xr:uid="{00000000-0005-0000-0000-0000B7A70000}"/>
    <cellStyle name="Output 6 2 5 3 2 2" xfId="42934" xr:uid="{00000000-0005-0000-0000-0000B8A70000}"/>
    <cellStyle name="Output 6 2 5 3 3" xfId="42935" xr:uid="{00000000-0005-0000-0000-0000B9A70000}"/>
    <cellStyle name="Output 6 2 5 4" xfId="42936" xr:uid="{00000000-0005-0000-0000-0000BAA70000}"/>
    <cellStyle name="Output 6 2 5 4 2" xfId="42937" xr:uid="{00000000-0005-0000-0000-0000BBA70000}"/>
    <cellStyle name="Output 6 2 5 4 2 2" xfId="42938" xr:uid="{00000000-0005-0000-0000-0000BCA70000}"/>
    <cellStyle name="Output 6 2 5 4 3" xfId="42939" xr:uid="{00000000-0005-0000-0000-0000BDA70000}"/>
    <cellStyle name="Output 6 2 5 5" xfId="42940" xr:uid="{00000000-0005-0000-0000-0000BEA70000}"/>
    <cellStyle name="Output 6 2 5 5 2" xfId="42941" xr:uid="{00000000-0005-0000-0000-0000BFA70000}"/>
    <cellStyle name="Output 6 2 5 5 2 2" xfId="42942" xr:uid="{00000000-0005-0000-0000-0000C0A70000}"/>
    <cellStyle name="Output 6 2 5 5 3" xfId="42943" xr:uid="{00000000-0005-0000-0000-0000C1A70000}"/>
    <cellStyle name="Output 6 2 5 6" xfId="42944" xr:uid="{00000000-0005-0000-0000-0000C2A70000}"/>
    <cellStyle name="Output 6 2 5 6 2" xfId="42945" xr:uid="{00000000-0005-0000-0000-0000C3A70000}"/>
    <cellStyle name="Output 6 2 5 6 2 2" xfId="42946" xr:uid="{00000000-0005-0000-0000-0000C4A70000}"/>
    <cellStyle name="Output 6 2 5 6 3" xfId="42947" xr:uid="{00000000-0005-0000-0000-0000C5A70000}"/>
    <cellStyle name="Output 6 2 5 7" xfId="42948" xr:uid="{00000000-0005-0000-0000-0000C6A70000}"/>
    <cellStyle name="Output 6 2 5 7 2" xfId="42949" xr:uid="{00000000-0005-0000-0000-0000C7A70000}"/>
    <cellStyle name="Output 6 2 5 7 2 2" xfId="42950" xr:uid="{00000000-0005-0000-0000-0000C8A70000}"/>
    <cellStyle name="Output 6 2 5 7 3" xfId="42951" xr:uid="{00000000-0005-0000-0000-0000C9A70000}"/>
    <cellStyle name="Output 6 2 5 8" xfId="42952" xr:uid="{00000000-0005-0000-0000-0000CAA70000}"/>
    <cellStyle name="Output 6 2 5 8 2" xfId="42953" xr:uid="{00000000-0005-0000-0000-0000CBA70000}"/>
    <cellStyle name="Output 6 2 5 8 2 2" xfId="42954" xr:uid="{00000000-0005-0000-0000-0000CCA70000}"/>
    <cellStyle name="Output 6 2 5 8 3" xfId="42955" xr:uid="{00000000-0005-0000-0000-0000CDA70000}"/>
    <cellStyle name="Output 6 2 5 9" xfId="42956" xr:uid="{00000000-0005-0000-0000-0000CEA70000}"/>
    <cellStyle name="Output 6 2 5 9 2" xfId="42957" xr:uid="{00000000-0005-0000-0000-0000CFA70000}"/>
    <cellStyle name="Output 6 2 5 9 2 2" xfId="42958" xr:uid="{00000000-0005-0000-0000-0000D0A70000}"/>
    <cellStyle name="Output 6 2 5 9 3" xfId="42959" xr:uid="{00000000-0005-0000-0000-0000D1A70000}"/>
    <cellStyle name="Output 6 2 6" xfId="42960" xr:uid="{00000000-0005-0000-0000-0000D2A70000}"/>
    <cellStyle name="Output 6 2 6 2" xfId="42961" xr:uid="{00000000-0005-0000-0000-0000D3A70000}"/>
    <cellStyle name="Output 6 2 6 2 2" xfId="42962" xr:uid="{00000000-0005-0000-0000-0000D4A70000}"/>
    <cellStyle name="Output 6 2 6 3" xfId="42963" xr:uid="{00000000-0005-0000-0000-0000D5A70000}"/>
    <cellStyle name="Output 6 2 6 4" xfId="42964" xr:uid="{00000000-0005-0000-0000-0000D6A70000}"/>
    <cellStyle name="Output 6 2 7" xfId="42965" xr:uid="{00000000-0005-0000-0000-0000D7A70000}"/>
    <cellStyle name="Output 6 2 7 2" xfId="42966" xr:uid="{00000000-0005-0000-0000-0000D8A70000}"/>
    <cellStyle name="Output 6 2 7 2 2" xfId="42967" xr:uid="{00000000-0005-0000-0000-0000D9A70000}"/>
    <cellStyle name="Output 6 2 7 3" xfId="42968" xr:uid="{00000000-0005-0000-0000-0000DAA70000}"/>
    <cellStyle name="Output 6 2 8" xfId="42969" xr:uid="{00000000-0005-0000-0000-0000DBA70000}"/>
    <cellStyle name="Output 6 2 8 2" xfId="42970" xr:uid="{00000000-0005-0000-0000-0000DCA70000}"/>
    <cellStyle name="Output 6 2 8 2 2" xfId="42971" xr:uid="{00000000-0005-0000-0000-0000DDA70000}"/>
    <cellStyle name="Output 6 2 8 3" xfId="42972" xr:uid="{00000000-0005-0000-0000-0000DEA70000}"/>
    <cellStyle name="Output 6 2 9" xfId="42973" xr:uid="{00000000-0005-0000-0000-0000DFA70000}"/>
    <cellStyle name="Output 6 2 9 2" xfId="42974" xr:uid="{00000000-0005-0000-0000-0000E0A70000}"/>
    <cellStyle name="Output 6 2 9 2 2" xfId="42975" xr:uid="{00000000-0005-0000-0000-0000E1A70000}"/>
    <cellStyle name="Output 6 2 9 3" xfId="42976" xr:uid="{00000000-0005-0000-0000-0000E2A70000}"/>
    <cellStyle name="Output 6 20" xfId="42977" xr:uid="{00000000-0005-0000-0000-0000E3A70000}"/>
    <cellStyle name="Output 6 20 2" xfId="42978" xr:uid="{00000000-0005-0000-0000-0000E4A70000}"/>
    <cellStyle name="Output 6 20 2 2" xfId="42979" xr:uid="{00000000-0005-0000-0000-0000E5A70000}"/>
    <cellStyle name="Output 6 20 3" xfId="42980" xr:uid="{00000000-0005-0000-0000-0000E6A70000}"/>
    <cellStyle name="Output 6 21" xfId="42981" xr:uid="{00000000-0005-0000-0000-0000E7A70000}"/>
    <cellStyle name="Output 6 21 2" xfId="42982" xr:uid="{00000000-0005-0000-0000-0000E8A70000}"/>
    <cellStyle name="Output 6 21 2 2" xfId="42983" xr:uid="{00000000-0005-0000-0000-0000E9A70000}"/>
    <cellStyle name="Output 6 21 3" xfId="42984" xr:uid="{00000000-0005-0000-0000-0000EAA70000}"/>
    <cellStyle name="Output 6 22" xfId="42985" xr:uid="{00000000-0005-0000-0000-0000EBA70000}"/>
    <cellStyle name="Output 6 22 2" xfId="42986" xr:uid="{00000000-0005-0000-0000-0000ECA70000}"/>
    <cellStyle name="Output 6 23" xfId="42987" xr:uid="{00000000-0005-0000-0000-0000EDA70000}"/>
    <cellStyle name="Output 6 24" xfId="42988" xr:uid="{00000000-0005-0000-0000-0000EEA70000}"/>
    <cellStyle name="Output 6 25" xfId="42989" xr:uid="{00000000-0005-0000-0000-0000EFA70000}"/>
    <cellStyle name="Output 6 26" xfId="42990" xr:uid="{00000000-0005-0000-0000-0000F0A70000}"/>
    <cellStyle name="Output 6 27" xfId="42991" xr:uid="{00000000-0005-0000-0000-0000F1A70000}"/>
    <cellStyle name="Output 6 3" xfId="42992" xr:uid="{00000000-0005-0000-0000-0000F2A70000}"/>
    <cellStyle name="Output 6 3 10" xfId="42993" xr:uid="{00000000-0005-0000-0000-0000F3A70000}"/>
    <cellStyle name="Output 6 3 10 2" xfId="42994" xr:uid="{00000000-0005-0000-0000-0000F4A70000}"/>
    <cellStyle name="Output 6 3 10 2 2" xfId="42995" xr:uid="{00000000-0005-0000-0000-0000F5A70000}"/>
    <cellStyle name="Output 6 3 10 3" xfId="42996" xr:uid="{00000000-0005-0000-0000-0000F6A70000}"/>
    <cellStyle name="Output 6 3 11" xfId="42997" xr:uid="{00000000-0005-0000-0000-0000F7A70000}"/>
    <cellStyle name="Output 6 3 11 2" xfId="42998" xr:uid="{00000000-0005-0000-0000-0000F8A70000}"/>
    <cellStyle name="Output 6 3 11 2 2" xfId="42999" xr:uid="{00000000-0005-0000-0000-0000F9A70000}"/>
    <cellStyle name="Output 6 3 11 3" xfId="43000" xr:uid="{00000000-0005-0000-0000-0000FAA70000}"/>
    <cellStyle name="Output 6 3 12" xfId="43001" xr:uid="{00000000-0005-0000-0000-0000FBA70000}"/>
    <cellStyle name="Output 6 3 12 2" xfId="43002" xr:uid="{00000000-0005-0000-0000-0000FCA70000}"/>
    <cellStyle name="Output 6 3 12 2 2" xfId="43003" xr:uid="{00000000-0005-0000-0000-0000FDA70000}"/>
    <cellStyle name="Output 6 3 12 3" xfId="43004" xr:uid="{00000000-0005-0000-0000-0000FEA70000}"/>
    <cellStyle name="Output 6 3 13" xfId="43005" xr:uid="{00000000-0005-0000-0000-0000FFA70000}"/>
    <cellStyle name="Output 6 3 13 2" xfId="43006" xr:uid="{00000000-0005-0000-0000-000000A80000}"/>
    <cellStyle name="Output 6 3 13 2 2" xfId="43007" xr:uid="{00000000-0005-0000-0000-000001A80000}"/>
    <cellStyle name="Output 6 3 13 3" xfId="43008" xr:uid="{00000000-0005-0000-0000-000002A80000}"/>
    <cellStyle name="Output 6 3 14" xfId="43009" xr:uid="{00000000-0005-0000-0000-000003A80000}"/>
    <cellStyle name="Output 6 3 14 2" xfId="43010" xr:uid="{00000000-0005-0000-0000-000004A80000}"/>
    <cellStyle name="Output 6 3 14 2 2" xfId="43011" xr:uid="{00000000-0005-0000-0000-000005A80000}"/>
    <cellStyle name="Output 6 3 14 3" xfId="43012" xr:uid="{00000000-0005-0000-0000-000006A80000}"/>
    <cellStyle name="Output 6 3 15" xfId="43013" xr:uid="{00000000-0005-0000-0000-000007A80000}"/>
    <cellStyle name="Output 6 3 15 2" xfId="43014" xr:uid="{00000000-0005-0000-0000-000008A80000}"/>
    <cellStyle name="Output 6 3 15 2 2" xfId="43015" xr:uid="{00000000-0005-0000-0000-000009A80000}"/>
    <cellStyle name="Output 6 3 15 3" xfId="43016" xr:uid="{00000000-0005-0000-0000-00000AA80000}"/>
    <cellStyle name="Output 6 3 16" xfId="43017" xr:uid="{00000000-0005-0000-0000-00000BA80000}"/>
    <cellStyle name="Output 6 3 16 2" xfId="43018" xr:uid="{00000000-0005-0000-0000-00000CA80000}"/>
    <cellStyle name="Output 6 3 16 2 2" xfId="43019" xr:uid="{00000000-0005-0000-0000-00000DA80000}"/>
    <cellStyle name="Output 6 3 16 3" xfId="43020" xr:uid="{00000000-0005-0000-0000-00000EA80000}"/>
    <cellStyle name="Output 6 3 17" xfId="43021" xr:uid="{00000000-0005-0000-0000-00000FA80000}"/>
    <cellStyle name="Output 6 3 17 2" xfId="43022" xr:uid="{00000000-0005-0000-0000-000010A80000}"/>
    <cellStyle name="Output 6 3 17 2 2" xfId="43023" xr:uid="{00000000-0005-0000-0000-000011A80000}"/>
    <cellStyle name="Output 6 3 17 3" xfId="43024" xr:uid="{00000000-0005-0000-0000-000012A80000}"/>
    <cellStyle name="Output 6 3 18" xfId="43025" xr:uid="{00000000-0005-0000-0000-000013A80000}"/>
    <cellStyle name="Output 6 3 18 2" xfId="43026" xr:uid="{00000000-0005-0000-0000-000014A80000}"/>
    <cellStyle name="Output 6 3 19" xfId="43027" xr:uid="{00000000-0005-0000-0000-000015A80000}"/>
    <cellStyle name="Output 6 3 2" xfId="43028" xr:uid="{00000000-0005-0000-0000-000016A80000}"/>
    <cellStyle name="Output 6 3 2 10" xfId="43029" xr:uid="{00000000-0005-0000-0000-000017A80000}"/>
    <cellStyle name="Output 6 3 2 10 2" xfId="43030" xr:uid="{00000000-0005-0000-0000-000018A80000}"/>
    <cellStyle name="Output 6 3 2 10 2 2" xfId="43031" xr:uid="{00000000-0005-0000-0000-000019A80000}"/>
    <cellStyle name="Output 6 3 2 10 3" xfId="43032" xr:uid="{00000000-0005-0000-0000-00001AA80000}"/>
    <cellStyle name="Output 6 3 2 11" xfId="43033" xr:uid="{00000000-0005-0000-0000-00001BA80000}"/>
    <cellStyle name="Output 6 3 2 11 2" xfId="43034" xr:uid="{00000000-0005-0000-0000-00001CA80000}"/>
    <cellStyle name="Output 6 3 2 11 2 2" xfId="43035" xr:uid="{00000000-0005-0000-0000-00001DA80000}"/>
    <cellStyle name="Output 6 3 2 11 3" xfId="43036" xr:uid="{00000000-0005-0000-0000-00001EA80000}"/>
    <cellStyle name="Output 6 3 2 12" xfId="43037" xr:uid="{00000000-0005-0000-0000-00001FA80000}"/>
    <cellStyle name="Output 6 3 2 12 2" xfId="43038" xr:uid="{00000000-0005-0000-0000-000020A80000}"/>
    <cellStyle name="Output 6 3 2 12 2 2" xfId="43039" xr:uid="{00000000-0005-0000-0000-000021A80000}"/>
    <cellStyle name="Output 6 3 2 12 3" xfId="43040" xr:uid="{00000000-0005-0000-0000-000022A80000}"/>
    <cellStyle name="Output 6 3 2 13" xfId="43041" xr:uid="{00000000-0005-0000-0000-000023A80000}"/>
    <cellStyle name="Output 6 3 2 13 2" xfId="43042" xr:uid="{00000000-0005-0000-0000-000024A80000}"/>
    <cellStyle name="Output 6 3 2 13 2 2" xfId="43043" xr:uid="{00000000-0005-0000-0000-000025A80000}"/>
    <cellStyle name="Output 6 3 2 13 3" xfId="43044" xr:uid="{00000000-0005-0000-0000-000026A80000}"/>
    <cellStyle name="Output 6 3 2 14" xfId="43045" xr:uid="{00000000-0005-0000-0000-000027A80000}"/>
    <cellStyle name="Output 6 3 2 14 2" xfId="43046" xr:uid="{00000000-0005-0000-0000-000028A80000}"/>
    <cellStyle name="Output 6 3 2 14 2 2" xfId="43047" xr:uid="{00000000-0005-0000-0000-000029A80000}"/>
    <cellStyle name="Output 6 3 2 14 3" xfId="43048" xr:uid="{00000000-0005-0000-0000-00002AA80000}"/>
    <cellStyle name="Output 6 3 2 15" xfId="43049" xr:uid="{00000000-0005-0000-0000-00002BA80000}"/>
    <cellStyle name="Output 6 3 2 15 2" xfId="43050" xr:uid="{00000000-0005-0000-0000-00002CA80000}"/>
    <cellStyle name="Output 6 3 2 15 2 2" xfId="43051" xr:uid="{00000000-0005-0000-0000-00002DA80000}"/>
    <cellStyle name="Output 6 3 2 15 3" xfId="43052" xr:uid="{00000000-0005-0000-0000-00002EA80000}"/>
    <cellStyle name="Output 6 3 2 16" xfId="43053" xr:uid="{00000000-0005-0000-0000-00002FA80000}"/>
    <cellStyle name="Output 6 3 2 16 2" xfId="43054" xr:uid="{00000000-0005-0000-0000-000030A80000}"/>
    <cellStyle name="Output 6 3 2 16 2 2" xfId="43055" xr:uid="{00000000-0005-0000-0000-000031A80000}"/>
    <cellStyle name="Output 6 3 2 16 3" xfId="43056" xr:uid="{00000000-0005-0000-0000-000032A80000}"/>
    <cellStyle name="Output 6 3 2 17" xfId="43057" xr:uid="{00000000-0005-0000-0000-000033A80000}"/>
    <cellStyle name="Output 6 3 2 17 2" xfId="43058" xr:uid="{00000000-0005-0000-0000-000034A80000}"/>
    <cellStyle name="Output 6 3 2 17 2 2" xfId="43059" xr:uid="{00000000-0005-0000-0000-000035A80000}"/>
    <cellStyle name="Output 6 3 2 17 3" xfId="43060" xr:uid="{00000000-0005-0000-0000-000036A80000}"/>
    <cellStyle name="Output 6 3 2 18" xfId="43061" xr:uid="{00000000-0005-0000-0000-000037A80000}"/>
    <cellStyle name="Output 6 3 2 18 2" xfId="43062" xr:uid="{00000000-0005-0000-0000-000038A80000}"/>
    <cellStyle name="Output 6 3 2 18 2 2" xfId="43063" xr:uid="{00000000-0005-0000-0000-000039A80000}"/>
    <cellStyle name="Output 6 3 2 18 3" xfId="43064" xr:uid="{00000000-0005-0000-0000-00003AA80000}"/>
    <cellStyle name="Output 6 3 2 19" xfId="43065" xr:uid="{00000000-0005-0000-0000-00003BA80000}"/>
    <cellStyle name="Output 6 3 2 19 2" xfId="43066" xr:uid="{00000000-0005-0000-0000-00003CA80000}"/>
    <cellStyle name="Output 6 3 2 19 2 2" xfId="43067" xr:uid="{00000000-0005-0000-0000-00003DA80000}"/>
    <cellStyle name="Output 6 3 2 19 3" xfId="43068" xr:uid="{00000000-0005-0000-0000-00003EA80000}"/>
    <cellStyle name="Output 6 3 2 2" xfId="43069" xr:uid="{00000000-0005-0000-0000-00003FA80000}"/>
    <cellStyle name="Output 6 3 2 2 2" xfId="43070" xr:uid="{00000000-0005-0000-0000-000040A80000}"/>
    <cellStyle name="Output 6 3 2 2 2 2" xfId="43071" xr:uid="{00000000-0005-0000-0000-000041A80000}"/>
    <cellStyle name="Output 6 3 2 2 2 2 2" xfId="43072" xr:uid="{00000000-0005-0000-0000-000042A80000}"/>
    <cellStyle name="Output 6 3 2 2 2 3" xfId="43073" xr:uid="{00000000-0005-0000-0000-000043A80000}"/>
    <cellStyle name="Output 6 3 2 2 2 4" xfId="43074" xr:uid="{00000000-0005-0000-0000-000044A80000}"/>
    <cellStyle name="Output 6 3 2 2 3" xfId="43075" xr:uid="{00000000-0005-0000-0000-000045A80000}"/>
    <cellStyle name="Output 6 3 2 2 3 2" xfId="43076" xr:uid="{00000000-0005-0000-0000-000046A80000}"/>
    <cellStyle name="Output 6 3 2 2 4" xfId="43077" xr:uid="{00000000-0005-0000-0000-000047A80000}"/>
    <cellStyle name="Output 6 3 2 2 5" xfId="43078" xr:uid="{00000000-0005-0000-0000-000048A80000}"/>
    <cellStyle name="Output 6 3 2 20" xfId="43079" xr:uid="{00000000-0005-0000-0000-000049A80000}"/>
    <cellStyle name="Output 6 3 2 20 2" xfId="43080" xr:uid="{00000000-0005-0000-0000-00004AA80000}"/>
    <cellStyle name="Output 6 3 2 20 2 2" xfId="43081" xr:uid="{00000000-0005-0000-0000-00004BA80000}"/>
    <cellStyle name="Output 6 3 2 20 3" xfId="43082" xr:uid="{00000000-0005-0000-0000-00004CA80000}"/>
    <cellStyle name="Output 6 3 2 21" xfId="43083" xr:uid="{00000000-0005-0000-0000-00004DA80000}"/>
    <cellStyle name="Output 6 3 2 21 2" xfId="43084" xr:uid="{00000000-0005-0000-0000-00004EA80000}"/>
    <cellStyle name="Output 6 3 2 22" xfId="43085" xr:uid="{00000000-0005-0000-0000-00004FA80000}"/>
    <cellStyle name="Output 6 3 2 23" xfId="43086" xr:uid="{00000000-0005-0000-0000-000050A80000}"/>
    <cellStyle name="Output 6 3 2 3" xfId="43087" xr:uid="{00000000-0005-0000-0000-000051A80000}"/>
    <cellStyle name="Output 6 3 2 3 2" xfId="43088" xr:uid="{00000000-0005-0000-0000-000052A80000}"/>
    <cellStyle name="Output 6 3 2 3 2 2" xfId="43089" xr:uid="{00000000-0005-0000-0000-000053A80000}"/>
    <cellStyle name="Output 6 3 2 3 2 3" xfId="43090" xr:uid="{00000000-0005-0000-0000-000054A80000}"/>
    <cellStyle name="Output 6 3 2 3 3" xfId="43091" xr:uid="{00000000-0005-0000-0000-000055A80000}"/>
    <cellStyle name="Output 6 3 2 3 3 2" xfId="43092" xr:uid="{00000000-0005-0000-0000-000056A80000}"/>
    <cellStyle name="Output 6 3 2 3 4" xfId="43093" xr:uid="{00000000-0005-0000-0000-000057A80000}"/>
    <cellStyle name="Output 6 3 2 4" xfId="43094" xr:uid="{00000000-0005-0000-0000-000058A80000}"/>
    <cellStyle name="Output 6 3 2 4 2" xfId="43095" xr:uid="{00000000-0005-0000-0000-000059A80000}"/>
    <cellStyle name="Output 6 3 2 4 2 2" xfId="43096" xr:uid="{00000000-0005-0000-0000-00005AA80000}"/>
    <cellStyle name="Output 6 3 2 4 3" xfId="43097" xr:uid="{00000000-0005-0000-0000-00005BA80000}"/>
    <cellStyle name="Output 6 3 2 4 4" xfId="43098" xr:uid="{00000000-0005-0000-0000-00005CA80000}"/>
    <cellStyle name="Output 6 3 2 5" xfId="43099" xr:uid="{00000000-0005-0000-0000-00005DA80000}"/>
    <cellStyle name="Output 6 3 2 5 2" xfId="43100" xr:uid="{00000000-0005-0000-0000-00005EA80000}"/>
    <cellStyle name="Output 6 3 2 5 2 2" xfId="43101" xr:uid="{00000000-0005-0000-0000-00005FA80000}"/>
    <cellStyle name="Output 6 3 2 5 3" xfId="43102" xr:uid="{00000000-0005-0000-0000-000060A80000}"/>
    <cellStyle name="Output 6 3 2 5 4" xfId="43103" xr:uid="{00000000-0005-0000-0000-000061A80000}"/>
    <cellStyle name="Output 6 3 2 6" xfId="43104" xr:uid="{00000000-0005-0000-0000-000062A80000}"/>
    <cellStyle name="Output 6 3 2 6 2" xfId="43105" xr:uid="{00000000-0005-0000-0000-000063A80000}"/>
    <cellStyle name="Output 6 3 2 6 2 2" xfId="43106" xr:uid="{00000000-0005-0000-0000-000064A80000}"/>
    <cellStyle name="Output 6 3 2 6 3" xfId="43107" xr:uid="{00000000-0005-0000-0000-000065A80000}"/>
    <cellStyle name="Output 6 3 2 7" xfId="43108" xr:uid="{00000000-0005-0000-0000-000066A80000}"/>
    <cellStyle name="Output 6 3 2 7 2" xfId="43109" xr:uid="{00000000-0005-0000-0000-000067A80000}"/>
    <cellStyle name="Output 6 3 2 7 2 2" xfId="43110" xr:uid="{00000000-0005-0000-0000-000068A80000}"/>
    <cellStyle name="Output 6 3 2 7 3" xfId="43111" xr:uid="{00000000-0005-0000-0000-000069A80000}"/>
    <cellStyle name="Output 6 3 2 8" xfId="43112" xr:uid="{00000000-0005-0000-0000-00006AA80000}"/>
    <cellStyle name="Output 6 3 2 8 2" xfId="43113" xr:uid="{00000000-0005-0000-0000-00006BA80000}"/>
    <cellStyle name="Output 6 3 2 8 2 2" xfId="43114" xr:uid="{00000000-0005-0000-0000-00006CA80000}"/>
    <cellStyle name="Output 6 3 2 8 3" xfId="43115" xr:uid="{00000000-0005-0000-0000-00006DA80000}"/>
    <cellStyle name="Output 6 3 2 9" xfId="43116" xr:uid="{00000000-0005-0000-0000-00006EA80000}"/>
    <cellStyle name="Output 6 3 2 9 2" xfId="43117" xr:uid="{00000000-0005-0000-0000-00006FA80000}"/>
    <cellStyle name="Output 6 3 2 9 2 2" xfId="43118" xr:uid="{00000000-0005-0000-0000-000070A80000}"/>
    <cellStyle name="Output 6 3 2 9 3" xfId="43119" xr:uid="{00000000-0005-0000-0000-000071A80000}"/>
    <cellStyle name="Output 6 3 20" xfId="43120" xr:uid="{00000000-0005-0000-0000-000072A80000}"/>
    <cellStyle name="Output 6 3 3" xfId="43121" xr:uid="{00000000-0005-0000-0000-000073A80000}"/>
    <cellStyle name="Output 6 3 3 2" xfId="43122" xr:uid="{00000000-0005-0000-0000-000074A80000}"/>
    <cellStyle name="Output 6 3 3 2 2" xfId="43123" xr:uid="{00000000-0005-0000-0000-000075A80000}"/>
    <cellStyle name="Output 6 3 3 2 2 2" xfId="43124" xr:uid="{00000000-0005-0000-0000-000076A80000}"/>
    <cellStyle name="Output 6 3 3 2 3" xfId="43125" xr:uid="{00000000-0005-0000-0000-000077A80000}"/>
    <cellStyle name="Output 6 3 3 2 4" xfId="43126" xr:uid="{00000000-0005-0000-0000-000078A80000}"/>
    <cellStyle name="Output 6 3 3 3" xfId="43127" xr:uid="{00000000-0005-0000-0000-000079A80000}"/>
    <cellStyle name="Output 6 3 3 3 2" xfId="43128" xr:uid="{00000000-0005-0000-0000-00007AA80000}"/>
    <cellStyle name="Output 6 3 3 4" xfId="43129" xr:uid="{00000000-0005-0000-0000-00007BA80000}"/>
    <cellStyle name="Output 6 3 3 5" xfId="43130" xr:uid="{00000000-0005-0000-0000-00007CA80000}"/>
    <cellStyle name="Output 6 3 4" xfId="43131" xr:uid="{00000000-0005-0000-0000-00007DA80000}"/>
    <cellStyle name="Output 6 3 4 2" xfId="43132" xr:uid="{00000000-0005-0000-0000-00007EA80000}"/>
    <cellStyle name="Output 6 3 4 2 2" xfId="43133" xr:uid="{00000000-0005-0000-0000-00007FA80000}"/>
    <cellStyle name="Output 6 3 4 2 3" xfId="43134" xr:uid="{00000000-0005-0000-0000-000080A80000}"/>
    <cellStyle name="Output 6 3 4 3" xfId="43135" xr:uid="{00000000-0005-0000-0000-000081A80000}"/>
    <cellStyle name="Output 6 3 4 3 2" xfId="43136" xr:uid="{00000000-0005-0000-0000-000082A80000}"/>
    <cellStyle name="Output 6 3 4 4" xfId="43137" xr:uid="{00000000-0005-0000-0000-000083A80000}"/>
    <cellStyle name="Output 6 3 5" xfId="43138" xr:uid="{00000000-0005-0000-0000-000084A80000}"/>
    <cellStyle name="Output 6 3 5 2" xfId="43139" xr:uid="{00000000-0005-0000-0000-000085A80000}"/>
    <cellStyle name="Output 6 3 5 2 2" xfId="43140" xr:uid="{00000000-0005-0000-0000-000086A80000}"/>
    <cellStyle name="Output 6 3 5 2 3" xfId="43141" xr:uid="{00000000-0005-0000-0000-000087A80000}"/>
    <cellStyle name="Output 6 3 5 3" xfId="43142" xr:uid="{00000000-0005-0000-0000-000088A80000}"/>
    <cellStyle name="Output 6 3 5 4" xfId="43143" xr:uid="{00000000-0005-0000-0000-000089A80000}"/>
    <cellStyle name="Output 6 3 6" xfId="43144" xr:uid="{00000000-0005-0000-0000-00008AA80000}"/>
    <cellStyle name="Output 6 3 6 2" xfId="43145" xr:uid="{00000000-0005-0000-0000-00008BA80000}"/>
    <cellStyle name="Output 6 3 6 2 2" xfId="43146" xr:uid="{00000000-0005-0000-0000-00008CA80000}"/>
    <cellStyle name="Output 6 3 6 3" xfId="43147" xr:uid="{00000000-0005-0000-0000-00008DA80000}"/>
    <cellStyle name="Output 6 3 6 4" xfId="43148" xr:uid="{00000000-0005-0000-0000-00008EA80000}"/>
    <cellStyle name="Output 6 3 7" xfId="43149" xr:uid="{00000000-0005-0000-0000-00008FA80000}"/>
    <cellStyle name="Output 6 3 7 2" xfId="43150" xr:uid="{00000000-0005-0000-0000-000090A80000}"/>
    <cellStyle name="Output 6 3 7 2 2" xfId="43151" xr:uid="{00000000-0005-0000-0000-000091A80000}"/>
    <cellStyle name="Output 6 3 7 3" xfId="43152" xr:uid="{00000000-0005-0000-0000-000092A80000}"/>
    <cellStyle name="Output 6 3 8" xfId="43153" xr:uid="{00000000-0005-0000-0000-000093A80000}"/>
    <cellStyle name="Output 6 3 8 2" xfId="43154" xr:uid="{00000000-0005-0000-0000-000094A80000}"/>
    <cellStyle name="Output 6 3 8 2 2" xfId="43155" xr:uid="{00000000-0005-0000-0000-000095A80000}"/>
    <cellStyle name="Output 6 3 8 3" xfId="43156" xr:uid="{00000000-0005-0000-0000-000096A80000}"/>
    <cellStyle name="Output 6 3 9" xfId="43157" xr:uid="{00000000-0005-0000-0000-000097A80000}"/>
    <cellStyle name="Output 6 3 9 2" xfId="43158" xr:uid="{00000000-0005-0000-0000-000098A80000}"/>
    <cellStyle name="Output 6 3 9 2 2" xfId="43159" xr:uid="{00000000-0005-0000-0000-000099A80000}"/>
    <cellStyle name="Output 6 3 9 3" xfId="43160" xr:uid="{00000000-0005-0000-0000-00009AA80000}"/>
    <cellStyle name="Output 6 4" xfId="43161" xr:uid="{00000000-0005-0000-0000-00009BA80000}"/>
    <cellStyle name="Output 6 4 10" xfId="43162" xr:uid="{00000000-0005-0000-0000-00009CA80000}"/>
    <cellStyle name="Output 6 4 10 2" xfId="43163" xr:uid="{00000000-0005-0000-0000-00009DA80000}"/>
    <cellStyle name="Output 6 4 10 2 2" xfId="43164" xr:uid="{00000000-0005-0000-0000-00009EA80000}"/>
    <cellStyle name="Output 6 4 10 3" xfId="43165" xr:uid="{00000000-0005-0000-0000-00009FA80000}"/>
    <cellStyle name="Output 6 4 11" xfId="43166" xr:uid="{00000000-0005-0000-0000-0000A0A80000}"/>
    <cellStyle name="Output 6 4 11 2" xfId="43167" xr:uid="{00000000-0005-0000-0000-0000A1A80000}"/>
    <cellStyle name="Output 6 4 11 2 2" xfId="43168" xr:uid="{00000000-0005-0000-0000-0000A2A80000}"/>
    <cellStyle name="Output 6 4 11 3" xfId="43169" xr:uid="{00000000-0005-0000-0000-0000A3A80000}"/>
    <cellStyle name="Output 6 4 12" xfId="43170" xr:uid="{00000000-0005-0000-0000-0000A4A80000}"/>
    <cellStyle name="Output 6 4 12 2" xfId="43171" xr:uid="{00000000-0005-0000-0000-0000A5A80000}"/>
    <cellStyle name="Output 6 4 12 2 2" xfId="43172" xr:uid="{00000000-0005-0000-0000-0000A6A80000}"/>
    <cellStyle name="Output 6 4 12 3" xfId="43173" xr:uid="{00000000-0005-0000-0000-0000A7A80000}"/>
    <cellStyle name="Output 6 4 13" xfId="43174" xr:uid="{00000000-0005-0000-0000-0000A8A80000}"/>
    <cellStyle name="Output 6 4 13 2" xfId="43175" xr:uid="{00000000-0005-0000-0000-0000A9A80000}"/>
    <cellStyle name="Output 6 4 13 2 2" xfId="43176" xr:uid="{00000000-0005-0000-0000-0000AAA80000}"/>
    <cellStyle name="Output 6 4 13 3" xfId="43177" xr:uid="{00000000-0005-0000-0000-0000ABA80000}"/>
    <cellStyle name="Output 6 4 14" xfId="43178" xr:uid="{00000000-0005-0000-0000-0000ACA80000}"/>
    <cellStyle name="Output 6 4 14 2" xfId="43179" xr:uid="{00000000-0005-0000-0000-0000ADA80000}"/>
    <cellStyle name="Output 6 4 14 2 2" xfId="43180" xr:uid="{00000000-0005-0000-0000-0000AEA80000}"/>
    <cellStyle name="Output 6 4 14 3" xfId="43181" xr:uid="{00000000-0005-0000-0000-0000AFA80000}"/>
    <cellStyle name="Output 6 4 15" xfId="43182" xr:uid="{00000000-0005-0000-0000-0000B0A80000}"/>
    <cellStyle name="Output 6 4 15 2" xfId="43183" xr:uid="{00000000-0005-0000-0000-0000B1A80000}"/>
    <cellStyle name="Output 6 4 15 2 2" xfId="43184" xr:uid="{00000000-0005-0000-0000-0000B2A80000}"/>
    <cellStyle name="Output 6 4 15 3" xfId="43185" xr:uid="{00000000-0005-0000-0000-0000B3A80000}"/>
    <cellStyle name="Output 6 4 16" xfId="43186" xr:uid="{00000000-0005-0000-0000-0000B4A80000}"/>
    <cellStyle name="Output 6 4 16 2" xfId="43187" xr:uid="{00000000-0005-0000-0000-0000B5A80000}"/>
    <cellStyle name="Output 6 4 16 2 2" xfId="43188" xr:uid="{00000000-0005-0000-0000-0000B6A80000}"/>
    <cellStyle name="Output 6 4 16 3" xfId="43189" xr:uid="{00000000-0005-0000-0000-0000B7A80000}"/>
    <cellStyle name="Output 6 4 17" xfId="43190" xr:uid="{00000000-0005-0000-0000-0000B8A80000}"/>
    <cellStyle name="Output 6 4 17 2" xfId="43191" xr:uid="{00000000-0005-0000-0000-0000B9A80000}"/>
    <cellStyle name="Output 6 4 17 2 2" xfId="43192" xr:uid="{00000000-0005-0000-0000-0000BAA80000}"/>
    <cellStyle name="Output 6 4 17 3" xfId="43193" xr:uid="{00000000-0005-0000-0000-0000BBA80000}"/>
    <cellStyle name="Output 6 4 18" xfId="43194" xr:uid="{00000000-0005-0000-0000-0000BCA80000}"/>
    <cellStyle name="Output 6 4 18 2" xfId="43195" xr:uid="{00000000-0005-0000-0000-0000BDA80000}"/>
    <cellStyle name="Output 6 4 19" xfId="43196" xr:uid="{00000000-0005-0000-0000-0000BEA80000}"/>
    <cellStyle name="Output 6 4 2" xfId="43197" xr:uid="{00000000-0005-0000-0000-0000BFA80000}"/>
    <cellStyle name="Output 6 4 2 10" xfId="43198" xr:uid="{00000000-0005-0000-0000-0000C0A80000}"/>
    <cellStyle name="Output 6 4 2 10 2" xfId="43199" xr:uid="{00000000-0005-0000-0000-0000C1A80000}"/>
    <cellStyle name="Output 6 4 2 10 2 2" xfId="43200" xr:uid="{00000000-0005-0000-0000-0000C2A80000}"/>
    <cellStyle name="Output 6 4 2 10 3" xfId="43201" xr:uid="{00000000-0005-0000-0000-0000C3A80000}"/>
    <cellStyle name="Output 6 4 2 11" xfId="43202" xr:uid="{00000000-0005-0000-0000-0000C4A80000}"/>
    <cellStyle name="Output 6 4 2 11 2" xfId="43203" xr:uid="{00000000-0005-0000-0000-0000C5A80000}"/>
    <cellStyle name="Output 6 4 2 11 2 2" xfId="43204" xr:uid="{00000000-0005-0000-0000-0000C6A80000}"/>
    <cellStyle name="Output 6 4 2 11 3" xfId="43205" xr:uid="{00000000-0005-0000-0000-0000C7A80000}"/>
    <cellStyle name="Output 6 4 2 12" xfId="43206" xr:uid="{00000000-0005-0000-0000-0000C8A80000}"/>
    <cellStyle name="Output 6 4 2 12 2" xfId="43207" xr:uid="{00000000-0005-0000-0000-0000C9A80000}"/>
    <cellStyle name="Output 6 4 2 12 2 2" xfId="43208" xr:uid="{00000000-0005-0000-0000-0000CAA80000}"/>
    <cellStyle name="Output 6 4 2 12 3" xfId="43209" xr:uid="{00000000-0005-0000-0000-0000CBA80000}"/>
    <cellStyle name="Output 6 4 2 13" xfId="43210" xr:uid="{00000000-0005-0000-0000-0000CCA80000}"/>
    <cellStyle name="Output 6 4 2 13 2" xfId="43211" xr:uid="{00000000-0005-0000-0000-0000CDA80000}"/>
    <cellStyle name="Output 6 4 2 13 2 2" xfId="43212" xr:uid="{00000000-0005-0000-0000-0000CEA80000}"/>
    <cellStyle name="Output 6 4 2 13 3" xfId="43213" xr:uid="{00000000-0005-0000-0000-0000CFA80000}"/>
    <cellStyle name="Output 6 4 2 14" xfId="43214" xr:uid="{00000000-0005-0000-0000-0000D0A80000}"/>
    <cellStyle name="Output 6 4 2 14 2" xfId="43215" xr:uid="{00000000-0005-0000-0000-0000D1A80000}"/>
    <cellStyle name="Output 6 4 2 14 2 2" xfId="43216" xr:uid="{00000000-0005-0000-0000-0000D2A80000}"/>
    <cellStyle name="Output 6 4 2 14 3" xfId="43217" xr:uid="{00000000-0005-0000-0000-0000D3A80000}"/>
    <cellStyle name="Output 6 4 2 15" xfId="43218" xr:uid="{00000000-0005-0000-0000-0000D4A80000}"/>
    <cellStyle name="Output 6 4 2 15 2" xfId="43219" xr:uid="{00000000-0005-0000-0000-0000D5A80000}"/>
    <cellStyle name="Output 6 4 2 15 2 2" xfId="43220" xr:uid="{00000000-0005-0000-0000-0000D6A80000}"/>
    <cellStyle name="Output 6 4 2 15 3" xfId="43221" xr:uid="{00000000-0005-0000-0000-0000D7A80000}"/>
    <cellStyle name="Output 6 4 2 16" xfId="43222" xr:uid="{00000000-0005-0000-0000-0000D8A80000}"/>
    <cellStyle name="Output 6 4 2 16 2" xfId="43223" xr:uid="{00000000-0005-0000-0000-0000D9A80000}"/>
    <cellStyle name="Output 6 4 2 16 2 2" xfId="43224" xr:uid="{00000000-0005-0000-0000-0000DAA80000}"/>
    <cellStyle name="Output 6 4 2 16 3" xfId="43225" xr:uid="{00000000-0005-0000-0000-0000DBA80000}"/>
    <cellStyle name="Output 6 4 2 17" xfId="43226" xr:uid="{00000000-0005-0000-0000-0000DCA80000}"/>
    <cellStyle name="Output 6 4 2 17 2" xfId="43227" xr:uid="{00000000-0005-0000-0000-0000DDA80000}"/>
    <cellStyle name="Output 6 4 2 17 2 2" xfId="43228" xr:uid="{00000000-0005-0000-0000-0000DEA80000}"/>
    <cellStyle name="Output 6 4 2 17 3" xfId="43229" xr:uid="{00000000-0005-0000-0000-0000DFA80000}"/>
    <cellStyle name="Output 6 4 2 18" xfId="43230" xr:uid="{00000000-0005-0000-0000-0000E0A80000}"/>
    <cellStyle name="Output 6 4 2 18 2" xfId="43231" xr:uid="{00000000-0005-0000-0000-0000E1A80000}"/>
    <cellStyle name="Output 6 4 2 18 2 2" xfId="43232" xr:uid="{00000000-0005-0000-0000-0000E2A80000}"/>
    <cellStyle name="Output 6 4 2 18 3" xfId="43233" xr:uid="{00000000-0005-0000-0000-0000E3A80000}"/>
    <cellStyle name="Output 6 4 2 19" xfId="43234" xr:uid="{00000000-0005-0000-0000-0000E4A80000}"/>
    <cellStyle name="Output 6 4 2 19 2" xfId="43235" xr:uid="{00000000-0005-0000-0000-0000E5A80000}"/>
    <cellStyle name="Output 6 4 2 19 2 2" xfId="43236" xr:uid="{00000000-0005-0000-0000-0000E6A80000}"/>
    <cellStyle name="Output 6 4 2 19 3" xfId="43237" xr:uid="{00000000-0005-0000-0000-0000E7A80000}"/>
    <cellStyle name="Output 6 4 2 2" xfId="43238" xr:uid="{00000000-0005-0000-0000-0000E8A80000}"/>
    <cellStyle name="Output 6 4 2 2 2" xfId="43239" xr:uid="{00000000-0005-0000-0000-0000E9A80000}"/>
    <cellStyle name="Output 6 4 2 2 2 2" xfId="43240" xr:uid="{00000000-0005-0000-0000-0000EAA80000}"/>
    <cellStyle name="Output 6 4 2 2 2 2 2" xfId="43241" xr:uid="{00000000-0005-0000-0000-0000EBA80000}"/>
    <cellStyle name="Output 6 4 2 2 2 3" xfId="43242" xr:uid="{00000000-0005-0000-0000-0000ECA80000}"/>
    <cellStyle name="Output 6 4 2 2 2 4" xfId="43243" xr:uid="{00000000-0005-0000-0000-0000EDA80000}"/>
    <cellStyle name="Output 6 4 2 2 3" xfId="43244" xr:uid="{00000000-0005-0000-0000-0000EEA80000}"/>
    <cellStyle name="Output 6 4 2 2 3 2" xfId="43245" xr:uid="{00000000-0005-0000-0000-0000EFA80000}"/>
    <cellStyle name="Output 6 4 2 2 4" xfId="43246" xr:uid="{00000000-0005-0000-0000-0000F0A80000}"/>
    <cellStyle name="Output 6 4 2 2 5" xfId="43247" xr:uid="{00000000-0005-0000-0000-0000F1A80000}"/>
    <cellStyle name="Output 6 4 2 20" xfId="43248" xr:uid="{00000000-0005-0000-0000-0000F2A80000}"/>
    <cellStyle name="Output 6 4 2 20 2" xfId="43249" xr:uid="{00000000-0005-0000-0000-0000F3A80000}"/>
    <cellStyle name="Output 6 4 2 20 2 2" xfId="43250" xr:uid="{00000000-0005-0000-0000-0000F4A80000}"/>
    <cellStyle name="Output 6 4 2 20 3" xfId="43251" xr:uid="{00000000-0005-0000-0000-0000F5A80000}"/>
    <cellStyle name="Output 6 4 2 21" xfId="43252" xr:uid="{00000000-0005-0000-0000-0000F6A80000}"/>
    <cellStyle name="Output 6 4 2 21 2" xfId="43253" xr:uid="{00000000-0005-0000-0000-0000F7A80000}"/>
    <cellStyle name="Output 6 4 2 22" xfId="43254" xr:uid="{00000000-0005-0000-0000-0000F8A80000}"/>
    <cellStyle name="Output 6 4 2 23" xfId="43255" xr:uid="{00000000-0005-0000-0000-0000F9A80000}"/>
    <cellStyle name="Output 6 4 2 3" xfId="43256" xr:uid="{00000000-0005-0000-0000-0000FAA80000}"/>
    <cellStyle name="Output 6 4 2 3 2" xfId="43257" xr:uid="{00000000-0005-0000-0000-0000FBA80000}"/>
    <cellStyle name="Output 6 4 2 3 2 2" xfId="43258" xr:uid="{00000000-0005-0000-0000-0000FCA80000}"/>
    <cellStyle name="Output 6 4 2 3 2 3" xfId="43259" xr:uid="{00000000-0005-0000-0000-0000FDA80000}"/>
    <cellStyle name="Output 6 4 2 3 3" xfId="43260" xr:uid="{00000000-0005-0000-0000-0000FEA80000}"/>
    <cellStyle name="Output 6 4 2 3 3 2" xfId="43261" xr:uid="{00000000-0005-0000-0000-0000FFA80000}"/>
    <cellStyle name="Output 6 4 2 3 4" xfId="43262" xr:uid="{00000000-0005-0000-0000-000000A90000}"/>
    <cellStyle name="Output 6 4 2 4" xfId="43263" xr:uid="{00000000-0005-0000-0000-000001A90000}"/>
    <cellStyle name="Output 6 4 2 4 2" xfId="43264" xr:uid="{00000000-0005-0000-0000-000002A90000}"/>
    <cellStyle name="Output 6 4 2 4 2 2" xfId="43265" xr:uid="{00000000-0005-0000-0000-000003A90000}"/>
    <cellStyle name="Output 6 4 2 4 3" xfId="43266" xr:uid="{00000000-0005-0000-0000-000004A90000}"/>
    <cellStyle name="Output 6 4 2 4 4" xfId="43267" xr:uid="{00000000-0005-0000-0000-000005A90000}"/>
    <cellStyle name="Output 6 4 2 5" xfId="43268" xr:uid="{00000000-0005-0000-0000-000006A90000}"/>
    <cellStyle name="Output 6 4 2 5 2" xfId="43269" xr:uid="{00000000-0005-0000-0000-000007A90000}"/>
    <cellStyle name="Output 6 4 2 5 2 2" xfId="43270" xr:uid="{00000000-0005-0000-0000-000008A90000}"/>
    <cellStyle name="Output 6 4 2 5 3" xfId="43271" xr:uid="{00000000-0005-0000-0000-000009A90000}"/>
    <cellStyle name="Output 6 4 2 5 4" xfId="43272" xr:uid="{00000000-0005-0000-0000-00000AA90000}"/>
    <cellStyle name="Output 6 4 2 6" xfId="43273" xr:uid="{00000000-0005-0000-0000-00000BA90000}"/>
    <cellStyle name="Output 6 4 2 6 2" xfId="43274" xr:uid="{00000000-0005-0000-0000-00000CA90000}"/>
    <cellStyle name="Output 6 4 2 6 2 2" xfId="43275" xr:uid="{00000000-0005-0000-0000-00000DA90000}"/>
    <cellStyle name="Output 6 4 2 6 3" xfId="43276" xr:uid="{00000000-0005-0000-0000-00000EA90000}"/>
    <cellStyle name="Output 6 4 2 7" xfId="43277" xr:uid="{00000000-0005-0000-0000-00000FA90000}"/>
    <cellStyle name="Output 6 4 2 7 2" xfId="43278" xr:uid="{00000000-0005-0000-0000-000010A90000}"/>
    <cellStyle name="Output 6 4 2 7 2 2" xfId="43279" xr:uid="{00000000-0005-0000-0000-000011A90000}"/>
    <cellStyle name="Output 6 4 2 7 3" xfId="43280" xr:uid="{00000000-0005-0000-0000-000012A90000}"/>
    <cellStyle name="Output 6 4 2 8" xfId="43281" xr:uid="{00000000-0005-0000-0000-000013A90000}"/>
    <cellStyle name="Output 6 4 2 8 2" xfId="43282" xr:uid="{00000000-0005-0000-0000-000014A90000}"/>
    <cellStyle name="Output 6 4 2 8 2 2" xfId="43283" xr:uid="{00000000-0005-0000-0000-000015A90000}"/>
    <cellStyle name="Output 6 4 2 8 3" xfId="43284" xr:uid="{00000000-0005-0000-0000-000016A90000}"/>
    <cellStyle name="Output 6 4 2 9" xfId="43285" xr:uid="{00000000-0005-0000-0000-000017A90000}"/>
    <cellStyle name="Output 6 4 2 9 2" xfId="43286" xr:uid="{00000000-0005-0000-0000-000018A90000}"/>
    <cellStyle name="Output 6 4 2 9 2 2" xfId="43287" xr:uid="{00000000-0005-0000-0000-000019A90000}"/>
    <cellStyle name="Output 6 4 2 9 3" xfId="43288" xr:uid="{00000000-0005-0000-0000-00001AA90000}"/>
    <cellStyle name="Output 6 4 20" xfId="43289" xr:uid="{00000000-0005-0000-0000-00001BA90000}"/>
    <cellStyle name="Output 6 4 3" xfId="43290" xr:uid="{00000000-0005-0000-0000-00001CA90000}"/>
    <cellStyle name="Output 6 4 3 2" xfId="43291" xr:uid="{00000000-0005-0000-0000-00001DA90000}"/>
    <cellStyle name="Output 6 4 3 2 2" xfId="43292" xr:uid="{00000000-0005-0000-0000-00001EA90000}"/>
    <cellStyle name="Output 6 4 3 2 2 2" xfId="43293" xr:uid="{00000000-0005-0000-0000-00001FA90000}"/>
    <cellStyle name="Output 6 4 3 2 3" xfId="43294" xr:uid="{00000000-0005-0000-0000-000020A90000}"/>
    <cellStyle name="Output 6 4 3 2 4" xfId="43295" xr:uid="{00000000-0005-0000-0000-000021A90000}"/>
    <cellStyle name="Output 6 4 3 3" xfId="43296" xr:uid="{00000000-0005-0000-0000-000022A90000}"/>
    <cellStyle name="Output 6 4 3 3 2" xfId="43297" xr:uid="{00000000-0005-0000-0000-000023A90000}"/>
    <cellStyle name="Output 6 4 3 4" xfId="43298" xr:uid="{00000000-0005-0000-0000-000024A90000}"/>
    <cellStyle name="Output 6 4 3 5" xfId="43299" xr:uid="{00000000-0005-0000-0000-000025A90000}"/>
    <cellStyle name="Output 6 4 4" xfId="43300" xr:uid="{00000000-0005-0000-0000-000026A90000}"/>
    <cellStyle name="Output 6 4 4 2" xfId="43301" xr:uid="{00000000-0005-0000-0000-000027A90000}"/>
    <cellStyle name="Output 6 4 4 2 2" xfId="43302" xr:uid="{00000000-0005-0000-0000-000028A90000}"/>
    <cellStyle name="Output 6 4 4 2 3" xfId="43303" xr:uid="{00000000-0005-0000-0000-000029A90000}"/>
    <cellStyle name="Output 6 4 4 3" xfId="43304" xr:uid="{00000000-0005-0000-0000-00002AA90000}"/>
    <cellStyle name="Output 6 4 4 3 2" xfId="43305" xr:uid="{00000000-0005-0000-0000-00002BA90000}"/>
    <cellStyle name="Output 6 4 4 4" xfId="43306" xr:uid="{00000000-0005-0000-0000-00002CA90000}"/>
    <cellStyle name="Output 6 4 5" xfId="43307" xr:uid="{00000000-0005-0000-0000-00002DA90000}"/>
    <cellStyle name="Output 6 4 5 2" xfId="43308" xr:uid="{00000000-0005-0000-0000-00002EA90000}"/>
    <cellStyle name="Output 6 4 5 2 2" xfId="43309" xr:uid="{00000000-0005-0000-0000-00002FA90000}"/>
    <cellStyle name="Output 6 4 5 2 3" xfId="43310" xr:uid="{00000000-0005-0000-0000-000030A90000}"/>
    <cellStyle name="Output 6 4 5 3" xfId="43311" xr:uid="{00000000-0005-0000-0000-000031A90000}"/>
    <cellStyle name="Output 6 4 5 4" xfId="43312" xr:uid="{00000000-0005-0000-0000-000032A90000}"/>
    <cellStyle name="Output 6 4 6" xfId="43313" xr:uid="{00000000-0005-0000-0000-000033A90000}"/>
    <cellStyle name="Output 6 4 6 2" xfId="43314" xr:uid="{00000000-0005-0000-0000-000034A90000}"/>
    <cellStyle name="Output 6 4 6 2 2" xfId="43315" xr:uid="{00000000-0005-0000-0000-000035A90000}"/>
    <cellStyle name="Output 6 4 6 3" xfId="43316" xr:uid="{00000000-0005-0000-0000-000036A90000}"/>
    <cellStyle name="Output 6 4 6 4" xfId="43317" xr:uid="{00000000-0005-0000-0000-000037A90000}"/>
    <cellStyle name="Output 6 4 7" xfId="43318" xr:uid="{00000000-0005-0000-0000-000038A90000}"/>
    <cellStyle name="Output 6 4 7 2" xfId="43319" xr:uid="{00000000-0005-0000-0000-000039A90000}"/>
    <cellStyle name="Output 6 4 7 2 2" xfId="43320" xr:uid="{00000000-0005-0000-0000-00003AA90000}"/>
    <cellStyle name="Output 6 4 7 3" xfId="43321" xr:uid="{00000000-0005-0000-0000-00003BA90000}"/>
    <cellStyle name="Output 6 4 8" xfId="43322" xr:uid="{00000000-0005-0000-0000-00003CA90000}"/>
    <cellStyle name="Output 6 4 8 2" xfId="43323" xr:uid="{00000000-0005-0000-0000-00003DA90000}"/>
    <cellStyle name="Output 6 4 8 2 2" xfId="43324" xr:uid="{00000000-0005-0000-0000-00003EA90000}"/>
    <cellStyle name="Output 6 4 8 3" xfId="43325" xr:uid="{00000000-0005-0000-0000-00003FA90000}"/>
    <cellStyle name="Output 6 4 9" xfId="43326" xr:uid="{00000000-0005-0000-0000-000040A90000}"/>
    <cellStyle name="Output 6 4 9 2" xfId="43327" xr:uid="{00000000-0005-0000-0000-000041A90000}"/>
    <cellStyle name="Output 6 4 9 2 2" xfId="43328" xr:uid="{00000000-0005-0000-0000-000042A90000}"/>
    <cellStyle name="Output 6 4 9 3" xfId="43329" xr:uid="{00000000-0005-0000-0000-000043A90000}"/>
    <cellStyle name="Output 6 5" xfId="43330" xr:uid="{00000000-0005-0000-0000-000044A90000}"/>
    <cellStyle name="Output 6 5 10" xfId="43331" xr:uid="{00000000-0005-0000-0000-000045A90000}"/>
    <cellStyle name="Output 6 5 10 2" xfId="43332" xr:uid="{00000000-0005-0000-0000-000046A90000}"/>
    <cellStyle name="Output 6 5 10 2 2" xfId="43333" xr:uid="{00000000-0005-0000-0000-000047A90000}"/>
    <cellStyle name="Output 6 5 10 3" xfId="43334" xr:uid="{00000000-0005-0000-0000-000048A90000}"/>
    <cellStyle name="Output 6 5 11" xfId="43335" xr:uid="{00000000-0005-0000-0000-000049A90000}"/>
    <cellStyle name="Output 6 5 11 2" xfId="43336" xr:uid="{00000000-0005-0000-0000-00004AA90000}"/>
    <cellStyle name="Output 6 5 11 2 2" xfId="43337" xr:uid="{00000000-0005-0000-0000-00004BA90000}"/>
    <cellStyle name="Output 6 5 11 3" xfId="43338" xr:uid="{00000000-0005-0000-0000-00004CA90000}"/>
    <cellStyle name="Output 6 5 12" xfId="43339" xr:uid="{00000000-0005-0000-0000-00004DA90000}"/>
    <cellStyle name="Output 6 5 12 2" xfId="43340" xr:uid="{00000000-0005-0000-0000-00004EA90000}"/>
    <cellStyle name="Output 6 5 12 2 2" xfId="43341" xr:uid="{00000000-0005-0000-0000-00004FA90000}"/>
    <cellStyle name="Output 6 5 12 3" xfId="43342" xr:uid="{00000000-0005-0000-0000-000050A90000}"/>
    <cellStyle name="Output 6 5 13" xfId="43343" xr:uid="{00000000-0005-0000-0000-000051A90000}"/>
    <cellStyle name="Output 6 5 13 2" xfId="43344" xr:uid="{00000000-0005-0000-0000-000052A90000}"/>
    <cellStyle name="Output 6 5 13 2 2" xfId="43345" xr:uid="{00000000-0005-0000-0000-000053A90000}"/>
    <cellStyle name="Output 6 5 13 3" xfId="43346" xr:uid="{00000000-0005-0000-0000-000054A90000}"/>
    <cellStyle name="Output 6 5 14" xfId="43347" xr:uid="{00000000-0005-0000-0000-000055A90000}"/>
    <cellStyle name="Output 6 5 14 2" xfId="43348" xr:uid="{00000000-0005-0000-0000-000056A90000}"/>
    <cellStyle name="Output 6 5 14 2 2" xfId="43349" xr:uid="{00000000-0005-0000-0000-000057A90000}"/>
    <cellStyle name="Output 6 5 14 3" xfId="43350" xr:uid="{00000000-0005-0000-0000-000058A90000}"/>
    <cellStyle name="Output 6 5 15" xfId="43351" xr:uid="{00000000-0005-0000-0000-000059A90000}"/>
    <cellStyle name="Output 6 5 15 2" xfId="43352" xr:uid="{00000000-0005-0000-0000-00005AA90000}"/>
    <cellStyle name="Output 6 5 15 2 2" xfId="43353" xr:uid="{00000000-0005-0000-0000-00005BA90000}"/>
    <cellStyle name="Output 6 5 15 3" xfId="43354" xr:uid="{00000000-0005-0000-0000-00005CA90000}"/>
    <cellStyle name="Output 6 5 16" xfId="43355" xr:uid="{00000000-0005-0000-0000-00005DA90000}"/>
    <cellStyle name="Output 6 5 16 2" xfId="43356" xr:uid="{00000000-0005-0000-0000-00005EA90000}"/>
    <cellStyle name="Output 6 5 16 2 2" xfId="43357" xr:uid="{00000000-0005-0000-0000-00005FA90000}"/>
    <cellStyle name="Output 6 5 16 3" xfId="43358" xr:uid="{00000000-0005-0000-0000-000060A90000}"/>
    <cellStyle name="Output 6 5 17" xfId="43359" xr:uid="{00000000-0005-0000-0000-000061A90000}"/>
    <cellStyle name="Output 6 5 17 2" xfId="43360" xr:uid="{00000000-0005-0000-0000-000062A90000}"/>
    <cellStyle name="Output 6 5 17 2 2" xfId="43361" xr:uid="{00000000-0005-0000-0000-000063A90000}"/>
    <cellStyle name="Output 6 5 17 3" xfId="43362" xr:uid="{00000000-0005-0000-0000-000064A90000}"/>
    <cellStyle name="Output 6 5 18" xfId="43363" xr:uid="{00000000-0005-0000-0000-000065A90000}"/>
    <cellStyle name="Output 6 5 18 2" xfId="43364" xr:uid="{00000000-0005-0000-0000-000066A90000}"/>
    <cellStyle name="Output 6 5 18 2 2" xfId="43365" xr:uid="{00000000-0005-0000-0000-000067A90000}"/>
    <cellStyle name="Output 6 5 18 3" xfId="43366" xr:uid="{00000000-0005-0000-0000-000068A90000}"/>
    <cellStyle name="Output 6 5 19" xfId="43367" xr:uid="{00000000-0005-0000-0000-000069A90000}"/>
    <cellStyle name="Output 6 5 19 2" xfId="43368" xr:uid="{00000000-0005-0000-0000-00006AA90000}"/>
    <cellStyle name="Output 6 5 19 2 2" xfId="43369" xr:uid="{00000000-0005-0000-0000-00006BA90000}"/>
    <cellStyle name="Output 6 5 19 3" xfId="43370" xr:uid="{00000000-0005-0000-0000-00006CA90000}"/>
    <cellStyle name="Output 6 5 2" xfId="43371" xr:uid="{00000000-0005-0000-0000-00006DA90000}"/>
    <cellStyle name="Output 6 5 2 10" xfId="43372" xr:uid="{00000000-0005-0000-0000-00006EA90000}"/>
    <cellStyle name="Output 6 5 2 10 2" xfId="43373" xr:uid="{00000000-0005-0000-0000-00006FA90000}"/>
    <cellStyle name="Output 6 5 2 10 2 2" xfId="43374" xr:uid="{00000000-0005-0000-0000-000070A90000}"/>
    <cellStyle name="Output 6 5 2 10 3" xfId="43375" xr:uid="{00000000-0005-0000-0000-000071A90000}"/>
    <cellStyle name="Output 6 5 2 11" xfId="43376" xr:uid="{00000000-0005-0000-0000-000072A90000}"/>
    <cellStyle name="Output 6 5 2 11 2" xfId="43377" xr:uid="{00000000-0005-0000-0000-000073A90000}"/>
    <cellStyle name="Output 6 5 2 11 2 2" xfId="43378" xr:uid="{00000000-0005-0000-0000-000074A90000}"/>
    <cellStyle name="Output 6 5 2 11 3" xfId="43379" xr:uid="{00000000-0005-0000-0000-000075A90000}"/>
    <cellStyle name="Output 6 5 2 12" xfId="43380" xr:uid="{00000000-0005-0000-0000-000076A90000}"/>
    <cellStyle name="Output 6 5 2 12 2" xfId="43381" xr:uid="{00000000-0005-0000-0000-000077A90000}"/>
    <cellStyle name="Output 6 5 2 12 2 2" xfId="43382" xr:uid="{00000000-0005-0000-0000-000078A90000}"/>
    <cellStyle name="Output 6 5 2 12 3" xfId="43383" xr:uid="{00000000-0005-0000-0000-000079A90000}"/>
    <cellStyle name="Output 6 5 2 13" xfId="43384" xr:uid="{00000000-0005-0000-0000-00007AA90000}"/>
    <cellStyle name="Output 6 5 2 13 2" xfId="43385" xr:uid="{00000000-0005-0000-0000-00007BA90000}"/>
    <cellStyle name="Output 6 5 2 13 2 2" xfId="43386" xr:uid="{00000000-0005-0000-0000-00007CA90000}"/>
    <cellStyle name="Output 6 5 2 13 3" xfId="43387" xr:uid="{00000000-0005-0000-0000-00007DA90000}"/>
    <cellStyle name="Output 6 5 2 14" xfId="43388" xr:uid="{00000000-0005-0000-0000-00007EA90000}"/>
    <cellStyle name="Output 6 5 2 14 2" xfId="43389" xr:uid="{00000000-0005-0000-0000-00007FA90000}"/>
    <cellStyle name="Output 6 5 2 14 2 2" xfId="43390" xr:uid="{00000000-0005-0000-0000-000080A90000}"/>
    <cellStyle name="Output 6 5 2 14 3" xfId="43391" xr:uid="{00000000-0005-0000-0000-000081A90000}"/>
    <cellStyle name="Output 6 5 2 15" xfId="43392" xr:uid="{00000000-0005-0000-0000-000082A90000}"/>
    <cellStyle name="Output 6 5 2 15 2" xfId="43393" xr:uid="{00000000-0005-0000-0000-000083A90000}"/>
    <cellStyle name="Output 6 5 2 15 2 2" xfId="43394" xr:uid="{00000000-0005-0000-0000-000084A90000}"/>
    <cellStyle name="Output 6 5 2 15 3" xfId="43395" xr:uid="{00000000-0005-0000-0000-000085A90000}"/>
    <cellStyle name="Output 6 5 2 16" xfId="43396" xr:uid="{00000000-0005-0000-0000-000086A90000}"/>
    <cellStyle name="Output 6 5 2 16 2" xfId="43397" xr:uid="{00000000-0005-0000-0000-000087A90000}"/>
    <cellStyle name="Output 6 5 2 16 2 2" xfId="43398" xr:uid="{00000000-0005-0000-0000-000088A90000}"/>
    <cellStyle name="Output 6 5 2 16 3" xfId="43399" xr:uid="{00000000-0005-0000-0000-000089A90000}"/>
    <cellStyle name="Output 6 5 2 17" xfId="43400" xr:uid="{00000000-0005-0000-0000-00008AA90000}"/>
    <cellStyle name="Output 6 5 2 17 2" xfId="43401" xr:uid="{00000000-0005-0000-0000-00008BA90000}"/>
    <cellStyle name="Output 6 5 2 17 2 2" xfId="43402" xr:uid="{00000000-0005-0000-0000-00008CA90000}"/>
    <cellStyle name="Output 6 5 2 17 3" xfId="43403" xr:uid="{00000000-0005-0000-0000-00008DA90000}"/>
    <cellStyle name="Output 6 5 2 18" xfId="43404" xr:uid="{00000000-0005-0000-0000-00008EA90000}"/>
    <cellStyle name="Output 6 5 2 18 2" xfId="43405" xr:uid="{00000000-0005-0000-0000-00008FA90000}"/>
    <cellStyle name="Output 6 5 2 18 2 2" xfId="43406" xr:uid="{00000000-0005-0000-0000-000090A90000}"/>
    <cellStyle name="Output 6 5 2 18 3" xfId="43407" xr:uid="{00000000-0005-0000-0000-000091A90000}"/>
    <cellStyle name="Output 6 5 2 19" xfId="43408" xr:uid="{00000000-0005-0000-0000-000092A90000}"/>
    <cellStyle name="Output 6 5 2 19 2" xfId="43409" xr:uid="{00000000-0005-0000-0000-000093A90000}"/>
    <cellStyle name="Output 6 5 2 19 2 2" xfId="43410" xr:uid="{00000000-0005-0000-0000-000094A90000}"/>
    <cellStyle name="Output 6 5 2 19 3" xfId="43411" xr:uid="{00000000-0005-0000-0000-000095A90000}"/>
    <cellStyle name="Output 6 5 2 2" xfId="43412" xr:uid="{00000000-0005-0000-0000-000096A90000}"/>
    <cellStyle name="Output 6 5 2 2 2" xfId="43413" xr:uid="{00000000-0005-0000-0000-000097A90000}"/>
    <cellStyle name="Output 6 5 2 2 2 2" xfId="43414" xr:uid="{00000000-0005-0000-0000-000098A90000}"/>
    <cellStyle name="Output 6 5 2 2 2 3" xfId="43415" xr:uid="{00000000-0005-0000-0000-000099A90000}"/>
    <cellStyle name="Output 6 5 2 2 3" xfId="43416" xr:uid="{00000000-0005-0000-0000-00009AA90000}"/>
    <cellStyle name="Output 6 5 2 2 3 2" xfId="43417" xr:uid="{00000000-0005-0000-0000-00009BA90000}"/>
    <cellStyle name="Output 6 5 2 2 4" xfId="43418" xr:uid="{00000000-0005-0000-0000-00009CA90000}"/>
    <cellStyle name="Output 6 5 2 20" xfId="43419" xr:uid="{00000000-0005-0000-0000-00009DA90000}"/>
    <cellStyle name="Output 6 5 2 20 2" xfId="43420" xr:uid="{00000000-0005-0000-0000-00009EA90000}"/>
    <cellStyle name="Output 6 5 2 20 2 2" xfId="43421" xr:uid="{00000000-0005-0000-0000-00009FA90000}"/>
    <cellStyle name="Output 6 5 2 20 3" xfId="43422" xr:uid="{00000000-0005-0000-0000-0000A0A90000}"/>
    <cellStyle name="Output 6 5 2 21" xfId="43423" xr:uid="{00000000-0005-0000-0000-0000A1A90000}"/>
    <cellStyle name="Output 6 5 2 21 2" xfId="43424" xr:uid="{00000000-0005-0000-0000-0000A2A90000}"/>
    <cellStyle name="Output 6 5 2 22" xfId="43425" xr:uid="{00000000-0005-0000-0000-0000A3A90000}"/>
    <cellStyle name="Output 6 5 2 23" xfId="43426" xr:uid="{00000000-0005-0000-0000-0000A4A90000}"/>
    <cellStyle name="Output 6 5 2 3" xfId="43427" xr:uid="{00000000-0005-0000-0000-0000A5A90000}"/>
    <cellStyle name="Output 6 5 2 3 2" xfId="43428" xr:uid="{00000000-0005-0000-0000-0000A6A90000}"/>
    <cellStyle name="Output 6 5 2 3 2 2" xfId="43429" xr:uid="{00000000-0005-0000-0000-0000A7A90000}"/>
    <cellStyle name="Output 6 5 2 3 3" xfId="43430" xr:uid="{00000000-0005-0000-0000-0000A8A90000}"/>
    <cellStyle name="Output 6 5 2 3 4" xfId="43431" xr:uid="{00000000-0005-0000-0000-0000A9A90000}"/>
    <cellStyle name="Output 6 5 2 4" xfId="43432" xr:uid="{00000000-0005-0000-0000-0000AAA90000}"/>
    <cellStyle name="Output 6 5 2 4 2" xfId="43433" xr:uid="{00000000-0005-0000-0000-0000ABA90000}"/>
    <cellStyle name="Output 6 5 2 4 2 2" xfId="43434" xr:uid="{00000000-0005-0000-0000-0000ACA90000}"/>
    <cellStyle name="Output 6 5 2 4 3" xfId="43435" xr:uid="{00000000-0005-0000-0000-0000ADA90000}"/>
    <cellStyle name="Output 6 5 2 4 4" xfId="43436" xr:uid="{00000000-0005-0000-0000-0000AEA90000}"/>
    <cellStyle name="Output 6 5 2 5" xfId="43437" xr:uid="{00000000-0005-0000-0000-0000AFA90000}"/>
    <cellStyle name="Output 6 5 2 5 2" xfId="43438" xr:uid="{00000000-0005-0000-0000-0000B0A90000}"/>
    <cellStyle name="Output 6 5 2 5 2 2" xfId="43439" xr:uid="{00000000-0005-0000-0000-0000B1A90000}"/>
    <cellStyle name="Output 6 5 2 5 3" xfId="43440" xr:uid="{00000000-0005-0000-0000-0000B2A90000}"/>
    <cellStyle name="Output 6 5 2 6" xfId="43441" xr:uid="{00000000-0005-0000-0000-0000B3A90000}"/>
    <cellStyle name="Output 6 5 2 6 2" xfId="43442" xr:uid="{00000000-0005-0000-0000-0000B4A90000}"/>
    <cellStyle name="Output 6 5 2 6 2 2" xfId="43443" xr:uid="{00000000-0005-0000-0000-0000B5A90000}"/>
    <cellStyle name="Output 6 5 2 6 3" xfId="43444" xr:uid="{00000000-0005-0000-0000-0000B6A90000}"/>
    <cellStyle name="Output 6 5 2 7" xfId="43445" xr:uid="{00000000-0005-0000-0000-0000B7A90000}"/>
    <cellStyle name="Output 6 5 2 7 2" xfId="43446" xr:uid="{00000000-0005-0000-0000-0000B8A90000}"/>
    <cellStyle name="Output 6 5 2 7 2 2" xfId="43447" xr:uid="{00000000-0005-0000-0000-0000B9A90000}"/>
    <cellStyle name="Output 6 5 2 7 3" xfId="43448" xr:uid="{00000000-0005-0000-0000-0000BAA90000}"/>
    <cellStyle name="Output 6 5 2 8" xfId="43449" xr:uid="{00000000-0005-0000-0000-0000BBA90000}"/>
    <cellStyle name="Output 6 5 2 8 2" xfId="43450" xr:uid="{00000000-0005-0000-0000-0000BCA90000}"/>
    <cellStyle name="Output 6 5 2 8 2 2" xfId="43451" xr:uid="{00000000-0005-0000-0000-0000BDA90000}"/>
    <cellStyle name="Output 6 5 2 8 3" xfId="43452" xr:uid="{00000000-0005-0000-0000-0000BEA90000}"/>
    <cellStyle name="Output 6 5 2 9" xfId="43453" xr:uid="{00000000-0005-0000-0000-0000BFA90000}"/>
    <cellStyle name="Output 6 5 2 9 2" xfId="43454" xr:uid="{00000000-0005-0000-0000-0000C0A90000}"/>
    <cellStyle name="Output 6 5 2 9 2 2" xfId="43455" xr:uid="{00000000-0005-0000-0000-0000C1A90000}"/>
    <cellStyle name="Output 6 5 2 9 3" xfId="43456" xr:uid="{00000000-0005-0000-0000-0000C2A90000}"/>
    <cellStyle name="Output 6 5 20" xfId="43457" xr:uid="{00000000-0005-0000-0000-0000C3A90000}"/>
    <cellStyle name="Output 6 5 20 2" xfId="43458" xr:uid="{00000000-0005-0000-0000-0000C4A90000}"/>
    <cellStyle name="Output 6 5 20 2 2" xfId="43459" xr:uid="{00000000-0005-0000-0000-0000C5A90000}"/>
    <cellStyle name="Output 6 5 20 3" xfId="43460" xr:uid="{00000000-0005-0000-0000-0000C6A90000}"/>
    <cellStyle name="Output 6 5 21" xfId="43461" xr:uid="{00000000-0005-0000-0000-0000C7A90000}"/>
    <cellStyle name="Output 6 5 21 2" xfId="43462" xr:uid="{00000000-0005-0000-0000-0000C8A90000}"/>
    <cellStyle name="Output 6 5 21 2 2" xfId="43463" xr:uid="{00000000-0005-0000-0000-0000C9A90000}"/>
    <cellStyle name="Output 6 5 21 3" xfId="43464" xr:uid="{00000000-0005-0000-0000-0000CAA90000}"/>
    <cellStyle name="Output 6 5 22" xfId="43465" xr:uid="{00000000-0005-0000-0000-0000CBA90000}"/>
    <cellStyle name="Output 6 5 22 2" xfId="43466" xr:uid="{00000000-0005-0000-0000-0000CCA90000}"/>
    <cellStyle name="Output 6 5 23" xfId="43467" xr:uid="{00000000-0005-0000-0000-0000CDA90000}"/>
    <cellStyle name="Output 6 5 24" xfId="43468" xr:uid="{00000000-0005-0000-0000-0000CEA90000}"/>
    <cellStyle name="Output 6 5 3" xfId="43469" xr:uid="{00000000-0005-0000-0000-0000CFA90000}"/>
    <cellStyle name="Output 6 5 3 2" xfId="43470" xr:uid="{00000000-0005-0000-0000-0000D0A90000}"/>
    <cellStyle name="Output 6 5 3 2 2" xfId="43471" xr:uid="{00000000-0005-0000-0000-0000D1A90000}"/>
    <cellStyle name="Output 6 5 3 2 3" xfId="43472" xr:uid="{00000000-0005-0000-0000-0000D2A90000}"/>
    <cellStyle name="Output 6 5 3 3" xfId="43473" xr:uid="{00000000-0005-0000-0000-0000D3A90000}"/>
    <cellStyle name="Output 6 5 3 3 2" xfId="43474" xr:uid="{00000000-0005-0000-0000-0000D4A90000}"/>
    <cellStyle name="Output 6 5 3 4" xfId="43475" xr:uid="{00000000-0005-0000-0000-0000D5A90000}"/>
    <cellStyle name="Output 6 5 4" xfId="43476" xr:uid="{00000000-0005-0000-0000-0000D6A90000}"/>
    <cellStyle name="Output 6 5 4 2" xfId="43477" xr:uid="{00000000-0005-0000-0000-0000D7A90000}"/>
    <cellStyle name="Output 6 5 4 2 2" xfId="43478" xr:uid="{00000000-0005-0000-0000-0000D8A90000}"/>
    <cellStyle name="Output 6 5 4 3" xfId="43479" xr:uid="{00000000-0005-0000-0000-0000D9A90000}"/>
    <cellStyle name="Output 6 5 4 4" xfId="43480" xr:uid="{00000000-0005-0000-0000-0000DAA90000}"/>
    <cellStyle name="Output 6 5 5" xfId="43481" xr:uid="{00000000-0005-0000-0000-0000DBA90000}"/>
    <cellStyle name="Output 6 5 5 2" xfId="43482" xr:uid="{00000000-0005-0000-0000-0000DCA90000}"/>
    <cellStyle name="Output 6 5 5 2 2" xfId="43483" xr:uid="{00000000-0005-0000-0000-0000DDA90000}"/>
    <cellStyle name="Output 6 5 5 3" xfId="43484" xr:uid="{00000000-0005-0000-0000-0000DEA90000}"/>
    <cellStyle name="Output 6 5 5 4" xfId="43485" xr:uid="{00000000-0005-0000-0000-0000DFA90000}"/>
    <cellStyle name="Output 6 5 6" xfId="43486" xr:uid="{00000000-0005-0000-0000-0000E0A90000}"/>
    <cellStyle name="Output 6 5 6 2" xfId="43487" xr:uid="{00000000-0005-0000-0000-0000E1A90000}"/>
    <cellStyle name="Output 6 5 6 2 2" xfId="43488" xr:uid="{00000000-0005-0000-0000-0000E2A90000}"/>
    <cellStyle name="Output 6 5 6 3" xfId="43489" xr:uid="{00000000-0005-0000-0000-0000E3A90000}"/>
    <cellStyle name="Output 6 5 7" xfId="43490" xr:uid="{00000000-0005-0000-0000-0000E4A90000}"/>
    <cellStyle name="Output 6 5 7 2" xfId="43491" xr:uid="{00000000-0005-0000-0000-0000E5A90000}"/>
    <cellStyle name="Output 6 5 7 2 2" xfId="43492" xr:uid="{00000000-0005-0000-0000-0000E6A90000}"/>
    <cellStyle name="Output 6 5 7 3" xfId="43493" xr:uid="{00000000-0005-0000-0000-0000E7A90000}"/>
    <cellStyle name="Output 6 5 8" xfId="43494" xr:uid="{00000000-0005-0000-0000-0000E8A90000}"/>
    <cellStyle name="Output 6 5 8 2" xfId="43495" xr:uid="{00000000-0005-0000-0000-0000E9A90000}"/>
    <cellStyle name="Output 6 5 8 2 2" xfId="43496" xr:uid="{00000000-0005-0000-0000-0000EAA90000}"/>
    <cellStyle name="Output 6 5 8 3" xfId="43497" xr:uid="{00000000-0005-0000-0000-0000EBA90000}"/>
    <cellStyle name="Output 6 5 9" xfId="43498" xr:uid="{00000000-0005-0000-0000-0000ECA90000}"/>
    <cellStyle name="Output 6 5 9 2" xfId="43499" xr:uid="{00000000-0005-0000-0000-0000EDA90000}"/>
    <cellStyle name="Output 6 5 9 2 2" xfId="43500" xr:uid="{00000000-0005-0000-0000-0000EEA90000}"/>
    <cellStyle name="Output 6 5 9 3" xfId="43501" xr:uid="{00000000-0005-0000-0000-0000EFA90000}"/>
    <cellStyle name="Output 6 6" xfId="43502" xr:uid="{00000000-0005-0000-0000-0000F0A90000}"/>
    <cellStyle name="Output 6 6 10" xfId="43503" xr:uid="{00000000-0005-0000-0000-0000F1A90000}"/>
    <cellStyle name="Output 6 6 10 2" xfId="43504" xr:uid="{00000000-0005-0000-0000-0000F2A90000}"/>
    <cellStyle name="Output 6 6 10 2 2" xfId="43505" xr:uid="{00000000-0005-0000-0000-0000F3A90000}"/>
    <cellStyle name="Output 6 6 10 3" xfId="43506" xr:uid="{00000000-0005-0000-0000-0000F4A90000}"/>
    <cellStyle name="Output 6 6 11" xfId="43507" xr:uid="{00000000-0005-0000-0000-0000F5A90000}"/>
    <cellStyle name="Output 6 6 11 2" xfId="43508" xr:uid="{00000000-0005-0000-0000-0000F6A90000}"/>
    <cellStyle name="Output 6 6 11 2 2" xfId="43509" xr:uid="{00000000-0005-0000-0000-0000F7A90000}"/>
    <cellStyle name="Output 6 6 11 3" xfId="43510" xr:uid="{00000000-0005-0000-0000-0000F8A90000}"/>
    <cellStyle name="Output 6 6 12" xfId="43511" xr:uid="{00000000-0005-0000-0000-0000F9A90000}"/>
    <cellStyle name="Output 6 6 12 2" xfId="43512" xr:uid="{00000000-0005-0000-0000-0000FAA90000}"/>
    <cellStyle name="Output 6 6 12 2 2" xfId="43513" xr:uid="{00000000-0005-0000-0000-0000FBA90000}"/>
    <cellStyle name="Output 6 6 12 3" xfId="43514" xr:uid="{00000000-0005-0000-0000-0000FCA90000}"/>
    <cellStyle name="Output 6 6 13" xfId="43515" xr:uid="{00000000-0005-0000-0000-0000FDA90000}"/>
    <cellStyle name="Output 6 6 13 2" xfId="43516" xr:uid="{00000000-0005-0000-0000-0000FEA90000}"/>
    <cellStyle name="Output 6 6 13 2 2" xfId="43517" xr:uid="{00000000-0005-0000-0000-0000FFA90000}"/>
    <cellStyle name="Output 6 6 13 3" xfId="43518" xr:uid="{00000000-0005-0000-0000-000000AA0000}"/>
    <cellStyle name="Output 6 6 14" xfId="43519" xr:uid="{00000000-0005-0000-0000-000001AA0000}"/>
    <cellStyle name="Output 6 6 14 2" xfId="43520" xr:uid="{00000000-0005-0000-0000-000002AA0000}"/>
    <cellStyle name="Output 6 6 14 2 2" xfId="43521" xr:uid="{00000000-0005-0000-0000-000003AA0000}"/>
    <cellStyle name="Output 6 6 14 3" xfId="43522" xr:uid="{00000000-0005-0000-0000-000004AA0000}"/>
    <cellStyle name="Output 6 6 15" xfId="43523" xr:uid="{00000000-0005-0000-0000-000005AA0000}"/>
    <cellStyle name="Output 6 6 15 2" xfId="43524" xr:uid="{00000000-0005-0000-0000-000006AA0000}"/>
    <cellStyle name="Output 6 6 15 2 2" xfId="43525" xr:uid="{00000000-0005-0000-0000-000007AA0000}"/>
    <cellStyle name="Output 6 6 15 3" xfId="43526" xr:uid="{00000000-0005-0000-0000-000008AA0000}"/>
    <cellStyle name="Output 6 6 16" xfId="43527" xr:uid="{00000000-0005-0000-0000-000009AA0000}"/>
    <cellStyle name="Output 6 6 16 2" xfId="43528" xr:uid="{00000000-0005-0000-0000-00000AAA0000}"/>
    <cellStyle name="Output 6 6 16 2 2" xfId="43529" xr:uid="{00000000-0005-0000-0000-00000BAA0000}"/>
    <cellStyle name="Output 6 6 16 3" xfId="43530" xr:uid="{00000000-0005-0000-0000-00000CAA0000}"/>
    <cellStyle name="Output 6 6 17" xfId="43531" xr:uid="{00000000-0005-0000-0000-00000DAA0000}"/>
    <cellStyle name="Output 6 6 17 2" xfId="43532" xr:uid="{00000000-0005-0000-0000-00000EAA0000}"/>
    <cellStyle name="Output 6 6 17 2 2" xfId="43533" xr:uid="{00000000-0005-0000-0000-00000FAA0000}"/>
    <cellStyle name="Output 6 6 17 3" xfId="43534" xr:uid="{00000000-0005-0000-0000-000010AA0000}"/>
    <cellStyle name="Output 6 6 18" xfId="43535" xr:uid="{00000000-0005-0000-0000-000011AA0000}"/>
    <cellStyle name="Output 6 6 18 2" xfId="43536" xr:uid="{00000000-0005-0000-0000-000012AA0000}"/>
    <cellStyle name="Output 6 6 18 2 2" xfId="43537" xr:uid="{00000000-0005-0000-0000-000013AA0000}"/>
    <cellStyle name="Output 6 6 18 3" xfId="43538" xr:uid="{00000000-0005-0000-0000-000014AA0000}"/>
    <cellStyle name="Output 6 6 19" xfId="43539" xr:uid="{00000000-0005-0000-0000-000015AA0000}"/>
    <cellStyle name="Output 6 6 19 2" xfId="43540" xr:uid="{00000000-0005-0000-0000-000016AA0000}"/>
    <cellStyle name="Output 6 6 19 2 2" xfId="43541" xr:uid="{00000000-0005-0000-0000-000017AA0000}"/>
    <cellStyle name="Output 6 6 19 3" xfId="43542" xr:uid="{00000000-0005-0000-0000-000018AA0000}"/>
    <cellStyle name="Output 6 6 2" xfId="43543" xr:uid="{00000000-0005-0000-0000-000019AA0000}"/>
    <cellStyle name="Output 6 6 2 2" xfId="43544" xr:uid="{00000000-0005-0000-0000-00001AAA0000}"/>
    <cellStyle name="Output 6 6 2 2 2" xfId="43545" xr:uid="{00000000-0005-0000-0000-00001BAA0000}"/>
    <cellStyle name="Output 6 6 2 2 3" xfId="43546" xr:uid="{00000000-0005-0000-0000-00001CAA0000}"/>
    <cellStyle name="Output 6 6 2 3" xfId="43547" xr:uid="{00000000-0005-0000-0000-00001DAA0000}"/>
    <cellStyle name="Output 6 6 2 3 2" xfId="43548" xr:uid="{00000000-0005-0000-0000-00001EAA0000}"/>
    <cellStyle name="Output 6 6 2 4" xfId="43549" xr:uid="{00000000-0005-0000-0000-00001FAA0000}"/>
    <cellStyle name="Output 6 6 20" xfId="43550" xr:uid="{00000000-0005-0000-0000-000020AA0000}"/>
    <cellStyle name="Output 6 6 20 2" xfId="43551" xr:uid="{00000000-0005-0000-0000-000021AA0000}"/>
    <cellStyle name="Output 6 6 20 2 2" xfId="43552" xr:uid="{00000000-0005-0000-0000-000022AA0000}"/>
    <cellStyle name="Output 6 6 20 3" xfId="43553" xr:uid="{00000000-0005-0000-0000-000023AA0000}"/>
    <cellStyle name="Output 6 6 21" xfId="43554" xr:uid="{00000000-0005-0000-0000-000024AA0000}"/>
    <cellStyle name="Output 6 6 21 2" xfId="43555" xr:uid="{00000000-0005-0000-0000-000025AA0000}"/>
    <cellStyle name="Output 6 6 22" xfId="43556" xr:uid="{00000000-0005-0000-0000-000026AA0000}"/>
    <cellStyle name="Output 6 6 23" xfId="43557" xr:uid="{00000000-0005-0000-0000-000027AA0000}"/>
    <cellStyle name="Output 6 6 3" xfId="43558" xr:uid="{00000000-0005-0000-0000-000028AA0000}"/>
    <cellStyle name="Output 6 6 3 2" xfId="43559" xr:uid="{00000000-0005-0000-0000-000029AA0000}"/>
    <cellStyle name="Output 6 6 3 2 2" xfId="43560" xr:uid="{00000000-0005-0000-0000-00002AAA0000}"/>
    <cellStyle name="Output 6 6 3 3" xfId="43561" xr:uid="{00000000-0005-0000-0000-00002BAA0000}"/>
    <cellStyle name="Output 6 6 3 4" xfId="43562" xr:uid="{00000000-0005-0000-0000-00002CAA0000}"/>
    <cellStyle name="Output 6 6 4" xfId="43563" xr:uid="{00000000-0005-0000-0000-00002DAA0000}"/>
    <cellStyle name="Output 6 6 4 2" xfId="43564" xr:uid="{00000000-0005-0000-0000-00002EAA0000}"/>
    <cellStyle name="Output 6 6 4 2 2" xfId="43565" xr:uid="{00000000-0005-0000-0000-00002FAA0000}"/>
    <cellStyle name="Output 6 6 4 3" xfId="43566" xr:uid="{00000000-0005-0000-0000-000030AA0000}"/>
    <cellStyle name="Output 6 6 4 4" xfId="43567" xr:uid="{00000000-0005-0000-0000-000031AA0000}"/>
    <cellStyle name="Output 6 6 5" xfId="43568" xr:uid="{00000000-0005-0000-0000-000032AA0000}"/>
    <cellStyle name="Output 6 6 5 2" xfId="43569" xr:uid="{00000000-0005-0000-0000-000033AA0000}"/>
    <cellStyle name="Output 6 6 5 2 2" xfId="43570" xr:uid="{00000000-0005-0000-0000-000034AA0000}"/>
    <cellStyle name="Output 6 6 5 3" xfId="43571" xr:uid="{00000000-0005-0000-0000-000035AA0000}"/>
    <cellStyle name="Output 6 6 6" xfId="43572" xr:uid="{00000000-0005-0000-0000-000036AA0000}"/>
    <cellStyle name="Output 6 6 6 2" xfId="43573" xr:uid="{00000000-0005-0000-0000-000037AA0000}"/>
    <cellStyle name="Output 6 6 6 2 2" xfId="43574" xr:uid="{00000000-0005-0000-0000-000038AA0000}"/>
    <cellStyle name="Output 6 6 6 3" xfId="43575" xr:uid="{00000000-0005-0000-0000-000039AA0000}"/>
    <cellStyle name="Output 6 6 7" xfId="43576" xr:uid="{00000000-0005-0000-0000-00003AAA0000}"/>
    <cellStyle name="Output 6 6 7 2" xfId="43577" xr:uid="{00000000-0005-0000-0000-00003BAA0000}"/>
    <cellStyle name="Output 6 6 7 2 2" xfId="43578" xr:uid="{00000000-0005-0000-0000-00003CAA0000}"/>
    <cellStyle name="Output 6 6 7 3" xfId="43579" xr:uid="{00000000-0005-0000-0000-00003DAA0000}"/>
    <cellStyle name="Output 6 6 8" xfId="43580" xr:uid="{00000000-0005-0000-0000-00003EAA0000}"/>
    <cellStyle name="Output 6 6 8 2" xfId="43581" xr:uid="{00000000-0005-0000-0000-00003FAA0000}"/>
    <cellStyle name="Output 6 6 8 2 2" xfId="43582" xr:uid="{00000000-0005-0000-0000-000040AA0000}"/>
    <cellStyle name="Output 6 6 8 3" xfId="43583" xr:uid="{00000000-0005-0000-0000-000041AA0000}"/>
    <cellStyle name="Output 6 6 9" xfId="43584" xr:uid="{00000000-0005-0000-0000-000042AA0000}"/>
    <cellStyle name="Output 6 6 9 2" xfId="43585" xr:uid="{00000000-0005-0000-0000-000043AA0000}"/>
    <cellStyle name="Output 6 6 9 2 2" xfId="43586" xr:uid="{00000000-0005-0000-0000-000044AA0000}"/>
    <cellStyle name="Output 6 6 9 3" xfId="43587" xr:uid="{00000000-0005-0000-0000-000045AA0000}"/>
    <cellStyle name="Output 6 7" xfId="43588" xr:uid="{00000000-0005-0000-0000-000046AA0000}"/>
    <cellStyle name="Output 6 7 2" xfId="43589" xr:uid="{00000000-0005-0000-0000-000047AA0000}"/>
    <cellStyle name="Output 6 7 2 2" xfId="43590" xr:uid="{00000000-0005-0000-0000-000048AA0000}"/>
    <cellStyle name="Output 6 7 2 3" xfId="43591" xr:uid="{00000000-0005-0000-0000-000049AA0000}"/>
    <cellStyle name="Output 6 7 3" xfId="43592" xr:uid="{00000000-0005-0000-0000-00004AAA0000}"/>
    <cellStyle name="Output 6 7 3 2" xfId="43593" xr:uid="{00000000-0005-0000-0000-00004BAA0000}"/>
    <cellStyle name="Output 6 7 4" xfId="43594" xr:uid="{00000000-0005-0000-0000-00004CAA0000}"/>
    <cellStyle name="Output 6 8" xfId="43595" xr:uid="{00000000-0005-0000-0000-00004DAA0000}"/>
    <cellStyle name="Output 6 8 2" xfId="43596" xr:uid="{00000000-0005-0000-0000-00004EAA0000}"/>
    <cellStyle name="Output 6 8 2 2" xfId="43597" xr:uid="{00000000-0005-0000-0000-00004FAA0000}"/>
    <cellStyle name="Output 6 8 2 3" xfId="43598" xr:uid="{00000000-0005-0000-0000-000050AA0000}"/>
    <cellStyle name="Output 6 8 3" xfId="43599" xr:uid="{00000000-0005-0000-0000-000051AA0000}"/>
    <cellStyle name="Output 6 8 4" xfId="43600" xr:uid="{00000000-0005-0000-0000-000052AA0000}"/>
    <cellStyle name="Output 6 9" xfId="43601" xr:uid="{00000000-0005-0000-0000-000053AA0000}"/>
    <cellStyle name="Output 6 9 2" xfId="43602" xr:uid="{00000000-0005-0000-0000-000054AA0000}"/>
    <cellStyle name="Output 6 9 2 2" xfId="43603" xr:uid="{00000000-0005-0000-0000-000055AA0000}"/>
    <cellStyle name="Output 6 9 3" xfId="43604" xr:uid="{00000000-0005-0000-0000-000056AA0000}"/>
    <cellStyle name="Output 6 9 4" xfId="43605" xr:uid="{00000000-0005-0000-0000-000057AA0000}"/>
    <cellStyle name="Output 7" xfId="43606" xr:uid="{00000000-0005-0000-0000-000058AA0000}"/>
    <cellStyle name="Output 8" xfId="50409" xr:uid="{3EC329BC-5F20-4A04-A033-5C353A4F834C}"/>
    <cellStyle name="Output 9" xfId="50443" xr:uid="{52DB80F4-0D29-4E57-89A0-4542B3F9111B}"/>
    <cellStyle name="Output Amounts" xfId="43607" xr:uid="{00000000-0005-0000-0000-000059AA0000}"/>
    <cellStyle name="Output Column Headings" xfId="43608" xr:uid="{00000000-0005-0000-0000-00005AAA0000}"/>
    <cellStyle name="Output Line Items" xfId="43609" xr:uid="{00000000-0005-0000-0000-00005BAA0000}"/>
    <cellStyle name="Output Report Heading" xfId="43610" xr:uid="{00000000-0005-0000-0000-00005CAA0000}"/>
    <cellStyle name="Output Report Title" xfId="43611" xr:uid="{00000000-0005-0000-0000-00005DAA0000}"/>
    <cellStyle name="P" xfId="43612" xr:uid="{00000000-0005-0000-0000-00005EAA0000}"/>
    <cellStyle name="P 2" xfId="43613" xr:uid="{00000000-0005-0000-0000-00005FAA0000}"/>
    <cellStyle name="P 3" xfId="43614" xr:uid="{00000000-0005-0000-0000-000060AA0000}"/>
    <cellStyle name="P 4" xfId="43615" xr:uid="{00000000-0005-0000-0000-000061AA0000}"/>
    <cellStyle name="Page Number" xfId="43616" xr:uid="{00000000-0005-0000-0000-000062AA0000}"/>
    <cellStyle name="Percent [0]" xfId="43617" xr:uid="{00000000-0005-0000-0000-000063AA0000}"/>
    <cellStyle name="Percent [2]" xfId="43618" xr:uid="{00000000-0005-0000-0000-000064AA0000}"/>
    <cellStyle name="Percent +/-" xfId="43619" xr:uid="{00000000-0005-0000-0000-000065AA0000}"/>
    <cellStyle name="Percent 10" xfId="43620" xr:uid="{00000000-0005-0000-0000-000066AA0000}"/>
    <cellStyle name="Percent 10 2" xfId="22" xr:uid="{00000000-0005-0000-0000-000067AA0000}"/>
    <cellStyle name="Percent 11" xfId="43621" xr:uid="{00000000-0005-0000-0000-000068AA0000}"/>
    <cellStyle name="Percent 12" xfId="43622" xr:uid="{00000000-0005-0000-0000-000069AA0000}"/>
    <cellStyle name="Percent 128" xfId="43623" xr:uid="{00000000-0005-0000-0000-00006AAA0000}"/>
    <cellStyle name="Percent 13" xfId="43624" xr:uid="{00000000-0005-0000-0000-00006BAA0000}"/>
    <cellStyle name="Percent 14" xfId="43625" xr:uid="{00000000-0005-0000-0000-00006CAA0000}"/>
    <cellStyle name="Percent 15" xfId="43626" xr:uid="{00000000-0005-0000-0000-00006DAA0000}"/>
    <cellStyle name="Percent 16" xfId="43627" xr:uid="{00000000-0005-0000-0000-00006EAA0000}"/>
    <cellStyle name="Percent 17" xfId="43628" xr:uid="{00000000-0005-0000-0000-00006FAA0000}"/>
    <cellStyle name="Percent 18" xfId="43629" xr:uid="{00000000-0005-0000-0000-000070AA0000}"/>
    <cellStyle name="Percent 19" xfId="43630" xr:uid="{00000000-0005-0000-0000-000071AA0000}"/>
    <cellStyle name="Percent 19 2" xfId="43631" xr:uid="{00000000-0005-0000-0000-000072AA0000}"/>
    <cellStyle name="Percent 2" xfId="13" xr:uid="{00000000-0005-0000-0000-000073AA0000}"/>
    <cellStyle name="Percent 2 2" xfId="43632" xr:uid="{00000000-0005-0000-0000-000074AA0000}"/>
    <cellStyle name="Percent 2 2 2" xfId="43633" xr:uid="{00000000-0005-0000-0000-000075AA0000}"/>
    <cellStyle name="Percent 2 3" xfId="43634" xr:uid="{00000000-0005-0000-0000-000076AA0000}"/>
    <cellStyle name="Percent 2 3 2" xfId="43635" xr:uid="{00000000-0005-0000-0000-000077AA0000}"/>
    <cellStyle name="Percent 2 4" xfId="43636" xr:uid="{00000000-0005-0000-0000-000078AA0000}"/>
    <cellStyle name="Percent 2 5" xfId="43637" xr:uid="{00000000-0005-0000-0000-000079AA0000}"/>
    <cellStyle name="Percent 2 6" xfId="43638" xr:uid="{00000000-0005-0000-0000-00007AAA0000}"/>
    <cellStyle name="Percent 20" xfId="43639" xr:uid="{00000000-0005-0000-0000-00007BAA0000}"/>
    <cellStyle name="Percent 21" xfId="43640" xr:uid="{00000000-0005-0000-0000-00007CAA0000}"/>
    <cellStyle name="Percent 22" xfId="43641" xr:uid="{00000000-0005-0000-0000-00007DAA0000}"/>
    <cellStyle name="Percent 23" xfId="43642" xr:uid="{00000000-0005-0000-0000-00007EAA0000}"/>
    <cellStyle name="Percent 24" xfId="43643" xr:uid="{00000000-0005-0000-0000-00007FAA0000}"/>
    <cellStyle name="Percent 25" xfId="50402" xr:uid="{DB69EA71-BA68-4C6A-A799-4866972F086B}"/>
    <cellStyle name="Percent 26" xfId="50410" xr:uid="{8333F3DC-8CB5-4617-8AD6-396FA19B2DEE}"/>
    <cellStyle name="Percent 27" xfId="50401" xr:uid="{3690C85A-67C2-411E-AAF0-3D8EB0D4B9DB}"/>
    <cellStyle name="Percent 28" xfId="50413" xr:uid="{8E53F73E-2EB5-4EE6-97C9-A7F7DF76B581}"/>
    <cellStyle name="Percent 28 2" xfId="50627" xr:uid="{BED8463B-AC2A-4FFA-8B58-FFC81683CC0E}"/>
    <cellStyle name="Percent 29" xfId="50399" xr:uid="{9E363BE4-8B11-4725-B415-3EE4DDFC4FBB}"/>
    <cellStyle name="Percent 3" xfId="43644" xr:uid="{00000000-0005-0000-0000-000080AA0000}"/>
    <cellStyle name="Percent 3 2" xfId="43645" xr:uid="{00000000-0005-0000-0000-000081AA0000}"/>
    <cellStyle name="Percent 3 2 2" xfId="43646" xr:uid="{00000000-0005-0000-0000-000082AA0000}"/>
    <cellStyle name="Percent 3 2 3" xfId="43647" xr:uid="{00000000-0005-0000-0000-000083AA0000}"/>
    <cellStyle name="Percent 3 2 3 2" xfId="43648" xr:uid="{00000000-0005-0000-0000-000084AA0000}"/>
    <cellStyle name="Percent 3 2 4" xfId="43649" xr:uid="{00000000-0005-0000-0000-000085AA0000}"/>
    <cellStyle name="Percent 3 3" xfId="43650" xr:uid="{00000000-0005-0000-0000-000086AA0000}"/>
    <cellStyle name="Percent 3 3 2" xfId="43651" xr:uid="{00000000-0005-0000-0000-000087AA0000}"/>
    <cellStyle name="Percent 3 3 3" xfId="43652" xr:uid="{00000000-0005-0000-0000-000088AA0000}"/>
    <cellStyle name="Percent 3 4" xfId="43653" xr:uid="{00000000-0005-0000-0000-000089AA0000}"/>
    <cellStyle name="Percent 3 4 2" xfId="43654" xr:uid="{00000000-0005-0000-0000-00008AAA0000}"/>
    <cellStyle name="Percent 3 5" xfId="43655" xr:uid="{00000000-0005-0000-0000-00008BAA0000}"/>
    <cellStyle name="Percent 3 5 2" xfId="43656" xr:uid="{00000000-0005-0000-0000-00008CAA0000}"/>
    <cellStyle name="Percent 3 6" xfId="43657" xr:uid="{00000000-0005-0000-0000-00008DAA0000}"/>
    <cellStyle name="Percent 30" xfId="50426" xr:uid="{DA058992-E346-4049-A178-7A9324B9876F}"/>
    <cellStyle name="Percent 31" xfId="50429" xr:uid="{C6B5C72C-4C36-4796-AF5E-B623ED988A84}"/>
    <cellStyle name="Percent 31 2" xfId="50634" xr:uid="{250B99F3-2553-4675-94D9-3887DD7C5496}"/>
    <cellStyle name="Percent 32" xfId="50444" xr:uid="{B08C36AC-AC81-40F5-A78B-3A5570C78D5F}"/>
    <cellStyle name="Percent 33" xfId="50433" xr:uid="{B8BB9174-F355-45C9-A59A-B157CFEC899C}"/>
    <cellStyle name="Percent 34" xfId="50481" xr:uid="{8C0BA059-2FB5-408E-9001-5227A064170B}"/>
    <cellStyle name="Percent 35" xfId="50496" xr:uid="{209E6F3F-5356-4404-BC8A-801EE589992A}"/>
    <cellStyle name="Percent 36" xfId="50471" xr:uid="{B2D9FECC-F01F-4080-A140-F6C233FF7A81}"/>
    <cellStyle name="Percent 37" xfId="50499" xr:uid="{2AA7518D-467E-4E24-9E8F-38EBB68600BA}"/>
    <cellStyle name="Percent 38" xfId="50525" xr:uid="{ED2EE56A-2382-4D6A-AA87-5E27E5AEE235}"/>
    <cellStyle name="Percent 39" xfId="50514" xr:uid="{E5F96E54-3995-476D-BEF9-DF7075156C75}"/>
    <cellStyle name="Percent 4" xfId="43658" xr:uid="{00000000-0005-0000-0000-00008EAA0000}"/>
    <cellStyle name="Percent 4 2" xfId="43659" xr:uid="{00000000-0005-0000-0000-00008FAA0000}"/>
    <cellStyle name="Percent 4 3" xfId="43660" xr:uid="{00000000-0005-0000-0000-000090AA0000}"/>
    <cellStyle name="Percent 40" xfId="50567" xr:uid="{FCB700D0-6614-40A3-82A4-284E2BD2B245}"/>
    <cellStyle name="Percent 41" xfId="50547" xr:uid="{7446EEA9-4193-4509-966A-6AA5780C3EDE}"/>
    <cellStyle name="Percent 42" xfId="50572" xr:uid="{DE081C82-4159-420E-AF3C-99DDF43419F0}"/>
    <cellStyle name="Percent 43" xfId="50595" xr:uid="{1ADEC4E6-C4F0-49C1-88BF-24F775E8D006}"/>
    <cellStyle name="Percent 44" xfId="50571" xr:uid="{762D933F-7A46-43AE-A1A9-643F5B209031}"/>
    <cellStyle name="Percent 45" xfId="50568" xr:uid="{DC08E8BF-87CA-43BD-A0E4-5844E07BB5D1}"/>
    <cellStyle name="Percent 46" xfId="50555" xr:uid="{4ECDC78D-404A-40E6-9F9A-2BBBFF95A25F}"/>
    <cellStyle name="Percent 47" xfId="50588" xr:uid="{C3EEE488-EFA6-441A-8823-20B7FB045D06}"/>
    <cellStyle name="Percent 48" xfId="50591" xr:uid="{2B280A50-68FB-4DAC-A8AA-C080FBCB28C8}"/>
    <cellStyle name="Percent 49" xfId="50619" xr:uid="{0EB69585-F713-412B-A24B-1546846DD474}"/>
    <cellStyle name="Percent 5" xfId="43661" xr:uid="{00000000-0005-0000-0000-000091AA0000}"/>
    <cellStyle name="Percent 50" xfId="50632" xr:uid="{F372A989-F4FD-4D47-970C-D5AB24CB009F}"/>
    <cellStyle name="Percent 6" xfId="43662" xr:uid="{00000000-0005-0000-0000-000092AA0000}"/>
    <cellStyle name="Percent 6 2" xfId="43663" xr:uid="{00000000-0005-0000-0000-000093AA0000}"/>
    <cellStyle name="Percent 7" xfId="43664" xr:uid="{00000000-0005-0000-0000-000094AA0000}"/>
    <cellStyle name="Percent 7 2" xfId="43665" xr:uid="{00000000-0005-0000-0000-000095AA0000}"/>
    <cellStyle name="Percent 8" xfId="43666" xr:uid="{00000000-0005-0000-0000-000096AA0000}"/>
    <cellStyle name="Percent 9" xfId="43667" xr:uid="{00000000-0005-0000-0000-000097AA0000}"/>
    <cellStyle name="Percent*" xfId="43668" xr:uid="{00000000-0005-0000-0000-000098AA0000}"/>
    <cellStyle name="Percent.0" xfId="43669" xr:uid="{00000000-0005-0000-0000-000099AA0000}"/>
    <cellStyle name="Percent.00" xfId="43670" xr:uid="{00000000-0005-0000-0000-00009AAA0000}"/>
    <cellStyle name="Plain" xfId="43671" xr:uid="{00000000-0005-0000-0000-00009BAA0000}"/>
    <cellStyle name="Price" xfId="43672" xr:uid="{00000000-0005-0000-0000-00009CAA0000}"/>
    <cellStyle name="ProductClass" xfId="43673" xr:uid="{00000000-0005-0000-0000-00009DAA0000}"/>
    <cellStyle name="ProductType" xfId="43674" xr:uid="{00000000-0005-0000-0000-00009EAA0000}"/>
    <cellStyle name="provisional PN158/97" xfId="43675" xr:uid="{00000000-0005-0000-0000-00009FAA0000}"/>
    <cellStyle name="QvB" xfId="43676" xr:uid="{00000000-0005-0000-0000-0000A0AA0000}"/>
    <cellStyle name="RebateValue" xfId="43677" xr:uid="{00000000-0005-0000-0000-0000A1AA0000}"/>
    <cellStyle name="Refdb standard" xfId="43678" xr:uid="{00000000-0005-0000-0000-0000A2AA0000}"/>
    <cellStyle name="ReportData" xfId="43679" xr:uid="{00000000-0005-0000-0000-0000A3AA0000}"/>
    <cellStyle name="ReportElements" xfId="43680" xr:uid="{00000000-0005-0000-0000-0000A4AA0000}"/>
    <cellStyle name="ReportHeader" xfId="43681" xr:uid="{00000000-0005-0000-0000-0000A5AA0000}"/>
    <cellStyle name="ResellerType" xfId="43682" xr:uid="{00000000-0005-0000-0000-0000A6AA0000}"/>
    <cellStyle name="ro1" xfId="43683" xr:uid="{00000000-0005-0000-0000-0000A7AA0000}"/>
    <cellStyle name="Row_CategoryHeadings" xfId="43684" xr:uid="{00000000-0005-0000-0000-0000A8AA0000}"/>
    <cellStyle name="Rowcount" xfId="43685" xr:uid="{00000000-0005-0000-0000-0000A9AA0000}"/>
    <cellStyle name="Sample" xfId="43686" xr:uid="{00000000-0005-0000-0000-0000AAAA0000}"/>
    <cellStyle name="SAPBEXaggData" xfId="43687" xr:uid="{00000000-0005-0000-0000-0000ABAA0000}"/>
    <cellStyle name="SAPBEXaggDataEmph" xfId="43688" xr:uid="{00000000-0005-0000-0000-0000ACAA0000}"/>
    <cellStyle name="SAPBEXaggItem" xfId="43689" xr:uid="{00000000-0005-0000-0000-0000ADAA0000}"/>
    <cellStyle name="SAPBEXaggItemX" xfId="43690" xr:uid="{00000000-0005-0000-0000-0000AEAA0000}"/>
    <cellStyle name="SAPBEXchaText" xfId="43691" xr:uid="{00000000-0005-0000-0000-0000AFAA0000}"/>
    <cellStyle name="SAPBEXexcBad7" xfId="43692" xr:uid="{00000000-0005-0000-0000-0000B0AA0000}"/>
    <cellStyle name="SAPBEXexcBad8" xfId="43693" xr:uid="{00000000-0005-0000-0000-0000B1AA0000}"/>
    <cellStyle name="SAPBEXexcBad9" xfId="43694" xr:uid="{00000000-0005-0000-0000-0000B2AA0000}"/>
    <cellStyle name="SAPBEXexcCritical4" xfId="43695" xr:uid="{00000000-0005-0000-0000-0000B3AA0000}"/>
    <cellStyle name="SAPBEXexcCritical5" xfId="43696" xr:uid="{00000000-0005-0000-0000-0000B4AA0000}"/>
    <cellStyle name="SAPBEXexcCritical6" xfId="43697" xr:uid="{00000000-0005-0000-0000-0000B5AA0000}"/>
    <cellStyle name="SAPBEXexcGood1" xfId="43698" xr:uid="{00000000-0005-0000-0000-0000B6AA0000}"/>
    <cellStyle name="SAPBEXexcGood2" xfId="43699" xr:uid="{00000000-0005-0000-0000-0000B7AA0000}"/>
    <cellStyle name="SAPBEXexcGood3" xfId="43700" xr:uid="{00000000-0005-0000-0000-0000B8AA0000}"/>
    <cellStyle name="SAPBEXfilterDrill" xfId="43701" xr:uid="{00000000-0005-0000-0000-0000B9AA0000}"/>
    <cellStyle name="SAPBEXfilterItem" xfId="43702" xr:uid="{00000000-0005-0000-0000-0000BAAA0000}"/>
    <cellStyle name="SAPBEXfilterText" xfId="43703" xr:uid="{00000000-0005-0000-0000-0000BBAA0000}"/>
    <cellStyle name="SAPBEXformats" xfId="43704" xr:uid="{00000000-0005-0000-0000-0000BCAA0000}"/>
    <cellStyle name="SAPBEXheaderItem" xfId="43705" xr:uid="{00000000-0005-0000-0000-0000BDAA0000}"/>
    <cellStyle name="SAPBEXheaderText" xfId="43706" xr:uid="{00000000-0005-0000-0000-0000BEAA0000}"/>
    <cellStyle name="SAPBEXHLevel0" xfId="43707" xr:uid="{00000000-0005-0000-0000-0000BFAA0000}"/>
    <cellStyle name="SAPBEXHLevel0X" xfId="43708" xr:uid="{00000000-0005-0000-0000-0000C0AA0000}"/>
    <cellStyle name="SAPBEXHLevel1" xfId="43709" xr:uid="{00000000-0005-0000-0000-0000C1AA0000}"/>
    <cellStyle name="SAPBEXHLevel1X" xfId="43710" xr:uid="{00000000-0005-0000-0000-0000C2AA0000}"/>
    <cellStyle name="SAPBEXHLevel2" xfId="43711" xr:uid="{00000000-0005-0000-0000-0000C3AA0000}"/>
    <cellStyle name="SAPBEXHLevel2X" xfId="43712" xr:uid="{00000000-0005-0000-0000-0000C4AA0000}"/>
    <cellStyle name="SAPBEXHLevel3" xfId="43713" xr:uid="{00000000-0005-0000-0000-0000C5AA0000}"/>
    <cellStyle name="SAPBEXHLevel3X" xfId="43714" xr:uid="{00000000-0005-0000-0000-0000C6AA0000}"/>
    <cellStyle name="SAPBEXresData" xfId="43715" xr:uid="{00000000-0005-0000-0000-0000C7AA0000}"/>
    <cellStyle name="SAPBEXresDataEmph" xfId="43716" xr:uid="{00000000-0005-0000-0000-0000C8AA0000}"/>
    <cellStyle name="SAPBEXresItem" xfId="43717" xr:uid="{00000000-0005-0000-0000-0000C9AA0000}"/>
    <cellStyle name="SAPBEXresItemX" xfId="43718" xr:uid="{00000000-0005-0000-0000-0000CAAA0000}"/>
    <cellStyle name="SAPBEXstdData" xfId="43719" xr:uid="{00000000-0005-0000-0000-0000CBAA0000}"/>
    <cellStyle name="SAPBEXstdDataEmph" xfId="43720" xr:uid="{00000000-0005-0000-0000-0000CCAA0000}"/>
    <cellStyle name="SAPBEXstdItem" xfId="43721" xr:uid="{00000000-0005-0000-0000-0000CDAA0000}"/>
    <cellStyle name="SAPBEXstdItemX" xfId="43722" xr:uid="{00000000-0005-0000-0000-0000CEAA0000}"/>
    <cellStyle name="SAPBEXtitle" xfId="43723" xr:uid="{00000000-0005-0000-0000-0000CFAA0000}"/>
    <cellStyle name="SAPBEXundefined" xfId="43724" xr:uid="{00000000-0005-0000-0000-0000D0AA0000}"/>
    <cellStyle name="SectHeader" xfId="43725" xr:uid="{00000000-0005-0000-0000-0000D1AA0000}"/>
    <cellStyle name="SectHeaderLev2" xfId="43726" xr:uid="{00000000-0005-0000-0000-0000D2AA0000}"/>
    <cellStyle name="SectLev2SubTotal" xfId="43727" xr:uid="{00000000-0005-0000-0000-0000D3AA0000}"/>
    <cellStyle name="SectSubHeader" xfId="43728" xr:uid="{00000000-0005-0000-0000-0000D4AA0000}"/>
    <cellStyle name="SectSubHeaderTotal" xfId="43729" xr:uid="{00000000-0005-0000-0000-0000D5AA0000}"/>
    <cellStyle name="SectSubTotal" xfId="43730" xr:uid="{00000000-0005-0000-0000-0000D6AA0000}"/>
    <cellStyle name="semestre" xfId="43731" xr:uid="{00000000-0005-0000-0000-0000D7AA0000}"/>
    <cellStyle name="Shaded" xfId="43732" xr:uid="{00000000-0005-0000-0000-0000D8AA0000}"/>
    <cellStyle name="Shaded 2" xfId="43733" xr:uid="{00000000-0005-0000-0000-0000D9AA0000}"/>
    <cellStyle name="Size" xfId="43734" xr:uid="{00000000-0005-0000-0000-0000DAAA0000}"/>
    <cellStyle name="Source" xfId="43735" xr:uid="{00000000-0005-0000-0000-0000DBAA0000}"/>
    <cellStyle name="Source 2" xfId="43736" xr:uid="{00000000-0005-0000-0000-0000DCAA0000}"/>
    <cellStyle name="SPSS" xfId="43737" xr:uid="{00000000-0005-0000-0000-0000DDAA0000}"/>
    <cellStyle name="ss1" xfId="43738" xr:uid="{00000000-0005-0000-0000-0000DEAA0000}"/>
    <cellStyle name="ss10" xfId="43739" xr:uid="{00000000-0005-0000-0000-0000DFAA0000}"/>
    <cellStyle name="ss11" xfId="43740" xr:uid="{00000000-0005-0000-0000-0000E0AA0000}"/>
    <cellStyle name="ss12" xfId="43741" xr:uid="{00000000-0005-0000-0000-0000E1AA0000}"/>
    <cellStyle name="ss13" xfId="43742" xr:uid="{00000000-0005-0000-0000-0000E2AA0000}"/>
    <cellStyle name="ss14" xfId="43743" xr:uid="{00000000-0005-0000-0000-0000E3AA0000}"/>
    <cellStyle name="ss15" xfId="43744" xr:uid="{00000000-0005-0000-0000-0000E4AA0000}"/>
    <cellStyle name="ss16" xfId="43745" xr:uid="{00000000-0005-0000-0000-0000E5AA0000}"/>
    <cellStyle name="ss17" xfId="43746" xr:uid="{00000000-0005-0000-0000-0000E6AA0000}"/>
    <cellStyle name="ss18" xfId="43747" xr:uid="{00000000-0005-0000-0000-0000E7AA0000}"/>
    <cellStyle name="ss19" xfId="43748" xr:uid="{00000000-0005-0000-0000-0000E8AA0000}"/>
    <cellStyle name="ss2" xfId="43749" xr:uid="{00000000-0005-0000-0000-0000E9AA0000}"/>
    <cellStyle name="ss20" xfId="43750" xr:uid="{00000000-0005-0000-0000-0000EAAA0000}"/>
    <cellStyle name="ss21" xfId="43751" xr:uid="{00000000-0005-0000-0000-0000EBAA0000}"/>
    <cellStyle name="ss22" xfId="43752" xr:uid="{00000000-0005-0000-0000-0000ECAA0000}"/>
    <cellStyle name="ss23" xfId="43753" xr:uid="{00000000-0005-0000-0000-0000EDAA0000}"/>
    <cellStyle name="ss24" xfId="43754" xr:uid="{00000000-0005-0000-0000-0000EEAA0000}"/>
    <cellStyle name="ss25" xfId="43755" xr:uid="{00000000-0005-0000-0000-0000EFAA0000}"/>
    <cellStyle name="ss3" xfId="43756" xr:uid="{00000000-0005-0000-0000-0000F0AA0000}"/>
    <cellStyle name="ss4" xfId="43757" xr:uid="{00000000-0005-0000-0000-0000F1AA0000}"/>
    <cellStyle name="ss5" xfId="43758" xr:uid="{00000000-0005-0000-0000-0000F2AA0000}"/>
    <cellStyle name="ss6" xfId="43759" xr:uid="{00000000-0005-0000-0000-0000F3AA0000}"/>
    <cellStyle name="ss7" xfId="43760" xr:uid="{00000000-0005-0000-0000-0000F4AA0000}"/>
    <cellStyle name="ss8" xfId="43761" xr:uid="{00000000-0005-0000-0000-0000F5AA0000}"/>
    <cellStyle name="ss9" xfId="43762" xr:uid="{00000000-0005-0000-0000-0000F6AA0000}"/>
    <cellStyle name="Style 1" xfId="43763" xr:uid="{00000000-0005-0000-0000-0000F7AA0000}"/>
    <cellStyle name="Style 1 2" xfId="43764" xr:uid="{00000000-0005-0000-0000-0000F8AA0000}"/>
    <cellStyle name="Style 1 2 2" xfId="43765" xr:uid="{00000000-0005-0000-0000-0000F9AA0000}"/>
    <cellStyle name="Style 1 3" xfId="43766" xr:uid="{00000000-0005-0000-0000-0000FAAA0000}"/>
    <cellStyle name="Style 1 4" xfId="43767" xr:uid="{00000000-0005-0000-0000-0000FBAA0000}"/>
    <cellStyle name="Style 1 5" xfId="43768" xr:uid="{00000000-0005-0000-0000-0000FCAA0000}"/>
    <cellStyle name="Style 1 6" xfId="43769" xr:uid="{00000000-0005-0000-0000-0000FDAA0000}"/>
    <cellStyle name="Style 1_MONTH 5" xfId="43770" xr:uid="{00000000-0005-0000-0000-0000FEAA0000}"/>
    <cellStyle name="Style 2" xfId="43771" xr:uid="{00000000-0005-0000-0000-0000FFAA0000}"/>
    <cellStyle name="Style1" xfId="43772" xr:uid="{00000000-0005-0000-0000-000000AB0000}"/>
    <cellStyle name="Style1 2" xfId="43773" xr:uid="{00000000-0005-0000-0000-000001AB0000}"/>
    <cellStyle name="Style1 3" xfId="43774" xr:uid="{00000000-0005-0000-0000-000002AB0000}"/>
    <cellStyle name="Style1 4" xfId="43775" xr:uid="{00000000-0005-0000-0000-000003AB0000}"/>
    <cellStyle name="Style1 5" xfId="43776" xr:uid="{00000000-0005-0000-0000-000004AB0000}"/>
    <cellStyle name="Style2" xfId="43777" xr:uid="{00000000-0005-0000-0000-000005AB0000}"/>
    <cellStyle name="Style3" xfId="43778" xr:uid="{00000000-0005-0000-0000-000006AB0000}"/>
    <cellStyle name="Style4" xfId="43779" xr:uid="{00000000-0005-0000-0000-000007AB0000}"/>
    <cellStyle name="Style5" xfId="43780" xr:uid="{00000000-0005-0000-0000-000008AB0000}"/>
    <cellStyle name="Style6" xfId="43781" xr:uid="{00000000-0005-0000-0000-000009AB0000}"/>
    <cellStyle name="Styles" xfId="43782" xr:uid="{00000000-0005-0000-0000-00000AAB0000}"/>
    <cellStyle name="sub" xfId="43783" xr:uid="{00000000-0005-0000-0000-00000BAB0000}"/>
    <cellStyle name="sub 2" xfId="43784" xr:uid="{00000000-0005-0000-0000-00000CAB0000}"/>
    <cellStyle name="sub 3" xfId="43785" xr:uid="{00000000-0005-0000-0000-00000DAB0000}"/>
    <cellStyle name="SubNoteNum" xfId="43786" xr:uid="{00000000-0005-0000-0000-00000EAB0000}"/>
    <cellStyle name="SubNoteSection" xfId="43787" xr:uid="{00000000-0005-0000-0000-00000FAB0000}"/>
    <cellStyle name="SubNoteSectionTotal" xfId="43788" xr:uid="{00000000-0005-0000-0000-000010AB0000}"/>
    <cellStyle name="Syntax" xfId="43789" xr:uid="{00000000-0005-0000-0000-000011AB0000}"/>
    <cellStyle name="Table Cells" xfId="43790" xr:uid="{00000000-0005-0000-0000-000012AB0000}"/>
    <cellStyle name="Table Column Headings" xfId="43791" xr:uid="{00000000-0005-0000-0000-000013AB0000}"/>
    <cellStyle name="Table Footnote" xfId="43792" xr:uid="{00000000-0005-0000-0000-000014AB0000}"/>
    <cellStyle name="Table Footnote 2" xfId="43793" xr:uid="{00000000-0005-0000-0000-000015AB0000}"/>
    <cellStyle name="Table Footnote 2 2" xfId="43794" xr:uid="{00000000-0005-0000-0000-000016AB0000}"/>
    <cellStyle name="Table Footnote_Additional charts" xfId="43795" xr:uid="{00000000-0005-0000-0000-000017AB0000}"/>
    <cellStyle name="Table Head" xfId="43796" xr:uid="{00000000-0005-0000-0000-000018AB0000}"/>
    <cellStyle name="Table Head Aligned" xfId="43797" xr:uid="{00000000-0005-0000-0000-000019AB0000}"/>
    <cellStyle name="Table Head Blue" xfId="43798" xr:uid="{00000000-0005-0000-0000-00001AAB0000}"/>
    <cellStyle name="Table Head Green" xfId="43799" xr:uid="{00000000-0005-0000-0000-00001BAB0000}"/>
    <cellStyle name="Table Head_% Change" xfId="43800" xr:uid="{00000000-0005-0000-0000-00001CAB0000}"/>
    <cellStyle name="Table Header" xfId="43801" xr:uid="{00000000-0005-0000-0000-00001DAB0000}"/>
    <cellStyle name="Table Header 2" xfId="43802" xr:uid="{00000000-0005-0000-0000-00001EAB0000}"/>
    <cellStyle name="Table Header 2 2" xfId="43803" xr:uid="{00000000-0005-0000-0000-00001FAB0000}"/>
    <cellStyle name="Table Header 3" xfId="43804" xr:uid="{00000000-0005-0000-0000-000020AB0000}"/>
    <cellStyle name="Table Header_Additional charts" xfId="43805" xr:uid="{00000000-0005-0000-0000-000021AB0000}"/>
    <cellStyle name="Table Heading" xfId="43806" xr:uid="{00000000-0005-0000-0000-000022AB0000}"/>
    <cellStyle name="Table Heading 1" xfId="43807" xr:uid="{00000000-0005-0000-0000-000023AB0000}"/>
    <cellStyle name="Table Heading 1 2" xfId="43808" xr:uid="{00000000-0005-0000-0000-000024AB0000}"/>
    <cellStyle name="Table Heading 1 2 2" xfId="43809" xr:uid="{00000000-0005-0000-0000-000025AB0000}"/>
    <cellStyle name="Table Heading 1_Additional charts" xfId="43810" xr:uid="{00000000-0005-0000-0000-000026AB0000}"/>
    <cellStyle name="Table Heading 2" xfId="43811" xr:uid="{00000000-0005-0000-0000-000027AB0000}"/>
    <cellStyle name="Table Heading 2 2" xfId="43812" xr:uid="{00000000-0005-0000-0000-000028AB0000}"/>
    <cellStyle name="Table Heading 2_Additional charts" xfId="43813" xr:uid="{00000000-0005-0000-0000-000029AB0000}"/>
    <cellStyle name="table imported" xfId="43814" xr:uid="{00000000-0005-0000-0000-00002AAB0000}"/>
    <cellStyle name="table imported 2" xfId="43815" xr:uid="{00000000-0005-0000-0000-00002BAB0000}"/>
    <cellStyle name="table imported 3" xfId="43816" xr:uid="{00000000-0005-0000-0000-00002CAB0000}"/>
    <cellStyle name="table imported 4" xfId="43817" xr:uid="{00000000-0005-0000-0000-00002DAB0000}"/>
    <cellStyle name="Table Number" xfId="43818" xr:uid="{00000000-0005-0000-0000-00002EAB0000}"/>
    <cellStyle name="Table Of Which" xfId="43819" xr:uid="{00000000-0005-0000-0000-00002FAB0000}"/>
    <cellStyle name="Table Of Which 2" xfId="43820" xr:uid="{00000000-0005-0000-0000-000030AB0000}"/>
    <cellStyle name="Table Of Which 3" xfId="43821" xr:uid="{00000000-0005-0000-0000-000031AB0000}"/>
    <cellStyle name="Table Of Which_Additional charts" xfId="43822" xr:uid="{00000000-0005-0000-0000-000032AB0000}"/>
    <cellStyle name="Table Row Billions" xfId="43823" xr:uid="{00000000-0005-0000-0000-000033AB0000}"/>
    <cellStyle name="Table Row Billions 2" xfId="43824" xr:uid="{00000000-0005-0000-0000-000034AB0000}"/>
    <cellStyle name="Table Row Billions 3" xfId="43825" xr:uid="{00000000-0005-0000-0000-000035AB0000}"/>
    <cellStyle name="Table Row Billions Check" xfId="43826" xr:uid="{00000000-0005-0000-0000-000036AB0000}"/>
    <cellStyle name="Table Row Billions Check 2" xfId="43827" xr:uid="{00000000-0005-0000-0000-000037AB0000}"/>
    <cellStyle name="Table Row Billions Check 3" xfId="43828" xr:uid="{00000000-0005-0000-0000-000038AB0000}"/>
    <cellStyle name="Table Row Billions Check_asset sales" xfId="43829" xr:uid="{00000000-0005-0000-0000-000039AB0000}"/>
    <cellStyle name="Table Row Billions_Additional charts" xfId="43830" xr:uid="{00000000-0005-0000-0000-00003AAB0000}"/>
    <cellStyle name="Table Row Headings" xfId="43831" xr:uid="{00000000-0005-0000-0000-00003BAB0000}"/>
    <cellStyle name="Table Row Millions" xfId="43832" xr:uid="{00000000-0005-0000-0000-00003CAB0000}"/>
    <cellStyle name="Table Row Millions 2" xfId="43833" xr:uid="{00000000-0005-0000-0000-00003DAB0000}"/>
    <cellStyle name="Table Row Millions 2 2" xfId="43834" xr:uid="{00000000-0005-0000-0000-00003EAB0000}"/>
    <cellStyle name="Table Row Millions 3" xfId="43835" xr:uid="{00000000-0005-0000-0000-00003FAB0000}"/>
    <cellStyle name="Table Row Millions Check" xfId="43836" xr:uid="{00000000-0005-0000-0000-000040AB0000}"/>
    <cellStyle name="Table Row Millions Check 2" xfId="43837" xr:uid="{00000000-0005-0000-0000-000041AB0000}"/>
    <cellStyle name="Table Row Millions Check 3" xfId="43838" xr:uid="{00000000-0005-0000-0000-000042AB0000}"/>
    <cellStyle name="Table Row Millions Check 4" xfId="43839" xr:uid="{00000000-0005-0000-0000-000043AB0000}"/>
    <cellStyle name="Table Row Millions Check 6" xfId="43840" xr:uid="{00000000-0005-0000-0000-000044AB0000}"/>
    <cellStyle name="Table Row Millions Check_asset sales" xfId="43841" xr:uid="{00000000-0005-0000-0000-000045AB0000}"/>
    <cellStyle name="Table Row Millions_Additional charts" xfId="43842" xr:uid="{00000000-0005-0000-0000-000046AB0000}"/>
    <cellStyle name="Table Row Percentage" xfId="43843" xr:uid="{00000000-0005-0000-0000-000047AB0000}"/>
    <cellStyle name="Table Row Percentage 2" xfId="43844" xr:uid="{00000000-0005-0000-0000-000048AB0000}"/>
    <cellStyle name="Table Row Percentage 3" xfId="43845" xr:uid="{00000000-0005-0000-0000-000049AB0000}"/>
    <cellStyle name="Table Row Percentage Check" xfId="43846" xr:uid="{00000000-0005-0000-0000-00004AAB0000}"/>
    <cellStyle name="Table Row Percentage Check 2" xfId="43847" xr:uid="{00000000-0005-0000-0000-00004BAB0000}"/>
    <cellStyle name="Table Row Percentage Check 3" xfId="43848" xr:uid="{00000000-0005-0000-0000-00004CAB0000}"/>
    <cellStyle name="Table Row Percentage Check_asset sales" xfId="43849" xr:uid="{00000000-0005-0000-0000-00004DAB0000}"/>
    <cellStyle name="Table Row Percentage_4.2 tables (20_10_06)" xfId="43850" xr:uid="{00000000-0005-0000-0000-00004EAB0000}"/>
    <cellStyle name="Table Source" xfId="43851" xr:uid="{00000000-0005-0000-0000-00004FAB0000}"/>
    <cellStyle name="table sum" xfId="43852" xr:uid="{00000000-0005-0000-0000-000050AB0000}"/>
    <cellStyle name="table sum 2" xfId="43853" xr:uid="{00000000-0005-0000-0000-000051AB0000}"/>
    <cellStyle name="table sum 3" xfId="43854" xr:uid="{00000000-0005-0000-0000-000052AB0000}"/>
    <cellStyle name="table sum 4" xfId="43855" xr:uid="{00000000-0005-0000-0000-000053AB0000}"/>
    <cellStyle name="Table Text" xfId="43856" xr:uid="{00000000-0005-0000-0000-000054AB0000}"/>
    <cellStyle name="Table Title" xfId="43857" xr:uid="{00000000-0005-0000-0000-000055AB0000}"/>
    <cellStyle name="Table Total Billions" xfId="43858" xr:uid="{00000000-0005-0000-0000-000056AB0000}"/>
    <cellStyle name="Table Total Billions 2" xfId="43859" xr:uid="{00000000-0005-0000-0000-000057AB0000}"/>
    <cellStyle name="Table Total Billions 3" xfId="43860" xr:uid="{00000000-0005-0000-0000-000058AB0000}"/>
    <cellStyle name="Table Total Billions_Additional charts" xfId="43861" xr:uid="{00000000-0005-0000-0000-000059AB0000}"/>
    <cellStyle name="Table Total Millions" xfId="43862" xr:uid="{00000000-0005-0000-0000-00005AAB0000}"/>
    <cellStyle name="Table Total Millions 2" xfId="43863" xr:uid="{00000000-0005-0000-0000-00005BAB0000}"/>
    <cellStyle name="Table Total Millions 2 2" xfId="43864" xr:uid="{00000000-0005-0000-0000-00005CAB0000}"/>
    <cellStyle name="Table Total Millions 2_Sheet1" xfId="43865" xr:uid="{00000000-0005-0000-0000-00005DAB0000}"/>
    <cellStyle name="Table Total Millions 3" xfId="43866" xr:uid="{00000000-0005-0000-0000-00005EAB0000}"/>
    <cellStyle name="Table Total Millions_Additional charts" xfId="43867" xr:uid="{00000000-0005-0000-0000-00005FAB0000}"/>
    <cellStyle name="Table Total Percentage" xfId="43868" xr:uid="{00000000-0005-0000-0000-000060AB0000}"/>
    <cellStyle name="Table Total Percentage 2" xfId="43869" xr:uid="{00000000-0005-0000-0000-000061AB0000}"/>
    <cellStyle name="Table Total Percentage 3" xfId="43870" xr:uid="{00000000-0005-0000-0000-000062AB0000}"/>
    <cellStyle name="Table Total Percentage_Additional charts" xfId="43871" xr:uid="{00000000-0005-0000-0000-000063AB0000}"/>
    <cellStyle name="Table Units" xfId="43872" xr:uid="{00000000-0005-0000-0000-000064AB0000}"/>
    <cellStyle name="Table Units 2" xfId="43873" xr:uid="{00000000-0005-0000-0000-000065AB0000}"/>
    <cellStyle name="Table Units 2 2" xfId="43874" xr:uid="{00000000-0005-0000-0000-000066AB0000}"/>
    <cellStyle name="Table Units 2_Sheet1" xfId="43875" xr:uid="{00000000-0005-0000-0000-000067AB0000}"/>
    <cellStyle name="Table Units 3" xfId="43876" xr:uid="{00000000-0005-0000-0000-000068AB0000}"/>
    <cellStyle name="Table Units_Additional charts" xfId="43877" xr:uid="{00000000-0005-0000-0000-000069AB0000}"/>
    <cellStyle name="table values" xfId="43878" xr:uid="{00000000-0005-0000-0000-00006AAB0000}"/>
    <cellStyle name="table values 2" xfId="43879" xr:uid="{00000000-0005-0000-0000-00006BAB0000}"/>
    <cellStyle name="table values 3" xfId="43880" xr:uid="{00000000-0005-0000-0000-00006CAB0000}"/>
    <cellStyle name="table values 4" xfId="43881" xr:uid="{00000000-0005-0000-0000-00006DAB0000}"/>
    <cellStyle name="Table_Name" xfId="43882" xr:uid="{00000000-0005-0000-0000-00006EAB0000}"/>
    <cellStyle name="TableBody" xfId="43883" xr:uid="{00000000-0005-0000-0000-00006FAB0000}"/>
    <cellStyle name="TableColHeads" xfId="43884" xr:uid="{00000000-0005-0000-0000-000070AB0000}"/>
    <cellStyle name="Term" xfId="43885" xr:uid="{00000000-0005-0000-0000-000071AB0000}"/>
    <cellStyle name="tête chapitre" xfId="43886" xr:uid="{00000000-0005-0000-0000-000072AB0000}"/>
    <cellStyle name="Text 1" xfId="43887" xr:uid="{00000000-0005-0000-0000-000073AB0000}"/>
    <cellStyle name="Text 2" xfId="43888" xr:uid="{00000000-0005-0000-0000-000074AB0000}"/>
    <cellStyle name="Text Head 1" xfId="43889" xr:uid="{00000000-0005-0000-0000-000075AB0000}"/>
    <cellStyle name="Text Head 2" xfId="43890" xr:uid="{00000000-0005-0000-0000-000076AB0000}"/>
    <cellStyle name="Text Indent 1" xfId="43891" xr:uid="{00000000-0005-0000-0000-000077AB0000}"/>
    <cellStyle name="Text Indent 2" xfId="43892" xr:uid="{00000000-0005-0000-0000-000078AB0000}"/>
    <cellStyle name="TextEntry" xfId="43893" xr:uid="{00000000-0005-0000-0000-000079AB0000}"/>
    <cellStyle name="TextEntryPY" xfId="43894" xr:uid="{00000000-0005-0000-0000-00007AAB0000}"/>
    <cellStyle name="Times New Roman" xfId="43895" xr:uid="{00000000-0005-0000-0000-00007BAB0000}"/>
    <cellStyle name="Title 1" xfId="43896" xr:uid="{00000000-0005-0000-0000-00007CAB0000}"/>
    <cellStyle name="Title 10" xfId="50411" xr:uid="{ADCEB02C-73AA-4E7E-9FF5-3ED3E8879730}"/>
    <cellStyle name="Title 2" xfId="43897" xr:uid="{00000000-0005-0000-0000-00007DAB0000}"/>
    <cellStyle name="Title 2 2" xfId="43898" xr:uid="{00000000-0005-0000-0000-00007EAB0000}"/>
    <cellStyle name="Title 2 2 2" xfId="43899" xr:uid="{00000000-0005-0000-0000-00007FAB0000}"/>
    <cellStyle name="Title 2 2 3" xfId="43900" xr:uid="{00000000-0005-0000-0000-000080AB0000}"/>
    <cellStyle name="Title 2 2 4" xfId="43901" xr:uid="{00000000-0005-0000-0000-000081AB0000}"/>
    <cellStyle name="Title 2 3" xfId="43902" xr:uid="{00000000-0005-0000-0000-000082AB0000}"/>
    <cellStyle name="Title 2 4" xfId="43903" xr:uid="{00000000-0005-0000-0000-000083AB0000}"/>
    <cellStyle name="Title 2 5" xfId="43904" xr:uid="{00000000-0005-0000-0000-000084AB0000}"/>
    <cellStyle name="Title 2 6" xfId="43905" xr:uid="{00000000-0005-0000-0000-000085AB0000}"/>
    <cellStyle name="Title 2_5A4 10-11 Templates Final" xfId="43906" xr:uid="{00000000-0005-0000-0000-000086AB0000}"/>
    <cellStyle name="Title 3" xfId="43907" xr:uid="{00000000-0005-0000-0000-000087AB0000}"/>
    <cellStyle name="Title 3 2" xfId="43908" xr:uid="{00000000-0005-0000-0000-000088AB0000}"/>
    <cellStyle name="Title 4" xfId="43909" xr:uid="{00000000-0005-0000-0000-000089AB0000}"/>
    <cellStyle name="Title 4 2" xfId="43910" xr:uid="{00000000-0005-0000-0000-00008AAB0000}"/>
    <cellStyle name="Title 5" xfId="43911" xr:uid="{00000000-0005-0000-0000-00008BAB0000}"/>
    <cellStyle name="Title 5 2" xfId="43912" xr:uid="{00000000-0005-0000-0000-00008CAB0000}"/>
    <cellStyle name="Title 6" xfId="43913" xr:uid="{00000000-0005-0000-0000-00008DAB0000}"/>
    <cellStyle name="Title 7" xfId="43914" xr:uid="{00000000-0005-0000-0000-00008EAB0000}"/>
    <cellStyle name="Title 8" xfId="43915" xr:uid="{00000000-0005-0000-0000-00008FAB0000}"/>
    <cellStyle name="Title 9" xfId="50403" xr:uid="{20178BB4-BBD7-45DE-8270-B89BF90C2CA6}"/>
    <cellStyle name="titre" xfId="43916" xr:uid="{00000000-0005-0000-0000-000090AB0000}"/>
    <cellStyle name="TOC 1" xfId="43917" xr:uid="{00000000-0005-0000-0000-000091AB0000}"/>
    <cellStyle name="TOC 2" xfId="43918" xr:uid="{00000000-0005-0000-0000-000092AB0000}"/>
    <cellStyle name="Top_Centred" xfId="43919" xr:uid="{00000000-0005-0000-0000-000093AB0000}"/>
    <cellStyle name="Total 10" xfId="50482" xr:uid="{D7DB76F1-BE3F-43D6-8825-82458D02B3A1}"/>
    <cellStyle name="Total 11" xfId="50472" xr:uid="{0D6BEAD2-69AC-430B-BCE7-D9C71EC1FDC7}"/>
    <cellStyle name="Total 12" xfId="50526" xr:uid="{7B325E59-BF0E-4EC1-B3EC-19A796AB70A5}"/>
    <cellStyle name="Total 13" xfId="50569" xr:uid="{03BD98E2-1546-4408-AA0E-3FD3D2A64AD0}"/>
    <cellStyle name="Total 14" xfId="50553" xr:uid="{9B121022-8B89-4E4A-A764-98612092A769}"/>
    <cellStyle name="Total 15" xfId="50556" xr:uid="{E22C9115-5561-4544-A358-078976DE1E6D}"/>
    <cellStyle name="Total 2" xfId="43920" xr:uid="{00000000-0005-0000-0000-000094AB0000}"/>
    <cellStyle name="Total 2 10" xfId="43921" xr:uid="{00000000-0005-0000-0000-000095AB0000}"/>
    <cellStyle name="Total 2 10 2" xfId="43922" xr:uid="{00000000-0005-0000-0000-000096AB0000}"/>
    <cellStyle name="Total 2 10 2 2" xfId="43923" xr:uid="{00000000-0005-0000-0000-000097AB0000}"/>
    <cellStyle name="Total 2 10 3" xfId="43924" xr:uid="{00000000-0005-0000-0000-000098AB0000}"/>
    <cellStyle name="Total 2 11" xfId="43925" xr:uid="{00000000-0005-0000-0000-000099AB0000}"/>
    <cellStyle name="Total 2 11 2" xfId="43926" xr:uid="{00000000-0005-0000-0000-00009AAB0000}"/>
    <cellStyle name="Total 2 11 2 2" xfId="43927" xr:uid="{00000000-0005-0000-0000-00009BAB0000}"/>
    <cellStyle name="Total 2 11 3" xfId="43928" xr:uid="{00000000-0005-0000-0000-00009CAB0000}"/>
    <cellStyle name="Total 2 12" xfId="43929" xr:uid="{00000000-0005-0000-0000-00009DAB0000}"/>
    <cellStyle name="Total 2 12 2" xfId="43930" xr:uid="{00000000-0005-0000-0000-00009EAB0000}"/>
    <cellStyle name="Total 2 12 2 2" xfId="43931" xr:uid="{00000000-0005-0000-0000-00009FAB0000}"/>
    <cellStyle name="Total 2 12 3" xfId="43932" xr:uid="{00000000-0005-0000-0000-0000A0AB0000}"/>
    <cellStyle name="Total 2 13" xfId="43933" xr:uid="{00000000-0005-0000-0000-0000A1AB0000}"/>
    <cellStyle name="Total 2 13 2" xfId="43934" xr:uid="{00000000-0005-0000-0000-0000A2AB0000}"/>
    <cellStyle name="Total 2 13 2 2" xfId="43935" xr:uid="{00000000-0005-0000-0000-0000A3AB0000}"/>
    <cellStyle name="Total 2 13 3" xfId="43936" xr:uid="{00000000-0005-0000-0000-0000A4AB0000}"/>
    <cellStyle name="Total 2 14" xfId="43937" xr:uid="{00000000-0005-0000-0000-0000A5AB0000}"/>
    <cellStyle name="Total 2 14 2" xfId="43938" xr:uid="{00000000-0005-0000-0000-0000A6AB0000}"/>
    <cellStyle name="Total 2 14 2 2" xfId="43939" xr:uid="{00000000-0005-0000-0000-0000A7AB0000}"/>
    <cellStyle name="Total 2 14 3" xfId="43940" xr:uid="{00000000-0005-0000-0000-0000A8AB0000}"/>
    <cellStyle name="Total 2 15" xfId="43941" xr:uid="{00000000-0005-0000-0000-0000A9AB0000}"/>
    <cellStyle name="Total 2 15 2" xfId="43942" xr:uid="{00000000-0005-0000-0000-0000AAAB0000}"/>
    <cellStyle name="Total 2 15 2 2" xfId="43943" xr:uid="{00000000-0005-0000-0000-0000ABAB0000}"/>
    <cellStyle name="Total 2 15 3" xfId="43944" xr:uid="{00000000-0005-0000-0000-0000ACAB0000}"/>
    <cellStyle name="Total 2 16" xfId="43945" xr:uid="{00000000-0005-0000-0000-0000ADAB0000}"/>
    <cellStyle name="Total 2 16 2" xfId="43946" xr:uid="{00000000-0005-0000-0000-0000AEAB0000}"/>
    <cellStyle name="Total 2 16 2 2" xfId="43947" xr:uid="{00000000-0005-0000-0000-0000AFAB0000}"/>
    <cellStyle name="Total 2 16 3" xfId="43948" xr:uid="{00000000-0005-0000-0000-0000B0AB0000}"/>
    <cellStyle name="Total 2 17" xfId="43949" xr:uid="{00000000-0005-0000-0000-0000B1AB0000}"/>
    <cellStyle name="Total 2 17 2" xfId="43950" xr:uid="{00000000-0005-0000-0000-0000B2AB0000}"/>
    <cellStyle name="Total 2 17 2 2" xfId="43951" xr:uid="{00000000-0005-0000-0000-0000B3AB0000}"/>
    <cellStyle name="Total 2 17 3" xfId="43952" xr:uid="{00000000-0005-0000-0000-0000B4AB0000}"/>
    <cellStyle name="Total 2 18" xfId="43953" xr:uid="{00000000-0005-0000-0000-0000B5AB0000}"/>
    <cellStyle name="Total 2 18 2" xfId="43954" xr:uid="{00000000-0005-0000-0000-0000B6AB0000}"/>
    <cellStyle name="Total 2 18 2 2" xfId="43955" xr:uid="{00000000-0005-0000-0000-0000B7AB0000}"/>
    <cellStyle name="Total 2 18 3" xfId="43956" xr:uid="{00000000-0005-0000-0000-0000B8AB0000}"/>
    <cellStyle name="Total 2 19" xfId="43957" xr:uid="{00000000-0005-0000-0000-0000B9AB0000}"/>
    <cellStyle name="Total 2 19 2" xfId="43958" xr:uid="{00000000-0005-0000-0000-0000BAAB0000}"/>
    <cellStyle name="Total 2 19 2 2" xfId="43959" xr:uid="{00000000-0005-0000-0000-0000BBAB0000}"/>
    <cellStyle name="Total 2 19 3" xfId="43960" xr:uid="{00000000-0005-0000-0000-0000BCAB0000}"/>
    <cellStyle name="Total 2 2" xfId="43961" xr:uid="{00000000-0005-0000-0000-0000BDAB0000}"/>
    <cellStyle name="Total 2 2 10" xfId="43962" xr:uid="{00000000-0005-0000-0000-0000BEAB0000}"/>
    <cellStyle name="Total 2 2 10 2" xfId="43963" xr:uid="{00000000-0005-0000-0000-0000BFAB0000}"/>
    <cellStyle name="Total 2 2 10 2 2" xfId="43964" xr:uid="{00000000-0005-0000-0000-0000C0AB0000}"/>
    <cellStyle name="Total 2 2 10 3" xfId="43965" xr:uid="{00000000-0005-0000-0000-0000C1AB0000}"/>
    <cellStyle name="Total 2 2 11" xfId="43966" xr:uid="{00000000-0005-0000-0000-0000C2AB0000}"/>
    <cellStyle name="Total 2 2 11 2" xfId="43967" xr:uid="{00000000-0005-0000-0000-0000C3AB0000}"/>
    <cellStyle name="Total 2 2 11 2 2" xfId="43968" xr:uid="{00000000-0005-0000-0000-0000C4AB0000}"/>
    <cellStyle name="Total 2 2 11 3" xfId="43969" xr:uid="{00000000-0005-0000-0000-0000C5AB0000}"/>
    <cellStyle name="Total 2 2 12" xfId="43970" xr:uid="{00000000-0005-0000-0000-0000C6AB0000}"/>
    <cellStyle name="Total 2 2 12 2" xfId="43971" xr:uid="{00000000-0005-0000-0000-0000C7AB0000}"/>
    <cellStyle name="Total 2 2 12 2 2" xfId="43972" xr:uid="{00000000-0005-0000-0000-0000C8AB0000}"/>
    <cellStyle name="Total 2 2 12 3" xfId="43973" xr:uid="{00000000-0005-0000-0000-0000C9AB0000}"/>
    <cellStyle name="Total 2 2 13" xfId="43974" xr:uid="{00000000-0005-0000-0000-0000CAAB0000}"/>
    <cellStyle name="Total 2 2 13 2" xfId="43975" xr:uid="{00000000-0005-0000-0000-0000CBAB0000}"/>
    <cellStyle name="Total 2 2 13 2 2" xfId="43976" xr:uid="{00000000-0005-0000-0000-0000CCAB0000}"/>
    <cellStyle name="Total 2 2 13 3" xfId="43977" xr:uid="{00000000-0005-0000-0000-0000CDAB0000}"/>
    <cellStyle name="Total 2 2 14" xfId="43978" xr:uid="{00000000-0005-0000-0000-0000CEAB0000}"/>
    <cellStyle name="Total 2 2 14 2" xfId="43979" xr:uid="{00000000-0005-0000-0000-0000CFAB0000}"/>
    <cellStyle name="Total 2 2 14 2 2" xfId="43980" xr:uid="{00000000-0005-0000-0000-0000D0AB0000}"/>
    <cellStyle name="Total 2 2 14 3" xfId="43981" xr:uid="{00000000-0005-0000-0000-0000D1AB0000}"/>
    <cellStyle name="Total 2 2 15" xfId="43982" xr:uid="{00000000-0005-0000-0000-0000D2AB0000}"/>
    <cellStyle name="Total 2 2 15 2" xfId="43983" xr:uid="{00000000-0005-0000-0000-0000D3AB0000}"/>
    <cellStyle name="Total 2 2 15 2 2" xfId="43984" xr:uid="{00000000-0005-0000-0000-0000D4AB0000}"/>
    <cellStyle name="Total 2 2 15 3" xfId="43985" xr:uid="{00000000-0005-0000-0000-0000D5AB0000}"/>
    <cellStyle name="Total 2 2 16" xfId="43986" xr:uid="{00000000-0005-0000-0000-0000D6AB0000}"/>
    <cellStyle name="Total 2 2 16 2" xfId="43987" xr:uid="{00000000-0005-0000-0000-0000D7AB0000}"/>
    <cellStyle name="Total 2 2 16 2 2" xfId="43988" xr:uid="{00000000-0005-0000-0000-0000D8AB0000}"/>
    <cellStyle name="Total 2 2 16 3" xfId="43989" xr:uid="{00000000-0005-0000-0000-0000D9AB0000}"/>
    <cellStyle name="Total 2 2 17" xfId="43990" xr:uid="{00000000-0005-0000-0000-0000DAAB0000}"/>
    <cellStyle name="Total 2 2 17 2" xfId="43991" xr:uid="{00000000-0005-0000-0000-0000DBAB0000}"/>
    <cellStyle name="Total 2 2 17 2 2" xfId="43992" xr:uid="{00000000-0005-0000-0000-0000DCAB0000}"/>
    <cellStyle name="Total 2 2 17 3" xfId="43993" xr:uid="{00000000-0005-0000-0000-0000DDAB0000}"/>
    <cellStyle name="Total 2 2 18" xfId="43994" xr:uid="{00000000-0005-0000-0000-0000DEAB0000}"/>
    <cellStyle name="Total 2 2 18 2" xfId="43995" xr:uid="{00000000-0005-0000-0000-0000DFAB0000}"/>
    <cellStyle name="Total 2 2 18 2 2" xfId="43996" xr:uid="{00000000-0005-0000-0000-0000E0AB0000}"/>
    <cellStyle name="Total 2 2 18 3" xfId="43997" xr:uid="{00000000-0005-0000-0000-0000E1AB0000}"/>
    <cellStyle name="Total 2 2 19" xfId="43998" xr:uid="{00000000-0005-0000-0000-0000E2AB0000}"/>
    <cellStyle name="Total 2 2 19 2" xfId="43999" xr:uid="{00000000-0005-0000-0000-0000E3AB0000}"/>
    <cellStyle name="Total 2 2 19 2 2" xfId="44000" xr:uid="{00000000-0005-0000-0000-0000E4AB0000}"/>
    <cellStyle name="Total 2 2 19 3" xfId="44001" xr:uid="{00000000-0005-0000-0000-0000E5AB0000}"/>
    <cellStyle name="Total 2 2 2" xfId="44002" xr:uid="{00000000-0005-0000-0000-0000E6AB0000}"/>
    <cellStyle name="Total 2 2 2 10" xfId="44003" xr:uid="{00000000-0005-0000-0000-0000E7AB0000}"/>
    <cellStyle name="Total 2 2 2 10 2" xfId="44004" xr:uid="{00000000-0005-0000-0000-0000E8AB0000}"/>
    <cellStyle name="Total 2 2 2 10 2 2" xfId="44005" xr:uid="{00000000-0005-0000-0000-0000E9AB0000}"/>
    <cellStyle name="Total 2 2 2 10 3" xfId="44006" xr:uid="{00000000-0005-0000-0000-0000EAAB0000}"/>
    <cellStyle name="Total 2 2 2 11" xfId="44007" xr:uid="{00000000-0005-0000-0000-0000EBAB0000}"/>
    <cellStyle name="Total 2 2 2 11 2" xfId="44008" xr:uid="{00000000-0005-0000-0000-0000ECAB0000}"/>
    <cellStyle name="Total 2 2 2 11 2 2" xfId="44009" xr:uid="{00000000-0005-0000-0000-0000EDAB0000}"/>
    <cellStyle name="Total 2 2 2 11 3" xfId="44010" xr:uid="{00000000-0005-0000-0000-0000EEAB0000}"/>
    <cellStyle name="Total 2 2 2 12" xfId="44011" xr:uid="{00000000-0005-0000-0000-0000EFAB0000}"/>
    <cellStyle name="Total 2 2 2 12 2" xfId="44012" xr:uid="{00000000-0005-0000-0000-0000F0AB0000}"/>
    <cellStyle name="Total 2 2 2 12 2 2" xfId="44013" xr:uid="{00000000-0005-0000-0000-0000F1AB0000}"/>
    <cellStyle name="Total 2 2 2 12 3" xfId="44014" xr:uid="{00000000-0005-0000-0000-0000F2AB0000}"/>
    <cellStyle name="Total 2 2 2 13" xfId="44015" xr:uid="{00000000-0005-0000-0000-0000F3AB0000}"/>
    <cellStyle name="Total 2 2 2 13 2" xfId="44016" xr:uid="{00000000-0005-0000-0000-0000F4AB0000}"/>
    <cellStyle name="Total 2 2 2 13 2 2" xfId="44017" xr:uid="{00000000-0005-0000-0000-0000F5AB0000}"/>
    <cellStyle name="Total 2 2 2 13 3" xfId="44018" xr:uid="{00000000-0005-0000-0000-0000F6AB0000}"/>
    <cellStyle name="Total 2 2 2 14" xfId="44019" xr:uid="{00000000-0005-0000-0000-0000F7AB0000}"/>
    <cellStyle name="Total 2 2 2 14 2" xfId="44020" xr:uid="{00000000-0005-0000-0000-0000F8AB0000}"/>
    <cellStyle name="Total 2 2 2 14 2 2" xfId="44021" xr:uid="{00000000-0005-0000-0000-0000F9AB0000}"/>
    <cellStyle name="Total 2 2 2 14 3" xfId="44022" xr:uid="{00000000-0005-0000-0000-0000FAAB0000}"/>
    <cellStyle name="Total 2 2 2 15" xfId="44023" xr:uid="{00000000-0005-0000-0000-0000FBAB0000}"/>
    <cellStyle name="Total 2 2 2 15 2" xfId="44024" xr:uid="{00000000-0005-0000-0000-0000FCAB0000}"/>
    <cellStyle name="Total 2 2 2 15 2 2" xfId="44025" xr:uid="{00000000-0005-0000-0000-0000FDAB0000}"/>
    <cellStyle name="Total 2 2 2 15 3" xfId="44026" xr:uid="{00000000-0005-0000-0000-0000FEAB0000}"/>
    <cellStyle name="Total 2 2 2 16" xfId="44027" xr:uid="{00000000-0005-0000-0000-0000FFAB0000}"/>
    <cellStyle name="Total 2 2 2 16 2" xfId="44028" xr:uid="{00000000-0005-0000-0000-000000AC0000}"/>
    <cellStyle name="Total 2 2 2 16 2 2" xfId="44029" xr:uid="{00000000-0005-0000-0000-000001AC0000}"/>
    <cellStyle name="Total 2 2 2 16 3" xfId="44030" xr:uid="{00000000-0005-0000-0000-000002AC0000}"/>
    <cellStyle name="Total 2 2 2 17" xfId="44031" xr:uid="{00000000-0005-0000-0000-000003AC0000}"/>
    <cellStyle name="Total 2 2 2 17 2" xfId="44032" xr:uid="{00000000-0005-0000-0000-000004AC0000}"/>
    <cellStyle name="Total 2 2 2 17 2 2" xfId="44033" xr:uid="{00000000-0005-0000-0000-000005AC0000}"/>
    <cellStyle name="Total 2 2 2 17 3" xfId="44034" xr:uid="{00000000-0005-0000-0000-000006AC0000}"/>
    <cellStyle name="Total 2 2 2 18" xfId="44035" xr:uid="{00000000-0005-0000-0000-000007AC0000}"/>
    <cellStyle name="Total 2 2 2 18 2" xfId="44036" xr:uid="{00000000-0005-0000-0000-000008AC0000}"/>
    <cellStyle name="Total 2 2 2 19" xfId="44037" xr:uid="{00000000-0005-0000-0000-000009AC0000}"/>
    <cellStyle name="Total 2 2 2 2" xfId="44038" xr:uid="{00000000-0005-0000-0000-00000AAC0000}"/>
    <cellStyle name="Total 2 2 2 2 10" xfId="44039" xr:uid="{00000000-0005-0000-0000-00000BAC0000}"/>
    <cellStyle name="Total 2 2 2 2 10 2" xfId="44040" xr:uid="{00000000-0005-0000-0000-00000CAC0000}"/>
    <cellStyle name="Total 2 2 2 2 10 2 2" xfId="44041" xr:uid="{00000000-0005-0000-0000-00000DAC0000}"/>
    <cellStyle name="Total 2 2 2 2 10 3" xfId="44042" xr:uid="{00000000-0005-0000-0000-00000EAC0000}"/>
    <cellStyle name="Total 2 2 2 2 11" xfId="44043" xr:uid="{00000000-0005-0000-0000-00000FAC0000}"/>
    <cellStyle name="Total 2 2 2 2 11 2" xfId="44044" xr:uid="{00000000-0005-0000-0000-000010AC0000}"/>
    <cellStyle name="Total 2 2 2 2 11 2 2" xfId="44045" xr:uid="{00000000-0005-0000-0000-000011AC0000}"/>
    <cellStyle name="Total 2 2 2 2 11 3" xfId="44046" xr:uid="{00000000-0005-0000-0000-000012AC0000}"/>
    <cellStyle name="Total 2 2 2 2 12" xfId="44047" xr:uid="{00000000-0005-0000-0000-000013AC0000}"/>
    <cellStyle name="Total 2 2 2 2 12 2" xfId="44048" xr:uid="{00000000-0005-0000-0000-000014AC0000}"/>
    <cellStyle name="Total 2 2 2 2 12 2 2" xfId="44049" xr:uid="{00000000-0005-0000-0000-000015AC0000}"/>
    <cellStyle name="Total 2 2 2 2 12 3" xfId="44050" xr:uid="{00000000-0005-0000-0000-000016AC0000}"/>
    <cellStyle name="Total 2 2 2 2 13" xfId="44051" xr:uid="{00000000-0005-0000-0000-000017AC0000}"/>
    <cellStyle name="Total 2 2 2 2 13 2" xfId="44052" xr:uid="{00000000-0005-0000-0000-000018AC0000}"/>
    <cellStyle name="Total 2 2 2 2 13 2 2" xfId="44053" xr:uid="{00000000-0005-0000-0000-000019AC0000}"/>
    <cellStyle name="Total 2 2 2 2 13 3" xfId="44054" xr:uid="{00000000-0005-0000-0000-00001AAC0000}"/>
    <cellStyle name="Total 2 2 2 2 14" xfId="44055" xr:uid="{00000000-0005-0000-0000-00001BAC0000}"/>
    <cellStyle name="Total 2 2 2 2 14 2" xfId="44056" xr:uid="{00000000-0005-0000-0000-00001CAC0000}"/>
    <cellStyle name="Total 2 2 2 2 14 2 2" xfId="44057" xr:uid="{00000000-0005-0000-0000-00001DAC0000}"/>
    <cellStyle name="Total 2 2 2 2 14 3" xfId="44058" xr:uid="{00000000-0005-0000-0000-00001EAC0000}"/>
    <cellStyle name="Total 2 2 2 2 15" xfId="44059" xr:uid="{00000000-0005-0000-0000-00001FAC0000}"/>
    <cellStyle name="Total 2 2 2 2 15 2" xfId="44060" xr:uid="{00000000-0005-0000-0000-000020AC0000}"/>
    <cellStyle name="Total 2 2 2 2 15 2 2" xfId="44061" xr:uid="{00000000-0005-0000-0000-000021AC0000}"/>
    <cellStyle name="Total 2 2 2 2 15 3" xfId="44062" xr:uid="{00000000-0005-0000-0000-000022AC0000}"/>
    <cellStyle name="Total 2 2 2 2 16" xfId="44063" xr:uid="{00000000-0005-0000-0000-000023AC0000}"/>
    <cellStyle name="Total 2 2 2 2 16 2" xfId="44064" xr:uid="{00000000-0005-0000-0000-000024AC0000}"/>
    <cellStyle name="Total 2 2 2 2 16 2 2" xfId="44065" xr:uid="{00000000-0005-0000-0000-000025AC0000}"/>
    <cellStyle name="Total 2 2 2 2 16 3" xfId="44066" xr:uid="{00000000-0005-0000-0000-000026AC0000}"/>
    <cellStyle name="Total 2 2 2 2 17" xfId="44067" xr:uid="{00000000-0005-0000-0000-000027AC0000}"/>
    <cellStyle name="Total 2 2 2 2 17 2" xfId="44068" xr:uid="{00000000-0005-0000-0000-000028AC0000}"/>
    <cellStyle name="Total 2 2 2 2 17 2 2" xfId="44069" xr:uid="{00000000-0005-0000-0000-000029AC0000}"/>
    <cellStyle name="Total 2 2 2 2 17 3" xfId="44070" xr:uid="{00000000-0005-0000-0000-00002AAC0000}"/>
    <cellStyle name="Total 2 2 2 2 18" xfId="44071" xr:uid="{00000000-0005-0000-0000-00002BAC0000}"/>
    <cellStyle name="Total 2 2 2 2 18 2" xfId="44072" xr:uid="{00000000-0005-0000-0000-00002CAC0000}"/>
    <cellStyle name="Total 2 2 2 2 18 2 2" xfId="44073" xr:uid="{00000000-0005-0000-0000-00002DAC0000}"/>
    <cellStyle name="Total 2 2 2 2 18 3" xfId="44074" xr:uid="{00000000-0005-0000-0000-00002EAC0000}"/>
    <cellStyle name="Total 2 2 2 2 19" xfId="44075" xr:uid="{00000000-0005-0000-0000-00002FAC0000}"/>
    <cellStyle name="Total 2 2 2 2 19 2" xfId="44076" xr:uid="{00000000-0005-0000-0000-000030AC0000}"/>
    <cellStyle name="Total 2 2 2 2 19 2 2" xfId="44077" xr:uid="{00000000-0005-0000-0000-000031AC0000}"/>
    <cellStyle name="Total 2 2 2 2 19 3" xfId="44078" xr:uid="{00000000-0005-0000-0000-000032AC0000}"/>
    <cellStyle name="Total 2 2 2 2 2" xfId="44079" xr:uid="{00000000-0005-0000-0000-000033AC0000}"/>
    <cellStyle name="Total 2 2 2 2 2 2" xfId="44080" xr:uid="{00000000-0005-0000-0000-000034AC0000}"/>
    <cellStyle name="Total 2 2 2 2 2 2 2" xfId="44081" xr:uid="{00000000-0005-0000-0000-000035AC0000}"/>
    <cellStyle name="Total 2 2 2 2 2 2 3" xfId="44082" xr:uid="{00000000-0005-0000-0000-000036AC0000}"/>
    <cellStyle name="Total 2 2 2 2 2 3" xfId="44083" xr:uid="{00000000-0005-0000-0000-000037AC0000}"/>
    <cellStyle name="Total 2 2 2 2 2 3 2" xfId="44084" xr:uid="{00000000-0005-0000-0000-000038AC0000}"/>
    <cellStyle name="Total 2 2 2 2 2 4" xfId="44085" xr:uid="{00000000-0005-0000-0000-000039AC0000}"/>
    <cellStyle name="Total 2 2 2 2 20" xfId="44086" xr:uid="{00000000-0005-0000-0000-00003AAC0000}"/>
    <cellStyle name="Total 2 2 2 2 20 2" xfId="44087" xr:uid="{00000000-0005-0000-0000-00003BAC0000}"/>
    <cellStyle name="Total 2 2 2 2 20 2 2" xfId="44088" xr:uid="{00000000-0005-0000-0000-00003CAC0000}"/>
    <cellStyle name="Total 2 2 2 2 20 3" xfId="44089" xr:uid="{00000000-0005-0000-0000-00003DAC0000}"/>
    <cellStyle name="Total 2 2 2 2 21" xfId="44090" xr:uid="{00000000-0005-0000-0000-00003EAC0000}"/>
    <cellStyle name="Total 2 2 2 2 21 2" xfId="44091" xr:uid="{00000000-0005-0000-0000-00003FAC0000}"/>
    <cellStyle name="Total 2 2 2 2 22" xfId="44092" xr:uid="{00000000-0005-0000-0000-000040AC0000}"/>
    <cellStyle name="Total 2 2 2 2 23" xfId="44093" xr:uid="{00000000-0005-0000-0000-000041AC0000}"/>
    <cellStyle name="Total 2 2 2 2 3" xfId="44094" xr:uid="{00000000-0005-0000-0000-000042AC0000}"/>
    <cellStyle name="Total 2 2 2 2 3 2" xfId="44095" xr:uid="{00000000-0005-0000-0000-000043AC0000}"/>
    <cellStyle name="Total 2 2 2 2 3 2 2" xfId="44096" xr:uid="{00000000-0005-0000-0000-000044AC0000}"/>
    <cellStyle name="Total 2 2 2 2 3 3" xfId="44097" xr:uid="{00000000-0005-0000-0000-000045AC0000}"/>
    <cellStyle name="Total 2 2 2 2 3 4" xfId="44098" xr:uid="{00000000-0005-0000-0000-000046AC0000}"/>
    <cellStyle name="Total 2 2 2 2 4" xfId="44099" xr:uid="{00000000-0005-0000-0000-000047AC0000}"/>
    <cellStyle name="Total 2 2 2 2 4 2" xfId="44100" xr:uid="{00000000-0005-0000-0000-000048AC0000}"/>
    <cellStyle name="Total 2 2 2 2 4 2 2" xfId="44101" xr:uid="{00000000-0005-0000-0000-000049AC0000}"/>
    <cellStyle name="Total 2 2 2 2 4 3" xfId="44102" xr:uid="{00000000-0005-0000-0000-00004AAC0000}"/>
    <cellStyle name="Total 2 2 2 2 4 4" xfId="44103" xr:uid="{00000000-0005-0000-0000-00004BAC0000}"/>
    <cellStyle name="Total 2 2 2 2 5" xfId="44104" xr:uid="{00000000-0005-0000-0000-00004CAC0000}"/>
    <cellStyle name="Total 2 2 2 2 5 2" xfId="44105" xr:uid="{00000000-0005-0000-0000-00004DAC0000}"/>
    <cellStyle name="Total 2 2 2 2 5 2 2" xfId="44106" xr:uid="{00000000-0005-0000-0000-00004EAC0000}"/>
    <cellStyle name="Total 2 2 2 2 5 3" xfId="44107" xr:uid="{00000000-0005-0000-0000-00004FAC0000}"/>
    <cellStyle name="Total 2 2 2 2 6" xfId="44108" xr:uid="{00000000-0005-0000-0000-000050AC0000}"/>
    <cellStyle name="Total 2 2 2 2 6 2" xfId="44109" xr:uid="{00000000-0005-0000-0000-000051AC0000}"/>
    <cellStyle name="Total 2 2 2 2 6 2 2" xfId="44110" xr:uid="{00000000-0005-0000-0000-000052AC0000}"/>
    <cellStyle name="Total 2 2 2 2 6 3" xfId="44111" xr:uid="{00000000-0005-0000-0000-000053AC0000}"/>
    <cellStyle name="Total 2 2 2 2 7" xfId="44112" xr:uid="{00000000-0005-0000-0000-000054AC0000}"/>
    <cellStyle name="Total 2 2 2 2 7 2" xfId="44113" xr:uid="{00000000-0005-0000-0000-000055AC0000}"/>
    <cellStyle name="Total 2 2 2 2 7 2 2" xfId="44114" xr:uid="{00000000-0005-0000-0000-000056AC0000}"/>
    <cellStyle name="Total 2 2 2 2 7 3" xfId="44115" xr:uid="{00000000-0005-0000-0000-000057AC0000}"/>
    <cellStyle name="Total 2 2 2 2 8" xfId="44116" xr:uid="{00000000-0005-0000-0000-000058AC0000}"/>
    <cellStyle name="Total 2 2 2 2 8 2" xfId="44117" xr:uid="{00000000-0005-0000-0000-000059AC0000}"/>
    <cellStyle name="Total 2 2 2 2 8 2 2" xfId="44118" xr:uid="{00000000-0005-0000-0000-00005AAC0000}"/>
    <cellStyle name="Total 2 2 2 2 8 3" xfId="44119" xr:uid="{00000000-0005-0000-0000-00005BAC0000}"/>
    <cellStyle name="Total 2 2 2 2 9" xfId="44120" xr:uid="{00000000-0005-0000-0000-00005CAC0000}"/>
    <cellStyle name="Total 2 2 2 2 9 2" xfId="44121" xr:uid="{00000000-0005-0000-0000-00005DAC0000}"/>
    <cellStyle name="Total 2 2 2 2 9 2 2" xfId="44122" xr:uid="{00000000-0005-0000-0000-00005EAC0000}"/>
    <cellStyle name="Total 2 2 2 2 9 3" xfId="44123" xr:uid="{00000000-0005-0000-0000-00005FAC0000}"/>
    <cellStyle name="Total 2 2 2 20" xfId="44124" xr:uid="{00000000-0005-0000-0000-000060AC0000}"/>
    <cellStyle name="Total 2 2 2 3" xfId="44125" xr:uid="{00000000-0005-0000-0000-000061AC0000}"/>
    <cellStyle name="Total 2 2 2 3 2" xfId="44126" xr:uid="{00000000-0005-0000-0000-000062AC0000}"/>
    <cellStyle name="Total 2 2 2 3 2 2" xfId="44127" xr:uid="{00000000-0005-0000-0000-000063AC0000}"/>
    <cellStyle name="Total 2 2 2 3 2 3" xfId="44128" xr:uid="{00000000-0005-0000-0000-000064AC0000}"/>
    <cellStyle name="Total 2 2 2 3 3" xfId="44129" xr:uid="{00000000-0005-0000-0000-000065AC0000}"/>
    <cellStyle name="Total 2 2 2 3 3 2" xfId="44130" xr:uid="{00000000-0005-0000-0000-000066AC0000}"/>
    <cellStyle name="Total 2 2 2 3 4" xfId="44131" xr:uid="{00000000-0005-0000-0000-000067AC0000}"/>
    <cellStyle name="Total 2 2 2 4" xfId="44132" xr:uid="{00000000-0005-0000-0000-000068AC0000}"/>
    <cellStyle name="Total 2 2 2 4 2" xfId="44133" xr:uid="{00000000-0005-0000-0000-000069AC0000}"/>
    <cellStyle name="Total 2 2 2 4 2 2" xfId="44134" xr:uid="{00000000-0005-0000-0000-00006AAC0000}"/>
    <cellStyle name="Total 2 2 2 4 3" xfId="44135" xr:uid="{00000000-0005-0000-0000-00006BAC0000}"/>
    <cellStyle name="Total 2 2 2 4 4" xfId="44136" xr:uid="{00000000-0005-0000-0000-00006CAC0000}"/>
    <cellStyle name="Total 2 2 2 5" xfId="44137" xr:uid="{00000000-0005-0000-0000-00006DAC0000}"/>
    <cellStyle name="Total 2 2 2 5 2" xfId="44138" xr:uid="{00000000-0005-0000-0000-00006EAC0000}"/>
    <cellStyle name="Total 2 2 2 5 2 2" xfId="44139" xr:uid="{00000000-0005-0000-0000-00006FAC0000}"/>
    <cellStyle name="Total 2 2 2 5 3" xfId="44140" xr:uid="{00000000-0005-0000-0000-000070AC0000}"/>
    <cellStyle name="Total 2 2 2 5 4" xfId="44141" xr:uid="{00000000-0005-0000-0000-000071AC0000}"/>
    <cellStyle name="Total 2 2 2 6" xfId="44142" xr:uid="{00000000-0005-0000-0000-000072AC0000}"/>
    <cellStyle name="Total 2 2 2 6 2" xfId="44143" xr:uid="{00000000-0005-0000-0000-000073AC0000}"/>
    <cellStyle name="Total 2 2 2 6 2 2" xfId="44144" xr:uid="{00000000-0005-0000-0000-000074AC0000}"/>
    <cellStyle name="Total 2 2 2 6 3" xfId="44145" xr:uid="{00000000-0005-0000-0000-000075AC0000}"/>
    <cellStyle name="Total 2 2 2 7" xfId="44146" xr:uid="{00000000-0005-0000-0000-000076AC0000}"/>
    <cellStyle name="Total 2 2 2 7 2" xfId="44147" xr:uid="{00000000-0005-0000-0000-000077AC0000}"/>
    <cellStyle name="Total 2 2 2 7 2 2" xfId="44148" xr:uid="{00000000-0005-0000-0000-000078AC0000}"/>
    <cellStyle name="Total 2 2 2 7 3" xfId="44149" xr:uid="{00000000-0005-0000-0000-000079AC0000}"/>
    <cellStyle name="Total 2 2 2 8" xfId="44150" xr:uid="{00000000-0005-0000-0000-00007AAC0000}"/>
    <cellStyle name="Total 2 2 2 8 2" xfId="44151" xr:uid="{00000000-0005-0000-0000-00007BAC0000}"/>
    <cellStyle name="Total 2 2 2 8 2 2" xfId="44152" xr:uid="{00000000-0005-0000-0000-00007CAC0000}"/>
    <cellStyle name="Total 2 2 2 8 3" xfId="44153" xr:uid="{00000000-0005-0000-0000-00007DAC0000}"/>
    <cellStyle name="Total 2 2 2 9" xfId="44154" xr:uid="{00000000-0005-0000-0000-00007EAC0000}"/>
    <cellStyle name="Total 2 2 2 9 2" xfId="44155" xr:uid="{00000000-0005-0000-0000-00007FAC0000}"/>
    <cellStyle name="Total 2 2 2 9 2 2" xfId="44156" xr:uid="{00000000-0005-0000-0000-000080AC0000}"/>
    <cellStyle name="Total 2 2 2 9 3" xfId="44157" xr:uid="{00000000-0005-0000-0000-000081AC0000}"/>
    <cellStyle name="Total 2 2 20" xfId="44158" xr:uid="{00000000-0005-0000-0000-000082AC0000}"/>
    <cellStyle name="Total 2 2 20 2" xfId="44159" xr:uid="{00000000-0005-0000-0000-000083AC0000}"/>
    <cellStyle name="Total 2 2 20 2 2" xfId="44160" xr:uid="{00000000-0005-0000-0000-000084AC0000}"/>
    <cellStyle name="Total 2 2 20 3" xfId="44161" xr:uid="{00000000-0005-0000-0000-000085AC0000}"/>
    <cellStyle name="Total 2 2 21" xfId="44162" xr:uid="{00000000-0005-0000-0000-000086AC0000}"/>
    <cellStyle name="Total 2 2 21 2" xfId="44163" xr:uid="{00000000-0005-0000-0000-000087AC0000}"/>
    <cellStyle name="Total 2 2 22" xfId="44164" xr:uid="{00000000-0005-0000-0000-000088AC0000}"/>
    <cellStyle name="Total 2 2 23" xfId="44165" xr:uid="{00000000-0005-0000-0000-000089AC0000}"/>
    <cellStyle name="Total 2 2 3" xfId="44166" xr:uid="{00000000-0005-0000-0000-00008AAC0000}"/>
    <cellStyle name="Total 2 2 3 10" xfId="44167" xr:uid="{00000000-0005-0000-0000-00008BAC0000}"/>
    <cellStyle name="Total 2 2 3 10 2" xfId="44168" xr:uid="{00000000-0005-0000-0000-00008CAC0000}"/>
    <cellStyle name="Total 2 2 3 10 2 2" xfId="44169" xr:uid="{00000000-0005-0000-0000-00008DAC0000}"/>
    <cellStyle name="Total 2 2 3 10 3" xfId="44170" xr:uid="{00000000-0005-0000-0000-00008EAC0000}"/>
    <cellStyle name="Total 2 2 3 11" xfId="44171" xr:uid="{00000000-0005-0000-0000-00008FAC0000}"/>
    <cellStyle name="Total 2 2 3 11 2" xfId="44172" xr:uid="{00000000-0005-0000-0000-000090AC0000}"/>
    <cellStyle name="Total 2 2 3 11 2 2" xfId="44173" xr:uid="{00000000-0005-0000-0000-000091AC0000}"/>
    <cellStyle name="Total 2 2 3 11 3" xfId="44174" xr:uid="{00000000-0005-0000-0000-000092AC0000}"/>
    <cellStyle name="Total 2 2 3 12" xfId="44175" xr:uid="{00000000-0005-0000-0000-000093AC0000}"/>
    <cellStyle name="Total 2 2 3 12 2" xfId="44176" xr:uid="{00000000-0005-0000-0000-000094AC0000}"/>
    <cellStyle name="Total 2 2 3 12 2 2" xfId="44177" xr:uid="{00000000-0005-0000-0000-000095AC0000}"/>
    <cellStyle name="Total 2 2 3 12 3" xfId="44178" xr:uid="{00000000-0005-0000-0000-000096AC0000}"/>
    <cellStyle name="Total 2 2 3 13" xfId="44179" xr:uid="{00000000-0005-0000-0000-000097AC0000}"/>
    <cellStyle name="Total 2 2 3 13 2" xfId="44180" xr:uid="{00000000-0005-0000-0000-000098AC0000}"/>
    <cellStyle name="Total 2 2 3 13 2 2" xfId="44181" xr:uid="{00000000-0005-0000-0000-000099AC0000}"/>
    <cellStyle name="Total 2 2 3 13 3" xfId="44182" xr:uid="{00000000-0005-0000-0000-00009AAC0000}"/>
    <cellStyle name="Total 2 2 3 14" xfId="44183" xr:uid="{00000000-0005-0000-0000-00009BAC0000}"/>
    <cellStyle name="Total 2 2 3 14 2" xfId="44184" xr:uid="{00000000-0005-0000-0000-00009CAC0000}"/>
    <cellStyle name="Total 2 2 3 14 2 2" xfId="44185" xr:uid="{00000000-0005-0000-0000-00009DAC0000}"/>
    <cellStyle name="Total 2 2 3 14 3" xfId="44186" xr:uid="{00000000-0005-0000-0000-00009EAC0000}"/>
    <cellStyle name="Total 2 2 3 15" xfId="44187" xr:uid="{00000000-0005-0000-0000-00009FAC0000}"/>
    <cellStyle name="Total 2 2 3 15 2" xfId="44188" xr:uid="{00000000-0005-0000-0000-0000A0AC0000}"/>
    <cellStyle name="Total 2 2 3 15 2 2" xfId="44189" xr:uid="{00000000-0005-0000-0000-0000A1AC0000}"/>
    <cellStyle name="Total 2 2 3 15 3" xfId="44190" xr:uid="{00000000-0005-0000-0000-0000A2AC0000}"/>
    <cellStyle name="Total 2 2 3 16" xfId="44191" xr:uid="{00000000-0005-0000-0000-0000A3AC0000}"/>
    <cellStyle name="Total 2 2 3 16 2" xfId="44192" xr:uid="{00000000-0005-0000-0000-0000A4AC0000}"/>
    <cellStyle name="Total 2 2 3 16 2 2" xfId="44193" xr:uid="{00000000-0005-0000-0000-0000A5AC0000}"/>
    <cellStyle name="Total 2 2 3 16 3" xfId="44194" xr:uid="{00000000-0005-0000-0000-0000A6AC0000}"/>
    <cellStyle name="Total 2 2 3 17" xfId="44195" xr:uid="{00000000-0005-0000-0000-0000A7AC0000}"/>
    <cellStyle name="Total 2 2 3 17 2" xfId="44196" xr:uid="{00000000-0005-0000-0000-0000A8AC0000}"/>
    <cellStyle name="Total 2 2 3 17 2 2" xfId="44197" xr:uid="{00000000-0005-0000-0000-0000A9AC0000}"/>
    <cellStyle name="Total 2 2 3 17 3" xfId="44198" xr:uid="{00000000-0005-0000-0000-0000AAAC0000}"/>
    <cellStyle name="Total 2 2 3 18" xfId="44199" xr:uid="{00000000-0005-0000-0000-0000ABAC0000}"/>
    <cellStyle name="Total 2 2 3 18 2" xfId="44200" xr:uid="{00000000-0005-0000-0000-0000ACAC0000}"/>
    <cellStyle name="Total 2 2 3 19" xfId="44201" xr:uid="{00000000-0005-0000-0000-0000ADAC0000}"/>
    <cellStyle name="Total 2 2 3 2" xfId="44202" xr:uid="{00000000-0005-0000-0000-0000AEAC0000}"/>
    <cellStyle name="Total 2 2 3 2 10" xfId="44203" xr:uid="{00000000-0005-0000-0000-0000AFAC0000}"/>
    <cellStyle name="Total 2 2 3 2 10 2" xfId="44204" xr:uid="{00000000-0005-0000-0000-0000B0AC0000}"/>
    <cellStyle name="Total 2 2 3 2 10 2 2" xfId="44205" xr:uid="{00000000-0005-0000-0000-0000B1AC0000}"/>
    <cellStyle name="Total 2 2 3 2 10 3" xfId="44206" xr:uid="{00000000-0005-0000-0000-0000B2AC0000}"/>
    <cellStyle name="Total 2 2 3 2 11" xfId="44207" xr:uid="{00000000-0005-0000-0000-0000B3AC0000}"/>
    <cellStyle name="Total 2 2 3 2 11 2" xfId="44208" xr:uid="{00000000-0005-0000-0000-0000B4AC0000}"/>
    <cellStyle name="Total 2 2 3 2 11 2 2" xfId="44209" xr:uid="{00000000-0005-0000-0000-0000B5AC0000}"/>
    <cellStyle name="Total 2 2 3 2 11 3" xfId="44210" xr:uid="{00000000-0005-0000-0000-0000B6AC0000}"/>
    <cellStyle name="Total 2 2 3 2 12" xfId="44211" xr:uid="{00000000-0005-0000-0000-0000B7AC0000}"/>
    <cellStyle name="Total 2 2 3 2 12 2" xfId="44212" xr:uid="{00000000-0005-0000-0000-0000B8AC0000}"/>
    <cellStyle name="Total 2 2 3 2 12 2 2" xfId="44213" xr:uid="{00000000-0005-0000-0000-0000B9AC0000}"/>
    <cellStyle name="Total 2 2 3 2 12 3" xfId="44214" xr:uid="{00000000-0005-0000-0000-0000BAAC0000}"/>
    <cellStyle name="Total 2 2 3 2 13" xfId="44215" xr:uid="{00000000-0005-0000-0000-0000BBAC0000}"/>
    <cellStyle name="Total 2 2 3 2 13 2" xfId="44216" xr:uid="{00000000-0005-0000-0000-0000BCAC0000}"/>
    <cellStyle name="Total 2 2 3 2 13 2 2" xfId="44217" xr:uid="{00000000-0005-0000-0000-0000BDAC0000}"/>
    <cellStyle name="Total 2 2 3 2 13 3" xfId="44218" xr:uid="{00000000-0005-0000-0000-0000BEAC0000}"/>
    <cellStyle name="Total 2 2 3 2 14" xfId="44219" xr:uid="{00000000-0005-0000-0000-0000BFAC0000}"/>
    <cellStyle name="Total 2 2 3 2 14 2" xfId="44220" xr:uid="{00000000-0005-0000-0000-0000C0AC0000}"/>
    <cellStyle name="Total 2 2 3 2 14 2 2" xfId="44221" xr:uid="{00000000-0005-0000-0000-0000C1AC0000}"/>
    <cellStyle name="Total 2 2 3 2 14 3" xfId="44222" xr:uid="{00000000-0005-0000-0000-0000C2AC0000}"/>
    <cellStyle name="Total 2 2 3 2 15" xfId="44223" xr:uid="{00000000-0005-0000-0000-0000C3AC0000}"/>
    <cellStyle name="Total 2 2 3 2 15 2" xfId="44224" xr:uid="{00000000-0005-0000-0000-0000C4AC0000}"/>
    <cellStyle name="Total 2 2 3 2 15 2 2" xfId="44225" xr:uid="{00000000-0005-0000-0000-0000C5AC0000}"/>
    <cellStyle name="Total 2 2 3 2 15 3" xfId="44226" xr:uid="{00000000-0005-0000-0000-0000C6AC0000}"/>
    <cellStyle name="Total 2 2 3 2 16" xfId="44227" xr:uid="{00000000-0005-0000-0000-0000C7AC0000}"/>
    <cellStyle name="Total 2 2 3 2 16 2" xfId="44228" xr:uid="{00000000-0005-0000-0000-0000C8AC0000}"/>
    <cellStyle name="Total 2 2 3 2 16 2 2" xfId="44229" xr:uid="{00000000-0005-0000-0000-0000C9AC0000}"/>
    <cellStyle name="Total 2 2 3 2 16 3" xfId="44230" xr:uid="{00000000-0005-0000-0000-0000CAAC0000}"/>
    <cellStyle name="Total 2 2 3 2 17" xfId="44231" xr:uid="{00000000-0005-0000-0000-0000CBAC0000}"/>
    <cellStyle name="Total 2 2 3 2 17 2" xfId="44232" xr:uid="{00000000-0005-0000-0000-0000CCAC0000}"/>
    <cellStyle name="Total 2 2 3 2 17 2 2" xfId="44233" xr:uid="{00000000-0005-0000-0000-0000CDAC0000}"/>
    <cellStyle name="Total 2 2 3 2 17 3" xfId="44234" xr:uid="{00000000-0005-0000-0000-0000CEAC0000}"/>
    <cellStyle name="Total 2 2 3 2 18" xfId="44235" xr:uid="{00000000-0005-0000-0000-0000CFAC0000}"/>
    <cellStyle name="Total 2 2 3 2 18 2" xfId="44236" xr:uid="{00000000-0005-0000-0000-0000D0AC0000}"/>
    <cellStyle name="Total 2 2 3 2 18 2 2" xfId="44237" xr:uid="{00000000-0005-0000-0000-0000D1AC0000}"/>
    <cellStyle name="Total 2 2 3 2 18 3" xfId="44238" xr:uid="{00000000-0005-0000-0000-0000D2AC0000}"/>
    <cellStyle name="Total 2 2 3 2 19" xfId="44239" xr:uid="{00000000-0005-0000-0000-0000D3AC0000}"/>
    <cellStyle name="Total 2 2 3 2 19 2" xfId="44240" xr:uid="{00000000-0005-0000-0000-0000D4AC0000}"/>
    <cellStyle name="Total 2 2 3 2 19 2 2" xfId="44241" xr:uid="{00000000-0005-0000-0000-0000D5AC0000}"/>
    <cellStyle name="Total 2 2 3 2 19 3" xfId="44242" xr:uid="{00000000-0005-0000-0000-0000D6AC0000}"/>
    <cellStyle name="Total 2 2 3 2 2" xfId="44243" xr:uid="{00000000-0005-0000-0000-0000D7AC0000}"/>
    <cellStyle name="Total 2 2 3 2 2 2" xfId="44244" xr:uid="{00000000-0005-0000-0000-0000D8AC0000}"/>
    <cellStyle name="Total 2 2 3 2 2 2 2" xfId="44245" xr:uid="{00000000-0005-0000-0000-0000D9AC0000}"/>
    <cellStyle name="Total 2 2 3 2 2 3" xfId="44246" xr:uid="{00000000-0005-0000-0000-0000DAAC0000}"/>
    <cellStyle name="Total 2 2 3 2 2 4" xfId="44247" xr:uid="{00000000-0005-0000-0000-0000DBAC0000}"/>
    <cellStyle name="Total 2 2 3 2 20" xfId="44248" xr:uid="{00000000-0005-0000-0000-0000DCAC0000}"/>
    <cellStyle name="Total 2 2 3 2 20 2" xfId="44249" xr:uid="{00000000-0005-0000-0000-0000DDAC0000}"/>
    <cellStyle name="Total 2 2 3 2 20 2 2" xfId="44250" xr:uid="{00000000-0005-0000-0000-0000DEAC0000}"/>
    <cellStyle name="Total 2 2 3 2 20 3" xfId="44251" xr:uid="{00000000-0005-0000-0000-0000DFAC0000}"/>
    <cellStyle name="Total 2 2 3 2 21" xfId="44252" xr:uid="{00000000-0005-0000-0000-0000E0AC0000}"/>
    <cellStyle name="Total 2 2 3 2 21 2" xfId="44253" xr:uid="{00000000-0005-0000-0000-0000E1AC0000}"/>
    <cellStyle name="Total 2 2 3 2 22" xfId="44254" xr:uid="{00000000-0005-0000-0000-0000E2AC0000}"/>
    <cellStyle name="Total 2 2 3 2 23" xfId="44255" xr:uid="{00000000-0005-0000-0000-0000E3AC0000}"/>
    <cellStyle name="Total 2 2 3 2 3" xfId="44256" xr:uid="{00000000-0005-0000-0000-0000E4AC0000}"/>
    <cellStyle name="Total 2 2 3 2 3 2" xfId="44257" xr:uid="{00000000-0005-0000-0000-0000E5AC0000}"/>
    <cellStyle name="Total 2 2 3 2 3 2 2" xfId="44258" xr:uid="{00000000-0005-0000-0000-0000E6AC0000}"/>
    <cellStyle name="Total 2 2 3 2 3 3" xfId="44259" xr:uid="{00000000-0005-0000-0000-0000E7AC0000}"/>
    <cellStyle name="Total 2 2 3 2 3 4" xfId="44260" xr:uid="{00000000-0005-0000-0000-0000E8AC0000}"/>
    <cellStyle name="Total 2 2 3 2 4" xfId="44261" xr:uid="{00000000-0005-0000-0000-0000E9AC0000}"/>
    <cellStyle name="Total 2 2 3 2 4 2" xfId="44262" xr:uid="{00000000-0005-0000-0000-0000EAAC0000}"/>
    <cellStyle name="Total 2 2 3 2 4 2 2" xfId="44263" xr:uid="{00000000-0005-0000-0000-0000EBAC0000}"/>
    <cellStyle name="Total 2 2 3 2 4 3" xfId="44264" xr:uid="{00000000-0005-0000-0000-0000ECAC0000}"/>
    <cellStyle name="Total 2 2 3 2 5" xfId="44265" xr:uid="{00000000-0005-0000-0000-0000EDAC0000}"/>
    <cellStyle name="Total 2 2 3 2 5 2" xfId="44266" xr:uid="{00000000-0005-0000-0000-0000EEAC0000}"/>
    <cellStyle name="Total 2 2 3 2 5 2 2" xfId="44267" xr:uid="{00000000-0005-0000-0000-0000EFAC0000}"/>
    <cellStyle name="Total 2 2 3 2 5 3" xfId="44268" xr:uid="{00000000-0005-0000-0000-0000F0AC0000}"/>
    <cellStyle name="Total 2 2 3 2 6" xfId="44269" xr:uid="{00000000-0005-0000-0000-0000F1AC0000}"/>
    <cellStyle name="Total 2 2 3 2 6 2" xfId="44270" xr:uid="{00000000-0005-0000-0000-0000F2AC0000}"/>
    <cellStyle name="Total 2 2 3 2 6 2 2" xfId="44271" xr:uid="{00000000-0005-0000-0000-0000F3AC0000}"/>
    <cellStyle name="Total 2 2 3 2 6 3" xfId="44272" xr:uid="{00000000-0005-0000-0000-0000F4AC0000}"/>
    <cellStyle name="Total 2 2 3 2 7" xfId="44273" xr:uid="{00000000-0005-0000-0000-0000F5AC0000}"/>
    <cellStyle name="Total 2 2 3 2 7 2" xfId="44274" xr:uid="{00000000-0005-0000-0000-0000F6AC0000}"/>
    <cellStyle name="Total 2 2 3 2 7 2 2" xfId="44275" xr:uid="{00000000-0005-0000-0000-0000F7AC0000}"/>
    <cellStyle name="Total 2 2 3 2 7 3" xfId="44276" xr:uid="{00000000-0005-0000-0000-0000F8AC0000}"/>
    <cellStyle name="Total 2 2 3 2 8" xfId="44277" xr:uid="{00000000-0005-0000-0000-0000F9AC0000}"/>
    <cellStyle name="Total 2 2 3 2 8 2" xfId="44278" xr:uid="{00000000-0005-0000-0000-0000FAAC0000}"/>
    <cellStyle name="Total 2 2 3 2 8 2 2" xfId="44279" xr:uid="{00000000-0005-0000-0000-0000FBAC0000}"/>
    <cellStyle name="Total 2 2 3 2 8 3" xfId="44280" xr:uid="{00000000-0005-0000-0000-0000FCAC0000}"/>
    <cellStyle name="Total 2 2 3 2 9" xfId="44281" xr:uid="{00000000-0005-0000-0000-0000FDAC0000}"/>
    <cellStyle name="Total 2 2 3 2 9 2" xfId="44282" xr:uid="{00000000-0005-0000-0000-0000FEAC0000}"/>
    <cellStyle name="Total 2 2 3 2 9 2 2" xfId="44283" xr:uid="{00000000-0005-0000-0000-0000FFAC0000}"/>
    <cellStyle name="Total 2 2 3 2 9 3" xfId="44284" xr:uid="{00000000-0005-0000-0000-000000AD0000}"/>
    <cellStyle name="Total 2 2 3 20" xfId="44285" xr:uid="{00000000-0005-0000-0000-000001AD0000}"/>
    <cellStyle name="Total 2 2 3 3" xfId="44286" xr:uid="{00000000-0005-0000-0000-000002AD0000}"/>
    <cellStyle name="Total 2 2 3 3 2" xfId="44287" xr:uid="{00000000-0005-0000-0000-000003AD0000}"/>
    <cellStyle name="Total 2 2 3 3 2 2" xfId="44288" xr:uid="{00000000-0005-0000-0000-000004AD0000}"/>
    <cellStyle name="Total 2 2 3 3 3" xfId="44289" xr:uid="{00000000-0005-0000-0000-000005AD0000}"/>
    <cellStyle name="Total 2 2 3 3 4" xfId="44290" xr:uid="{00000000-0005-0000-0000-000006AD0000}"/>
    <cellStyle name="Total 2 2 3 4" xfId="44291" xr:uid="{00000000-0005-0000-0000-000007AD0000}"/>
    <cellStyle name="Total 2 2 3 4 2" xfId="44292" xr:uid="{00000000-0005-0000-0000-000008AD0000}"/>
    <cellStyle name="Total 2 2 3 4 2 2" xfId="44293" xr:uid="{00000000-0005-0000-0000-000009AD0000}"/>
    <cellStyle name="Total 2 2 3 4 3" xfId="44294" xr:uid="{00000000-0005-0000-0000-00000AAD0000}"/>
    <cellStyle name="Total 2 2 3 4 4" xfId="44295" xr:uid="{00000000-0005-0000-0000-00000BAD0000}"/>
    <cellStyle name="Total 2 2 3 5" xfId="44296" xr:uid="{00000000-0005-0000-0000-00000CAD0000}"/>
    <cellStyle name="Total 2 2 3 5 2" xfId="44297" xr:uid="{00000000-0005-0000-0000-00000DAD0000}"/>
    <cellStyle name="Total 2 2 3 5 2 2" xfId="44298" xr:uid="{00000000-0005-0000-0000-00000EAD0000}"/>
    <cellStyle name="Total 2 2 3 5 3" xfId="44299" xr:uid="{00000000-0005-0000-0000-00000FAD0000}"/>
    <cellStyle name="Total 2 2 3 6" xfId="44300" xr:uid="{00000000-0005-0000-0000-000010AD0000}"/>
    <cellStyle name="Total 2 2 3 6 2" xfId="44301" xr:uid="{00000000-0005-0000-0000-000011AD0000}"/>
    <cellStyle name="Total 2 2 3 6 2 2" xfId="44302" xr:uid="{00000000-0005-0000-0000-000012AD0000}"/>
    <cellStyle name="Total 2 2 3 6 3" xfId="44303" xr:uid="{00000000-0005-0000-0000-000013AD0000}"/>
    <cellStyle name="Total 2 2 3 7" xfId="44304" xr:uid="{00000000-0005-0000-0000-000014AD0000}"/>
    <cellStyle name="Total 2 2 3 7 2" xfId="44305" xr:uid="{00000000-0005-0000-0000-000015AD0000}"/>
    <cellStyle name="Total 2 2 3 7 2 2" xfId="44306" xr:uid="{00000000-0005-0000-0000-000016AD0000}"/>
    <cellStyle name="Total 2 2 3 7 3" xfId="44307" xr:uid="{00000000-0005-0000-0000-000017AD0000}"/>
    <cellStyle name="Total 2 2 3 8" xfId="44308" xr:uid="{00000000-0005-0000-0000-000018AD0000}"/>
    <cellStyle name="Total 2 2 3 8 2" xfId="44309" xr:uid="{00000000-0005-0000-0000-000019AD0000}"/>
    <cellStyle name="Total 2 2 3 8 2 2" xfId="44310" xr:uid="{00000000-0005-0000-0000-00001AAD0000}"/>
    <cellStyle name="Total 2 2 3 8 3" xfId="44311" xr:uid="{00000000-0005-0000-0000-00001BAD0000}"/>
    <cellStyle name="Total 2 2 3 9" xfId="44312" xr:uid="{00000000-0005-0000-0000-00001CAD0000}"/>
    <cellStyle name="Total 2 2 3 9 2" xfId="44313" xr:uid="{00000000-0005-0000-0000-00001DAD0000}"/>
    <cellStyle name="Total 2 2 3 9 2 2" xfId="44314" xr:uid="{00000000-0005-0000-0000-00001EAD0000}"/>
    <cellStyle name="Total 2 2 3 9 3" xfId="44315" xr:uid="{00000000-0005-0000-0000-00001FAD0000}"/>
    <cellStyle name="Total 2 2 4" xfId="44316" xr:uid="{00000000-0005-0000-0000-000020AD0000}"/>
    <cellStyle name="Total 2 2 4 10" xfId="44317" xr:uid="{00000000-0005-0000-0000-000021AD0000}"/>
    <cellStyle name="Total 2 2 4 10 2" xfId="44318" xr:uid="{00000000-0005-0000-0000-000022AD0000}"/>
    <cellStyle name="Total 2 2 4 10 2 2" xfId="44319" xr:uid="{00000000-0005-0000-0000-000023AD0000}"/>
    <cellStyle name="Total 2 2 4 10 3" xfId="44320" xr:uid="{00000000-0005-0000-0000-000024AD0000}"/>
    <cellStyle name="Total 2 2 4 11" xfId="44321" xr:uid="{00000000-0005-0000-0000-000025AD0000}"/>
    <cellStyle name="Total 2 2 4 11 2" xfId="44322" xr:uid="{00000000-0005-0000-0000-000026AD0000}"/>
    <cellStyle name="Total 2 2 4 11 2 2" xfId="44323" xr:uid="{00000000-0005-0000-0000-000027AD0000}"/>
    <cellStyle name="Total 2 2 4 11 3" xfId="44324" xr:uid="{00000000-0005-0000-0000-000028AD0000}"/>
    <cellStyle name="Total 2 2 4 12" xfId="44325" xr:uid="{00000000-0005-0000-0000-000029AD0000}"/>
    <cellStyle name="Total 2 2 4 12 2" xfId="44326" xr:uid="{00000000-0005-0000-0000-00002AAD0000}"/>
    <cellStyle name="Total 2 2 4 12 2 2" xfId="44327" xr:uid="{00000000-0005-0000-0000-00002BAD0000}"/>
    <cellStyle name="Total 2 2 4 12 3" xfId="44328" xr:uid="{00000000-0005-0000-0000-00002CAD0000}"/>
    <cellStyle name="Total 2 2 4 13" xfId="44329" xr:uid="{00000000-0005-0000-0000-00002DAD0000}"/>
    <cellStyle name="Total 2 2 4 13 2" xfId="44330" xr:uid="{00000000-0005-0000-0000-00002EAD0000}"/>
    <cellStyle name="Total 2 2 4 13 2 2" xfId="44331" xr:uid="{00000000-0005-0000-0000-00002FAD0000}"/>
    <cellStyle name="Total 2 2 4 13 3" xfId="44332" xr:uid="{00000000-0005-0000-0000-000030AD0000}"/>
    <cellStyle name="Total 2 2 4 14" xfId="44333" xr:uid="{00000000-0005-0000-0000-000031AD0000}"/>
    <cellStyle name="Total 2 2 4 14 2" xfId="44334" xr:uid="{00000000-0005-0000-0000-000032AD0000}"/>
    <cellStyle name="Total 2 2 4 14 2 2" xfId="44335" xr:uid="{00000000-0005-0000-0000-000033AD0000}"/>
    <cellStyle name="Total 2 2 4 14 3" xfId="44336" xr:uid="{00000000-0005-0000-0000-000034AD0000}"/>
    <cellStyle name="Total 2 2 4 15" xfId="44337" xr:uid="{00000000-0005-0000-0000-000035AD0000}"/>
    <cellStyle name="Total 2 2 4 15 2" xfId="44338" xr:uid="{00000000-0005-0000-0000-000036AD0000}"/>
    <cellStyle name="Total 2 2 4 15 2 2" xfId="44339" xr:uid="{00000000-0005-0000-0000-000037AD0000}"/>
    <cellStyle name="Total 2 2 4 15 3" xfId="44340" xr:uid="{00000000-0005-0000-0000-000038AD0000}"/>
    <cellStyle name="Total 2 2 4 16" xfId="44341" xr:uid="{00000000-0005-0000-0000-000039AD0000}"/>
    <cellStyle name="Total 2 2 4 16 2" xfId="44342" xr:uid="{00000000-0005-0000-0000-00003AAD0000}"/>
    <cellStyle name="Total 2 2 4 16 2 2" xfId="44343" xr:uid="{00000000-0005-0000-0000-00003BAD0000}"/>
    <cellStyle name="Total 2 2 4 16 3" xfId="44344" xr:uid="{00000000-0005-0000-0000-00003CAD0000}"/>
    <cellStyle name="Total 2 2 4 17" xfId="44345" xr:uid="{00000000-0005-0000-0000-00003DAD0000}"/>
    <cellStyle name="Total 2 2 4 17 2" xfId="44346" xr:uid="{00000000-0005-0000-0000-00003EAD0000}"/>
    <cellStyle name="Total 2 2 4 17 2 2" xfId="44347" xr:uid="{00000000-0005-0000-0000-00003FAD0000}"/>
    <cellStyle name="Total 2 2 4 17 3" xfId="44348" xr:uid="{00000000-0005-0000-0000-000040AD0000}"/>
    <cellStyle name="Total 2 2 4 18" xfId="44349" xr:uid="{00000000-0005-0000-0000-000041AD0000}"/>
    <cellStyle name="Total 2 2 4 18 2" xfId="44350" xr:uid="{00000000-0005-0000-0000-000042AD0000}"/>
    <cellStyle name="Total 2 2 4 18 2 2" xfId="44351" xr:uid="{00000000-0005-0000-0000-000043AD0000}"/>
    <cellStyle name="Total 2 2 4 18 3" xfId="44352" xr:uid="{00000000-0005-0000-0000-000044AD0000}"/>
    <cellStyle name="Total 2 2 4 19" xfId="44353" xr:uid="{00000000-0005-0000-0000-000045AD0000}"/>
    <cellStyle name="Total 2 2 4 19 2" xfId="44354" xr:uid="{00000000-0005-0000-0000-000046AD0000}"/>
    <cellStyle name="Total 2 2 4 19 2 2" xfId="44355" xr:uid="{00000000-0005-0000-0000-000047AD0000}"/>
    <cellStyle name="Total 2 2 4 19 3" xfId="44356" xr:uid="{00000000-0005-0000-0000-000048AD0000}"/>
    <cellStyle name="Total 2 2 4 2" xfId="44357" xr:uid="{00000000-0005-0000-0000-000049AD0000}"/>
    <cellStyle name="Total 2 2 4 2 10" xfId="44358" xr:uid="{00000000-0005-0000-0000-00004AAD0000}"/>
    <cellStyle name="Total 2 2 4 2 10 2" xfId="44359" xr:uid="{00000000-0005-0000-0000-00004BAD0000}"/>
    <cellStyle name="Total 2 2 4 2 10 2 2" xfId="44360" xr:uid="{00000000-0005-0000-0000-00004CAD0000}"/>
    <cellStyle name="Total 2 2 4 2 10 3" xfId="44361" xr:uid="{00000000-0005-0000-0000-00004DAD0000}"/>
    <cellStyle name="Total 2 2 4 2 11" xfId="44362" xr:uid="{00000000-0005-0000-0000-00004EAD0000}"/>
    <cellStyle name="Total 2 2 4 2 11 2" xfId="44363" xr:uid="{00000000-0005-0000-0000-00004FAD0000}"/>
    <cellStyle name="Total 2 2 4 2 11 2 2" xfId="44364" xr:uid="{00000000-0005-0000-0000-000050AD0000}"/>
    <cellStyle name="Total 2 2 4 2 11 3" xfId="44365" xr:uid="{00000000-0005-0000-0000-000051AD0000}"/>
    <cellStyle name="Total 2 2 4 2 12" xfId="44366" xr:uid="{00000000-0005-0000-0000-000052AD0000}"/>
    <cellStyle name="Total 2 2 4 2 12 2" xfId="44367" xr:uid="{00000000-0005-0000-0000-000053AD0000}"/>
    <cellStyle name="Total 2 2 4 2 12 2 2" xfId="44368" xr:uid="{00000000-0005-0000-0000-000054AD0000}"/>
    <cellStyle name="Total 2 2 4 2 12 3" xfId="44369" xr:uid="{00000000-0005-0000-0000-000055AD0000}"/>
    <cellStyle name="Total 2 2 4 2 13" xfId="44370" xr:uid="{00000000-0005-0000-0000-000056AD0000}"/>
    <cellStyle name="Total 2 2 4 2 13 2" xfId="44371" xr:uid="{00000000-0005-0000-0000-000057AD0000}"/>
    <cellStyle name="Total 2 2 4 2 13 2 2" xfId="44372" xr:uid="{00000000-0005-0000-0000-000058AD0000}"/>
    <cellStyle name="Total 2 2 4 2 13 3" xfId="44373" xr:uid="{00000000-0005-0000-0000-000059AD0000}"/>
    <cellStyle name="Total 2 2 4 2 14" xfId="44374" xr:uid="{00000000-0005-0000-0000-00005AAD0000}"/>
    <cellStyle name="Total 2 2 4 2 14 2" xfId="44375" xr:uid="{00000000-0005-0000-0000-00005BAD0000}"/>
    <cellStyle name="Total 2 2 4 2 14 2 2" xfId="44376" xr:uid="{00000000-0005-0000-0000-00005CAD0000}"/>
    <cellStyle name="Total 2 2 4 2 14 3" xfId="44377" xr:uid="{00000000-0005-0000-0000-00005DAD0000}"/>
    <cellStyle name="Total 2 2 4 2 15" xfId="44378" xr:uid="{00000000-0005-0000-0000-00005EAD0000}"/>
    <cellStyle name="Total 2 2 4 2 15 2" xfId="44379" xr:uid="{00000000-0005-0000-0000-00005FAD0000}"/>
    <cellStyle name="Total 2 2 4 2 15 2 2" xfId="44380" xr:uid="{00000000-0005-0000-0000-000060AD0000}"/>
    <cellStyle name="Total 2 2 4 2 15 3" xfId="44381" xr:uid="{00000000-0005-0000-0000-000061AD0000}"/>
    <cellStyle name="Total 2 2 4 2 16" xfId="44382" xr:uid="{00000000-0005-0000-0000-000062AD0000}"/>
    <cellStyle name="Total 2 2 4 2 16 2" xfId="44383" xr:uid="{00000000-0005-0000-0000-000063AD0000}"/>
    <cellStyle name="Total 2 2 4 2 16 2 2" xfId="44384" xr:uid="{00000000-0005-0000-0000-000064AD0000}"/>
    <cellStyle name="Total 2 2 4 2 16 3" xfId="44385" xr:uid="{00000000-0005-0000-0000-000065AD0000}"/>
    <cellStyle name="Total 2 2 4 2 17" xfId="44386" xr:uid="{00000000-0005-0000-0000-000066AD0000}"/>
    <cellStyle name="Total 2 2 4 2 17 2" xfId="44387" xr:uid="{00000000-0005-0000-0000-000067AD0000}"/>
    <cellStyle name="Total 2 2 4 2 17 2 2" xfId="44388" xr:uid="{00000000-0005-0000-0000-000068AD0000}"/>
    <cellStyle name="Total 2 2 4 2 17 3" xfId="44389" xr:uid="{00000000-0005-0000-0000-000069AD0000}"/>
    <cellStyle name="Total 2 2 4 2 18" xfId="44390" xr:uid="{00000000-0005-0000-0000-00006AAD0000}"/>
    <cellStyle name="Total 2 2 4 2 18 2" xfId="44391" xr:uid="{00000000-0005-0000-0000-00006BAD0000}"/>
    <cellStyle name="Total 2 2 4 2 18 2 2" xfId="44392" xr:uid="{00000000-0005-0000-0000-00006CAD0000}"/>
    <cellStyle name="Total 2 2 4 2 18 3" xfId="44393" xr:uid="{00000000-0005-0000-0000-00006DAD0000}"/>
    <cellStyle name="Total 2 2 4 2 19" xfId="44394" xr:uid="{00000000-0005-0000-0000-00006EAD0000}"/>
    <cellStyle name="Total 2 2 4 2 19 2" xfId="44395" xr:uid="{00000000-0005-0000-0000-00006FAD0000}"/>
    <cellStyle name="Total 2 2 4 2 19 2 2" xfId="44396" xr:uid="{00000000-0005-0000-0000-000070AD0000}"/>
    <cellStyle name="Total 2 2 4 2 19 3" xfId="44397" xr:uid="{00000000-0005-0000-0000-000071AD0000}"/>
    <cellStyle name="Total 2 2 4 2 2" xfId="44398" xr:uid="{00000000-0005-0000-0000-000072AD0000}"/>
    <cellStyle name="Total 2 2 4 2 2 2" xfId="44399" xr:uid="{00000000-0005-0000-0000-000073AD0000}"/>
    <cellStyle name="Total 2 2 4 2 2 2 2" xfId="44400" xr:uid="{00000000-0005-0000-0000-000074AD0000}"/>
    <cellStyle name="Total 2 2 4 2 2 3" xfId="44401" xr:uid="{00000000-0005-0000-0000-000075AD0000}"/>
    <cellStyle name="Total 2 2 4 2 2 4" xfId="44402" xr:uid="{00000000-0005-0000-0000-000076AD0000}"/>
    <cellStyle name="Total 2 2 4 2 20" xfId="44403" xr:uid="{00000000-0005-0000-0000-000077AD0000}"/>
    <cellStyle name="Total 2 2 4 2 20 2" xfId="44404" xr:uid="{00000000-0005-0000-0000-000078AD0000}"/>
    <cellStyle name="Total 2 2 4 2 20 2 2" xfId="44405" xr:uid="{00000000-0005-0000-0000-000079AD0000}"/>
    <cellStyle name="Total 2 2 4 2 20 3" xfId="44406" xr:uid="{00000000-0005-0000-0000-00007AAD0000}"/>
    <cellStyle name="Total 2 2 4 2 21" xfId="44407" xr:uid="{00000000-0005-0000-0000-00007BAD0000}"/>
    <cellStyle name="Total 2 2 4 2 21 2" xfId="44408" xr:uid="{00000000-0005-0000-0000-00007CAD0000}"/>
    <cellStyle name="Total 2 2 4 2 22" xfId="44409" xr:uid="{00000000-0005-0000-0000-00007DAD0000}"/>
    <cellStyle name="Total 2 2 4 2 23" xfId="44410" xr:uid="{00000000-0005-0000-0000-00007EAD0000}"/>
    <cellStyle name="Total 2 2 4 2 3" xfId="44411" xr:uid="{00000000-0005-0000-0000-00007FAD0000}"/>
    <cellStyle name="Total 2 2 4 2 3 2" xfId="44412" xr:uid="{00000000-0005-0000-0000-000080AD0000}"/>
    <cellStyle name="Total 2 2 4 2 3 2 2" xfId="44413" xr:uid="{00000000-0005-0000-0000-000081AD0000}"/>
    <cellStyle name="Total 2 2 4 2 3 3" xfId="44414" xr:uid="{00000000-0005-0000-0000-000082AD0000}"/>
    <cellStyle name="Total 2 2 4 2 4" xfId="44415" xr:uid="{00000000-0005-0000-0000-000083AD0000}"/>
    <cellStyle name="Total 2 2 4 2 4 2" xfId="44416" xr:uid="{00000000-0005-0000-0000-000084AD0000}"/>
    <cellStyle name="Total 2 2 4 2 4 2 2" xfId="44417" xr:uid="{00000000-0005-0000-0000-000085AD0000}"/>
    <cellStyle name="Total 2 2 4 2 4 3" xfId="44418" xr:uid="{00000000-0005-0000-0000-000086AD0000}"/>
    <cellStyle name="Total 2 2 4 2 5" xfId="44419" xr:uid="{00000000-0005-0000-0000-000087AD0000}"/>
    <cellStyle name="Total 2 2 4 2 5 2" xfId="44420" xr:uid="{00000000-0005-0000-0000-000088AD0000}"/>
    <cellStyle name="Total 2 2 4 2 5 2 2" xfId="44421" xr:uid="{00000000-0005-0000-0000-000089AD0000}"/>
    <cellStyle name="Total 2 2 4 2 5 3" xfId="44422" xr:uid="{00000000-0005-0000-0000-00008AAD0000}"/>
    <cellStyle name="Total 2 2 4 2 6" xfId="44423" xr:uid="{00000000-0005-0000-0000-00008BAD0000}"/>
    <cellStyle name="Total 2 2 4 2 6 2" xfId="44424" xr:uid="{00000000-0005-0000-0000-00008CAD0000}"/>
    <cellStyle name="Total 2 2 4 2 6 2 2" xfId="44425" xr:uid="{00000000-0005-0000-0000-00008DAD0000}"/>
    <cellStyle name="Total 2 2 4 2 6 3" xfId="44426" xr:uid="{00000000-0005-0000-0000-00008EAD0000}"/>
    <cellStyle name="Total 2 2 4 2 7" xfId="44427" xr:uid="{00000000-0005-0000-0000-00008FAD0000}"/>
    <cellStyle name="Total 2 2 4 2 7 2" xfId="44428" xr:uid="{00000000-0005-0000-0000-000090AD0000}"/>
    <cellStyle name="Total 2 2 4 2 7 2 2" xfId="44429" xr:uid="{00000000-0005-0000-0000-000091AD0000}"/>
    <cellStyle name="Total 2 2 4 2 7 3" xfId="44430" xr:uid="{00000000-0005-0000-0000-000092AD0000}"/>
    <cellStyle name="Total 2 2 4 2 8" xfId="44431" xr:uid="{00000000-0005-0000-0000-000093AD0000}"/>
    <cellStyle name="Total 2 2 4 2 8 2" xfId="44432" xr:uid="{00000000-0005-0000-0000-000094AD0000}"/>
    <cellStyle name="Total 2 2 4 2 8 2 2" xfId="44433" xr:uid="{00000000-0005-0000-0000-000095AD0000}"/>
    <cellStyle name="Total 2 2 4 2 8 3" xfId="44434" xr:uid="{00000000-0005-0000-0000-000096AD0000}"/>
    <cellStyle name="Total 2 2 4 2 9" xfId="44435" xr:uid="{00000000-0005-0000-0000-000097AD0000}"/>
    <cellStyle name="Total 2 2 4 2 9 2" xfId="44436" xr:uid="{00000000-0005-0000-0000-000098AD0000}"/>
    <cellStyle name="Total 2 2 4 2 9 2 2" xfId="44437" xr:uid="{00000000-0005-0000-0000-000099AD0000}"/>
    <cellStyle name="Total 2 2 4 2 9 3" xfId="44438" xr:uid="{00000000-0005-0000-0000-00009AAD0000}"/>
    <cellStyle name="Total 2 2 4 20" xfId="44439" xr:uid="{00000000-0005-0000-0000-00009BAD0000}"/>
    <cellStyle name="Total 2 2 4 20 2" xfId="44440" xr:uid="{00000000-0005-0000-0000-00009CAD0000}"/>
    <cellStyle name="Total 2 2 4 20 2 2" xfId="44441" xr:uid="{00000000-0005-0000-0000-00009DAD0000}"/>
    <cellStyle name="Total 2 2 4 20 3" xfId="44442" xr:uid="{00000000-0005-0000-0000-00009EAD0000}"/>
    <cellStyle name="Total 2 2 4 21" xfId="44443" xr:uid="{00000000-0005-0000-0000-00009FAD0000}"/>
    <cellStyle name="Total 2 2 4 21 2" xfId="44444" xr:uid="{00000000-0005-0000-0000-0000A0AD0000}"/>
    <cellStyle name="Total 2 2 4 21 2 2" xfId="44445" xr:uid="{00000000-0005-0000-0000-0000A1AD0000}"/>
    <cellStyle name="Total 2 2 4 21 3" xfId="44446" xr:uid="{00000000-0005-0000-0000-0000A2AD0000}"/>
    <cellStyle name="Total 2 2 4 22" xfId="44447" xr:uid="{00000000-0005-0000-0000-0000A3AD0000}"/>
    <cellStyle name="Total 2 2 4 22 2" xfId="44448" xr:uid="{00000000-0005-0000-0000-0000A4AD0000}"/>
    <cellStyle name="Total 2 2 4 23" xfId="44449" xr:uid="{00000000-0005-0000-0000-0000A5AD0000}"/>
    <cellStyle name="Total 2 2 4 24" xfId="44450" xr:uid="{00000000-0005-0000-0000-0000A6AD0000}"/>
    <cellStyle name="Total 2 2 4 3" xfId="44451" xr:uid="{00000000-0005-0000-0000-0000A7AD0000}"/>
    <cellStyle name="Total 2 2 4 3 2" xfId="44452" xr:uid="{00000000-0005-0000-0000-0000A8AD0000}"/>
    <cellStyle name="Total 2 2 4 3 2 2" xfId="44453" xr:uid="{00000000-0005-0000-0000-0000A9AD0000}"/>
    <cellStyle name="Total 2 2 4 3 3" xfId="44454" xr:uid="{00000000-0005-0000-0000-0000AAAD0000}"/>
    <cellStyle name="Total 2 2 4 3 4" xfId="44455" xr:uid="{00000000-0005-0000-0000-0000ABAD0000}"/>
    <cellStyle name="Total 2 2 4 4" xfId="44456" xr:uid="{00000000-0005-0000-0000-0000ACAD0000}"/>
    <cellStyle name="Total 2 2 4 4 2" xfId="44457" xr:uid="{00000000-0005-0000-0000-0000ADAD0000}"/>
    <cellStyle name="Total 2 2 4 4 2 2" xfId="44458" xr:uid="{00000000-0005-0000-0000-0000AEAD0000}"/>
    <cellStyle name="Total 2 2 4 4 3" xfId="44459" xr:uid="{00000000-0005-0000-0000-0000AFAD0000}"/>
    <cellStyle name="Total 2 2 4 4 4" xfId="44460" xr:uid="{00000000-0005-0000-0000-0000B0AD0000}"/>
    <cellStyle name="Total 2 2 4 5" xfId="44461" xr:uid="{00000000-0005-0000-0000-0000B1AD0000}"/>
    <cellStyle name="Total 2 2 4 5 2" xfId="44462" xr:uid="{00000000-0005-0000-0000-0000B2AD0000}"/>
    <cellStyle name="Total 2 2 4 5 2 2" xfId="44463" xr:uid="{00000000-0005-0000-0000-0000B3AD0000}"/>
    <cellStyle name="Total 2 2 4 5 3" xfId="44464" xr:uid="{00000000-0005-0000-0000-0000B4AD0000}"/>
    <cellStyle name="Total 2 2 4 6" xfId="44465" xr:uid="{00000000-0005-0000-0000-0000B5AD0000}"/>
    <cellStyle name="Total 2 2 4 6 2" xfId="44466" xr:uid="{00000000-0005-0000-0000-0000B6AD0000}"/>
    <cellStyle name="Total 2 2 4 6 2 2" xfId="44467" xr:uid="{00000000-0005-0000-0000-0000B7AD0000}"/>
    <cellStyle name="Total 2 2 4 6 3" xfId="44468" xr:uid="{00000000-0005-0000-0000-0000B8AD0000}"/>
    <cellStyle name="Total 2 2 4 7" xfId="44469" xr:uid="{00000000-0005-0000-0000-0000B9AD0000}"/>
    <cellStyle name="Total 2 2 4 7 2" xfId="44470" xr:uid="{00000000-0005-0000-0000-0000BAAD0000}"/>
    <cellStyle name="Total 2 2 4 7 2 2" xfId="44471" xr:uid="{00000000-0005-0000-0000-0000BBAD0000}"/>
    <cellStyle name="Total 2 2 4 7 3" xfId="44472" xr:uid="{00000000-0005-0000-0000-0000BCAD0000}"/>
    <cellStyle name="Total 2 2 4 8" xfId="44473" xr:uid="{00000000-0005-0000-0000-0000BDAD0000}"/>
    <cellStyle name="Total 2 2 4 8 2" xfId="44474" xr:uid="{00000000-0005-0000-0000-0000BEAD0000}"/>
    <cellStyle name="Total 2 2 4 8 2 2" xfId="44475" xr:uid="{00000000-0005-0000-0000-0000BFAD0000}"/>
    <cellStyle name="Total 2 2 4 8 3" xfId="44476" xr:uid="{00000000-0005-0000-0000-0000C0AD0000}"/>
    <cellStyle name="Total 2 2 4 9" xfId="44477" xr:uid="{00000000-0005-0000-0000-0000C1AD0000}"/>
    <cellStyle name="Total 2 2 4 9 2" xfId="44478" xr:uid="{00000000-0005-0000-0000-0000C2AD0000}"/>
    <cellStyle name="Total 2 2 4 9 2 2" xfId="44479" xr:uid="{00000000-0005-0000-0000-0000C3AD0000}"/>
    <cellStyle name="Total 2 2 4 9 3" xfId="44480" xr:uid="{00000000-0005-0000-0000-0000C4AD0000}"/>
    <cellStyle name="Total 2 2 5" xfId="44481" xr:uid="{00000000-0005-0000-0000-0000C5AD0000}"/>
    <cellStyle name="Total 2 2 5 10" xfId="44482" xr:uid="{00000000-0005-0000-0000-0000C6AD0000}"/>
    <cellStyle name="Total 2 2 5 10 2" xfId="44483" xr:uid="{00000000-0005-0000-0000-0000C7AD0000}"/>
    <cellStyle name="Total 2 2 5 10 2 2" xfId="44484" xr:uid="{00000000-0005-0000-0000-0000C8AD0000}"/>
    <cellStyle name="Total 2 2 5 10 3" xfId="44485" xr:uid="{00000000-0005-0000-0000-0000C9AD0000}"/>
    <cellStyle name="Total 2 2 5 11" xfId="44486" xr:uid="{00000000-0005-0000-0000-0000CAAD0000}"/>
    <cellStyle name="Total 2 2 5 11 2" xfId="44487" xr:uid="{00000000-0005-0000-0000-0000CBAD0000}"/>
    <cellStyle name="Total 2 2 5 11 2 2" xfId="44488" xr:uid="{00000000-0005-0000-0000-0000CCAD0000}"/>
    <cellStyle name="Total 2 2 5 11 3" xfId="44489" xr:uid="{00000000-0005-0000-0000-0000CDAD0000}"/>
    <cellStyle name="Total 2 2 5 12" xfId="44490" xr:uid="{00000000-0005-0000-0000-0000CEAD0000}"/>
    <cellStyle name="Total 2 2 5 12 2" xfId="44491" xr:uid="{00000000-0005-0000-0000-0000CFAD0000}"/>
    <cellStyle name="Total 2 2 5 12 2 2" xfId="44492" xr:uid="{00000000-0005-0000-0000-0000D0AD0000}"/>
    <cellStyle name="Total 2 2 5 12 3" xfId="44493" xr:uid="{00000000-0005-0000-0000-0000D1AD0000}"/>
    <cellStyle name="Total 2 2 5 13" xfId="44494" xr:uid="{00000000-0005-0000-0000-0000D2AD0000}"/>
    <cellStyle name="Total 2 2 5 13 2" xfId="44495" xr:uid="{00000000-0005-0000-0000-0000D3AD0000}"/>
    <cellStyle name="Total 2 2 5 13 2 2" xfId="44496" xr:uid="{00000000-0005-0000-0000-0000D4AD0000}"/>
    <cellStyle name="Total 2 2 5 13 3" xfId="44497" xr:uid="{00000000-0005-0000-0000-0000D5AD0000}"/>
    <cellStyle name="Total 2 2 5 14" xfId="44498" xr:uid="{00000000-0005-0000-0000-0000D6AD0000}"/>
    <cellStyle name="Total 2 2 5 14 2" xfId="44499" xr:uid="{00000000-0005-0000-0000-0000D7AD0000}"/>
    <cellStyle name="Total 2 2 5 14 2 2" xfId="44500" xr:uid="{00000000-0005-0000-0000-0000D8AD0000}"/>
    <cellStyle name="Total 2 2 5 14 3" xfId="44501" xr:uid="{00000000-0005-0000-0000-0000D9AD0000}"/>
    <cellStyle name="Total 2 2 5 15" xfId="44502" xr:uid="{00000000-0005-0000-0000-0000DAAD0000}"/>
    <cellStyle name="Total 2 2 5 15 2" xfId="44503" xr:uid="{00000000-0005-0000-0000-0000DBAD0000}"/>
    <cellStyle name="Total 2 2 5 15 2 2" xfId="44504" xr:uid="{00000000-0005-0000-0000-0000DCAD0000}"/>
    <cellStyle name="Total 2 2 5 15 3" xfId="44505" xr:uid="{00000000-0005-0000-0000-0000DDAD0000}"/>
    <cellStyle name="Total 2 2 5 16" xfId="44506" xr:uid="{00000000-0005-0000-0000-0000DEAD0000}"/>
    <cellStyle name="Total 2 2 5 16 2" xfId="44507" xr:uid="{00000000-0005-0000-0000-0000DFAD0000}"/>
    <cellStyle name="Total 2 2 5 16 2 2" xfId="44508" xr:uid="{00000000-0005-0000-0000-0000E0AD0000}"/>
    <cellStyle name="Total 2 2 5 16 3" xfId="44509" xr:uid="{00000000-0005-0000-0000-0000E1AD0000}"/>
    <cellStyle name="Total 2 2 5 17" xfId="44510" xr:uid="{00000000-0005-0000-0000-0000E2AD0000}"/>
    <cellStyle name="Total 2 2 5 17 2" xfId="44511" xr:uid="{00000000-0005-0000-0000-0000E3AD0000}"/>
    <cellStyle name="Total 2 2 5 17 2 2" xfId="44512" xr:uid="{00000000-0005-0000-0000-0000E4AD0000}"/>
    <cellStyle name="Total 2 2 5 17 3" xfId="44513" xr:uid="{00000000-0005-0000-0000-0000E5AD0000}"/>
    <cellStyle name="Total 2 2 5 18" xfId="44514" xr:uid="{00000000-0005-0000-0000-0000E6AD0000}"/>
    <cellStyle name="Total 2 2 5 18 2" xfId="44515" xr:uid="{00000000-0005-0000-0000-0000E7AD0000}"/>
    <cellStyle name="Total 2 2 5 18 2 2" xfId="44516" xr:uid="{00000000-0005-0000-0000-0000E8AD0000}"/>
    <cellStyle name="Total 2 2 5 18 3" xfId="44517" xr:uid="{00000000-0005-0000-0000-0000E9AD0000}"/>
    <cellStyle name="Total 2 2 5 19" xfId="44518" xr:uid="{00000000-0005-0000-0000-0000EAAD0000}"/>
    <cellStyle name="Total 2 2 5 19 2" xfId="44519" xr:uid="{00000000-0005-0000-0000-0000EBAD0000}"/>
    <cellStyle name="Total 2 2 5 19 2 2" xfId="44520" xr:uid="{00000000-0005-0000-0000-0000ECAD0000}"/>
    <cellStyle name="Total 2 2 5 19 3" xfId="44521" xr:uid="{00000000-0005-0000-0000-0000EDAD0000}"/>
    <cellStyle name="Total 2 2 5 2" xfId="44522" xr:uid="{00000000-0005-0000-0000-0000EEAD0000}"/>
    <cellStyle name="Total 2 2 5 2 2" xfId="44523" xr:uid="{00000000-0005-0000-0000-0000EFAD0000}"/>
    <cellStyle name="Total 2 2 5 2 2 2" xfId="44524" xr:uid="{00000000-0005-0000-0000-0000F0AD0000}"/>
    <cellStyle name="Total 2 2 5 2 3" xfId="44525" xr:uid="{00000000-0005-0000-0000-0000F1AD0000}"/>
    <cellStyle name="Total 2 2 5 2 4" xfId="44526" xr:uid="{00000000-0005-0000-0000-0000F2AD0000}"/>
    <cellStyle name="Total 2 2 5 20" xfId="44527" xr:uid="{00000000-0005-0000-0000-0000F3AD0000}"/>
    <cellStyle name="Total 2 2 5 20 2" xfId="44528" xr:uid="{00000000-0005-0000-0000-0000F4AD0000}"/>
    <cellStyle name="Total 2 2 5 20 2 2" xfId="44529" xr:uid="{00000000-0005-0000-0000-0000F5AD0000}"/>
    <cellStyle name="Total 2 2 5 20 3" xfId="44530" xr:uid="{00000000-0005-0000-0000-0000F6AD0000}"/>
    <cellStyle name="Total 2 2 5 21" xfId="44531" xr:uid="{00000000-0005-0000-0000-0000F7AD0000}"/>
    <cellStyle name="Total 2 2 5 21 2" xfId="44532" xr:uid="{00000000-0005-0000-0000-0000F8AD0000}"/>
    <cellStyle name="Total 2 2 5 22" xfId="44533" xr:uid="{00000000-0005-0000-0000-0000F9AD0000}"/>
    <cellStyle name="Total 2 2 5 23" xfId="44534" xr:uid="{00000000-0005-0000-0000-0000FAAD0000}"/>
    <cellStyle name="Total 2 2 5 3" xfId="44535" xr:uid="{00000000-0005-0000-0000-0000FBAD0000}"/>
    <cellStyle name="Total 2 2 5 3 2" xfId="44536" xr:uid="{00000000-0005-0000-0000-0000FCAD0000}"/>
    <cellStyle name="Total 2 2 5 3 2 2" xfId="44537" xr:uid="{00000000-0005-0000-0000-0000FDAD0000}"/>
    <cellStyle name="Total 2 2 5 3 3" xfId="44538" xr:uid="{00000000-0005-0000-0000-0000FEAD0000}"/>
    <cellStyle name="Total 2 2 5 4" xfId="44539" xr:uid="{00000000-0005-0000-0000-0000FFAD0000}"/>
    <cellStyle name="Total 2 2 5 4 2" xfId="44540" xr:uid="{00000000-0005-0000-0000-000000AE0000}"/>
    <cellStyle name="Total 2 2 5 4 2 2" xfId="44541" xr:uid="{00000000-0005-0000-0000-000001AE0000}"/>
    <cellStyle name="Total 2 2 5 4 3" xfId="44542" xr:uid="{00000000-0005-0000-0000-000002AE0000}"/>
    <cellStyle name="Total 2 2 5 5" xfId="44543" xr:uid="{00000000-0005-0000-0000-000003AE0000}"/>
    <cellStyle name="Total 2 2 5 5 2" xfId="44544" xr:uid="{00000000-0005-0000-0000-000004AE0000}"/>
    <cellStyle name="Total 2 2 5 5 2 2" xfId="44545" xr:uid="{00000000-0005-0000-0000-000005AE0000}"/>
    <cellStyle name="Total 2 2 5 5 3" xfId="44546" xr:uid="{00000000-0005-0000-0000-000006AE0000}"/>
    <cellStyle name="Total 2 2 5 6" xfId="44547" xr:uid="{00000000-0005-0000-0000-000007AE0000}"/>
    <cellStyle name="Total 2 2 5 6 2" xfId="44548" xr:uid="{00000000-0005-0000-0000-000008AE0000}"/>
    <cellStyle name="Total 2 2 5 6 2 2" xfId="44549" xr:uid="{00000000-0005-0000-0000-000009AE0000}"/>
    <cellStyle name="Total 2 2 5 6 3" xfId="44550" xr:uid="{00000000-0005-0000-0000-00000AAE0000}"/>
    <cellStyle name="Total 2 2 5 7" xfId="44551" xr:uid="{00000000-0005-0000-0000-00000BAE0000}"/>
    <cellStyle name="Total 2 2 5 7 2" xfId="44552" xr:uid="{00000000-0005-0000-0000-00000CAE0000}"/>
    <cellStyle name="Total 2 2 5 7 2 2" xfId="44553" xr:uid="{00000000-0005-0000-0000-00000DAE0000}"/>
    <cellStyle name="Total 2 2 5 7 3" xfId="44554" xr:uid="{00000000-0005-0000-0000-00000EAE0000}"/>
    <cellStyle name="Total 2 2 5 8" xfId="44555" xr:uid="{00000000-0005-0000-0000-00000FAE0000}"/>
    <cellStyle name="Total 2 2 5 8 2" xfId="44556" xr:uid="{00000000-0005-0000-0000-000010AE0000}"/>
    <cellStyle name="Total 2 2 5 8 2 2" xfId="44557" xr:uid="{00000000-0005-0000-0000-000011AE0000}"/>
    <cellStyle name="Total 2 2 5 8 3" xfId="44558" xr:uid="{00000000-0005-0000-0000-000012AE0000}"/>
    <cellStyle name="Total 2 2 5 9" xfId="44559" xr:uid="{00000000-0005-0000-0000-000013AE0000}"/>
    <cellStyle name="Total 2 2 5 9 2" xfId="44560" xr:uid="{00000000-0005-0000-0000-000014AE0000}"/>
    <cellStyle name="Total 2 2 5 9 2 2" xfId="44561" xr:uid="{00000000-0005-0000-0000-000015AE0000}"/>
    <cellStyle name="Total 2 2 5 9 3" xfId="44562" xr:uid="{00000000-0005-0000-0000-000016AE0000}"/>
    <cellStyle name="Total 2 2 6" xfId="44563" xr:uid="{00000000-0005-0000-0000-000017AE0000}"/>
    <cellStyle name="Total 2 2 6 2" xfId="44564" xr:uid="{00000000-0005-0000-0000-000018AE0000}"/>
    <cellStyle name="Total 2 2 6 2 2" xfId="44565" xr:uid="{00000000-0005-0000-0000-000019AE0000}"/>
    <cellStyle name="Total 2 2 6 3" xfId="44566" xr:uid="{00000000-0005-0000-0000-00001AAE0000}"/>
    <cellStyle name="Total 2 2 6 4" xfId="44567" xr:uid="{00000000-0005-0000-0000-00001BAE0000}"/>
    <cellStyle name="Total 2 2 7" xfId="44568" xr:uid="{00000000-0005-0000-0000-00001CAE0000}"/>
    <cellStyle name="Total 2 2 7 2" xfId="44569" xr:uid="{00000000-0005-0000-0000-00001DAE0000}"/>
    <cellStyle name="Total 2 2 7 2 2" xfId="44570" xr:uid="{00000000-0005-0000-0000-00001EAE0000}"/>
    <cellStyle name="Total 2 2 7 3" xfId="44571" xr:uid="{00000000-0005-0000-0000-00001FAE0000}"/>
    <cellStyle name="Total 2 2 8" xfId="44572" xr:uid="{00000000-0005-0000-0000-000020AE0000}"/>
    <cellStyle name="Total 2 2 8 2" xfId="44573" xr:uid="{00000000-0005-0000-0000-000021AE0000}"/>
    <cellStyle name="Total 2 2 8 2 2" xfId="44574" xr:uid="{00000000-0005-0000-0000-000022AE0000}"/>
    <cellStyle name="Total 2 2 8 3" xfId="44575" xr:uid="{00000000-0005-0000-0000-000023AE0000}"/>
    <cellStyle name="Total 2 2 9" xfId="44576" xr:uid="{00000000-0005-0000-0000-000024AE0000}"/>
    <cellStyle name="Total 2 2 9 2" xfId="44577" xr:uid="{00000000-0005-0000-0000-000025AE0000}"/>
    <cellStyle name="Total 2 2 9 2 2" xfId="44578" xr:uid="{00000000-0005-0000-0000-000026AE0000}"/>
    <cellStyle name="Total 2 2 9 3" xfId="44579" xr:uid="{00000000-0005-0000-0000-000027AE0000}"/>
    <cellStyle name="Total 2 20" xfId="44580" xr:uid="{00000000-0005-0000-0000-000028AE0000}"/>
    <cellStyle name="Total 2 20 2" xfId="44581" xr:uid="{00000000-0005-0000-0000-000029AE0000}"/>
    <cellStyle name="Total 2 20 2 2" xfId="44582" xr:uid="{00000000-0005-0000-0000-00002AAE0000}"/>
    <cellStyle name="Total 2 20 3" xfId="44583" xr:uid="{00000000-0005-0000-0000-00002BAE0000}"/>
    <cellStyle name="Total 2 21" xfId="44584" xr:uid="{00000000-0005-0000-0000-00002CAE0000}"/>
    <cellStyle name="Total 2 21 2" xfId="44585" xr:uid="{00000000-0005-0000-0000-00002DAE0000}"/>
    <cellStyle name="Total 2 21 2 2" xfId="44586" xr:uid="{00000000-0005-0000-0000-00002EAE0000}"/>
    <cellStyle name="Total 2 21 3" xfId="44587" xr:uid="{00000000-0005-0000-0000-00002FAE0000}"/>
    <cellStyle name="Total 2 22" xfId="44588" xr:uid="{00000000-0005-0000-0000-000030AE0000}"/>
    <cellStyle name="Total 2 22 2" xfId="44589" xr:uid="{00000000-0005-0000-0000-000031AE0000}"/>
    <cellStyle name="Total 2 23" xfId="44590" xr:uid="{00000000-0005-0000-0000-000032AE0000}"/>
    <cellStyle name="Total 2 24" xfId="44591" xr:uid="{00000000-0005-0000-0000-000033AE0000}"/>
    <cellStyle name="Total 2 25" xfId="44592" xr:uid="{00000000-0005-0000-0000-000034AE0000}"/>
    <cellStyle name="Total 2 26" xfId="44593" xr:uid="{00000000-0005-0000-0000-000035AE0000}"/>
    <cellStyle name="Total 2 27" xfId="44594" xr:uid="{00000000-0005-0000-0000-000036AE0000}"/>
    <cellStyle name="Total 2 28" xfId="50456" xr:uid="{FC9F815E-7594-41CB-972A-6204553E0561}"/>
    <cellStyle name="Total 2 29" xfId="50491" xr:uid="{6A8B10AE-A41A-4ED7-A169-321B1D9A37AA}"/>
    <cellStyle name="Total 2 3" xfId="44595" xr:uid="{00000000-0005-0000-0000-000037AE0000}"/>
    <cellStyle name="Total 2 3 10" xfId="44596" xr:uid="{00000000-0005-0000-0000-000038AE0000}"/>
    <cellStyle name="Total 2 3 10 2" xfId="44597" xr:uid="{00000000-0005-0000-0000-000039AE0000}"/>
    <cellStyle name="Total 2 3 10 2 2" xfId="44598" xr:uid="{00000000-0005-0000-0000-00003AAE0000}"/>
    <cellStyle name="Total 2 3 10 3" xfId="44599" xr:uid="{00000000-0005-0000-0000-00003BAE0000}"/>
    <cellStyle name="Total 2 3 11" xfId="44600" xr:uid="{00000000-0005-0000-0000-00003CAE0000}"/>
    <cellStyle name="Total 2 3 11 2" xfId="44601" xr:uid="{00000000-0005-0000-0000-00003DAE0000}"/>
    <cellStyle name="Total 2 3 11 2 2" xfId="44602" xr:uid="{00000000-0005-0000-0000-00003EAE0000}"/>
    <cellStyle name="Total 2 3 11 3" xfId="44603" xr:uid="{00000000-0005-0000-0000-00003FAE0000}"/>
    <cellStyle name="Total 2 3 12" xfId="44604" xr:uid="{00000000-0005-0000-0000-000040AE0000}"/>
    <cellStyle name="Total 2 3 12 2" xfId="44605" xr:uid="{00000000-0005-0000-0000-000041AE0000}"/>
    <cellStyle name="Total 2 3 12 2 2" xfId="44606" xr:uid="{00000000-0005-0000-0000-000042AE0000}"/>
    <cellStyle name="Total 2 3 12 3" xfId="44607" xr:uid="{00000000-0005-0000-0000-000043AE0000}"/>
    <cellStyle name="Total 2 3 13" xfId="44608" xr:uid="{00000000-0005-0000-0000-000044AE0000}"/>
    <cellStyle name="Total 2 3 13 2" xfId="44609" xr:uid="{00000000-0005-0000-0000-000045AE0000}"/>
    <cellStyle name="Total 2 3 13 2 2" xfId="44610" xr:uid="{00000000-0005-0000-0000-000046AE0000}"/>
    <cellStyle name="Total 2 3 13 3" xfId="44611" xr:uid="{00000000-0005-0000-0000-000047AE0000}"/>
    <cellStyle name="Total 2 3 14" xfId="44612" xr:uid="{00000000-0005-0000-0000-000048AE0000}"/>
    <cellStyle name="Total 2 3 14 2" xfId="44613" xr:uid="{00000000-0005-0000-0000-000049AE0000}"/>
    <cellStyle name="Total 2 3 14 2 2" xfId="44614" xr:uid="{00000000-0005-0000-0000-00004AAE0000}"/>
    <cellStyle name="Total 2 3 14 3" xfId="44615" xr:uid="{00000000-0005-0000-0000-00004BAE0000}"/>
    <cellStyle name="Total 2 3 15" xfId="44616" xr:uid="{00000000-0005-0000-0000-00004CAE0000}"/>
    <cellStyle name="Total 2 3 15 2" xfId="44617" xr:uid="{00000000-0005-0000-0000-00004DAE0000}"/>
    <cellStyle name="Total 2 3 15 2 2" xfId="44618" xr:uid="{00000000-0005-0000-0000-00004EAE0000}"/>
    <cellStyle name="Total 2 3 15 3" xfId="44619" xr:uid="{00000000-0005-0000-0000-00004FAE0000}"/>
    <cellStyle name="Total 2 3 16" xfId="44620" xr:uid="{00000000-0005-0000-0000-000050AE0000}"/>
    <cellStyle name="Total 2 3 16 2" xfId="44621" xr:uid="{00000000-0005-0000-0000-000051AE0000}"/>
    <cellStyle name="Total 2 3 16 2 2" xfId="44622" xr:uid="{00000000-0005-0000-0000-000052AE0000}"/>
    <cellStyle name="Total 2 3 16 3" xfId="44623" xr:uid="{00000000-0005-0000-0000-000053AE0000}"/>
    <cellStyle name="Total 2 3 17" xfId="44624" xr:uid="{00000000-0005-0000-0000-000054AE0000}"/>
    <cellStyle name="Total 2 3 17 2" xfId="44625" xr:uid="{00000000-0005-0000-0000-000055AE0000}"/>
    <cellStyle name="Total 2 3 17 2 2" xfId="44626" xr:uid="{00000000-0005-0000-0000-000056AE0000}"/>
    <cellStyle name="Total 2 3 17 3" xfId="44627" xr:uid="{00000000-0005-0000-0000-000057AE0000}"/>
    <cellStyle name="Total 2 3 18" xfId="44628" xr:uid="{00000000-0005-0000-0000-000058AE0000}"/>
    <cellStyle name="Total 2 3 18 2" xfId="44629" xr:uid="{00000000-0005-0000-0000-000059AE0000}"/>
    <cellStyle name="Total 2 3 19" xfId="44630" xr:uid="{00000000-0005-0000-0000-00005AAE0000}"/>
    <cellStyle name="Total 2 3 2" xfId="44631" xr:uid="{00000000-0005-0000-0000-00005BAE0000}"/>
    <cellStyle name="Total 2 3 2 10" xfId="44632" xr:uid="{00000000-0005-0000-0000-00005CAE0000}"/>
    <cellStyle name="Total 2 3 2 10 2" xfId="44633" xr:uid="{00000000-0005-0000-0000-00005DAE0000}"/>
    <cellStyle name="Total 2 3 2 10 2 2" xfId="44634" xr:uid="{00000000-0005-0000-0000-00005EAE0000}"/>
    <cellStyle name="Total 2 3 2 10 3" xfId="44635" xr:uid="{00000000-0005-0000-0000-00005FAE0000}"/>
    <cellStyle name="Total 2 3 2 11" xfId="44636" xr:uid="{00000000-0005-0000-0000-000060AE0000}"/>
    <cellStyle name="Total 2 3 2 11 2" xfId="44637" xr:uid="{00000000-0005-0000-0000-000061AE0000}"/>
    <cellStyle name="Total 2 3 2 11 2 2" xfId="44638" xr:uid="{00000000-0005-0000-0000-000062AE0000}"/>
    <cellStyle name="Total 2 3 2 11 3" xfId="44639" xr:uid="{00000000-0005-0000-0000-000063AE0000}"/>
    <cellStyle name="Total 2 3 2 12" xfId="44640" xr:uid="{00000000-0005-0000-0000-000064AE0000}"/>
    <cellStyle name="Total 2 3 2 12 2" xfId="44641" xr:uid="{00000000-0005-0000-0000-000065AE0000}"/>
    <cellStyle name="Total 2 3 2 12 2 2" xfId="44642" xr:uid="{00000000-0005-0000-0000-000066AE0000}"/>
    <cellStyle name="Total 2 3 2 12 3" xfId="44643" xr:uid="{00000000-0005-0000-0000-000067AE0000}"/>
    <cellStyle name="Total 2 3 2 13" xfId="44644" xr:uid="{00000000-0005-0000-0000-000068AE0000}"/>
    <cellStyle name="Total 2 3 2 13 2" xfId="44645" xr:uid="{00000000-0005-0000-0000-000069AE0000}"/>
    <cellStyle name="Total 2 3 2 13 2 2" xfId="44646" xr:uid="{00000000-0005-0000-0000-00006AAE0000}"/>
    <cellStyle name="Total 2 3 2 13 3" xfId="44647" xr:uid="{00000000-0005-0000-0000-00006BAE0000}"/>
    <cellStyle name="Total 2 3 2 14" xfId="44648" xr:uid="{00000000-0005-0000-0000-00006CAE0000}"/>
    <cellStyle name="Total 2 3 2 14 2" xfId="44649" xr:uid="{00000000-0005-0000-0000-00006DAE0000}"/>
    <cellStyle name="Total 2 3 2 14 2 2" xfId="44650" xr:uid="{00000000-0005-0000-0000-00006EAE0000}"/>
    <cellStyle name="Total 2 3 2 14 3" xfId="44651" xr:uid="{00000000-0005-0000-0000-00006FAE0000}"/>
    <cellStyle name="Total 2 3 2 15" xfId="44652" xr:uid="{00000000-0005-0000-0000-000070AE0000}"/>
    <cellStyle name="Total 2 3 2 15 2" xfId="44653" xr:uid="{00000000-0005-0000-0000-000071AE0000}"/>
    <cellStyle name="Total 2 3 2 15 2 2" xfId="44654" xr:uid="{00000000-0005-0000-0000-000072AE0000}"/>
    <cellStyle name="Total 2 3 2 15 3" xfId="44655" xr:uid="{00000000-0005-0000-0000-000073AE0000}"/>
    <cellStyle name="Total 2 3 2 16" xfId="44656" xr:uid="{00000000-0005-0000-0000-000074AE0000}"/>
    <cellStyle name="Total 2 3 2 16 2" xfId="44657" xr:uid="{00000000-0005-0000-0000-000075AE0000}"/>
    <cellStyle name="Total 2 3 2 16 2 2" xfId="44658" xr:uid="{00000000-0005-0000-0000-000076AE0000}"/>
    <cellStyle name="Total 2 3 2 16 3" xfId="44659" xr:uid="{00000000-0005-0000-0000-000077AE0000}"/>
    <cellStyle name="Total 2 3 2 17" xfId="44660" xr:uid="{00000000-0005-0000-0000-000078AE0000}"/>
    <cellStyle name="Total 2 3 2 17 2" xfId="44661" xr:uid="{00000000-0005-0000-0000-000079AE0000}"/>
    <cellStyle name="Total 2 3 2 17 2 2" xfId="44662" xr:uid="{00000000-0005-0000-0000-00007AAE0000}"/>
    <cellStyle name="Total 2 3 2 17 3" xfId="44663" xr:uid="{00000000-0005-0000-0000-00007BAE0000}"/>
    <cellStyle name="Total 2 3 2 18" xfId="44664" xr:uid="{00000000-0005-0000-0000-00007CAE0000}"/>
    <cellStyle name="Total 2 3 2 18 2" xfId="44665" xr:uid="{00000000-0005-0000-0000-00007DAE0000}"/>
    <cellStyle name="Total 2 3 2 18 2 2" xfId="44666" xr:uid="{00000000-0005-0000-0000-00007EAE0000}"/>
    <cellStyle name="Total 2 3 2 18 3" xfId="44667" xr:uid="{00000000-0005-0000-0000-00007FAE0000}"/>
    <cellStyle name="Total 2 3 2 19" xfId="44668" xr:uid="{00000000-0005-0000-0000-000080AE0000}"/>
    <cellStyle name="Total 2 3 2 19 2" xfId="44669" xr:uid="{00000000-0005-0000-0000-000081AE0000}"/>
    <cellStyle name="Total 2 3 2 19 2 2" xfId="44670" xr:uid="{00000000-0005-0000-0000-000082AE0000}"/>
    <cellStyle name="Total 2 3 2 19 3" xfId="44671" xr:uid="{00000000-0005-0000-0000-000083AE0000}"/>
    <cellStyle name="Total 2 3 2 2" xfId="44672" xr:uid="{00000000-0005-0000-0000-000084AE0000}"/>
    <cellStyle name="Total 2 3 2 2 2" xfId="44673" xr:uid="{00000000-0005-0000-0000-000085AE0000}"/>
    <cellStyle name="Total 2 3 2 2 2 2" xfId="44674" xr:uid="{00000000-0005-0000-0000-000086AE0000}"/>
    <cellStyle name="Total 2 3 2 2 2 2 2" xfId="44675" xr:uid="{00000000-0005-0000-0000-000087AE0000}"/>
    <cellStyle name="Total 2 3 2 2 2 3" xfId="44676" xr:uid="{00000000-0005-0000-0000-000088AE0000}"/>
    <cellStyle name="Total 2 3 2 2 2 4" xfId="44677" xr:uid="{00000000-0005-0000-0000-000089AE0000}"/>
    <cellStyle name="Total 2 3 2 2 3" xfId="44678" xr:uid="{00000000-0005-0000-0000-00008AAE0000}"/>
    <cellStyle name="Total 2 3 2 2 3 2" xfId="44679" xr:uid="{00000000-0005-0000-0000-00008BAE0000}"/>
    <cellStyle name="Total 2 3 2 2 4" xfId="44680" xr:uid="{00000000-0005-0000-0000-00008CAE0000}"/>
    <cellStyle name="Total 2 3 2 2 5" xfId="44681" xr:uid="{00000000-0005-0000-0000-00008DAE0000}"/>
    <cellStyle name="Total 2 3 2 20" xfId="44682" xr:uid="{00000000-0005-0000-0000-00008EAE0000}"/>
    <cellStyle name="Total 2 3 2 20 2" xfId="44683" xr:uid="{00000000-0005-0000-0000-00008FAE0000}"/>
    <cellStyle name="Total 2 3 2 20 2 2" xfId="44684" xr:uid="{00000000-0005-0000-0000-000090AE0000}"/>
    <cellStyle name="Total 2 3 2 20 3" xfId="44685" xr:uid="{00000000-0005-0000-0000-000091AE0000}"/>
    <cellStyle name="Total 2 3 2 21" xfId="44686" xr:uid="{00000000-0005-0000-0000-000092AE0000}"/>
    <cellStyle name="Total 2 3 2 21 2" xfId="44687" xr:uid="{00000000-0005-0000-0000-000093AE0000}"/>
    <cellStyle name="Total 2 3 2 22" xfId="44688" xr:uid="{00000000-0005-0000-0000-000094AE0000}"/>
    <cellStyle name="Total 2 3 2 23" xfId="44689" xr:uid="{00000000-0005-0000-0000-000095AE0000}"/>
    <cellStyle name="Total 2 3 2 3" xfId="44690" xr:uid="{00000000-0005-0000-0000-000096AE0000}"/>
    <cellStyle name="Total 2 3 2 3 2" xfId="44691" xr:uid="{00000000-0005-0000-0000-000097AE0000}"/>
    <cellStyle name="Total 2 3 2 3 2 2" xfId="44692" xr:uid="{00000000-0005-0000-0000-000098AE0000}"/>
    <cellStyle name="Total 2 3 2 3 2 3" xfId="44693" xr:uid="{00000000-0005-0000-0000-000099AE0000}"/>
    <cellStyle name="Total 2 3 2 3 3" xfId="44694" xr:uid="{00000000-0005-0000-0000-00009AAE0000}"/>
    <cellStyle name="Total 2 3 2 3 3 2" xfId="44695" xr:uid="{00000000-0005-0000-0000-00009BAE0000}"/>
    <cellStyle name="Total 2 3 2 3 4" xfId="44696" xr:uid="{00000000-0005-0000-0000-00009CAE0000}"/>
    <cellStyle name="Total 2 3 2 4" xfId="44697" xr:uid="{00000000-0005-0000-0000-00009DAE0000}"/>
    <cellStyle name="Total 2 3 2 4 2" xfId="44698" xr:uid="{00000000-0005-0000-0000-00009EAE0000}"/>
    <cellStyle name="Total 2 3 2 4 2 2" xfId="44699" xr:uid="{00000000-0005-0000-0000-00009FAE0000}"/>
    <cellStyle name="Total 2 3 2 4 3" xfId="44700" xr:uid="{00000000-0005-0000-0000-0000A0AE0000}"/>
    <cellStyle name="Total 2 3 2 4 4" xfId="44701" xr:uid="{00000000-0005-0000-0000-0000A1AE0000}"/>
    <cellStyle name="Total 2 3 2 5" xfId="44702" xr:uid="{00000000-0005-0000-0000-0000A2AE0000}"/>
    <cellStyle name="Total 2 3 2 5 2" xfId="44703" xr:uid="{00000000-0005-0000-0000-0000A3AE0000}"/>
    <cellStyle name="Total 2 3 2 5 2 2" xfId="44704" xr:uid="{00000000-0005-0000-0000-0000A4AE0000}"/>
    <cellStyle name="Total 2 3 2 5 3" xfId="44705" xr:uid="{00000000-0005-0000-0000-0000A5AE0000}"/>
    <cellStyle name="Total 2 3 2 5 4" xfId="44706" xr:uid="{00000000-0005-0000-0000-0000A6AE0000}"/>
    <cellStyle name="Total 2 3 2 6" xfId="44707" xr:uid="{00000000-0005-0000-0000-0000A7AE0000}"/>
    <cellStyle name="Total 2 3 2 6 2" xfId="44708" xr:uid="{00000000-0005-0000-0000-0000A8AE0000}"/>
    <cellStyle name="Total 2 3 2 6 2 2" xfId="44709" xr:uid="{00000000-0005-0000-0000-0000A9AE0000}"/>
    <cellStyle name="Total 2 3 2 6 3" xfId="44710" xr:uid="{00000000-0005-0000-0000-0000AAAE0000}"/>
    <cellStyle name="Total 2 3 2 7" xfId="44711" xr:uid="{00000000-0005-0000-0000-0000ABAE0000}"/>
    <cellStyle name="Total 2 3 2 7 2" xfId="44712" xr:uid="{00000000-0005-0000-0000-0000ACAE0000}"/>
    <cellStyle name="Total 2 3 2 7 2 2" xfId="44713" xr:uid="{00000000-0005-0000-0000-0000ADAE0000}"/>
    <cellStyle name="Total 2 3 2 7 3" xfId="44714" xr:uid="{00000000-0005-0000-0000-0000AEAE0000}"/>
    <cellStyle name="Total 2 3 2 8" xfId="44715" xr:uid="{00000000-0005-0000-0000-0000AFAE0000}"/>
    <cellStyle name="Total 2 3 2 8 2" xfId="44716" xr:uid="{00000000-0005-0000-0000-0000B0AE0000}"/>
    <cellStyle name="Total 2 3 2 8 2 2" xfId="44717" xr:uid="{00000000-0005-0000-0000-0000B1AE0000}"/>
    <cellStyle name="Total 2 3 2 8 3" xfId="44718" xr:uid="{00000000-0005-0000-0000-0000B2AE0000}"/>
    <cellStyle name="Total 2 3 2 9" xfId="44719" xr:uid="{00000000-0005-0000-0000-0000B3AE0000}"/>
    <cellStyle name="Total 2 3 2 9 2" xfId="44720" xr:uid="{00000000-0005-0000-0000-0000B4AE0000}"/>
    <cellStyle name="Total 2 3 2 9 2 2" xfId="44721" xr:uid="{00000000-0005-0000-0000-0000B5AE0000}"/>
    <cellStyle name="Total 2 3 2 9 3" xfId="44722" xr:uid="{00000000-0005-0000-0000-0000B6AE0000}"/>
    <cellStyle name="Total 2 3 20" xfId="44723" xr:uid="{00000000-0005-0000-0000-0000B7AE0000}"/>
    <cellStyle name="Total 2 3 3" xfId="44724" xr:uid="{00000000-0005-0000-0000-0000B8AE0000}"/>
    <cellStyle name="Total 2 3 3 2" xfId="44725" xr:uid="{00000000-0005-0000-0000-0000B9AE0000}"/>
    <cellStyle name="Total 2 3 3 2 2" xfId="44726" xr:uid="{00000000-0005-0000-0000-0000BAAE0000}"/>
    <cellStyle name="Total 2 3 3 2 2 2" xfId="44727" xr:uid="{00000000-0005-0000-0000-0000BBAE0000}"/>
    <cellStyle name="Total 2 3 3 2 3" xfId="44728" xr:uid="{00000000-0005-0000-0000-0000BCAE0000}"/>
    <cellStyle name="Total 2 3 3 2 4" xfId="44729" xr:uid="{00000000-0005-0000-0000-0000BDAE0000}"/>
    <cellStyle name="Total 2 3 3 3" xfId="44730" xr:uid="{00000000-0005-0000-0000-0000BEAE0000}"/>
    <cellStyle name="Total 2 3 3 3 2" xfId="44731" xr:uid="{00000000-0005-0000-0000-0000BFAE0000}"/>
    <cellStyle name="Total 2 3 3 4" xfId="44732" xr:uid="{00000000-0005-0000-0000-0000C0AE0000}"/>
    <cellStyle name="Total 2 3 3 5" xfId="44733" xr:uid="{00000000-0005-0000-0000-0000C1AE0000}"/>
    <cellStyle name="Total 2 3 4" xfId="44734" xr:uid="{00000000-0005-0000-0000-0000C2AE0000}"/>
    <cellStyle name="Total 2 3 4 2" xfId="44735" xr:uid="{00000000-0005-0000-0000-0000C3AE0000}"/>
    <cellStyle name="Total 2 3 4 2 2" xfId="44736" xr:uid="{00000000-0005-0000-0000-0000C4AE0000}"/>
    <cellStyle name="Total 2 3 4 2 3" xfId="44737" xr:uid="{00000000-0005-0000-0000-0000C5AE0000}"/>
    <cellStyle name="Total 2 3 4 3" xfId="44738" xr:uid="{00000000-0005-0000-0000-0000C6AE0000}"/>
    <cellStyle name="Total 2 3 4 3 2" xfId="44739" xr:uid="{00000000-0005-0000-0000-0000C7AE0000}"/>
    <cellStyle name="Total 2 3 4 4" xfId="44740" xr:uid="{00000000-0005-0000-0000-0000C8AE0000}"/>
    <cellStyle name="Total 2 3 5" xfId="44741" xr:uid="{00000000-0005-0000-0000-0000C9AE0000}"/>
    <cellStyle name="Total 2 3 5 2" xfId="44742" xr:uid="{00000000-0005-0000-0000-0000CAAE0000}"/>
    <cellStyle name="Total 2 3 5 2 2" xfId="44743" xr:uid="{00000000-0005-0000-0000-0000CBAE0000}"/>
    <cellStyle name="Total 2 3 5 2 3" xfId="44744" xr:uid="{00000000-0005-0000-0000-0000CCAE0000}"/>
    <cellStyle name="Total 2 3 5 3" xfId="44745" xr:uid="{00000000-0005-0000-0000-0000CDAE0000}"/>
    <cellStyle name="Total 2 3 5 4" xfId="44746" xr:uid="{00000000-0005-0000-0000-0000CEAE0000}"/>
    <cellStyle name="Total 2 3 6" xfId="44747" xr:uid="{00000000-0005-0000-0000-0000CFAE0000}"/>
    <cellStyle name="Total 2 3 6 2" xfId="44748" xr:uid="{00000000-0005-0000-0000-0000D0AE0000}"/>
    <cellStyle name="Total 2 3 6 2 2" xfId="44749" xr:uid="{00000000-0005-0000-0000-0000D1AE0000}"/>
    <cellStyle name="Total 2 3 6 3" xfId="44750" xr:uid="{00000000-0005-0000-0000-0000D2AE0000}"/>
    <cellStyle name="Total 2 3 6 4" xfId="44751" xr:uid="{00000000-0005-0000-0000-0000D3AE0000}"/>
    <cellStyle name="Total 2 3 7" xfId="44752" xr:uid="{00000000-0005-0000-0000-0000D4AE0000}"/>
    <cellStyle name="Total 2 3 7 2" xfId="44753" xr:uid="{00000000-0005-0000-0000-0000D5AE0000}"/>
    <cellStyle name="Total 2 3 7 2 2" xfId="44754" xr:uid="{00000000-0005-0000-0000-0000D6AE0000}"/>
    <cellStyle name="Total 2 3 7 3" xfId="44755" xr:uid="{00000000-0005-0000-0000-0000D7AE0000}"/>
    <cellStyle name="Total 2 3 8" xfId="44756" xr:uid="{00000000-0005-0000-0000-0000D8AE0000}"/>
    <cellStyle name="Total 2 3 8 2" xfId="44757" xr:uid="{00000000-0005-0000-0000-0000D9AE0000}"/>
    <cellStyle name="Total 2 3 8 2 2" xfId="44758" xr:uid="{00000000-0005-0000-0000-0000DAAE0000}"/>
    <cellStyle name="Total 2 3 8 3" xfId="44759" xr:uid="{00000000-0005-0000-0000-0000DBAE0000}"/>
    <cellStyle name="Total 2 3 9" xfId="44760" xr:uid="{00000000-0005-0000-0000-0000DCAE0000}"/>
    <cellStyle name="Total 2 3 9 2" xfId="44761" xr:uid="{00000000-0005-0000-0000-0000DDAE0000}"/>
    <cellStyle name="Total 2 3 9 2 2" xfId="44762" xr:uid="{00000000-0005-0000-0000-0000DEAE0000}"/>
    <cellStyle name="Total 2 3 9 3" xfId="44763" xr:uid="{00000000-0005-0000-0000-0000DFAE0000}"/>
    <cellStyle name="Total 2 30" xfId="50504" xr:uid="{44C4B62B-7934-496C-B742-8900B25E2ED6}"/>
    <cellStyle name="Total 2 31" xfId="50507" xr:uid="{90E19736-7C4E-405A-9325-5C4E21FE9EF8}"/>
    <cellStyle name="Total 2 32" xfId="50512" xr:uid="{9DC3AFD1-464A-45AC-896D-9C05CBD1FE1F}"/>
    <cellStyle name="Total 2 33" xfId="50583" xr:uid="{9A82E651-6C2C-4383-9F12-DA039BA038ED}"/>
    <cellStyle name="Total 2 34" xfId="50563" xr:uid="{230A6726-2088-4A06-8424-2B6EB0AF73E1}"/>
    <cellStyle name="Total 2 35" xfId="50603" xr:uid="{D52066DD-BE45-4714-ABDD-14DB42E6F1B9}"/>
    <cellStyle name="Total 2 4" xfId="44764" xr:uid="{00000000-0005-0000-0000-0000E0AE0000}"/>
    <cellStyle name="Total 2 4 10" xfId="44765" xr:uid="{00000000-0005-0000-0000-0000E1AE0000}"/>
    <cellStyle name="Total 2 4 10 2" xfId="44766" xr:uid="{00000000-0005-0000-0000-0000E2AE0000}"/>
    <cellStyle name="Total 2 4 10 2 2" xfId="44767" xr:uid="{00000000-0005-0000-0000-0000E3AE0000}"/>
    <cellStyle name="Total 2 4 10 3" xfId="44768" xr:uid="{00000000-0005-0000-0000-0000E4AE0000}"/>
    <cellStyle name="Total 2 4 11" xfId="44769" xr:uid="{00000000-0005-0000-0000-0000E5AE0000}"/>
    <cellStyle name="Total 2 4 11 2" xfId="44770" xr:uid="{00000000-0005-0000-0000-0000E6AE0000}"/>
    <cellStyle name="Total 2 4 11 2 2" xfId="44771" xr:uid="{00000000-0005-0000-0000-0000E7AE0000}"/>
    <cellStyle name="Total 2 4 11 3" xfId="44772" xr:uid="{00000000-0005-0000-0000-0000E8AE0000}"/>
    <cellStyle name="Total 2 4 12" xfId="44773" xr:uid="{00000000-0005-0000-0000-0000E9AE0000}"/>
    <cellStyle name="Total 2 4 12 2" xfId="44774" xr:uid="{00000000-0005-0000-0000-0000EAAE0000}"/>
    <cellStyle name="Total 2 4 12 2 2" xfId="44775" xr:uid="{00000000-0005-0000-0000-0000EBAE0000}"/>
    <cellStyle name="Total 2 4 12 3" xfId="44776" xr:uid="{00000000-0005-0000-0000-0000ECAE0000}"/>
    <cellStyle name="Total 2 4 13" xfId="44777" xr:uid="{00000000-0005-0000-0000-0000EDAE0000}"/>
    <cellStyle name="Total 2 4 13 2" xfId="44778" xr:uid="{00000000-0005-0000-0000-0000EEAE0000}"/>
    <cellStyle name="Total 2 4 13 2 2" xfId="44779" xr:uid="{00000000-0005-0000-0000-0000EFAE0000}"/>
    <cellStyle name="Total 2 4 13 3" xfId="44780" xr:uid="{00000000-0005-0000-0000-0000F0AE0000}"/>
    <cellStyle name="Total 2 4 14" xfId="44781" xr:uid="{00000000-0005-0000-0000-0000F1AE0000}"/>
    <cellStyle name="Total 2 4 14 2" xfId="44782" xr:uid="{00000000-0005-0000-0000-0000F2AE0000}"/>
    <cellStyle name="Total 2 4 14 2 2" xfId="44783" xr:uid="{00000000-0005-0000-0000-0000F3AE0000}"/>
    <cellStyle name="Total 2 4 14 3" xfId="44784" xr:uid="{00000000-0005-0000-0000-0000F4AE0000}"/>
    <cellStyle name="Total 2 4 15" xfId="44785" xr:uid="{00000000-0005-0000-0000-0000F5AE0000}"/>
    <cellStyle name="Total 2 4 15 2" xfId="44786" xr:uid="{00000000-0005-0000-0000-0000F6AE0000}"/>
    <cellStyle name="Total 2 4 15 2 2" xfId="44787" xr:uid="{00000000-0005-0000-0000-0000F7AE0000}"/>
    <cellStyle name="Total 2 4 15 3" xfId="44788" xr:uid="{00000000-0005-0000-0000-0000F8AE0000}"/>
    <cellStyle name="Total 2 4 16" xfId="44789" xr:uid="{00000000-0005-0000-0000-0000F9AE0000}"/>
    <cellStyle name="Total 2 4 16 2" xfId="44790" xr:uid="{00000000-0005-0000-0000-0000FAAE0000}"/>
    <cellStyle name="Total 2 4 16 2 2" xfId="44791" xr:uid="{00000000-0005-0000-0000-0000FBAE0000}"/>
    <cellStyle name="Total 2 4 16 3" xfId="44792" xr:uid="{00000000-0005-0000-0000-0000FCAE0000}"/>
    <cellStyle name="Total 2 4 17" xfId="44793" xr:uid="{00000000-0005-0000-0000-0000FDAE0000}"/>
    <cellStyle name="Total 2 4 17 2" xfId="44794" xr:uid="{00000000-0005-0000-0000-0000FEAE0000}"/>
    <cellStyle name="Total 2 4 17 2 2" xfId="44795" xr:uid="{00000000-0005-0000-0000-0000FFAE0000}"/>
    <cellStyle name="Total 2 4 17 3" xfId="44796" xr:uid="{00000000-0005-0000-0000-000000AF0000}"/>
    <cellStyle name="Total 2 4 18" xfId="44797" xr:uid="{00000000-0005-0000-0000-000001AF0000}"/>
    <cellStyle name="Total 2 4 18 2" xfId="44798" xr:uid="{00000000-0005-0000-0000-000002AF0000}"/>
    <cellStyle name="Total 2 4 19" xfId="44799" xr:uid="{00000000-0005-0000-0000-000003AF0000}"/>
    <cellStyle name="Total 2 4 2" xfId="44800" xr:uid="{00000000-0005-0000-0000-000004AF0000}"/>
    <cellStyle name="Total 2 4 2 10" xfId="44801" xr:uid="{00000000-0005-0000-0000-000005AF0000}"/>
    <cellStyle name="Total 2 4 2 10 2" xfId="44802" xr:uid="{00000000-0005-0000-0000-000006AF0000}"/>
    <cellStyle name="Total 2 4 2 10 2 2" xfId="44803" xr:uid="{00000000-0005-0000-0000-000007AF0000}"/>
    <cellStyle name="Total 2 4 2 10 3" xfId="44804" xr:uid="{00000000-0005-0000-0000-000008AF0000}"/>
    <cellStyle name="Total 2 4 2 11" xfId="44805" xr:uid="{00000000-0005-0000-0000-000009AF0000}"/>
    <cellStyle name="Total 2 4 2 11 2" xfId="44806" xr:uid="{00000000-0005-0000-0000-00000AAF0000}"/>
    <cellStyle name="Total 2 4 2 11 2 2" xfId="44807" xr:uid="{00000000-0005-0000-0000-00000BAF0000}"/>
    <cellStyle name="Total 2 4 2 11 3" xfId="44808" xr:uid="{00000000-0005-0000-0000-00000CAF0000}"/>
    <cellStyle name="Total 2 4 2 12" xfId="44809" xr:uid="{00000000-0005-0000-0000-00000DAF0000}"/>
    <cellStyle name="Total 2 4 2 12 2" xfId="44810" xr:uid="{00000000-0005-0000-0000-00000EAF0000}"/>
    <cellStyle name="Total 2 4 2 12 2 2" xfId="44811" xr:uid="{00000000-0005-0000-0000-00000FAF0000}"/>
    <cellStyle name="Total 2 4 2 12 3" xfId="44812" xr:uid="{00000000-0005-0000-0000-000010AF0000}"/>
    <cellStyle name="Total 2 4 2 13" xfId="44813" xr:uid="{00000000-0005-0000-0000-000011AF0000}"/>
    <cellStyle name="Total 2 4 2 13 2" xfId="44814" xr:uid="{00000000-0005-0000-0000-000012AF0000}"/>
    <cellStyle name="Total 2 4 2 13 2 2" xfId="44815" xr:uid="{00000000-0005-0000-0000-000013AF0000}"/>
    <cellStyle name="Total 2 4 2 13 3" xfId="44816" xr:uid="{00000000-0005-0000-0000-000014AF0000}"/>
    <cellStyle name="Total 2 4 2 14" xfId="44817" xr:uid="{00000000-0005-0000-0000-000015AF0000}"/>
    <cellStyle name="Total 2 4 2 14 2" xfId="44818" xr:uid="{00000000-0005-0000-0000-000016AF0000}"/>
    <cellStyle name="Total 2 4 2 14 2 2" xfId="44819" xr:uid="{00000000-0005-0000-0000-000017AF0000}"/>
    <cellStyle name="Total 2 4 2 14 3" xfId="44820" xr:uid="{00000000-0005-0000-0000-000018AF0000}"/>
    <cellStyle name="Total 2 4 2 15" xfId="44821" xr:uid="{00000000-0005-0000-0000-000019AF0000}"/>
    <cellStyle name="Total 2 4 2 15 2" xfId="44822" xr:uid="{00000000-0005-0000-0000-00001AAF0000}"/>
    <cellStyle name="Total 2 4 2 15 2 2" xfId="44823" xr:uid="{00000000-0005-0000-0000-00001BAF0000}"/>
    <cellStyle name="Total 2 4 2 15 3" xfId="44824" xr:uid="{00000000-0005-0000-0000-00001CAF0000}"/>
    <cellStyle name="Total 2 4 2 16" xfId="44825" xr:uid="{00000000-0005-0000-0000-00001DAF0000}"/>
    <cellStyle name="Total 2 4 2 16 2" xfId="44826" xr:uid="{00000000-0005-0000-0000-00001EAF0000}"/>
    <cellStyle name="Total 2 4 2 16 2 2" xfId="44827" xr:uid="{00000000-0005-0000-0000-00001FAF0000}"/>
    <cellStyle name="Total 2 4 2 16 3" xfId="44828" xr:uid="{00000000-0005-0000-0000-000020AF0000}"/>
    <cellStyle name="Total 2 4 2 17" xfId="44829" xr:uid="{00000000-0005-0000-0000-000021AF0000}"/>
    <cellStyle name="Total 2 4 2 17 2" xfId="44830" xr:uid="{00000000-0005-0000-0000-000022AF0000}"/>
    <cellStyle name="Total 2 4 2 17 2 2" xfId="44831" xr:uid="{00000000-0005-0000-0000-000023AF0000}"/>
    <cellStyle name="Total 2 4 2 17 3" xfId="44832" xr:uid="{00000000-0005-0000-0000-000024AF0000}"/>
    <cellStyle name="Total 2 4 2 18" xfId="44833" xr:uid="{00000000-0005-0000-0000-000025AF0000}"/>
    <cellStyle name="Total 2 4 2 18 2" xfId="44834" xr:uid="{00000000-0005-0000-0000-000026AF0000}"/>
    <cellStyle name="Total 2 4 2 18 2 2" xfId="44835" xr:uid="{00000000-0005-0000-0000-000027AF0000}"/>
    <cellStyle name="Total 2 4 2 18 3" xfId="44836" xr:uid="{00000000-0005-0000-0000-000028AF0000}"/>
    <cellStyle name="Total 2 4 2 19" xfId="44837" xr:uid="{00000000-0005-0000-0000-000029AF0000}"/>
    <cellStyle name="Total 2 4 2 19 2" xfId="44838" xr:uid="{00000000-0005-0000-0000-00002AAF0000}"/>
    <cellStyle name="Total 2 4 2 19 2 2" xfId="44839" xr:uid="{00000000-0005-0000-0000-00002BAF0000}"/>
    <cellStyle name="Total 2 4 2 19 3" xfId="44840" xr:uid="{00000000-0005-0000-0000-00002CAF0000}"/>
    <cellStyle name="Total 2 4 2 2" xfId="44841" xr:uid="{00000000-0005-0000-0000-00002DAF0000}"/>
    <cellStyle name="Total 2 4 2 2 2" xfId="44842" xr:uid="{00000000-0005-0000-0000-00002EAF0000}"/>
    <cellStyle name="Total 2 4 2 2 2 2" xfId="44843" xr:uid="{00000000-0005-0000-0000-00002FAF0000}"/>
    <cellStyle name="Total 2 4 2 2 2 2 2" xfId="44844" xr:uid="{00000000-0005-0000-0000-000030AF0000}"/>
    <cellStyle name="Total 2 4 2 2 2 3" xfId="44845" xr:uid="{00000000-0005-0000-0000-000031AF0000}"/>
    <cellStyle name="Total 2 4 2 2 2 4" xfId="44846" xr:uid="{00000000-0005-0000-0000-000032AF0000}"/>
    <cellStyle name="Total 2 4 2 2 3" xfId="44847" xr:uid="{00000000-0005-0000-0000-000033AF0000}"/>
    <cellStyle name="Total 2 4 2 2 3 2" xfId="44848" xr:uid="{00000000-0005-0000-0000-000034AF0000}"/>
    <cellStyle name="Total 2 4 2 2 4" xfId="44849" xr:uid="{00000000-0005-0000-0000-000035AF0000}"/>
    <cellStyle name="Total 2 4 2 2 5" xfId="44850" xr:uid="{00000000-0005-0000-0000-000036AF0000}"/>
    <cellStyle name="Total 2 4 2 20" xfId="44851" xr:uid="{00000000-0005-0000-0000-000037AF0000}"/>
    <cellStyle name="Total 2 4 2 20 2" xfId="44852" xr:uid="{00000000-0005-0000-0000-000038AF0000}"/>
    <cellStyle name="Total 2 4 2 20 2 2" xfId="44853" xr:uid="{00000000-0005-0000-0000-000039AF0000}"/>
    <cellStyle name="Total 2 4 2 20 3" xfId="44854" xr:uid="{00000000-0005-0000-0000-00003AAF0000}"/>
    <cellStyle name="Total 2 4 2 21" xfId="44855" xr:uid="{00000000-0005-0000-0000-00003BAF0000}"/>
    <cellStyle name="Total 2 4 2 21 2" xfId="44856" xr:uid="{00000000-0005-0000-0000-00003CAF0000}"/>
    <cellStyle name="Total 2 4 2 22" xfId="44857" xr:uid="{00000000-0005-0000-0000-00003DAF0000}"/>
    <cellStyle name="Total 2 4 2 23" xfId="44858" xr:uid="{00000000-0005-0000-0000-00003EAF0000}"/>
    <cellStyle name="Total 2 4 2 3" xfId="44859" xr:uid="{00000000-0005-0000-0000-00003FAF0000}"/>
    <cellStyle name="Total 2 4 2 3 2" xfId="44860" xr:uid="{00000000-0005-0000-0000-000040AF0000}"/>
    <cellStyle name="Total 2 4 2 3 2 2" xfId="44861" xr:uid="{00000000-0005-0000-0000-000041AF0000}"/>
    <cellStyle name="Total 2 4 2 3 2 3" xfId="44862" xr:uid="{00000000-0005-0000-0000-000042AF0000}"/>
    <cellStyle name="Total 2 4 2 3 3" xfId="44863" xr:uid="{00000000-0005-0000-0000-000043AF0000}"/>
    <cellStyle name="Total 2 4 2 3 3 2" xfId="44864" xr:uid="{00000000-0005-0000-0000-000044AF0000}"/>
    <cellStyle name="Total 2 4 2 3 4" xfId="44865" xr:uid="{00000000-0005-0000-0000-000045AF0000}"/>
    <cellStyle name="Total 2 4 2 4" xfId="44866" xr:uid="{00000000-0005-0000-0000-000046AF0000}"/>
    <cellStyle name="Total 2 4 2 4 2" xfId="44867" xr:uid="{00000000-0005-0000-0000-000047AF0000}"/>
    <cellStyle name="Total 2 4 2 4 2 2" xfId="44868" xr:uid="{00000000-0005-0000-0000-000048AF0000}"/>
    <cellStyle name="Total 2 4 2 4 3" xfId="44869" xr:uid="{00000000-0005-0000-0000-000049AF0000}"/>
    <cellStyle name="Total 2 4 2 4 4" xfId="44870" xr:uid="{00000000-0005-0000-0000-00004AAF0000}"/>
    <cellStyle name="Total 2 4 2 5" xfId="44871" xr:uid="{00000000-0005-0000-0000-00004BAF0000}"/>
    <cellStyle name="Total 2 4 2 5 2" xfId="44872" xr:uid="{00000000-0005-0000-0000-00004CAF0000}"/>
    <cellStyle name="Total 2 4 2 5 2 2" xfId="44873" xr:uid="{00000000-0005-0000-0000-00004DAF0000}"/>
    <cellStyle name="Total 2 4 2 5 3" xfId="44874" xr:uid="{00000000-0005-0000-0000-00004EAF0000}"/>
    <cellStyle name="Total 2 4 2 5 4" xfId="44875" xr:uid="{00000000-0005-0000-0000-00004FAF0000}"/>
    <cellStyle name="Total 2 4 2 6" xfId="44876" xr:uid="{00000000-0005-0000-0000-000050AF0000}"/>
    <cellStyle name="Total 2 4 2 6 2" xfId="44877" xr:uid="{00000000-0005-0000-0000-000051AF0000}"/>
    <cellStyle name="Total 2 4 2 6 2 2" xfId="44878" xr:uid="{00000000-0005-0000-0000-000052AF0000}"/>
    <cellStyle name="Total 2 4 2 6 3" xfId="44879" xr:uid="{00000000-0005-0000-0000-000053AF0000}"/>
    <cellStyle name="Total 2 4 2 7" xfId="44880" xr:uid="{00000000-0005-0000-0000-000054AF0000}"/>
    <cellStyle name="Total 2 4 2 7 2" xfId="44881" xr:uid="{00000000-0005-0000-0000-000055AF0000}"/>
    <cellStyle name="Total 2 4 2 7 2 2" xfId="44882" xr:uid="{00000000-0005-0000-0000-000056AF0000}"/>
    <cellStyle name="Total 2 4 2 7 3" xfId="44883" xr:uid="{00000000-0005-0000-0000-000057AF0000}"/>
    <cellStyle name="Total 2 4 2 8" xfId="44884" xr:uid="{00000000-0005-0000-0000-000058AF0000}"/>
    <cellStyle name="Total 2 4 2 8 2" xfId="44885" xr:uid="{00000000-0005-0000-0000-000059AF0000}"/>
    <cellStyle name="Total 2 4 2 8 2 2" xfId="44886" xr:uid="{00000000-0005-0000-0000-00005AAF0000}"/>
    <cellStyle name="Total 2 4 2 8 3" xfId="44887" xr:uid="{00000000-0005-0000-0000-00005BAF0000}"/>
    <cellStyle name="Total 2 4 2 9" xfId="44888" xr:uid="{00000000-0005-0000-0000-00005CAF0000}"/>
    <cellStyle name="Total 2 4 2 9 2" xfId="44889" xr:uid="{00000000-0005-0000-0000-00005DAF0000}"/>
    <cellStyle name="Total 2 4 2 9 2 2" xfId="44890" xr:uid="{00000000-0005-0000-0000-00005EAF0000}"/>
    <cellStyle name="Total 2 4 2 9 3" xfId="44891" xr:uid="{00000000-0005-0000-0000-00005FAF0000}"/>
    <cellStyle name="Total 2 4 20" xfId="44892" xr:uid="{00000000-0005-0000-0000-000060AF0000}"/>
    <cellStyle name="Total 2 4 3" xfId="44893" xr:uid="{00000000-0005-0000-0000-000061AF0000}"/>
    <cellStyle name="Total 2 4 3 2" xfId="44894" xr:uid="{00000000-0005-0000-0000-000062AF0000}"/>
    <cellStyle name="Total 2 4 3 2 2" xfId="44895" xr:uid="{00000000-0005-0000-0000-000063AF0000}"/>
    <cellStyle name="Total 2 4 3 2 2 2" xfId="44896" xr:uid="{00000000-0005-0000-0000-000064AF0000}"/>
    <cellStyle name="Total 2 4 3 2 3" xfId="44897" xr:uid="{00000000-0005-0000-0000-000065AF0000}"/>
    <cellStyle name="Total 2 4 3 2 4" xfId="44898" xr:uid="{00000000-0005-0000-0000-000066AF0000}"/>
    <cellStyle name="Total 2 4 3 3" xfId="44899" xr:uid="{00000000-0005-0000-0000-000067AF0000}"/>
    <cellStyle name="Total 2 4 3 3 2" xfId="44900" xr:uid="{00000000-0005-0000-0000-000068AF0000}"/>
    <cellStyle name="Total 2 4 3 4" xfId="44901" xr:uid="{00000000-0005-0000-0000-000069AF0000}"/>
    <cellStyle name="Total 2 4 3 5" xfId="44902" xr:uid="{00000000-0005-0000-0000-00006AAF0000}"/>
    <cellStyle name="Total 2 4 4" xfId="44903" xr:uid="{00000000-0005-0000-0000-00006BAF0000}"/>
    <cellStyle name="Total 2 4 4 2" xfId="44904" xr:uid="{00000000-0005-0000-0000-00006CAF0000}"/>
    <cellStyle name="Total 2 4 4 2 2" xfId="44905" xr:uid="{00000000-0005-0000-0000-00006DAF0000}"/>
    <cellStyle name="Total 2 4 4 2 3" xfId="44906" xr:uid="{00000000-0005-0000-0000-00006EAF0000}"/>
    <cellStyle name="Total 2 4 4 3" xfId="44907" xr:uid="{00000000-0005-0000-0000-00006FAF0000}"/>
    <cellStyle name="Total 2 4 4 3 2" xfId="44908" xr:uid="{00000000-0005-0000-0000-000070AF0000}"/>
    <cellStyle name="Total 2 4 4 4" xfId="44909" xr:uid="{00000000-0005-0000-0000-000071AF0000}"/>
    <cellStyle name="Total 2 4 5" xfId="44910" xr:uid="{00000000-0005-0000-0000-000072AF0000}"/>
    <cellStyle name="Total 2 4 5 2" xfId="44911" xr:uid="{00000000-0005-0000-0000-000073AF0000}"/>
    <cellStyle name="Total 2 4 5 2 2" xfId="44912" xr:uid="{00000000-0005-0000-0000-000074AF0000}"/>
    <cellStyle name="Total 2 4 5 2 3" xfId="44913" xr:uid="{00000000-0005-0000-0000-000075AF0000}"/>
    <cellStyle name="Total 2 4 5 3" xfId="44914" xr:uid="{00000000-0005-0000-0000-000076AF0000}"/>
    <cellStyle name="Total 2 4 5 4" xfId="44915" xr:uid="{00000000-0005-0000-0000-000077AF0000}"/>
    <cellStyle name="Total 2 4 6" xfId="44916" xr:uid="{00000000-0005-0000-0000-000078AF0000}"/>
    <cellStyle name="Total 2 4 6 2" xfId="44917" xr:uid="{00000000-0005-0000-0000-000079AF0000}"/>
    <cellStyle name="Total 2 4 6 2 2" xfId="44918" xr:uid="{00000000-0005-0000-0000-00007AAF0000}"/>
    <cellStyle name="Total 2 4 6 3" xfId="44919" xr:uid="{00000000-0005-0000-0000-00007BAF0000}"/>
    <cellStyle name="Total 2 4 6 4" xfId="44920" xr:uid="{00000000-0005-0000-0000-00007CAF0000}"/>
    <cellStyle name="Total 2 4 7" xfId="44921" xr:uid="{00000000-0005-0000-0000-00007DAF0000}"/>
    <cellStyle name="Total 2 4 7 2" xfId="44922" xr:uid="{00000000-0005-0000-0000-00007EAF0000}"/>
    <cellStyle name="Total 2 4 7 2 2" xfId="44923" xr:uid="{00000000-0005-0000-0000-00007FAF0000}"/>
    <cellStyle name="Total 2 4 7 3" xfId="44924" xr:uid="{00000000-0005-0000-0000-000080AF0000}"/>
    <cellStyle name="Total 2 4 8" xfId="44925" xr:uid="{00000000-0005-0000-0000-000081AF0000}"/>
    <cellStyle name="Total 2 4 8 2" xfId="44926" xr:uid="{00000000-0005-0000-0000-000082AF0000}"/>
    <cellStyle name="Total 2 4 8 2 2" xfId="44927" xr:uid="{00000000-0005-0000-0000-000083AF0000}"/>
    <cellStyle name="Total 2 4 8 3" xfId="44928" xr:uid="{00000000-0005-0000-0000-000084AF0000}"/>
    <cellStyle name="Total 2 4 9" xfId="44929" xr:uid="{00000000-0005-0000-0000-000085AF0000}"/>
    <cellStyle name="Total 2 4 9 2" xfId="44930" xr:uid="{00000000-0005-0000-0000-000086AF0000}"/>
    <cellStyle name="Total 2 4 9 2 2" xfId="44931" xr:uid="{00000000-0005-0000-0000-000087AF0000}"/>
    <cellStyle name="Total 2 4 9 3" xfId="44932" xr:uid="{00000000-0005-0000-0000-000088AF0000}"/>
    <cellStyle name="Total 2 5" xfId="44933" xr:uid="{00000000-0005-0000-0000-000089AF0000}"/>
    <cellStyle name="Total 2 5 10" xfId="44934" xr:uid="{00000000-0005-0000-0000-00008AAF0000}"/>
    <cellStyle name="Total 2 5 10 2" xfId="44935" xr:uid="{00000000-0005-0000-0000-00008BAF0000}"/>
    <cellStyle name="Total 2 5 10 2 2" xfId="44936" xr:uid="{00000000-0005-0000-0000-00008CAF0000}"/>
    <cellStyle name="Total 2 5 10 3" xfId="44937" xr:uid="{00000000-0005-0000-0000-00008DAF0000}"/>
    <cellStyle name="Total 2 5 11" xfId="44938" xr:uid="{00000000-0005-0000-0000-00008EAF0000}"/>
    <cellStyle name="Total 2 5 11 2" xfId="44939" xr:uid="{00000000-0005-0000-0000-00008FAF0000}"/>
    <cellStyle name="Total 2 5 11 2 2" xfId="44940" xr:uid="{00000000-0005-0000-0000-000090AF0000}"/>
    <cellStyle name="Total 2 5 11 3" xfId="44941" xr:uid="{00000000-0005-0000-0000-000091AF0000}"/>
    <cellStyle name="Total 2 5 12" xfId="44942" xr:uid="{00000000-0005-0000-0000-000092AF0000}"/>
    <cellStyle name="Total 2 5 12 2" xfId="44943" xr:uid="{00000000-0005-0000-0000-000093AF0000}"/>
    <cellStyle name="Total 2 5 12 2 2" xfId="44944" xr:uid="{00000000-0005-0000-0000-000094AF0000}"/>
    <cellStyle name="Total 2 5 12 3" xfId="44945" xr:uid="{00000000-0005-0000-0000-000095AF0000}"/>
    <cellStyle name="Total 2 5 13" xfId="44946" xr:uid="{00000000-0005-0000-0000-000096AF0000}"/>
    <cellStyle name="Total 2 5 13 2" xfId="44947" xr:uid="{00000000-0005-0000-0000-000097AF0000}"/>
    <cellStyle name="Total 2 5 13 2 2" xfId="44948" xr:uid="{00000000-0005-0000-0000-000098AF0000}"/>
    <cellStyle name="Total 2 5 13 3" xfId="44949" xr:uid="{00000000-0005-0000-0000-000099AF0000}"/>
    <cellStyle name="Total 2 5 14" xfId="44950" xr:uid="{00000000-0005-0000-0000-00009AAF0000}"/>
    <cellStyle name="Total 2 5 14 2" xfId="44951" xr:uid="{00000000-0005-0000-0000-00009BAF0000}"/>
    <cellStyle name="Total 2 5 14 2 2" xfId="44952" xr:uid="{00000000-0005-0000-0000-00009CAF0000}"/>
    <cellStyle name="Total 2 5 14 3" xfId="44953" xr:uid="{00000000-0005-0000-0000-00009DAF0000}"/>
    <cellStyle name="Total 2 5 15" xfId="44954" xr:uid="{00000000-0005-0000-0000-00009EAF0000}"/>
    <cellStyle name="Total 2 5 15 2" xfId="44955" xr:uid="{00000000-0005-0000-0000-00009FAF0000}"/>
    <cellStyle name="Total 2 5 15 2 2" xfId="44956" xr:uid="{00000000-0005-0000-0000-0000A0AF0000}"/>
    <cellStyle name="Total 2 5 15 3" xfId="44957" xr:uid="{00000000-0005-0000-0000-0000A1AF0000}"/>
    <cellStyle name="Total 2 5 16" xfId="44958" xr:uid="{00000000-0005-0000-0000-0000A2AF0000}"/>
    <cellStyle name="Total 2 5 16 2" xfId="44959" xr:uid="{00000000-0005-0000-0000-0000A3AF0000}"/>
    <cellStyle name="Total 2 5 16 2 2" xfId="44960" xr:uid="{00000000-0005-0000-0000-0000A4AF0000}"/>
    <cellStyle name="Total 2 5 16 3" xfId="44961" xr:uid="{00000000-0005-0000-0000-0000A5AF0000}"/>
    <cellStyle name="Total 2 5 17" xfId="44962" xr:uid="{00000000-0005-0000-0000-0000A6AF0000}"/>
    <cellStyle name="Total 2 5 17 2" xfId="44963" xr:uid="{00000000-0005-0000-0000-0000A7AF0000}"/>
    <cellStyle name="Total 2 5 17 2 2" xfId="44964" xr:uid="{00000000-0005-0000-0000-0000A8AF0000}"/>
    <cellStyle name="Total 2 5 17 3" xfId="44965" xr:uid="{00000000-0005-0000-0000-0000A9AF0000}"/>
    <cellStyle name="Total 2 5 18" xfId="44966" xr:uid="{00000000-0005-0000-0000-0000AAAF0000}"/>
    <cellStyle name="Total 2 5 18 2" xfId="44967" xr:uid="{00000000-0005-0000-0000-0000ABAF0000}"/>
    <cellStyle name="Total 2 5 18 2 2" xfId="44968" xr:uid="{00000000-0005-0000-0000-0000ACAF0000}"/>
    <cellStyle name="Total 2 5 18 3" xfId="44969" xr:uid="{00000000-0005-0000-0000-0000ADAF0000}"/>
    <cellStyle name="Total 2 5 19" xfId="44970" xr:uid="{00000000-0005-0000-0000-0000AEAF0000}"/>
    <cellStyle name="Total 2 5 19 2" xfId="44971" xr:uid="{00000000-0005-0000-0000-0000AFAF0000}"/>
    <cellStyle name="Total 2 5 19 2 2" xfId="44972" xr:uid="{00000000-0005-0000-0000-0000B0AF0000}"/>
    <cellStyle name="Total 2 5 19 3" xfId="44973" xr:uid="{00000000-0005-0000-0000-0000B1AF0000}"/>
    <cellStyle name="Total 2 5 2" xfId="44974" xr:uid="{00000000-0005-0000-0000-0000B2AF0000}"/>
    <cellStyle name="Total 2 5 2 10" xfId="44975" xr:uid="{00000000-0005-0000-0000-0000B3AF0000}"/>
    <cellStyle name="Total 2 5 2 10 2" xfId="44976" xr:uid="{00000000-0005-0000-0000-0000B4AF0000}"/>
    <cellStyle name="Total 2 5 2 10 2 2" xfId="44977" xr:uid="{00000000-0005-0000-0000-0000B5AF0000}"/>
    <cellStyle name="Total 2 5 2 10 3" xfId="44978" xr:uid="{00000000-0005-0000-0000-0000B6AF0000}"/>
    <cellStyle name="Total 2 5 2 11" xfId="44979" xr:uid="{00000000-0005-0000-0000-0000B7AF0000}"/>
    <cellStyle name="Total 2 5 2 11 2" xfId="44980" xr:uid="{00000000-0005-0000-0000-0000B8AF0000}"/>
    <cellStyle name="Total 2 5 2 11 2 2" xfId="44981" xr:uid="{00000000-0005-0000-0000-0000B9AF0000}"/>
    <cellStyle name="Total 2 5 2 11 3" xfId="44982" xr:uid="{00000000-0005-0000-0000-0000BAAF0000}"/>
    <cellStyle name="Total 2 5 2 12" xfId="44983" xr:uid="{00000000-0005-0000-0000-0000BBAF0000}"/>
    <cellStyle name="Total 2 5 2 12 2" xfId="44984" xr:uid="{00000000-0005-0000-0000-0000BCAF0000}"/>
    <cellStyle name="Total 2 5 2 12 2 2" xfId="44985" xr:uid="{00000000-0005-0000-0000-0000BDAF0000}"/>
    <cellStyle name="Total 2 5 2 12 3" xfId="44986" xr:uid="{00000000-0005-0000-0000-0000BEAF0000}"/>
    <cellStyle name="Total 2 5 2 13" xfId="44987" xr:uid="{00000000-0005-0000-0000-0000BFAF0000}"/>
    <cellStyle name="Total 2 5 2 13 2" xfId="44988" xr:uid="{00000000-0005-0000-0000-0000C0AF0000}"/>
    <cellStyle name="Total 2 5 2 13 2 2" xfId="44989" xr:uid="{00000000-0005-0000-0000-0000C1AF0000}"/>
    <cellStyle name="Total 2 5 2 13 3" xfId="44990" xr:uid="{00000000-0005-0000-0000-0000C2AF0000}"/>
    <cellStyle name="Total 2 5 2 14" xfId="44991" xr:uid="{00000000-0005-0000-0000-0000C3AF0000}"/>
    <cellStyle name="Total 2 5 2 14 2" xfId="44992" xr:uid="{00000000-0005-0000-0000-0000C4AF0000}"/>
    <cellStyle name="Total 2 5 2 14 2 2" xfId="44993" xr:uid="{00000000-0005-0000-0000-0000C5AF0000}"/>
    <cellStyle name="Total 2 5 2 14 3" xfId="44994" xr:uid="{00000000-0005-0000-0000-0000C6AF0000}"/>
    <cellStyle name="Total 2 5 2 15" xfId="44995" xr:uid="{00000000-0005-0000-0000-0000C7AF0000}"/>
    <cellStyle name="Total 2 5 2 15 2" xfId="44996" xr:uid="{00000000-0005-0000-0000-0000C8AF0000}"/>
    <cellStyle name="Total 2 5 2 15 2 2" xfId="44997" xr:uid="{00000000-0005-0000-0000-0000C9AF0000}"/>
    <cellStyle name="Total 2 5 2 15 3" xfId="44998" xr:uid="{00000000-0005-0000-0000-0000CAAF0000}"/>
    <cellStyle name="Total 2 5 2 16" xfId="44999" xr:uid="{00000000-0005-0000-0000-0000CBAF0000}"/>
    <cellStyle name="Total 2 5 2 16 2" xfId="45000" xr:uid="{00000000-0005-0000-0000-0000CCAF0000}"/>
    <cellStyle name="Total 2 5 2 16 2 2" xfId="45001" xr:uid="{00000000-0005-0000-0000-0000CDAF0000}"/>
    <cellStyle name="Total 2 5 2 16 3" xfId="45002" xr:uid="{00000000-0005-0000-0000-0000CEAF0000}"/>
    <cellStyle name="Total 2 5 2 17" xfId="45003" xr:uid="{00000000-0005-0000-0000-0000CFAF0000}"/>
    <cellStyle name="Total 2 5 2 17 2" xfId="45004" xr:uid="{00000000-0005-0000-0000-0000D0AF0000}"/>
    <cellStyle name="Total 2 5 2 17 2 2" xfId="45005" xr:uid="{00000000-0005-0000-0000-0000D1AF0000}"/>
    <cellStyle name="Total 2 5 2 17 3" xfId="45006" xr:uid="{00000000-0005-0000-0000-0000D2AF0000}"/>
    <cellStyle name="Total 2 5 2 18" xfId="45007" xr:uid="{00000000-0005-0000-0000-0000D3AF0000}"/>
    <cellStyle name="Total 2 5 2 18 2" xfId="45008" xr:uid="{00000000-0005-0000-0000-0000D4AF0000}"/>
    <cellStyle name="Total 2 5 2 18 2 2" xfId="45009" xr:uid="{00000000-0005-0000-0000-0000D5AF0000}"/>
    <cellStyle name="Total 2 5 2 18 3" xfId="45010" xr:uid="{00000000-0005-0000-0000-0000D6AF0000}"/>
    <cellStyle name="Total 2 5 2 19" xfId="45011" xr:uid="{00000000-0005-0000-0000-0000D7AF0000}"/>
    <cellStyle name="Total 2 5 2 19 2" xfId="45012" xr:uid="{00000000-0005-0000-0000-0000D8AF0000}"/>
    <cellStyle name="Total 2 5 2 19 2 2" xfId="45013" xr:uid="{00000000-0005-0000-0000-0000D9AF0000}"/>
    <cellStyle name="Total 2 5 2 19 3" xfId="45014" xr:uid="{00000000-0005-0000-0000-0000DAAF0000}"/>
    <cellStyle name="Total 2 5 2 2" xfId="45015" xr:uid="{00000000-0005-0000-0000-0000DBAF0000}"/>
    <cellStyle name="Total 2 5 2 2 2" xfId="45016" xr:uid="{00000000-0005-0000-0000-0000DCAF0000}"/>
    <cellStyle name="Total 2 5 2 2 2 2" xfId="45017" xr:uid="{00000000-0005-0000-0000-0000DDAF0000}"/>
    <cellStyle name="Total 2 5 2 2 2 3" xfId="45018" xr:uid="{00000000-0005-0000-0000-0000DEAF0000}"/>
    <cellStyle name="Total 2 5 2 2 3" xfId="45019" xr:uid="{00000000-0005-0000-0000-0000DFAF0000}"/>
    <cellStyle name="Total 2 5 2 2 3 2" xfId="45020" xr:uid="{00000000-0005-0000-0000-0000E0AF0000}"/>
    <cellStyle name="Total 2 5 2 2 4" xfId="45021" xr:uid="{00000000-0005-0000-0000-0000E1AF0000}"/>
    <cellStyle name="Total 2 5 2 20" xfId="45022" xr:uid="{00000000-0005-0000-0000-0000E2AF0000}"/>
    <cellStyle name="Total 2 5 2 20 2" xfId="45023" xr:uid="{00000000-0005-0000-0000-0000E3AF0000}"/>
    <cellStyle name="Total 2 5 2 20 2 2" xfId="45024" xr:uid="{00000000-0005-0000-0000-0000E4AF0000}"/>
    <cellStyle name="Total 2 5 2 20 3" xfId="45025" xr:uid="{00000000-0005-0000-0000-0000E5AF0000}"/>
    <cellStyle name="Total 2 5 2 21" xfId="45026" xr:uid="{00000000-0005-0000-0000-0000E6AF0000}"/>
    <cellStyle name="Total 2 5 2 21 2" xfId="45027" xr:uid="{00000000-0005-0000-0000-0000E7AF0000}"/>
    <cellStyle name="Total 2 5 2 22" xfId="45028" xr:uid="{00000000-0005-0000-0000-0000E8AF0000}"/>
    <cellStyle name="Total 2 5 2 23" xfId="45029" xr:uid="{00000000-0005-0000-0000-0000E9AF0000}"/>
    <cellStyle name="Total 2 5 2 3" xfId="45030" xr:uid="{00000000-0005-0000-0000-0000EAAF0000}"/>
    <cellStyle name="Total 2 5 2 3 2" xfId="45031" xr:uid="{00000000-0005-0000-0000-0000EBAF0000}"/>
    <cellStyle name="Total 2 5 2 3 2 2" xfId="45032" xr:uid="{00000000-0005-0000-0000-0000ECAF0000}"/>
    <cellStyle name="Total 2 5 2 3 3" xfId="45033" xr:uid="{00000000-0005-0000-0000-0000EDAF0000}"/>
    <cellStyle name="Total 2 5 2 3 4" xfId="45034" xr:uid="{00000000-0005-0000-0000-0000EEAF0000}"/>
    <cellStyle name="Total 2 5 2 4" xfId="45035" xr:uid="{00000000-0005-0000-0000-0000EFAF0000}"/>
    <cellStyle name="Total 2 5 2 4 2" xfId="45036" xr:uid="{00000000-0005-0000-0000-0000F0AF0000}"/>
    <cellStyle name="Total 2 5 2 4 2 2" xfId="45037" xr:uid="{00000000-0005-0000-0000-0000F1AF0000}"/>
    <cellStyle name="Total 2 5 2 4 3" xfId="45038" xr:uid="{00000000-0005-0000-0000-0000F2AF0000}"/>
    <cellStyle name="Total 2 5 2 4 4" xfId="45039" xr:uid="{00000000-0005-0000-0000-0000F3AF0000}"/>
    <cellStyle name="Total 2 5 2 5" xfId="45040" xr:uid="{00000000-0005-0000-0000-0000F4AF0000}"/>
    <cellStyle name="Total 2 5 2 5 2" xfId="45041" xr:uid="{00000000-0005-0000-0000-0000F5AF0000}"/>
    <cellStyle name="Total 2 5 2 5 2 2" xfId="45042" xr:uid="{00000000-0005-0000-0000-0000F6AF0000}"/>
    <cellStyle name="Total 2 5 2 5 3" xfId="45043" xr:uid="{00000000-0005-0000-0000-0000F7AF0000}"/>
    <cellStyle name="Total 2 5 2 6" xfId="45044" xr:uid="{00000000-0005-0000-0000-0000F8AF0000}"/>
    <cellStyle name="Total 2 5 2 6 2" xfId="45045" xr:uid="{00000000-0005-0000-0000-0000F9AF0000}"/>
    <cellStyle name="Total 2 5 2 6 2 2" xfId="45046" xr:uid="{00000000-0005-0000-0000-0000FAAF0000}"/>
    <cellStyle name="Total 2 5 2 6 3" xfId="45047" xr:uid="{00000000-0005-0000-0000-0000FBAF0000}"/>
    <cellStyle name="Total 2 5 2 7" xfId="45048" xr:uid="{00000000-0005-0000-0000-0000FCAF0000}"/>
    <cellStyle name="Total 2 5 2 7 2" xfId="45049" xr:uid="{00000000-0005-0000-0000-0000FDAF0000}"/>
    <cellStyle name="Total 2 5 2 7 2 2" xfId="45050" xr:uid="{00000000-0005-0000-0000-0000FEAF0000}"/>
    <cellStyle name="Total 2 5 2 7 3" xfId="45051" xr:uid="{00000000-0005-0000-0000-0000FFAF0000}"/>
    <cellStyle name="Total 2 5 2 8" xfId="45052" xr:uid="{00000000-0005-0000-0000-000000B00000}"/>
    <cellStyle name="Total 2 5 2 8 2" xfId="45053" xr:uid="{00000000-0005-0000-0000-000001B00000}"/>
    <cellStyle name="Total 2 5 2 8 2 2" xfId="45054" xr:uid="{00000000-0005-0000-0000-000002B00000}"/>
    <cellStyle name="Total 2 5 2 8 3" xfId="45055" xr:uid="{00000000-0005-0000-0000-000003B00000}"/>
    <cellStyle name="Total 2 5 2 9" xfId="45056" xr:uid="{00000000-0005-0000-0000-000004B00000}"/>
    <cellStyle name="Total 2 5 2 9 2" xfId="45057" xr:uid="{00000000-0005-0000-0000-000005B00000}"/>
    <cellStyle name="Total 2 5 2 9 2 2" xfId="45058" xr:uid="{00000000-0005-0000-0000-000006B00000}"/>
    <cellStyle name="Total 2 5 2 9 3" xfId="45059" xr:uid="{00000000-0005-0000-0000-000007B00000}"/>
    <cellStyle name="Total 2 5 20" xfId="45060" xr:uid="{00000000-0005-0000-0000-000008B00000}"/>
    <cellStyle name="Total 2 5 20 2" xfId="45061" xr:uid="{00000000-0005-0000-0000-000009B00000}"/>
    <cellStyle name="Total 2 5 20 2 2" xfId="45062" xr:uid="{00000000-0005-0000-0000-00000AB00000}"/>
    <cellStyle name="Total 2 5 20 3" xfId="45063" xr:uid="{00000000-0005-0000-0000-00000BB00000}"/>
    <cellStyle name="Total 2 5 21" xfId="45064" xr:uid="{00000000-0005-0000-0000-00000CB00000}"/>
    <cellStyle name="Total 2 5 21 2" xfId="45065" xr:uid="{00000000-0005-0000-0000-00000DB00000}"/>
    <cellStyle name="Total 2 5 21 2 2" xfId="45066" xr:uid="{00000000-0005-0000-0000-00000EB00000}"/>
    <cellStyle name="Total 2 5 21 3" xfId="45067" xr:uid="{00000000-0005-0000-0000-00000FB00000}"/>
    <cellStyle name="Total 2 5 22" xfId="45068" xr:uid="{00000000-0005-0000-0000-000010B00000}"/>
    <cellStyle name="Total 2 5 22 2" xfId="45069" xr:uid="{00000000-0005-0000-0000-000011B00000}"/>
    <cellStyle name="Total 2 5 23" xfId="45070" xr:uid="{00000000-0005-0000-0000-000012B00000}"/>
    <cellStyle name="Total 2 5 24" xfId="45071" xr:uid="{00000000-0005-0000-0000-000013B00000}"/>
    <cellStyle name="Total 2 5 3" xfId="45072" xr:uid="{00000000-0005-0000-0000-000014B00000}"/>
    <cellStyle name="Total 2 5 3 2" xfId="45073" xr:uid="{00000000-0005-0000-0000-000015B00000}"/>
    <cellStyle name="Total 2 5 3 2 2" xfId="45074" xr:uid="{00000000-0005-0000-0000-000016B00000}"/>
    <cellStyle name="Total 2 5 3 2 3" xfId="45075" xr:uid="{00000000-0005-0000-0000-000017B00000}"/>
    <cellStyle name="Total 2 5 3 3" xfId="45076" xr:uid="{00000000-0005-0000-0000-000018B00000}"/>
    <cellStyle name="Total 2 5 3 3 2" xfId="45077" xr:uid="{00000000-0005-0000-0000-000019B00000}"/>
    <cellStyle name="Total 2 5 3 4" xfId="45078" xr:uid="{00000000-0005-0000-0000-00001AB00000}"/>
    <cellStyle name="Total 2 5 4" xfId="45079" xr:uid="{00000000-0005-0000-0000-00001BB00000}"/>
    <cellStyle name="Total 2 5 4 2" xfId="45080" xr:uid="{00000000-0005-0000-0000-00001CB00000}"/>
    <cellStyle name="Total 2 5 4 2 2" xfId="45081" xr:uid="{00000000-0005-0000-0000-00001DB00000}"/>
    <cellStyle name="Total 2 5 4 3" xfId="45082" xr:uid="{00000000-0005-0000-0000-00001EB00000}"/>
    <cellStyle name="Total 2 5 4 4" xfId="45083" xr:uid="{00000000-0005-0000-0000-00001FB00000}"/>
    <cellStyle name="Total 2 5 5" xfId="45084" xr:uid="{00000000-0005-0000-0000-000020B00000}"/>
    <cellStyle name="Total 2 5 5 2" xfId="45085" xr:uid="{00000000-0005-0000-0000-000021B00000}"/>
    <cellStyle name="Total 2 5 5 2 2" xfId="45086" xr:uid="{00000000-0005-0000-0000-000022B00000}"/>
    <cellStyle name="Total 2 5 5 3" xfId="45087" xr:uid="{00000000-0005-0000-0000-000023B00000}"/>
    <cellStyle name="Total 2 5 5 4" xfId="45088" xr:uid="{00000000-0005-0000-0000-000024B00000}"/>
    <cellStyle name="Total 2 5 6" xfId="45089" xr:uid="{00000000-0005-0000-0000-000025B00000}"/>
    <cellStyle name="Total 2 5 6 2" xfId="45090" xr:uid="{00000000-0005-0000-0000-000026B00000}"/>
    <cellStyle name="Total 2 5 6 2 2" xfId="45091" xr:uid="{00000000-0005-0000-0000-000027B00000}"/>
    <cellStyle name="Total 2 5 6 3" xfId="45092" xr:uid="{00000000-0005-0000-0000-000028B00000}"/>
    <cellStyle name="Total 2 5 7" xfId="45093" xr:uid="{00000000-0005-0000-0000-000029B00000}"/>
    <cellStyle name="Total 2 5 7 2" xfId="45094" xr:uid="{00000000-0005-0000-0000-00002AB00000}"/>
    <cellStyle name="Total 2 5 7 2 2" xfId="45095" xr:uid="{00000000-0005-0000-0000-00002BB00000}"/>
    <cellStyle name="Total 2 5 7 3" xfId="45096" xr:uid="{00000000-0005-0000-0000-00002CB00000}"/>
    <cellStyle name="Total 2 5 8" xfId="45097" xr:uid="{00000000-0005-0000-0000-00002DB00000}"/>
    <cellStyle name="Total 2 5 8 2" xfId="45098" xr:uid="{00000000-0005-0000-0000-00002EB00000}"/>
    <cellStyle name="Total 2 5 8 2 2" xfId="45099" xr:uid="{00000000-0005-0000-0000-00002FB00000}"/>
    <cellStyle name="Total 2 5 8 3" xfId="45100" xr:uid="{00000000-0005-0000-0000-000030B00000}"/>
    <cellStyle name="Total 2 5 9" xfId="45101" xr:uid="{00000000-0005-0000-0000-000031B00000}"/>
    <cellStyle name="Total 2 5 9 2" xfId="45102" xr:uid="{00000000-0005-0000-0000-000032B00000}"/>
    <cellStyle name="Total 2 5 9 2 2" xfId="45103" xr:uid="{00000000-0005-0000-0000-000033B00000}"/>
    <cellStyle name="Total 2 5 9 3" xfId="45104" xr:uid="{00000000-0005-0000-0000-000034B00000}"/>
    <cellStyle name="Total 2 6" xfId="45105" xr:uid="{00000000-0005-0000-0000-000035B00000}"/>
    <cellStyle name="Total 2 6 10" xfId="45106" xr:uid="{00000000-0005-0000-0000-000036B00000}"/>
    <cellStyle name="Total 2 6 10 2" xfId="45107" xr:uid="{00000000-0005-0000-0000-000037B00000}"/>
    <cellStyle name="Total 2 6 10 2 2" xfId="45108" xr:uid="{00000000-0005-0000-0000-000038B00000}"/>
    <cellStyle name="Total 2 6 10 3" xfId="45109" xr:uid="{00000000-0005-0000-0000-000039B00000}"/>
    <cellStyle name="Total 2 6 11" xfId="45110" xr:uid="{00000000-0005-0000-0000-00003AB00000}"/>
    <cellStyle name="Total 2 6 11 2" xfId="45111" xr:uid="{00000000-0005-0000-0000-00003BB00000}"/>
    <cellStyle name="Total 2 6 11 2 2" xfId="45112" xr:uid="{00000000-0005-0000-0000-00003CB00000}"/>
    <cellStyle name="Total 2 6 11 3" xfId="45113" xr:uid="{00000000-0005-0000-0000-00003DB00000}"/>
    <cellStyle name="Total 2 6 12" xfId="45114" xr:uid="{00000000-0005-0000-0000-00003EB00000}"/>
    <cellStyle name="Total 2 6 12 2" xfId="45115" xr:uid="{00000000-0005-0000-0000-00003FB00000}"/>
    <cellStyle name="Total 2 6 12 2 2" xfId="45116" xr:uid="{00000000-0005-0000-0000-000040B00000}"/>
    <cellStyle name="Total 2 6 12 3" xfId="45117" xr:uid="{00000000-0005-0000-0000-000041B00000}"/>
    <cellStyle name="Total 2 6 13" xfId="45118" xr:uid="{00000000-0005-0000-0000-000042B00000}"/>
    <cellStyle name="Total 2 6 13 2" xfId="45119" xr:uid="{00000000-0005-0000-0000-000043B00000}"/>
    <cellStyle name="Total 2 6 13 2 2" xfId="45120" xr:uid="{00000000-0005-0000-0000-000044B00000}"/>
    <cellStyle name="Total 2 6 13 3" xfId="45121" xr:uid="{00000000-0005-0000-0000-000045B00000}"/>
    <cellStyle name="Total 2 6 14" xfId="45122" xr:uid="{00000000-0005-0000-0000-000046B00000}"/>
    <cellStyle name="Total 2 6 14 2" xfId="45123" xr:uid="{00000000-0005-0000-0000-000047B00000}"/>
    <cellStyle name="Total 2 6 14 2 2" xfId="45124" xr:uid="{00000000-0005-0000-0000-000048B00000}"/>
    <cellStyle name="Total 2 6 14 3" xfId="45125" xr:uid="{00000000-0005-0000-0000-000049B00000}"/>
    <cellStyle name="Total 2 6 15" xfId="45126" xr:uid="{00000000-0005-0000-0000-00004AB00000}"/>
    <cellStyle name="Total 2 6 15 2" xfId="45127" xr:uid="{00000000-0005-0000-0000-00004BB00000}"/>
    <cellStyle name="Total 2 6 15 2 2" xfId="45128" xr:uid="{00000000-0005-0000-0000-00004CB00000}"/>
    <cellStyle name="Total 2 6 15 3" xfId="45129" xr:uid="{00000000-0005-0000-0000-00004DB00000}"/>
    <cellStyle name="Total 2 6 16" xfId="45130" xr:uid="{00000000-0005-0000-0000-00004EB00000}"/>
    <cellStyle name="Total 2 6 16 2" xfId="45131" xr:uid="{00000000-0005-0000-0000-00004FB00000}"/>
    <cellStyle name="Total 2 6 16 2 2" xfId="45132" xr:uid="{00000000-0005-0000-0000-000050B00000}"/>
    <cellStyle name="Total 2 6 16 3" xfId="45133" xr:uid="{00000000-0005-0000-0000-000051B00000}"/>
    <cellStyle name="Total 2 6 17" xfId="45134" xr:uid="{00000000-0005-0000-0000-000052B00000}"/>
    <cellStyle name="Total 2 6 17 2" xfId="45135" xr:uid="{00000000-0005-0000-0000-000053B00000}"/>
    <cellStyle name="Total 2 6 17 2 2" xfId="45136" xr:uid="{00000000-0005-0000-0000-000054B00000}"/>
    <cellStyle name="Total 2 6 17 3" xfId="45137" xr:uid="{00000000-0005-0000-0000-000055B00000}"/>
    <cellStyle name="Total 2 6 18" xfId="45138" xr:uid="{00000000-0005-0000-0000-000056B00000}"/>
    <cellStyle name="Total 2 6 18 2" xfId="45139" xr:uid="{00000000-0005-0000-0000-000057B00000}"/>
    <cellStyle name="Total 2 6 18 2 2" xfId="45140" xr:uid="{00000000-0005-0000-0000-000058B00000}"/>
    <cellStyle name="Total 2 6 18 3" xfId="45141" xr:uid="{00000000-0005-0000-0000-000059B00000}"/>
    <cellStyle name="Total 2 6 19" xfId="45142" xr:uid="{00000000-0005-0000-0000-00005AB00000}"/>
    <cellStyle name="Total 2 6 19 2" xfId="45143" xr:uid="{00000000-0005-0000-0000-00005BB00000}"/>
    <cellStyle name="Total 2 6 19 2 2" xfId="45144" xr:uid="{00000000-0005-0000-0000-00005CB00000}"/>
    <cellStyle name="Total 2 6 19 3" xfId="45145" xr:uid="{00000000-0005-0000-0000-00005DB00000}"/>
    <cellStyle name="Total 2 6 2" xfId="45146" xr:uid="{00000000-0005-0000-0000-00005EB00000}"/>
    <cellStyle name="Total 2 6 2 2" xfId="45147" xr:uid="{00000000-0005-0000-0000-00005FB00000}"/>
    <cellStyle name="Total 2 6 2 2 2" xfId="45148" xr:uid="{00000000-0005-0000-0000-000060B00000}"/>
    <cellStyle name="Total 2 6 2 2 3" xfId="45149" xr:uid="{00000000-0005-0000-0000-000061B00000}"/>
    <cellStyle name="Total 2 6 2 3" xfId="45150" xr:uid="{00000000-0005-0000-0000-000062B00000}"/>
    <cellStyle name="Total 2 6 2 3 2" xfId="45151" xr:uid="{00000000-0005-0000-0000-000063B00000}"/>
    <cellStyle name="Total 2 6 2 4" xfId="45152" xr:uid="{00000000-0005-0000-0000-000064B00000}"/>
    <cellStyle name="Total 2 6 20" xfId="45153" xr:uid="{00000000-0005-0000-0000-000065B00000}"/>
    <cellStyle name="Total 2 6 20 2" xfId="45154" xr:uid="{00000000-0005-0000-0000-000066B00000}"/>
    <cellStyle name="Total 2 6 20 2 2" xfId="45155" xr:uid="{00000000-0005-0000-0000-000067B00000}"/>
    <cellStyle name="Total 2 6 20 3" xfId="45156" xr:uid="{00000000-0005-0000-0000-000068B00000}"/>
    <cellStyle name="Total 2 6 21" xfId="45157" xr:uid="{00000000-0005-0000-0000-000069B00000}"/>
    <cellStyle name="Total 2 6 21 2" xfId="45158" xr:uid="{00000000-0005-0000-0000-00006AB00000}"/>
    <cellStyle name="Total 2 6 22" xfId="45159" xr:uid="{00000000-0005-0000-0000-00006BB00000}"/>
    <cellStyle name="Total 2 6 23" xfId="45160" xr:uid="{00000000-0005-0000-0000-00006CB00000}"/>
    <cellStyle name="Total 2 6 3" xfId="45161" xr:uid="{00000000-0005-0000-0000-00006DB00000}"/>
    <cellStyle name="Total 2 6 3 2" xfId="45162" xr:uid="{00000000-0005-0000-0000-00006EB00000}"/>
    <cellStyle name="Total 2 6 3 2 2" xfId="45163" xr:uid="{00000000-0005-0000-0000-00006FB00000}"/>
    <cellStyle name="Total 2 6 3 3" xfId="45164" xr:uid="{00000000-0005-0000-0000-000070B00000}"/>
    <cellStyle name="Total 2 6 3 4" xfId="45165" xr:uid="{00000000-0005-0000-0000-000071B00000}"/>
    <cellStyle name="Total 2 6 4" xfId="45166" xr:uid="{00000000-0005-0000-0000-000072B00000}"/>
    <cellStyle name="Total 2 6 4 2" xfId="45167" xr:uid="{00000000-0005-0000-0000-000073B00000}"/>
    <cellStyle name="Total 2 6 4 2 2" xfId="45168" xr:uid="{00000000-0005-0000-0000-000074B00000}"/>
    <cellStyle name="Total 2 6 4 3" xfId="45169" xr:uid="{00000000-0005-0000-0000-000075B00000}"/>
    <cellStyle name="Total 2 6 4 4" xfId="45170" xr:uid="{00000000-0005-0000-0000-000076B00000}"/>
    <cellStyle name="Total 2 6 5" xfId="45171" xr:uid="{00000000-0005-0000-0000-000077B00000}"/>
    <cellStyle name="Total 2 6 5 2" xfId="45172" xr:uid="{00000000-0005-0000-0000-000078B00000}"/>
    <cellStyle name="Total 2 6 5 2 2" xfId="45173" xr:uid="{00000000-0005-0000-0000-000079B00000}"/>
    <cellStyle name="Total 2 6 5 3" xfId="45174" xr:uid="{00000000-0005-0000-0000-00007AB00000}"/>
    <cellStyle name="Total 2 6 6" xfId="45175" xr:uid="{00000000-0005-0000-0000-00007BB00000}"/>
    <cellStyle name="Total 2 6 6 2" xfId="45176" xr:uid="{00000000-0005-0000-0000-00007CB00000}"/>
    <cellStyle name="Total 2 6 6 2 2" xfId="45177" xr:uid="{00000000-0005-0000-0000-00007DB00000}"/>
    <cellStyle name="Total 2 6 6 3" xfId="45178" xr:uid="{00000000-0005-0000-0000-00007EB00000}"/>
    <cellStyle name="Total 2 6 7" xfId="45179" xr:uid="{00000000-0005-0000-0000-00007FB00000}"/>
    <cellStyle name="Total 2 6 7 2" xfId="45180" xr:uid="{00000000-0005-0000-0000-000080B00000}"/>
    <cellStyle name="Total 2 6 7 2 2" xfId="45181" xr:uid="{00000000-0005-0000-0000-000081B00000}"/>
    <cellStyle name="Total 2 6 7 3" xfId="45182" xr:uid="{00000000-0005-0000-0000-000082B00000}"/>
    <cellStyle name="Total 2 6 8" xfId="45183" xr:uid="{00000000-0005-0000-0000-000083B00000}"/>
    <cellStyle name="Total 2 6 8 2" xfId="45184" xr:uid="{00000000-0005-0000-0000-000084B00000}"/>
    <cellStyle name="Total 2 6 8 2 2" xfId="45185" xr:uid="{00000000-0005-0000-0000-000085B00000}"/>
    <cellStyle name="Total 2 6 8 3" xfId="45186" xr:uid="{00000000-0005-0000-0000-000086B00000}"/>
    <cellStyle name="Total 2 6 9" xfId="45187" xr:uid="{00000000-0005-0000-0000-000087B00000}"/>
    <cellStyle name="Total 2 6 9 2" xfId="45188" xr:uid="{00000000-0005-0000-0000-000088B00000}"/>
    <cellStyle name="Total 2 6 9 2 2" xfId="45189" xr:uid="{00000000-0005-0000-0000-000089B00000}"/>
    <cellStyle name="Total 2 6 9 3" xfId="45190" xr:uid="{00000000-0005-0000-0000-00008AB00000}"/>
    <cellStyle name="Total 2 7" xfId="45191" xr:uid="{00000000-0005-0000-0000-00008BB00000}"/>
    <cellStyle name="Total 2 7 2" xfId="45192" xr:uid="{00000000-0005-0000-0000-00008CB00000}"/>
    <cellStyle name="Total 2 7 2 2" xfId="45193" xr:uid="{00000000-0005-0000-0000-00008DB00000}"/>
    <cellStyle name="Total 2 7 2 3" xfId="45194" xr:uid="{00000000-0005-0000-0000-00008EB00000}"/>
    <cellStyle name="Total 2 7 3" xfId="45195" xr:uid="{00000000-0005-0000-0000-00008FB00000}"/>
    <cellStyle name="Total 2 7 3 2" xfId="45196" xr:uid="{00000000-0005-0000-0000-000090B00000}"/>
    <cellStyle name="Total 2 7 4" xfId="45197" xr:uid="{00000000-0005-0000-0000-000091B00000}"/>
    <cellStyle name="Total 2 8" xfId="45198" xr:uid="{00000000-0005-0000-0000-000092B00000}"/>
    <cellStyle name="Total 2 8 2" xfId="45199" xr:uid="{00000000-0005-0000-0000-000093B00000}"/>
    <cellStyle name="Total 2 8 2 2" xfId="45200" xr:uid="{00000000-0005-0000-0000-000094B00000}"/>
    <cellStyle name="Total 2 8 2 3" xfId="45201" xr:uid="{00000000-0005-0000-0000-000095B00000}"/>
    <cellStyle name="Total 2 8 3" xfId="45202" xr:uid="{00000000-0005-0000-0000-000096B00000}"/>
    <cellStyle name="Total 2 8 4" xfId="45203" xr:uid="{00000000-0005-0000-0000-000097B00000}"/>
    <cellStyle name="Total 2 9" xfId="45204" xr:uid="{00000000-0005-0000-0000-000098B00000}"/>
    <cellStyle name="Total 2 9 2" xfId="45205" xr:uid="{00000000-0005-0000-0000-000099B00000}"/>
    <cellStyle name="Total 2 9 2 2" xfId="45206" xr:uid="{00000000-0005-0000-0000-00009AB00000}"/>
    <cellStyle name="Total 2 9 3" xfId="45207" xr:uid="{00000000-0005-0000-0000-00009BB00000}"/>
    <cellStyle name="Total 2 9 4" xfId="45208" xr:uid="{00000000-0005-0000-0000-00009CB00000}"/>
    <cellStyle name="Total 3" xfId="45209" xr:uid="{00000000-0005-0000-0000-00009DB00000}"/>
    <cellStyle name="Total 3 10" xfId="45210" xr:uid="{00000000-0005-0000-0000-00009EB00000}"/>
    <cellStyle name="Total 3 10 2" xfId="45211" xr:uid="{00000000-0005-0000-0000-00009FB00000}"/>
    <cellStyle name="Total 3 10 2 2" xfId="45212" xr:uid="{00000000-0005-0000-0000-0000A0B00000}"/>
    <cellStyle name="Total 3 10 3" xfId="45213" xr:uid="{00000000-0005-0000-0000-0000A1B00000}"/>
    <cellStyle name="Total 3 11" xfId="45214" xr:uid="{00000000-0005-0000-0000-0000A2B00000}"/>
    <cellStyle name="Total 3 11 2" xfId="45215" xr:uid="{00000000-0005-0000-0000-0000A3B00000}"/>
    <cellStyle name="Total 3 11 2 2" xfId="45216" xr:uid="{00000000-0005-0000-0000-0000A4B00000}"/>
    <cellStyle name="Total 3 11 3" xfId="45217" xr:uid="{00000000-0005-0000-0000-0000A5B00000}"/>
    <cellStyle name="Total 3 12" xfId="45218" xr:uid="{00000000-0005-0000-0000-0000A6B00000}"/>
    <cellStyle name="Total 3 12 2" xfId="45219" xr:uid="{00000000-0005-0000-0000-0000A7B00000}"/>
    <cellStyle name="Total 3 12 2 2" xfId="45220" xr:uid="{00000000-0005-0000-0000-0000A8B00000}"/>
    <cellStyle name="Total 3 12 3" xfId="45221" xr:uid="{00000000-0005-0000-0000-0000A9B00000}"/>
    <cellStyle name="Total 3 13" xfId="45222" xr:uid="{00000000-0005-0000-0000-0000AAB00000}"/>
    <cellStyle name="Total 3 13 2" xfId="45223" xr:uid="{00000000-0005-0000-0000-0000ABB00000}"/>
    <cellStyle name="Total 3 13 2 2" xfId="45224" xr:uid="{00000000-0005-0000-0000-0000ACB00000}"/>
    <cellStyle name="Total 3 13 3" xfId="45225" xr:uid="{00000000-0005-0000-0000-0000ADB00000}"/>
    <cellStyle name="Total 3 14" xfId="45226" xr:uid="{00000000-0005-0000-0000-0000AEB00000}"/>
    <cellStyle name="Total 3 14 2" xfId="45227" xr:uid="{00000000-0005-0000-0000-0000AFB00000}"/>
    <cellStyle name="Total 3 14 2 2" xfId="45228" xr:uid="{00000000-0005-0000-0000-0000B0B00000}"/>
    <cellStyle name="Total 3 14 3" xfId="45229" xr:uid="{00000000-0005-0000-0000-0000B1B00000}"/>
    <cellStyle name="Total 3 15" xfId="45230" xr:uid="{00000000-0005-0000-0000-0000B2B00000}"/>
    <cellStyle name="Total 3 15 2" xfId="45231" xr:uid="{00000000-0005-0000-0000-0000B3B00000}"/>
    <cellStyle name="Total 3 15 2 2" xfId="45232" xr:uid="{00000000-0005-0000-0000-0000B4B00000}"/>
    <cellStyle name="Total 3 15 3" xfId="45233" xr:uid="{00000000-0005-0000-0000-0000B5B00000}"/>
    <cellStyle name="Total 3 16" xfId="45234" xr:uid="{00000000-0005-0000-0000-0000B6B00000}"/>
    <cellStyle name="Total 3 16 2" xfId="45235" xr:uid="{00000000-0005-0000-0000-0000B7B00000}"/>
    <cellStyle name="Total 3 16 2 2" xfId="45236" xr:uid="{00000000-0005-0000-0000-0000B8B00000}"/>
    <cellStyle name="Total 3 16 3" xfId="45237" xr:uid="{00000000-0005-0000-0000-0000B9B00000}"/>
    <cellStyle name="Total 3 17" xfId="45238" xr:uid="{00000000-0005-0000-0000-0000BAB00000}"/>
    <cellStyle name="Total 3 17 2" xfId="45239" xr:uid="{00000000-0005-0000-0000-0000BBB00000}"/>
    <cellStyle name="Total 3 17 2 2" xfId="45240" xr:uid="{00000000-0005-0000-0000-0000BCB00000}"/>
    <cellStyle name="Total 3 17 3" xfId="45241" xr:uid="{00000000-0005-0000-0000-0000BDB00000}"/>
    <cellStyle name="Total 3 18" xfId="45242" xr:uid="{00000000-0005-0000-0000-0000BEB00000}"/>
    <cellStyle name="Total 3 18 2" xfId="45243" xr:uid="{00000000-0005-0000-0000-0000BFB00000}"/>
    <cellStyle name="Total 3 18 2 2" xfId="45244" xr:uid="{00000000-0005-0000-0000-0000C0B00000}"/>
    <cellStyle name="Total 3 18 3" xfId="45245" xr:uid="{00000000-0005-0000-0000-0000C1B00000}"/>
    <cellStyle name="Total 3 19" xfId="45246" xr:uid="{00000000-0005-0000-0000-0000C2B00000}"/>
    <cellStyle name="Total 3 19 2" xfId="45247" xr:uid="{00000000-0005-0000-0000-0000C3B00000}"/>
    <cellStyle name="Total 3 19 2 2" xfId="45248" xr:uid="{00000000-0005-0000-0000-0000C4B00000}"/>
    <cellStyle name="Total 3 19 3" xfId="45249" xr:uid="{00000000-0005-0000-0000-0000C5B00000}"/>
    <cellStyle name="Total 3 2" xfId="45250" xr:uid="{00000000-0005-0000-0000-0000C6B00000}"/>
    <cellStyle name="Total 3 2 10" xfId="45251" xr:uid="{00000000-0005-0000-0000-0000C7B00000}"/>
    <cellStyle name="Total 3 2 10 2" xfId="45252" xr:uid="{00000000-0005-0000-0000-0000C8B00000}"/>
    <cellStyle name="Total 3 2 10 2 2" xfId="45253" xr:uid="{00000000-0005-0000-0000-0000C9B00000}"/>
    <cellStyle name="Total 3 2 10 3" xfId="45254" xr:uid="{00000000-0005-0000-0000-0000CAB00000}"/>
    <cellStyle name="Total 3 2 11" xfId="45255" xr:uid="{00000000-0005-0000-0000-0000CBB00000}"/>
    <cellStyle name="Total 3 2 11 2" xfId="45256" xr:uid="{00000000-0005-0000-0000-0000CCB00000}"/>
    <cellStyle name="Total 3 2 11 2 2" xfId="45257" xr:uid="{00000000-0005-0000-0000-0000CDB00000}"/>
    <cellStyle name="Total 3 2 11 3" xfId="45258" xr:uid="{00000000-0005-0000-0000-0000CEB00000}"/>
    <cellStyle name="Total 3 2 12" xfId="45259" xr:uid="{00000000-0005-0000-0000-0000CFB00000}"/>
    <cellStyle name="Total 3 2 12 2" xfId="45260" xr:uid="{00000000-0005-0000-0000-0000D0B00000}"/>
    <cellStyle name="Total 3 2 12 2 2" xfId="45261" xr:uid="{00000000-0005-0000-0000-0000D1B00000}"/>
    <cellStyle name="Total 3 2 12 3" xfId="45262" xr:uid="{00000000-0005-0000-0000-0000D2B00000}"/>
    <cellStyle name="Total 3 2 13" xfId="45263" xr:uid="{00000000-0005-0000-0000-0000D3B00000}"/>
    <cellStyle name="Total 3 2 13 2" xfId="45264" xr:uid="{00000000-0005-0000-0000-0000D4B00000}"/>
    <cellStyle name="Total 3 2 13 2 2" xfId="45265" xr:uid="{00000000-0005-0000-0000-0000D5B00000}"/>
    <cellStyle name="Total 3 2 13 3" xfId="45266" xr:uid="{00000000-0005-0000-0000-0000D6B00000}"/>
    <cellStyle name="Total 3 2 14" xfId="45267" xr:uid="{00000000-0005-0000-0000-0000D7B00000}"/>
    <cellStyle name="Total 3 2 14 2" xfId="45268" xr:uid="{00000000-0005-0000-0000-0000D8B00000}"/>
    <cellStyle name="Total 3 2 14 2 2" xfId="45269" xr:uid="{00000000-0005-0000-0000-0000D9B00000}"/>
    <cellStyle name="Total 3 2 14 3" xfId="45270" xr:uid="{00000000-0005-0000-0000-0000DAB00000}"/>
    <cellStyle name="Total 3 2 15" xfId="45271" xr:uid="{00000000-0005-0000-0000-0000DBB00000}"/>
    <cellStyle name="Total 3 2 15 2" xfId="45272" xr:uid="{00000000-0005-0000-0000-0000DCB00000}"/>
    <cellStyle name="Total 3 2 15 2 2" xfId="45273" xr:uid="{00000000-0005-0000-0000-0000DDB00000}"/>
    <cellStyle name="Total 3 2 15 3" xfId="45274" xr:uid="{00000000-0005-0000-0000-0000DEB00000}"/>
    <cellStyle name="Total 3 2 16" xfId="45275" xr:uid="{00000000-0005-0000-0000-0000DFB00000}"/>
    <cellStyle name="Total 3 2 16 2" xfId="45276" xr:uid="{00000000-0005-0000-0000-0000E0B00000}"/>
    <cellStyle name="Total 3 2 16 2 2" xfId="45277" xr:uid="{00000000-0005-0000-0000-0000E1B00000}"/>
    <cellStyle name="Total 3 2 16 3" xfId="45278" xr:uid="{00000000-0005-0000-0000-0000E2B00000}"/>
    <cellStyle name="Total 3 2 17" xfId="45279" xr:uid="{00000000-0005-0000-0000-0000E3B00000}"/>
    <cellStyle name="Total 3 2 17 2" xfId="45280" xr:uid="{00000000-0005-0000-0000-0000E4B00000}"/>
    <cellStyle name="Total 3 2 17 2 2" xfId="45281" xr:uid="{00000000-0005-0000-0000-0000E5B00000}"/>
    <cellStyle name="Total 3 2 17 3" xfId="45282" xr:uid="{00000000-0005-0000-0000-0000E6B00000}"/>
    <cellStyle name="Total 3 2 18" xfId="45283" xr:uid="{00000000-0005-0000-0000-0000E7B00000}"/>
    <cellStyle name="Total 3 2 18 2" xfId="45284" xr:uid="{00000000-0005-0000-0000-0000E8B00000}"/>
    <cellStyle name="Total 3 2 18 2 2" xfId="45285" xr:uid="{00000000-0005-0000-0000-0000E9B00000}"/>
    <cellStyle name="Total 3 2 18 3" xfId="45286" xr:uid="{00000000-0005-0000-0000-0000EAB00000}"/>
    <cellStyle name="Total 3 2 19" xfId="45287" xr:uid="{00000000-0005-0000-0000-0000EBB00000}"/>
    <cellStyle name="Total 3 2 19 2" xfId="45288" xr:uid="{00000000-0005-0000-0000-0000ECB00000}"/>
    <cellStyle name="Total 3 2 19 2 2" xfId="45289" xr:uid="{00000000-0005-0000-0000-0000EDB00000}"/>
    <cellStyle name="Total 3 2 19 3" xfId="45290" xr:uid="{00000000-0005-0000-0000-0000EEB00000}"/>
    <cellStyle name="Total 3 2 2" xfId="45291" xr:uid="{00000000-0005-0000-0000-0000EFB00000}"/>
    <cellStyle name="Total 3 2 2 10" xfId="45292" xr:uid="{00000000-0005-0000-0000-0000F0B00000}"/>
    <cellStyle name="Total 3 2 2 10 2" xfId="45293" xr:uid="{00000000-0005-0000-0000-0000F1B00000}"/>
    <cellStyle name="Total 3 2 2 10 2 2" xfId="45294" xr:uid="{00000000-0005-0000-0000-0000F2B00000}"/>
    <cellStyle name="Total 3 2 2 10 3" xfId="45295" xr:uid="{00000000-0005-0000-0000-0000F3B00000}"/>
    <cellStyle name="Total 3 2 2 11" xfId="45296" xr:uid="{00000000-0005-0000-0000-0000F4B00000}"/>
    <cellStyle name="Total 3 2 2 11 2" xfId="45297" xr:uid="{00000000-0005-0000-0000-0000F5B00000}"/>
    <cellStyle name="Total 3 2 2 11 2 2" xfId="45298" xr:uid="{00000000-0005-0000-0000-0000F6B00000}"/>
    <cellStyle name="Total 3 2 2 11 3" xfId="45299" xr:uid="{00000000-0005-0000-0000-0000F7B00000}"/>
    <cellStyle name="Total 3 2 2 12" xfId="45300" xr:uid="{00000000-0005-0000-0000-0000F8B00000}"/>
    <cellStyle name="Total 3 2 2 12 2" xfId="45301" xr:uid="{00000000-0005-0000-0000-0000F9B00000}"/>
    <cellStyle name="Total 3 2 2 12 2 2" xfId="45302" xr:uid="{00000000-0005-0000-0000-0000FAB00000}"/>
    <cellStyle name="Total 3 2 2 12 3" xfId="45303" xr:uid="{00000000-0005-0000-0000-0000FBB00000}"/>
    <cellStyle name="Total 3 2 2 13" xfId="45304" xr:uid="{00000000-0005-0000-0000-0000FCB00000}"/>
    <cellStyle name="Total 3 2 2 13 2" xfId="45305" xr:uid="{00000000-0005-0000-0000-0000FDB00000}"/>
    <cellStyle name="Total 3 2 2 13 2 2" xfId="45306" xr:uid="{00000000-0005-0000-0000-0000FEB00000}"/>
    <cellStyle name="Total 3 2 2 13 3" xfId="45307" xr:uid="{00000000-0005-0000-0000-0000FFB00000}"/>
    <cellStyle name="Total 3 2 2 14" xfId="45308" xr:uid="{00000000-0005-0000-0000-000000B10000}"/>
    <cellStyle name="Total 3 2 2 14 2" xfId="45309" xr:uid="{00000000-0005-0000-0000-000001B10000}"/>
    <cellStyle name="Total 3 2 2 14 2 2" xfId="45310" xr:uid="{00000000-0005-0000-0000-000002B10000}"/>
    <cellStyle name="Total 3 2 2 14 3" xfId="45311" xr:uid="{00000000-0005-0000-0000-000003B10000}"/>
    <cellStyle name="Total 3 2 2 15" xfId="45312" xr:uid="{00000000-0005-0000-0000-000004B10000}"/>
    <cellStyle name="Total 3 2 2 15 2" xfId="45313" xr:uid="{00000000-0005-0000-0000-000005B10000}"/>
    <cellStyle name="Total 3 2 2 15 2 2" xfId="45314" xr:uid="{00000000-0005-0000-0000-000006B10000}"/>
    <cellStyle name="Total 3 2 2 15 3" xfId="45315" xr:uid="{00000000-0005-0000-0000-000007B10000}"/>
    <cellStyle name="Total 3 2 2 16" xfId="45316" xr:uid="{00000000-0005-0000-0000-000008B10000}"/>
    <cellStyle name="Total 3 2 2 16 2" xfId="45317" xr:uid="{00000000-0005-0000-0000-000009B10000}"/>
    <cellStyle name="Total 3 2 2 16 2 2" xfId="45318" xr:uid="{00000000-0005-0000-0000-00000AB10000}"/>
    <cellStyle name="Total 3 2 2 16 3" xfId="45319" xr:uid="{00000000-0005-0000-0000-00000BB10000}"/>
    <cellStyle name="Total 3 2 2 17" xfId="45320" xr:uid="{00000000-0005-0000-0000-00000CB10000}"/>
    <cellStyle name="Total 3 2 2 17 2" xfId="45321" xr:uid="{00000000-0005-0000-0000-00000DB10000}"/>
    <cellStyle name="Total 3 2 2 17 2 2" xfId="45322" xr:uid="{00000000-0005-0000-0000-00000EB10000}"/>
    <cellStyle name="Total 3 2 2 17 3" xfId="45323" xr:uid="{00000000-0005-0000-0000-00000FB10000}"/>
    <cellStyle name="Total 3 2 2 18" xfId="45324" xr:uid="{00000000-0005-0000-0000-000010B10000}"/>
    <cellStyle name="Total 3 2 2 18 2" xfId="45325" xr:uid="{00000000-0005-0000-0000-000011B10000}"/>
    <cellStyle name="Total 3 2 2 19" xfId="45326" xr:uid="{00000000-0005-0000-0000-000012B10000}"/>
    <cellStyle name="Total 3 2 2 2" xfId="45327" xr:uid="{00000000-0005-0000-0000-000013B10000}"/>
    <cellStyle name="Total 3 2 2 2 10" xfId="45328" xr:uid="{00000000-0005-0000-0000-000014B10000}"/>
    <cellStyle name="Total 3 2 2 2 10 2" xfId="45329" xr:uid="{00000000-0005-0000-0000-000015B10000}"/>
    <cellStyle name="Total 3 2 2 2 10 2 2" xfId="45330" xr:uid="{00000000-0005-0000-0000-000016B10000}"/>
    <cellStyle name="Total 3 2 2 2 10 3" xfId="45331" xr:uid="{00000000-0005-0000-0000-000017B10000}"/>
    <cellStyle name="Total 3 2 2 2 11" xfId="45332" xr:uid="{00000000-0005-0000-0000-000018B10000}"/>
    <cellStyle name="Total 3 2 2 2 11 2" xfId="45333" xr:uid="{00000000-0005-0000-0000-000019B10000}"/>
    <cellStyle name="Total 3 2 2 2 11 2 2" xfId="45334" xr:uid="{00000000-0005-0000-0000-00001AB10000}"/>
    <cellStyle name="Total 3 2 2 2 11 3" xfId="45335" xr:uid="{00000000-0005-0000-0000-00001BB10000}"/>
    <cellStyle name="Total 3 2 2 2 12" xfId="45336" xr:uid="{00000000-0005-0000-0000-00001CB10000}"/>
    <cellStyle name="Total 3 2 2 2 12 2" xfId="45337" xr:uid="{00000000-0005-0000-0000-00001DB10000}"/>
    <cellStyle name="Total 3 2 2 2 12 2 2" xfId="45338" xr:uid="{00000000-0005-0000-0000-00001EB10000}"/>
    <cellStyle name="Total 3 2 2 2 12 3" xfId="45339" xr:uid="{00000000-0005-0000-0000-00001FB10000}"/>
    <cellStyle name="Total 3 2 2 2 13" xfId="45340" xr:uid="{00000000-0005-0000-0000-000020B10000}"/>
    <cellStyle name="Total 3 2 2 2 13 2" xfId="45341" xr:uid="{00000000-0005-0000-0000-000021B10000}"/>
    <cellStyle name="Total 3 2 2 2 13 2 2" xfId="45342" xr:uid="{00000000-0005-0000-0000-000022B10000}"/>
    <cellStyle name="Total 3 2 2 2 13 3" xfId="45343" xr:uid="{00000000-0005-0000-0000-000023B10000}"/>
    <cellStyle name="Total 3 2 2 2 14" xfId="45344" xr:uid="{00000000-0005-0000-0000-000024B10000}"/>
    <cellStyle name="Total 3 2 2 2 14 2" xfId="45345" xr:uid="{00000000-0005-0000-0000-000025B10000}"/>
    <cellStyle name="Total 3 2 2 2 14 2 2" xfId="45346" xr:uid="{00000000-0005-0000-0000-000026B10000}"/>
    <cellStyle name="Total 3 2 2 2 14 3" xfId="45347" xr:uid="{00000000-0005-0000-0000-000027B10000}"/>
    <cellStyle name="Total 3 2 2 2 15" xfId="45348" xr:uid="{00000000-0005-0000-0000-000028B10000}"/>
    <cellStyle name="Total 3 2 2 2 15 2" xfId="45349" xr:uid="{00000000-0005-0000-0000-000029B10000}"/>
    <cellStyle name="Total 3 2 2 2 15 2 2" xfId="45350" xr:uid="{00000000-0005-0000-0000-00002AB10000}"/>
    <cellStyle name="Total 3 2 2 2 15 3" xfId="45351" xr:uid="{00000000-0005-0000-0000-00002BB10000}"/>
    <cellStyle name="Total 3 2 2 2 16" xfId="45352" xr:uid="{00000000-0005-0000-0000-00002CB10000}"/>
    <cellStyle name="Total 3 2 2 2 16 2" xfId="45353" xr:uid="{00000000-0005-0000-0000-00002DB10000}"/>
    <cellStyle name="Total 3 2 2 2 16 2 2" xfId="45354" xr:uid="{00000000-0005-0000-0000-00002EB10000}"/>
    <cellStyle name="Total 3 2 2 2 16 3" xfId="45355" xr:uid="{00000000-0005-0000-0000-00002FB10000}"/>
    <cellStyle name="Total 3 2 2 2 17" xfId="45356" xr:uid="{00000000-0005-0000-0000-000030B10000}"/>
    <cellStyle name="Total 3 2 2 2 17 2" xfId="45357" xr:uid="{00000000-0005-0000-0000-000031B10000}"/>
    <cellStyle name="Total 3 2 2 2 17 2 2" xfId="45358" xr:uid="{00000000-0005-0000-0000-000032B10000}"/>
    <cellStyle name="Total 3 2 2 2 17 3" xfId="45359" xr:uid="{00000000-0005-0000-0000-000033B10000}"/>
    <cellStyle name="Total 3 2 2 2 18" xfId="45360" xr:uid="{00000000-0005-0000-0000-000034B10000}"/>
    <cellStyle name="Total 3 2 2 2 18 2" xfId="45361" xr:uid="{00000000-0005-0000-0000-000035B10000}"/>
    <cellStyle name="Total 3 2 2 2 18 2 2" xfId="45362" xr:uid="{00000000-0005-0000-0000-000036B10000}"/>
    <cellStyle name="Total 3 2 2 2 18 3" xfId="45363" xr:uid="{00000000-0005-0000-0000-000037B10000}"/>
    <cellStyle name="Total 3 2 2 2 19" xfId="45364" xr:uid="{00000000-0005-0000-0000-000038B10000}"/>
    <cellStyle name="Total 3 2 2 2 19 2" xfId="45365" xr:uid="{00000000-0005-0000-0000-000039B10000}"/>
    <cellStyle name="Total 3 2 2 2 19 2 2" xfId="45366" xr:uid="{00000000-0005-0000-0000-00003AB10000}"/>
    <cellStyle name="Total 3 2 2 2 19 3" xfId="45367" xr:uid="{00000000-0005-0000-0000-00003BB10000}"/>
    <cellStyle name="Total 3 2 2 2 2" xfId="45368" xr:uid="{00000000-0005-0000-0000-00003CB10000}"/>
    <cellStyle name="Total 3 2 2 2 2 2" xfId="45369" xr:uid="{00000000-0005-0000-0000-00003DB10000}"/>
    <cellStyle name="Total 3 2 2 2 2 2 2" xfId="45370" xr:uid="{00000000-0005-0000-0000-00003EB10000}"/>
    <cellStyle name="Total 3 2 2 2 2 2 3" xfId="45371" xr:uid="{00000000-0005-0000-0000-00003FB10000}"/>
    <cellStyle name="Total 3 2 2 2 2 3" xfId="45372" xr:uid="{00000000-0005-0000-0000-000040B10000}"/>
    <cellStyle name="Total 3 2 2 2 2 3 2" xfId="45373" xr:uid="{00000000-0005-0000-0000-000041B10000}"/>
    <cellStyle name="Total 3 2 2 2 2 4" xfId="45374" xr:uid="{00000000-0005-0000-0000-000042B10000}"/>
    <cellStyle name="Total 3 2 2 2 20" xfId="45375" xr:uid="{00000000-0005-0000-0000-000043B10000}"/>
    <cellStyle name="Total 3 2 2 2 20 2" xfId="45376" xr:uid="{00000000-0005-0000-0000-000044B10000}"/>
    <cellStyle name="Total 3 2 2 2 20 2 2" xfId="45377" xr:uid="{00000000-0005-0000-0000-000045B10000}"/>
    <cellStyle name="Total 3 2 2 2 20 3" xfId="45378" xr:uid="{00000000-0005-0000-0000-000046B10000}"/>
    <cellStyle name="Total 3 2 2 2 21" xfId="45379" xr:uid="{00000000-0005-0000-0000-000047B10000}"/>
    <cellStyle name="Total 3 2 2 2 21 2" xfId="45380" xr:uid="{00000000-0005-0000-0000-000048B10000}"/>
    <cellStyle name="Total 3 2 2 2 22" xfId="45381" xr:uid="{00000000-0005-0000-0000-000049B10000}"/>
    <cellStyle name="Total 3 2 2 2 23" xfId="45382" xr:uid="{00000000-0005-0000-0000-00004AB10000}"/>
    <cellStyle name="Total 3 2 2 2 3" xfId="45383" xr:uid="{00000000-0005-0000-0000-00004BB10000}"/>
    <cellStyle name="Total 3 2 2 2 3 2" xfId="45384" xr:uid="{00000000-0005-0000-0000-00004CB10000}"/>
    <cellStyle name="Total 3 2 2 2 3 2 2" xfId="45385" xr:uid="{00000000-0005-0000-0000-00004DB10000}"/>
    <cellStyle name="Total 3 2 2 2 3 3" xfId="45386" xr:uid="{00000000-0005-0000-0000-00004EB10000}"/>
    <cellStyle name="Total 3 2 2 2 3 4" xfId="45387" xr:uid="{00000000-0005-0000-0000-00004FB10000}"/>
    <cellStyle name="Total 3 2 2 2 4" xfId="45388" xr:uid="{00000000-0005-0000-0000-000050B10000}"/>
    <cellStyle name="Total 3 2 2 2 4 2" xfId="45389" xr:uid="{00000000-0005-0000-0000-000051B10000}"/>
    <cellStyle name="Total 3 2 2 2 4 2 2" xfId="45390" xr:uid="{00000000-0005-0000-0000-000052B10000}"/>
    <cellStyle name="Total 3 2 2 2 4 3" xfId="45391" xr:uid="{00000000-0005-0000-0000-000053B10000}"/>
    <cellStyle name="Total 3 2 2 2 4 4" xfId="45392" xr:uid="{00000000-0005-0000-0000-000054B10000}"/>
    <cellStyle name="Total 3 2 2 2 5" xfId="45393" xr:uid="{00000000-0005-0000-0000-000055B10000}"/>
    <cellStyle name="Total 3 2 2 2 5 2" xfId="45394" xr:uid="{00000000-0005-0000-0000-000056B10000}"/>
    <cellStyle name="Total 3 2 2 2 5 2 2" xfId="45395" xr:uid="{00000000-0005-0000-0000-000057B10000}"/>
    <cellStyle name="Total 3 2 2 2 5 3" xfId="45396" xr:uid="{00000000-0005-0000-0000-000058B10000}"/>
    <cellStyle name="Total 3 2 2 2 6" xfId="45397" xr:uid="{00000000-0005-0000-0000-000059B10000}"/>
    <cellStyle name="Total 3 2 2 2 6 2" xfId="45398" xr:uid="{00000000-0005-0000-0000-00005AB10000}"/>
    <cellStyle name="Total 3 2 2 2 6 2 2" xfId="45399" xr:uid="{00000000-0005-0000-0000-00005BB10000}"/>
    <cellStyle name="Total 3 2 2 2 6 3" xfId="45400" xr:uid="{00000000-0005-0000-0000-00005CB10000}"/>
    <cellStyle name="Total 3 2 2 2 7" xfId="45401" xr:uid="{00000000-0005-0000-0000-00005DB10000}"/>
    <cellStyle name="Total 3 2 2 2 7 2" xfId="45402" xr:uid="{00000000-0005-0000-0000-00005EB10000}"/>
    <cellStyle name="Total 3 2 2 2 7 2 2" xfId="45403" xr:uid="{00000000-0005-0000-0000-00005FB10000}"/>
    <cellStyle name="Total 3 2 2 2 7 3" xfId="45404" xr:uid="{00000000-0005-0000-0000-000060B10000}"/>
    <cellStyle name="Total 3 2 2 2 8" xfId="45405" xr:uid="{00000000-0005-0000-0000-000061B10000}"/>
    <cellStyle name="Total 3 2 2 2 8 2" xfId="45406" xr:uid="{00000000-0005-0000-0000-000062B10000}"/>
    <cellStyle name="Total 3 2 2 2 8 2 2" xfId="45407" xr:uid="{00000000-0005-0000-0000-000063B10000}"/>
    <cellStyle name="Total 3 2 2 2 8 3" xfId="45408" xr:uid="{00000000-0005-0000-0000-000064B10000}"/>
    <cellStyle name="Total 3 2 2 2 9" xfId="45409" xr:uid="{00000000-0005-0000-0000-000065B10000}"/>
    <cellStyle name="Total 3 2 2 2 9 2" xfId="45410" xr:uid="{00000000-0005-0000-0000-000066B10000}"/>
    <cellStyle name="Total 3 2 2 2 9 2 2" xfId="45411" xr:uid="{00000000-0005-0000-0000-000067B10000}"/>
    <cellStyle name="Total 3 2 2 2 9 3" xfId="45412" xr:uid="{00000000-0005-0000-0000-000068B10000}"/>
    <cellStyle name="Total 3 2 2 20" xfId="45413" xr:uid="{00000000-0005-0000-0000-000069B10000}"/>
    <cellStyle name="Total 3 2 2 3" xfId="45414" xr:uid="{00000000-0005-0000-0000-00006AB10000}"/>
    <cellStyle name="Total 3 2 2 3 2" xfId="45415" xr:uid="{00000000-0005-0000-0000-00006BB10000}"/>
    <cellStyle name="Total 3 2 2 3 2 2" xfId="45416" xr:uid="{00000000-0005-0000-0000-00006CB10000}"/>
    <cellStyle name="Total 3 2 2 3 2 3" xfId="45417" xr:uid="{00000000-0005-0000-0000-00006DB10000}"/>
    <cellStyle name="Total 3 2 2 3 3" xfId="45418" xr:uid="{00000000-0005-0000-0000-00006EB10000}"/>
    <cellStyle name="Total 3 2 2 3 3 2" xfId="45419" xr:uid="{00000000-0005-0000-0000-00006FB10000}"/>
    <cellStyle name="Total 3 2 2 3 4" xfId="45420" xr:uid="{00000000-0005-0000-0000-000070B10000}"/>
    <cellStyle name="Total 3 2 2 4" xfId="45421" xr:uid="{00000000-0005-0000-0000-000071B10000}"/>
    <cellStyle name="Total 3 2 2 4 2" xfId="45422" xr:uid="{00000000-0005-0000-0000-000072B10000}"/>
    <cellStyle name="Total 3 2 2 4 2 2" xfId="45423" xr:uid="{00000000-0005-0000-0000-000073B10000}"/>
    <cellStyle name="Total 3 2 2 4 3" xfId="45424" xr:uid="{00000000-0005-0000-0000-000074B10000}"/>
    <cellStyle name="Total 3 2 2 4 4" xfId="45425" xr:uid="{00000000-0005-0000-0000-000075B10000}"/>
    <cellStyle name="Total 3 2 2 5" xfId="45426" xr:uid="{00000000-0005-0000-0000-000076B10000}"/>
    <cellStyle name="Total 3 2 2 5 2" xfId="45427" xr:uid="{00000000-0005-0000-0000-000077B10000}"/>
    <cellStyle name="Total 3 2 2 5 2 2" xfId="45428" xr:uid="{00000000-0005-0000-0000-000078B10000}"/>
    <cellStyle name="Total 3 2 2 5 3" xfId="45429" xr:uid="{00000000-0005-0000-0000-000079B10000}"/>
    <cellStyle name="Total 3 2 2 5 4" xfId="45430" xr:uid="{00000000-0005-0000-0000-00007AB10000}"/>
    <cellStyle name="Total 3 2 2 6" xfId="45431" xr:uid="{00000000-0005-0000-0000-00007BB10000}"/>
    <cellStyle name="Total 3 2 2 6 2" xfId="45432" xr:uid="{00000000-0005-0000-0000-00007CB10000}"/>
    <cellStyle name="Total 3 2 2 6 2 2" xfId="45433" xr:uid="{00000000-0005-0000-0000-00007DB10000}"/>
    <cellStyle name="Total 3 2 2 6 3" xfId="45434" xr:uid="{00000000-0005-0000-0000-00007EB10000}"/>
    <cellStyle name="Total 3 2 2 7" xfId="45435" xr:uid="{00000000-0005-0000-0000-00007FB10000}"/>
    <cellStyle name="Total 3 2 2 7 2" xfId="45436" xr:uid="{00000000-0005-0000-0000-000080B10000}"/>
    <cellStyle name="Total 3 2 2 7 2 2" xfId="45437" xr:uid="{00000000-0005-0000-0000-000081B10000}"/>
    <cellStyle name="Total 3 2 2 7 3" xfId="45438" xr:uid="{00000000-0005-0000-0000-000082B10000}"/>
    <cellStyle name="Total 3 2 2 8" xfId="45439" xr:uid="{00000000-0005-0000-0000-000083B10000}"/>
    <cellStyle name="Total 3 2 2 8 2" xfId="45440" xr:uid="{00000000-0005-0000-0000-000084B10000}"/>
    <cellStyle name="Total 3 2 2 8 2 2" xfId="45441" xr:uid="{00000000-0005-0000-0000-000085B10000}"/>
    <cellStyle name="Total 3 2 2 8 3" xfId="45442" xr:uid="{00000000-0005-0000-0000-000086B10000}"/>
    <cellStyle name="Total 3 2 2 9" xfId="45443" xr:uid="{00000000-0005-0000-0000-000087B10000}"/>
    <cellStyle name="Total 3 2 2 9 2" xfId="45444" xr:uid="{00000000-0005-0000-0000-000088B10000}"/>
    <cellStyle name="Total 3 2 2 9 2 2" xfId="45445" xr:uid="{00000000-0005-0000-0000-000089B10000}"/>
    <cellStyle name="Total 3 2 2 9 3" xfId="45446" xr:uid="{00000000-0005-0000-0000-00008AB10000}"/>
    <cellStyle name="Total 3 2 20" xfId="45447" xr:uid="{00000000-0005-0000-0000-00008BB10000}"/>
    <cellStyle name="Total 3 2 20 2" xfId="45448" xr:uid="{00000000-0005-0000-0000-00008CB10000}"/>
    <cellStyle name="Total 3 2 20 2 2" xfId="45449" xr:uid="{00000000-0005-0000-0000-00008DB10000}"/>
    <cellStyle name="Total 3 2 20 3" xfId="45450" xr:uid="{00000000-0005-0000-0000-00008EB10000}"/>
    <cellStyle name="Total 3 2 21" xfId="45451" xr:uid="{00000000-0005-0000-0000-00008FB10000}"/>
    <cellStyle name="Total 3 2 21 2" xfId="45452" xr:uid="{00000000-0005-0000-0000-000090B10000}"/>
    <cellStyle name="Total 3 2 22" xfId="45453" xr:uid="{00000000-0005-0000-0000-000091B10000}"/>
    <cellStyle name="Total 3 2 23" xfId="45454" xr:uid="{00000000-0005-0000-0000-000092B10000}"/>
    <cellStyle name="Total 3 2 3" xfId="45455" xr:uid="{00000000-0005-0000-0000-000093B10000}"/>
    <cellStyle name="Total 3 2 3 10" xfId="45456" xr:uid="{00000000-0005-0000-0000-000094B10000}"/>
    <cellStyle name="Total 3 2 3 10 2" xfId="45457" xr:uid="{00000000-0005-0000-0000-000095B10000}"/>
    <cellStyle name="Total 3 2 3 10 2 2" xfId="45458" xr:uid="{00000000-0005-0000-0000-000096B10000}"/>
    <cellStyle name="Total 3 2 3 10 3" xfId="45459" xr:uid="{00000000-0005-0000-0000-000097B10000}"/>
    <cellStyle name="Total 3 2 3 11" xfId="45460" xr:uid="{00000000-0005-0000-0000-000098B10000}"/>
    <cellStyle name="Total 3 2 3 11 2" xfId="45461" xr:uid="{00000000-0005-0000-0000-000099B10000}"/>
    <cellStyle name="Total 3 2 3 11 2 2" xfId="45462" xr:uid="{00000000-0005-0000-0000-00009AB10000}"/>
    <cellStyle name="Total 3 2 3 11 3" xfId="45463" xr:uid="{00000000-0005-0000-0000-00009BB10000}"/>
    <cellStyle name="Total 3 2 3 12" xfId="45464" xr:uid="{00000000-0005-0000-0000-00009CB10000}"/>
    <cellStyle name="Total 3 2 3 12 2" xfId="45465" xr:uid="{00000000-0005-0000-0000-00009DB10000}"/>
    <cellStyle name="Total 3 2 3 12 2 2" xfId="45466" xr:uid="{00000000-0005-0000-0000-00009EB10000}"/>
    <cellStyle name="Total 3 2 3 12 3" xfId="45467" xr:uid="{00000000-0005-0000-0000-00009FB10000}"/>
    <cellStyle name="Total 3 2 3 13" xfId="45468" xr:uid="{00000000-0005-0000-0000-0000A0B10000}"/>
    <cellStyle name="Total 3 2 3 13 2" xfId="45469" xr:uid="{00000000-0005-0000-0000-0000A1B10000}"/>
    <cellStyle name="Total 3 2 3 13 2 2" xfId="45470" xr:uid="{00000000-0005-0000-0000-0000A2B10000}"/>
    <cellStyle name="Total 3 2 3 13 3" xfId="45471" xr:uid="{00000000-0005-0000-0000-0000A3B10000}"/>
    <cellStyle name="Total 3 2 3 14" xfId="45472" xr:uid="{00000000-0005-0000-0000-0000A4B10000}"/>
    <cellStyle name="Total 3 2 3 14 2" xfId="45473" xr:uid="{00000000-0005-0000-0000-0000A5B10000}"/>
    <cellStyle name="Total 3 2 3 14 2 2" xfId="45474" xr:uid="{00000000-0005-0000-0000-0000A6B10000}"/>
    <cellStyle name="Total 3 2 3 14 3" xfId="45475" xr:uid="{00000000-0005-0000-0000-0000A7B10000}"/>
    <cellStyle name="Total 3 2 3 15" xfId="45476" xr:uid="{00000000-0005-0000-0000-0000A8B10000}"/>
    <cellStyle name="Total 3 2 3 15 2" xfId="45477" xr:uid="{00000000-0005-0000-0000-0000A9B10000}"/>
    <cellStyle name="Total 3 2 3 15 2 2" xfId="45478" xr:uid="{00000000-0005-0000-0000-0000AAB10000}"/>
    <cellStyle name="Total 3 2 3 15 3" xfId="45479" xr:uid="{00000000-0005-0000-0000-0000ABB10000}"/>
    <cellStyle name="Total 3 2 3 16" xfId="45480" xr:uid="{00000000-0005-0000-0000-0000ACB10000}"/>
    <cellStyle name="Total 3 2 3 16 2" xfId="45481" xr:uid="{00000000-0005-0000-0000-0000ADB10000}"/>
    <cellStyle name="Total 3 2 3 16 2 2" xfId="45482" xr:uid="{00000000-0005-0000-0000-0000AEB10000}"/>
    <cellStyle name="Total 3 2 3 16 3" xfId="45483" xr:uid="{00000000-0005-0000-0000-0000AFB10000}"/>
    <cellStyle name="Total 3 2 3 17" xfId="45484" xr:uid="{00000000-0005-0000-0000-0000B0B10000}"/>
    <cellStyle name="Total 3 2 3 17 2" xfId="45485" xr:uid="{00000000-0005-0000-0000-0000B1B10000}"/>
    <cellStyle name="Total 3 2 3 17 2 2" xfId="45486" xr:uid="{00000000-0005-0000-0000-0000B2B10000}"/>
    <cellStyle name="Total 3 2 3 17 3" xfId="45487" xr:uid="{00000000-0005-0000-0000-0000B3B10000}"/>
    <cellStyle name="Total 3 2 3 18" xfId="45488" xr:uid="{00000000-0005-0000-0000-0000B4B10000}"/>
    <cellStyle name="Total 3 2 3 18 2" xfId="45489" xr:uid="{00000000-0005-0000-0000-0000B5B10000}"/>
    <cellStyle name="Total 3 2 3 19" xfId="45490" xr:uid="{00000000-0005-0000-0000-0000B6B10000}"/>
    <cellStyle name="Total 3 2 3 2" xfId="45491" xr:uid="{00000000-0005-0000-0000-0000B7B10000}"/>
    <cellStyle name="Total 3 2 3 2 10" xfId="45492" xr:uid="{00000000-0005-0000-0000-0000B8B10000}"/>
    <cellStyle name="Total 3 2 3 2 10 2" xfId="45493" xr:uid="{00000000-0005-0000-0000-0000B9B10000}"/>
    <cellStyle name="Total 3 2 3 2 10 2 2" xfId="45494" xr:uid="{00000000-0005-0000-0000-0000BAB10000}"/>
    <cellStyle name="Total 3 2 3 2 10 3" xfId="45495" xr:uid="{00000000-0005-0000-0000-0000BBB10000}"/>
    <cellStyle name="Total 3 2 3 2 11" xfId="45496" xr:uid="{00000000-0005-0000-0000-0000BCB10000}"/>
    <cellStyle name="Total 3 2 3 2 11 2" xfId="45497" xr:uid="{00000000-0005-0000-0000-0000BDB10000}"/>
    <cellStyle name="Total 3 2 3 2 11 2 2" xfId="45498" xr:uid="{00000000-0005-0000-0000-0000BEB10000}"/>
    <cellStyle name="Total 3 2 3 2 11 3" xfId="45499" xr:uid="{00000000-0005-0000-0000-0000BFB10000}"/>
    <cellStyle name="Total 3 2 3 2 12" xfId="45500" xr:uid="{00000000-0005-0000-0000-0000C0B10000}"/>
    <cellStyle name="Total 3 2 3 2 12 2" xfId="45501" xr:uid="{00000000-0005-0000-0000-0000C1B10000}"/>
    <cellStyle name="Total 3 2 3 2 12 2 2" xfId="45502" xr:uid="{00000000-0005-0000-0000-0000C2B10000}"/>
    <cellStyle name="Total 3 2 3 2 12 3" xfId="45503" xr:uid="{00000000-0005-0000-0000-0000C3B10000}"/>
    <cellStyle name="Total 3 2 3 2 13" xfId="45504" xr:uid="{00000000-0005-0000-0000-0000C4B10000}"/>
    <cellStyle name="Total 3 2 3 2 13 2" xfId="45505" xr:uid="{00000000-0005-0000-0000-0000C5B10000}"/>
    <cellStyle name="Total 3 2 3 2 13 2 2" xfId="45506" xr:uid="{00000000-0005-0000-0000-0000C6B10000}"/>
    <cellStyle name="Total 3 2 3 2 13 3" xfId="45507" xr:uid="{00000000-0005-0000-0000-0000C7B10000}"/>
    <cellStyle name="Total 3 2 3 2 14" xfId="45508" xr:uid="{00000000-0005-0000-0000-0000C8B10000}"/>
    <cellStyle name="Total 3 2 3 2 14 2" xfId="45509" xr:uid="{00000000-0005-0000-0000-0000C9B10000}"/>
    <cellStyle name="Total 3 2 3 2 14 2 2" xfId="45510" xr:uid="{00000000-0005-0000-0000-0000CAB10000}"/>
    <cellStyle name="Total 3 2 3 2 14 3" xfId="45511" xr:uid="{00000000-0005-0000-0000-0000CBB10000}"/>
    <cellStyle name="Total 3 2 3 2 15" xfId="45512" xr:uid="{00000000-0005-0000-0000-0000CCB10000}"/>
    <cellStyle name="Total 3 2 3 2 15 2" xfId="45513" xr:uid="{00000000-0005-0000-0000-0000CDB10000}"/>
    <cellStyle name="Total 3 2 3 2 15 2 2" xfId="45514" xr:uid="{00000000-0005-0000-0000-0000CEB10000}"/>
    <cellStyle name="Total 3 2 3 2 15 3" xfId="45515" xr:uid="{00000000-0005-0000-0000-0000CFB10000}"/>
    <cellStyle name="Total 3 2 3 2 16" xfId="45516" xr:uid="{00000000-0005-0000-0000-0000D0B10000}"/>
    <cellStyle name="Total 3 2 3 2 16 2" xfId="45517" xr:uid="{00000000-0005-0000-0000-0000D1B10000}"/>
    <cellStyle name="Total 3 2 3 2 16 2 2" xfId="45518" xr:uid="{00000000-0005-0000-0000-0000D2B10000}"/>
    <cellStyle name="Total 3 2 3 2 16 3" xfId="45519" xr:uid="{00000000-0005-0000-0000-0000D3B10000}"/>
    <cellStyle name="Total 3 2 3 2 17" xfId="45520" xr:uid="{00000000-0005-0000-0000-0000D4B10000}"/>
    <cellStyle name="Total 3 2 3 2 17 2" xfId="45521" xr:uid="{00000000-0005-0000-0000-0000D5B10000}"/>
    <cellStyle name="Total 3 2 3 2 17 2 2" xfId="45522" xr:uid="{00000000-0005-0000-0000-0000D6B10000}"/>
    <cellStyle name="Total 3 2 3 2 17 3" xfId="45523" xr:uid="{00000000-0005-0000-0000-0000D7B10000}"/>
    <cellStyle name="Total 3 2 3 2 18" xfId="45524" xr:uid="{00000000-0005-0000-0000-0000D8B10000}"/>
    <cellStyle name="Total 3 2 3 2 18 2" xfId="45525" xr:uid="{00000000-0005-0000-0000-0000D9B10000}"/>
    <cellStyle name="Total 3 2 3 2 18 2 2" xfId="45526" xr:uid="{00000000-0005-0000-0000-0000DAB10000}"/>
    <cellStyle name="Total 3 2 3 2 18 3" xfId="45527" xr:uid="{00000000-0005-0000-0000-0000DBB10000}"/>
    <cellStyle name="Total 3 2 3 2 19" xfId="45528" xr:uid="{00000000-0005-0000-0000-0000DCB10000}"/>
    <cellStyle name="Total 3 2 3 2 19 2" xfId="45529" xr:uid="{00000000-0005-0000-0000-0000DDB10000}"/>
    <cellStyle name="Total 3 2 3 2 19 2 2" xfId="45530" xr:uid="{00000000-0005-0000-0000-0000DEB10000}"/>
    <cellStyle name="Total 3 2 3 2 19 3" xfId="45531" xr:uid="{00000000-0005-0000-0000-0000DFB10000}"/>
    <cellStyle name="Total 3 2 3 2 2" xfId="45532" xr:uid="{00000000-0005-0000-0000-0000E0B10000}"/>
    <cellStyle name="Total 3 2 3 2 2 2" xfId="45533" xr:uid="{00000000-0005-0000-0000-0000E1B10000}"/>
    <cellStyle name="Total 3 2 3 2 2 2 2" xfId="45534" xr:uid="{00000000-0005-0000-0000-0000E2B10000}"/>
    <cellStyle name="Total 3 2 3 2 2 3" xfId="45535" xr:uid="{00000000-0005-0000-0000-0000E3B10000}"/>
    <cellStyle name="Total 3 2 3 2 2 4" xfId="45536" xr:uid="{00000000-0005-0000-0000-0000E4B10000}"/>
    <cellStyle name="Total 3 2 3 2 20" xfId="45537" xr:uid="{00000000-0005-0000-0000-0000E5B10000}"/>
    <cellStyle name="Total 3 2 3 2 20 2" xfId="45538" xr:uid="{00000000-0005-0000-0000-0000E6B10000}"/>
    <cellStyle name="Total 3 2 3 2 20 2 2" xfId="45539" xr:uid="{00000000-0005-0000-0000-0000E7B10000}"/>
    <cellStyle name="Total 3 2 3 2 20 3" xfId="45540" xr:uid="{00000000-0005-0000-0000-0000E8B10000}"/>
    <cellStyle name="Total 3 2 3 2 21" xfId="45541" xr:uid="{00000000-0005-0000-0000-0000E9B10000}"/>
    <cellStyle name="Total 3 2 3 2 21 2" xfId="45542" xr:uid="{00000000-0005-0000-0000-0000EAB10000}"/>
    <cellStyle name="Total 3 2 3 2 22" xfId="45543" xr:uid="{00000000-0005-0000-0000-0000EBB10000}"/>
    <cellStyle name="Total 3 2 3 2 23" xfId="45544" xr:uid="{00000000-0005-0000-0000-0000ECB10000}"/>
    <cellStyle name="Total 3 2 3 2 3" xfId="45545" xr:uid="{00000000-0005-0000-0000-0000EDB10000}"/>
    <cellStyle name="Total 3 2 3 2 3 2" xfId="45546" xr:uid="{00000000-0005-0000-0000-0000EEB10000}"/>
    <cellStyle name="Total 3 2 3 2 3 2 2" xfId="45547" xr:uid="{00000000-0005-0000-0000-0000EFB10000}"/>
    <cellStyle name="Total 3 2 3 2 3 3" xfId="45548" xr:uid="{00000000-0005-0000-0000-0000F0B10000}"/>
    <cellStyle name="Total 3 2 3 2 3 4" xfId="45549" xr:uid="{00000000-0005-0000-0000-0000F1B10000}"/>
    <cellStyle name="Total 3 2 3 2 4" xfId="45550" xr:uid="{00000000-0005-0000-0000-0000F2B10000}"/>
    <cellStyle name="Total 3 2 3 2 4 2" xfId="45551" xr:uid="{00000000-0005-0000-0000-0000F3B10000}"/>
    <cellStyle name="Total 3 2 3 2 4 2 2" xfId="45552" xr:uid="{00000000-0005-0000-0000-0000F4B10000}"/>
    <cellStyle name="Total 3 2 3 2 4 3" xfId="45553" xr:uid="{00000000-0005-0000-0000-0000F5B10000}"/>
    <cellStyle name="Total 3 2 3 2 5" xfId="45554" xr:uid="{00000000-0005-0000-0000-0000F6B10000}"/>
    <cellStyle name="Total 3 2 3 2 5 2" xfId="45555" xr:uid="{00000000-0005-0000-0000-0000F7B10000}"/>
    <cellStyle name="Total 3 2 3 2 5 2 2" xfId="45556" xr:uid="{00000000-0005-0000-0000-0000F8B10000}"/>
    <cellStyle name="Total 3 2 3 2 5 3" xfId="45557" xr:uid="{00000000-0005-0000-0000-0000F9B10000}"/>
    <cellStyle name="Total 3 2 3 2 6" xfId="45558" xr:uid="{00000000-0005-0000-0000-0000FAB10000}"/>
    <cellStyle name="Total 3 2 3 2 6 2" xfId="45559" xr:uid="{00000000-0005-0000-0000-0000FBB10000}"/>
    <cellStyle name="Total 3 2 3 2 6 2 2" xfId="45560" xr:uid="{00000000-0005-0000-0000-0000FCB10000}"/>
    <cellStyle name="Total 3 2 3 2 6 3" xfId="45561" xr:uid="{00000000-0005-0000-0000-0000FDB10000}"/>
    <cellStyle name="Total 3 2 3 2 7" xfId="45562" xr:uid="{00000000-0005-0000-0000-0000FEB10000}"/>
    <cellStyle name="Total 3 2 3 2 7 2" xfId="45563" xr:uid="{00000000-0005-0000-0000-0000FFB10000}"/>
    <cellStyle name="Total 3 2 3 2 7 2 2" xfId="45564" xr:uid="{00000000-0005-0000-0000-000000B20000}"/>
    <cellStyle name="Total 3 2 3 2 7 3" xfId="45565" xr:uid="{00000000-0005-0000-0000-000001B20000}"/>
    <cellStyle name="Total 3 2 3 2 8" xfId="45566" xr:uid="{00000000-0005-0000-0000-000002B20000}"/>
    <cellStyle name="Total 3 2 3 2 8 2" xfId="45567" xr:uid="{00000000-0005-0000-0000-000003B20000}"/>
    <cellStyle name="Total 3 2 3 2 8 2 2" xfId="45568" xr:uid="{00000000-0005-0000-0000-000004B20000}"/>
    <cellStyle name="Total 3 2 3 2 8 3" xfId="45569" xr:uid="{00000000-0005-0000-0000-000005B20000}"/>
    <cellStyle name="Total 3 2 3 2 9" xfId="45570" xr:uid="{00000000-0005-0000-0000-000006B20000}"/>
    <cellStyle name="Total 3 2 3 2 9 2" xfId="45571" xr:uid="{00000000-0005-0000-0000-000007B20000}"/>
    <cellStyle name="Total 3 2 3 2 9 2 2" xfId="45572" xr:uid="{00000000-0005-0000-0000-000008B20000}"/>
    <cellStyle name="Total 3 2 3 2 9 3" xfId="45573" xr:uid="{00000000-0005-0000-0000-000009B20000}"/>
    <cellStyle name="Total 3 2 3 20" xfId="45574" xr:uid="{00000000-0005-0000-0000-00000AB20000}"/>
    <cellStyle name="Total 3 2 3 3" xfId="45575" xr:uid="{00000000-0005-0000-0000-00000BB20000}"/>
    <cellStyle name="Total 3 2 3 3 2" xfId="45576" xr:uid="{00000000-0005-0000-0000-00000CB20000}"/>
    <cellStyle name="Total 3 2 3 3 2 2" xfId="45577" xr:uid="{00000000-0005-0000-0000-00000DB20000}"/>
    <cellStyle name="Total 3 2 3 3 3" xfId="45578" xr:uid="{00000000-0005-0000-0000-00000EB20000}"/>
    <cellStyle name="Total 3 2 3 3 4" xfId="45579" xr:uid="{00000000-0005-0000-0000-00000FB20000}"/>
    <cellStyle name="Total 3 2 3 4" xfId="45580" xr:uid="{00000000-0005-0000-0000-000010B20000}"/>
    <cellStyle name="Total 3 2 3 4 2" xfId="45581" xr:uid="{00000000-0005-0000-0000-000011B20000}"/>
    <cellStyle name="Total 3 2 3 4 2 2" xfId="45582" xr:uid="{00000000-0005-0000-0000-000012B20000}"/>
    <cellStyle name="Total 3 2 3 4 3" xfId="45583" xr:uid="{00000000-0005-0000-0000-000013B20000}"/>
    <cellStyle name="Total 3 2 3 4 4" xfId="45584" xr:uid="{00000000-0005-0000-0000-000014B20000}"/>
    <cellStyle name="Total 3 2 3 5" xfId="45585" xr:uid="{00000000-0005-0000-0000-000015B20000}"/>
    <cellStyle name="Total 3 2 3 5 2" xfId="45586" xr:uid="{00000000-0005-0000-0000-000016B20000}"/>
    <cellStyle name="Total 3 2 3 5 2 2" xfId="45587" xr:uid="{00000000-0005-0000-0000-000017B20000}"/>
    <cellStyle name="Total 3 2 3 5 3" xfId="45588" xr:uid="{00000000-0005-0000-0000-000018B20000}"/>
    <cellStyle name="Total 3 2 3 6" xfId="45589" xr:uid="{00000000-0005-0000-0000-000019B20000}"/>
    <cellStyle name="Total 3 2 3 6 2" xfId="45590" xr:uid="{00000000-0005-0000-0000-00001AB20000}"/>
    <cellStyle name="Total 3 2 3 6 2 2" xfId="45591" xr:uid="{00000000-0005-0000-0000-00001BB20000}"/>
    <cellStyle name="Total 3 2 3 6 3" xfId="45592" xr:uid="{00000000-0005-0000-0000-00001CB20000}"/>
    <cellStyle name="Total 3 2 3 7" xfId="45593" xr:uid="{00000000-0005-0000-0000-00001DB20000}"/>
    <cellStyle name="Total 3 2 3 7 2" xfId="45594" xr:uid="{00000000-0005-0000-0000-00001EB20000}"/>
    <cellStyle name="Total 3 2 3 7 2 2" xfId="45595" xr:uid="{00000000-0005-0000-0000-00001FB20000}"/>
    <cellStyle name="Total 3 2 3 7 3" xfId="45596" xr:uid="{00000000-0005-0000-0000-000020B20000}"/>
    <cellStyle name="Total 3 2 3 8" xfId="45597" xr:uid="{00000000-0005-0000-0000-000021B20000}"/>
    <cellStyle name="Total 3 2 3 8 2" xfId="45598" xr:uid="{00000000-0005-0000-0000-000022B20000}"/>
    <cellStyle name="Total 3 2 3 8 2 2" xfId="45599" xr:uid="{00000000-0005-0000-0000-000023B20000}"/>
    <cellStyle name="Total 3 2 3 8 3" xfId="45600" xr:uid="{00000000-0005-0000-0000-000024B20000}"/>
    <cellStyle name="Total 3 2 3 9" xfId="45601" xr:uid="{00000000-0005-0000-0000-000025B20000}"/>
    <cellStyle name="Total 3 2 3 9 2" xfId="45602" xr:uid="{00000000-0005-0000-0000-000026B20000}"/>
    <cellStyle name="Total 3 2 3 9 2 2" xfId="45603" xr:uid="{00000000-0005-0000-0000-000027B20000}"/>
    <cellStyle name="Total 3 2 3 9 3" xfId="45604" xr:uid="{00000000-0005-0000-0000-000028B20000}"/>
    <cellStyle name="Total 3 2 4" xfId="45605" xr:uid="{00000000-0005-0000-0000-000029B20000}"/>
    <cellStyle name="Total 3 2 4 10" xfId="45606" xr:uid="{00000000-0005-0000-0000-00002AB20000}"/>
    <cellStyle name="Total 3 2 4 10 2" xfId="45607" xr:uid="{00000000-0005-0000-0000-00002BB20000}"/>
    <cellStyle name="Total 3 2 4 10 2 2" xfId="45608" xr:uid="{00000000-0005-0000-0000-00002CB20000}"/>
    <cellStyle name="Total 3 2 4 10 3" xfId="45609" xr:uid="{00000000-0005-0000-0000-00002DB20000}"/>
    <cellStyle name="Total 3 2 4 11" xfId="45610" xr:uid="{00000000-0005-0000-0000-00002EB20000}"/>
    <cellStyle name="Total 3 2 4 11 2" xfId="45611" xr:uid="{00000000-0005-0000-0000-00002FB20000}"/>
    <cellStyle name="Total 3 2 4 11 2 2" xfId="45612" xr:uid="{00000000-0005-0000-0000-000030B20000}"/>
    <cellStyle name="Total 3 2 4 11 3" xfId="45613" xr:uid="{00000000-0005-0000-0000-000031B20000}"/>
    <cellStyle name="Total 3 2 4 12" xfId="45614" xr:uid="{00000000-0005-0000-0000-000032B20000}"/>
    <cellStyle name="Total 3 2 4 12 2" xfId="45615" xr:uid="{00000000-0005-0000-0000-000033B20000}"/>
    <cellStyle name="Total 3 2 4 12 2 2" xfId="45616" xr:uid="{00000000-0005-0000-0000-000034B20000}"/>
    <cellStyle name="Total 3 2 4 12 3" xfId="45617" xr:uid="{00000000-0005-0000-0000-000035B20000}"/>
    <cellStyle name="Total 3 2 4 13" xfId="45618" xr:uid="{00000000-0005-0000-0000-000036B20000}"/>
    <cellStyle name="Total 3 2 4 13 2" xfId="45619" xr:uid="{00000000-0005-0000-0000-000037B20000}"/>
    <cellStyle name="Total 3 2 4 13 2 2" xfId="45620" xr:uid="{00000000-0005-0000-0000-000038B20000}"/>
    <cellStyle name="Total 3 2 4 13 3" xfId="45621" xr:uid="{00000000-0005-0000-0000-000039B20000}"/>
    <cellStyle name="Total 3 2 4 14" xfId="45622" xr:uid="{00000000-0005-0000-0000-00003AB20000}"/>
    <cellStyle name="Total 3 2 4 14 2" xfId="45623" xr:uid="{00000000-0005-0000-0000-00003BB20000}"/>
    <cellStyle name="Total 3 2 4 14 2 2" xfId="45624" xr:uid="{00000000-0005-0000-0000-00003CB20000}"/>
    <cellStyle name="Total 3 2 4 14 3" xfId="45625" xr:uid="{00000000-0005-0000-0000-00003DB20000}"/>
    <cellStyle name="Total 3 2 4 15" xfId="45626" xr:uid="{00000000-0005-0000-0000-00003EB20000}"/>
    <cellStyle name="Total 3 2 4 15 2" xfId="45627" xr:uid="{00000000-0005-0000-0000-00003FB20000}"/>
    <cellStyle name="Total 3 2 4 15 2 2" xfId="45628" xr:uid="{00000000-0005-0000-0000-000040B20000}"/>
    <cellStyle name="Total 3 2 4 15 3" xfId="45629" xr:uid="{00000000-0005-0000-0000-000041B20000}"/>
    <cellStyle name="Total 3 2 4 16" xfId="45630" xr:uid="{00000000-0005-0000-0000-000042B20000}"/>
    <cellStyle name="Total 3 2 4 16 2" xfId="45631" xr:uid="{00000000-0005-0000-0000-000043B20000}"/>
    <cellStyle name="Total 3 2 4 16 2 2" xfId="45632" xr:uid="{00000000-0005-0000-0000-000044B20000}"/>
    <cellStyle name="Total 3 2 4 16 3" xfId="45633" xr:uid="{00000000-0005-0000-0000-000045B20000}"/>
    <cellStyle name="Total 3 2 4 17" xfId="45634" xr:uid="{00000000-0005-0000-0000-000046B20000}"/>
    <cellStyle name="Total 3 2 4 17 2" xfId="45635" xr:uid="{00000000-0005-0000-0000-000047B20000}"/>
    <cellStyle name="Total 3 2 4 17 2 2" xfId="45636" xr:uid="{00000000-0005-0000-0000-000048B20000}"/>
    <cellStyle name="Total 3 2 4 17 3" xfId="45637" xr:uid="{00000000-0005-0000-0000-000049B20000}"/>
    <cellStyle name="Total 3 2 4 18" xfId="45638" xr:uid="{00000000-0005-0000-0000-00004AB20000}"/>
    <cellStyle name="Total 3 2 4 18 2" xfId="45639" xr:uid="{00000000-0005-0000-0000-00004BB20000}"/>
    <cellStyle name="Total 3 2 4 18 2 2" xfId="45640" xr:uid="{00000000-0005-0000-0000-00004CB20000}"/>
    <cellStyle name="Total 3 2 4 18 3" xfId="45641" xr:uid="{00000000-0005-0000-0000-00004DB20000}"/>
    <cellStyle name="Total 3 2 4 19" xfId="45642" xr:uid="{00000000-0005-0000-0000-00004EB20000}"/>
    <cellStyle name="Total 3 2 4 19 2" xfId="45643" xr:uid="{00000000-0005-0000-0000-00004FB20000}"/>
    <cellStyle name="Total 3 2 4 19 2 2" xfId="45644" xr:uid="{00000000-0005-0000-0000-000050B20000}"/>
    <cellStyle name="Total 3 2 4 19 3" xfId="45645" xr:uid="{00000000-0005-0000-0000-000051B20000}"/>
    <cellStyle name="Total 3 2 4 2" xfId="45646" xr:uid="{00000000-0005-0000-0000-000052B20000}"/>
    <cellStyle name="Total 3 2 4 2 10" xfId="45647" xr:uid="{00000000-0005-0000-0000-000053B20000}"/>
    <cellStyle name="Total 3 2 4 2 10 2" xfId="45648" xr:uid="{00000000-0005-0000-0000-000054B20000}"/>
    <cellStyle name="Total 3 2 4 2 10 2 2" xfId="45649" xr:uid="{00000000-0005-0000-0000-000055B20000}"/>
    <cellStyle name="Total 3 2 4 2 10 3" xfId="45650" xr:uid="{00000000-0005-0000-0000-000056B20000}"/>
    <cellStyle name="Total 3 2 4 2 11" xfId="45651" xr:uid="{00000000-0005-0000-0000-000057B20000}"/>
    <cellStyle name="Total 3 2 4 2 11 2" xfId="45652" xr:uid="{00000000-0005-0000-0000-000058B20000}"/>
    <cellStyle name="Total 3 2 4 2 11 2 2" xfId="45653" xr:uid="{00000000-0005-0000-0000-000059B20000}"/>
    <cellStyle name="Total 3 2 4 2 11 3" xfId="45654" xr:uid="{00000000-0005-0000-0000-00005AB20000}"/>
    <cellStyle name="Total 3 2 4 2 12" xfId="45655" xr:uid="{00000000-0005-0000-0000-00005BB20000}"/>
    <cellStyle name="Total 3 2 4 2 12 2" xfId="45656" xr:uid="{00000000-0005-0000-0000-00005CB20000}"/>
    <cellStyle name="Total 3 2 4 2 12 2 2" xfId="45657" xr:uid="{00000000-0005-0000-0000-00005DB20000}"/>
    <cellStyle name="Total 3 2 4 2 12 3" xfId="45658" xr:uid="{00000000-0005-0000-0000-00005EB20000}"/>
    <cellStyle name="Total 3 2 4 2 13" xfId="45659" xr:uid="{00000000-0005-0000-0000-00005FB20000}"/>
    <cellStyle name="Total 3 2 4 2 13 2" xfId="45660" xr:uid="{00000000-0005-0000-0000-000060B20000}"/>
    <cellStyle name="Total 3 2 4 2 13 2 2" xfId="45661" xr:uid="{00000000-0005-0000-0000-000061B20000}"/>
    <cellStyle name="Total 3 2 4 2 13 3" xfId="45662" xr:uid="{00000000-0005-0000-0000-000062B20000}"/>
    <cellStyle name="Total 3 2 4 2 14" xfId="45663" xr:uid="{00000000-0005-0000-0000-000063B20000}"/>
    <cellStyle name="Total 3 2 4 2 14 2" xfId="45664" xr:uid="{00000000-0005-0000-0000-000064B20000}"/>
    <cellStyle name="Total 3 2 4 2 14 2 2" xfId="45665" xr:uid="{00000000-0005-0000-0000-000065B20000}"/>
    <cellStyle name="Total 3 2 4 2 14 3" xfId="45666" xr:uid="{00000000-0005-0000-0000-000066B20000}"/>
    <cellStyle name="Total 3 2 4 2 15" xfId="45667" xr:uid="{00000000-0005-0000-0000-000067B20000}"/>
    <cellStyle name="Total 3 2 4 2 15 2" xfId="45668" xr:uid="{00000000-0005-0000-0000-000068B20000}"/>
    <cellStyle name="Total 3 2 4 2 15 2 2" xfId="45669" xr:uid="{00000000-0005-0000-0000-000069B20000}"/>
    <cellStyle name="Total 3 2 4 2 15 3" xfId="45670" xr:uid="{00000000-0005-0000-0000-00006AB20000}"/>
    <cellStyle name="Total 3 2 4 2 16" xfId="45671" xr:uid="{00000000-0005-0000-0000-00006BB20000}"/>
    <cellStyle name="Total 3 2 4 2 16 2" xfId="45672" xr:uid="{00000000-0005-0000-0000-00006CB20000}"/>
    <cellStyle name="Total 3 2 4 2 16 2 2" xfId="45673" xr:uid="{00000000-0005-0000-0000-00006DB20000}"/>
    <cellStyle name="Total 3 2 4 2 16 3" xfId="45674" xr:uid="{00000000-0005-0000-0000-00006EB20000}"/>
    <cellStyle name="Total 3 2 4 2 17" xfId="45675" xr:uid="{00000000-0005-0000-0000-00006FB20000}"/>
    <cellStyle name="Total 3 2 4 2 17 2" xfId="45676" xr:uid="{00000000-0005-0000-0000-000070B20000}"/>
    <cellStyle name="Total 3 2 4 2 17 2 2" xfId="45677" xr:uid="{00000000-0005-0000-0000-000071B20000}"/>
    <cellStyle name="Total 3 2 4 2 17 3" xfId="45678" xr:uid="{00000000-0005-0000-0000-000072B20000}"/>
    <cellStyle name="Total 3 2 4 2 18" xfId="45679" xr:uid="{00000000-0005-0000-0000-000073B20000}"/>
    <cellStyle name="Total 3 2 4 2 18 2" xfId="45680" xr:uid="{00000000-0005-0000-0000-000074B20000}"/>
    <cellStyle name="Total 3 2 4 2 18 2 2" xfId="45681" xr:uid="{00000000-0005-0000-0000-000075B20000}"/>
    <cellStyle name="Total 3 2 4 2 18 3" xfId="45682" xr:uid="{00000000-0005-0000-0000-000076B20000}"/>
    <cellStyle name="Total 3 2 4 2 19" xfId="45683" xr:uid="{00000000-0005-0000-0000-000077B20000}"/>
    <cellStyle name="Total 3 2 4 2 19 2" xfId="45684" xr:uid="{00000000-0005-0000-0000-000078B20000}"/>
    <cellStyle name="Total 3 2 4 2 19 2 2" xfId="45685" xr:uid="{00000000-0005-0000-0000-000079B20000}"/>
    <cellStyle name="Total 3 2 4 2 19 3" xfId="45686" xr:uid="{00000000-0005-0000-0000-00007AB20000}"/>
    <cellStyle name="Total 3 2 4 2 2" xfId="45687" xr:uid="{00000000-0005-0000-0000-00007BB20000}"/>
    <cellStyle name="Total 3 2 4 2 2 2" xfId="45688" xr:uid="{00000000-0005-0000-0000-00007CB20000}"/>
    <cellStyle name="Total 3 2 4 2 2 2 2" xfId="45689" xr:uid="{00000000-0005-0000-0000-00007DB20000}"/>
    <cellStyle name="Total 3 2 4 2 2 3" xfId="45690" xr:uid="{00000000-0005-0000-0000-00007EB20000}"/>
    <cellStyle name="Total 3 2 4 2 2 4" xfId="45691" xr:uid="{00000000-0005-0000-0000-00007FB20000}"/>
    <cellStyle name="Total 3 2 4 2 20" xfId="45692" xr:uid="{00000000-0005-0000-0000-000080B20000}"/>
    <cellStyle name="Total 3 2 4 2 20 2" xfId="45693" xr:uid="{00000000-0005-0000-0000-000081B20000}"/>
    <cellStyle name="Total 3 2 4 2 20 2 2" xfId="45694" xr:uid="{00000000-0005-0000-0000-000082B20000}"/>
    <cellStyle name="Total 3 2 4 2 20 3" xfId="45695" xr:uid="{00000000-0005-0000-0000-000083B20000}"/>
    <cellStyle name="Total 3 2 4 2 21" xfId="45696" xr:uid="{00000000-0005-0000-0000-000084B20000}"/>
    <cellStyle name="Total 3 2 4 2 21 2" xfId="45697" xr:uid="{00000000-0005-0000-0000-000085B20000}"/>
    <cellStyle name="Total 3 2 4 2 22" xfId="45698" xr:uid="{00000000-0005-0000-0000-000086B20000}"/>
    <cellStyle name="Total 3 2 4 2 23" xfId="45699" xr:uid="{00000000-0005-0000-0000-000087B20000}"/>
    <cellStyle name="Total 3 2 4 2 3" xfId="45700" xr:uid="{00000000-0005-0000-0000-000088B20000}"/>
    <cellStyle name="Total 3 2 4 2 3 2" xfId="45701" xr:uid="{00000000-0005-0000-0000-000089B20000}"/>
    <cellStyle name="Total 3 2 4 2 3 2 2" xfId="45702" xr:uid="{00000000-0005-0000-0000-00008AB20000}"/>
    <cellStyle name="Total 3 2 4 2 3 3" xfId="45703" xr:uid="{00000000-0005-0000-0000-00008BB20000}"/>
    <cellStyle name="Total 3 2 4 2 4" xfId="45704" xr:uid="{00000000-0005-0000-0000-00008CB20000}"/>
    <cellStyle name="Total 3 2 4 2 4 2" xfId="45705" xr:uid="{00000000-0005-0000-0000-00008DB20000}"/>
    <cellStyle name="Total 3 2 4 2 4 2 2" xfId="45706" xr:uid="{00000000-0005-0000-0000-00008EB20000}"/>
    <cellStyle name="Total 3 2 4 2 4 3" xfId="45707" xr:uid="{00000000-0005-0000-0000-00008FB20000}"/>
    <cellStyle name="Total 3 2 4 2 5" xfId="45708" xr:uid="{00000000-0005-0000-0000-000090B20000}"/>
    <cellStyle name="Total 3 2 4 2 5 2" xfId="45709" xr:uid="{00000000-0005-0000-0000-000091B20000}"/>
    <cellStyle name="Total 3 2 4 2 5 2 2" xfId="45710" xr:uid="{00000000-0005-0000-0000-000092B20000}"/>
    <cellStyle name="Total 3 2 4 2 5 3" xfId="45711" xr:uid="{00000000-0005-0000-0000-000093B20000}"/>
    <cellStyle name="Total 3 2 4 2 6" xfId="45712" xr:uid="{00000000-0005-0000-0000-000094B20000}"/>
    <cellStyle name="Total 3 2 4 2 6 2" xfId="45713" xr:uid="{00000000-0005-0000-0000-000095B20000}"/>
    <cellStyle name="Total 3 2 4 2 6 2 2" xfId="45714" xr:uid="{00000000-0005-0000-0000-000096B20000}"/>
    <cellStyle name="Total 3 2 4 2 6 3" xfId="45715" xr:uid="{00000000-0005-0000-0000-000097B20000}"/>
    <cellStyle name="Total 3 2 4 2 7" xfId="45716" xr:uid="{00000000-0005-0000-0000-000098B20000}"/>
    <cellStyle name="Total 3 2 4 2 7 2" xfId="45717" xr:uid="{00000000-0005-0000-0000-000099B20000}"/>
    <cellStyle name="Total 3 2 4 2 7 2 2" xfId="45718" xr:uid="{00000000-0005-0000-0000-00009AB20000}"/>
    <cellStyle name="Total 3 2 4 2 7 3" xfId="45719" xr:uid="{00000000-0005-0000-0000-00009BB20000}"/>
    <cellStyle name="Total 3 2 4 2 8" xfId="45720" xr:uid="{00000000-0005-0000-0000-00009CB20000}"/>
    <cellStyle name="Total 3 2 4 2 8 2" xfId="45721" xr:uid="{00000000-0005-0000-0000-00009DB20000}"/>
    <cellStyle name="Total 3 2 4 2 8 2 2" xfId="45722" xr:uid="{00000000-0005-0000-0000-00009EB20000}"/>
    <cellStyle name="Total 3 2 4 2 8 3" xfId="45723" xr:uid="{00000000-0005-0000-0000-00009FB20000}"/>
    <cellStyle name="Total 3 2 4 2 9" xfId="45724" xr:uid="{00000000-0005-0000-0000-0000A0B20000}"/>
    <cellStyle name="Total 3 2 4 2 9 2" xfId="45725" xr:uid="{00000000-0005-0000-0000-0000A1B20000}"/>
    <cellStyle name="Total 3 2 4 2 9 2 2" xfId="45726" xr:uid="{00000000-0005-0000-0000-0000A2B20000}"/>
    <cellStyle name="Total 3 2 4 2 9 3" xfId="45727" xr:uid="{00000000-0005-0000-0000-0000A3B20000}"/>
    <cellStyle name="Total 3 2 4 20" xfId="45728" xr:uid="{00000000-0005-0000-0000-0000A4B20000}"/>
    <cellStyle name="Total 3 2 4 20 2" xfId="45729" xr:uid="{00000000-0005-0000-0000-0000A5B20000}"/>
    <cellStyle name="Total 3 2 4 20 2 2" xfId="45730" xr:uid="{00000000-0005-0000-0000-0000A6B20000}"/>
    <cellStyle name="Total 3 2 4 20 3" xfId="45731" xr:uid="{00000000-0005-0000-0000-0000A7B20000}"/>
    <cellStyle name="Total 3 2 4 21" xfId="45732" xr:uid="{00000000-0005-0000-0000-0000A8B20000}"/>
    <cellStyle name="Total 3 2 4 21 2" xfId="45733" xr:uid="{00000000-0005-0000-0000-0000A9B20000}"/>
    <cellStyle name="Total 3 2 4 21 2 2" xfId="45734" xr:uid="{00000000-0005-0000-0000-0000AAB20000}"/>
    <cellStyle name="Total 3 2 4 21 3" xfId="45735" xr:uid="{00000000-0005-0000-0000-0000ABB20000}"/>
    <cellStyle name="Total 3 2 4 22" xfId="45736" xr:uid="{00000000-0005-0000-0000-0000ACB20000}"/>
    <cellStyle name="Total 3 2 4 22 2" xfId="45737" xr:uid="{00000000-0005-0000-0000-0000ADB20000}"/>
    <cellStyle name="Total 3 2 4 23" xfId="45738" xr:uid="{00000000-0005-0000-0000-0000AEB20000}"/>
    <cellStyle name="Total 3 2 4 24" xfId="45739" xr:uid="{00000000-0005-0000-0000-0000AFB20000}"/>
    <cellStyle name="Total 3 2 4 3" xfId="45740" xr:uid="{00000000-0005-0000-0000-0000B0B20000}"/>
    <cellStyle name="Total 3 2 4 3 2" xfId="45741" xr:uid="{00000000-0005-0000-0000-0000B1B20000}"/>
    <cellStyle name="Total 3 2 4 3 2 2" xfId="45742" xr:uid="{00000000-0005-0000-0000-0000B2B20000}"/>
    <cellStyle name="Total 3 2 4 3 3" xfId="45743" xr:uid="{00000000-0005-0000-0000-0000B3B20000}"/>
    <cellStyle name="Total 3 2 4 3 4" xfId="45744" xr:uid="{00000000-0005-0000-0000-0000B4B20000}"/>
    <cellStyle name="Total 3 2 4 4" xfId="45745" xr:uid="{00000000-0005-0000-0000-0000B5B20000}"/>
    <cellStyle name="Total 3 2 4 4 2" xfId="45746" xr:uid="{00000000-0005-0000-0000-0000B6B20000}"/>
    <cellStyle name="Total 3 2 4 4 2 2" xfId="45747" xr:uid="{00000000-0005-0000-0000-0000B7B20000}"/>
    <cellStyle name="Total 3 2 4 4 3" xfId="45748" xr:uid="{00000000-0005-0000-0000-0000B8B20000}"/>
    <cellStyle name="Total 3 2 4 4 4" xfId="45749" xr:uid="{00000000-0005-0000-0000-0000B9B20000}"/>
    <cellStyle name="Total 3 2 4 5" xfId="45750" xr:uid="{00000000-0005-0000-0000-0000BAB20000}"/>
    <cellStyle name="Total 3 2 4 5 2" xfId="45751" xr:uid="{00000000-0005-0000-0000-0000BBB20000}"/>
    <cellStyle name="Total 3 2 4 5 2 2" xfId="45752" xr:uid="{00000000-0005-0000-0000-0000BCB20000}"/>
    <cellStyle name="Total 3 2 4 5 3" xfId="45753" xr:uid="{00000000-0005-0000-0000-0000BDB20000}"/>
    <cellStyle name="Total 3 2 4 6" xfId="45754" xr:uid="{00000000-0005-0000-0000-0000BEB20000}"/>
    <cellStyle name="Total 3 2 4 6 2" xfId="45755" xr:uid="{00000000-0005-0000-0000-0000BFB20000}"/>
    <cellStyle name="Total 3 2 4 6 2 2" xfId="45756" xr:uid="{00000000-0005-0000-0000-0000C0B20000}"/>
    <cellStyle name="Total 3 2 4 6 3" xfId="45757" xr:uid="{00000000-0005-0000-0000-0000C1B20000}"/>
    <cellStyle name="Total 3 2 4 7" xfId="45758" xr:uid="{00000000-0005-0000-0000-0000C2B20000}"/>
    <cellStyle name="Total 3 2 4 7 2" xfId="45759" xr:uid="{00000000-0005-0000-0000-0000C3B20000}"/>
    <cellStyle name="Total 3 2 4 7 2 2" xfId="45760" xr:uid="{00000000-0005-0000-0000-0000C4B20000}"/>
    <cellStyle name="Total 3 2 4 7 3" xfId="45761" xr:uid="{00000000-0005-0000-0000-0000C5B20000}"/>
    <cellStyle name="Total 3 2 4 8" xfId="45762" xr:uid="{00000000-0005-0000-0000-0000C6B20000}"/>
    <cellStyle name="Total 3 2 4 8 2" xfId="45763" xr:uid="{00000000-0005-0000-0000-0000C7B20000}"/>
    <cellStyle name="Total 3 2 4 8 2 2" xfId="45764" xr:uid="{00000000-0005-0000-0000-0000C8B20000}"/>
    <cellStyle name="Total 3 2 4 8 3" xfId="45765" xr:uid="{00000000-0005-0000-0000-0000C9B20000}"/>
    <cellStyle name="Total 3 2 4 9" xfId="45766" xr:uid="{00000000-0005-0000-0000-0000CAB20000}"/>
    <cellStyle name="Total 3 2 4 9 2" xfId="45767" xr:uid="{00000000-0005-0000-0000-0000CBB20000}"/>
    <cellStyle name="Total 3 2 4 9 2 2" xfId="45768" xr:uid="{00000000-0005-0000-0000-0000CCB20000}"/>
    <cellStyle name="Total 3 2 4 9 3" xfId="45769" xr:uid="{00000000-0005-0000-0000-0000CDB20000}"/>
    <cellStyle name="Total 3 2 5" xfId="45770" xr:uid="{00000000-0005-0000-0000-0000CEB20000}"/>
    <cellStyle name="Total 3 2 5 10" xfId="45771" xr:uid="{00000000-0005-0000-0000-0000CFB20000}"/>
    <cellStyle name="Total 3 2 5 10 2" xfId="45772" xr:uid="{00000000-0005-0000-0000-0000D0B20000}"/>
    <cellStyle name="Total 3 2 5 10 2 2" xfId="45773" xr:uid="{00000000-0005-0000-0000-0000D1B20000}"/>
    <cellStyle name="Total 3 2 5 10 3" xfId="45774" xr:uid="{00000000-0005-0000-0000-0000D2B20000}"/>
    <cellStyle name="Total 3 2 5 11" xfId="45775" xr:uid="{00000000-0005-0000-0000-0000D3B20000}"/>
    <cellStyle name="Total 3 2 5 11 2" xfId="45776" xr:uid="{00000000-0005-0000-0000-0000D4B20000}"/>
    <cellStyle name="Total 3 2 5 11 2 2" xfId="45777" xr:uid="{00000000-0005-0000-0000-0000D5B20000}"/>
    <cellStyle name="Total 3 2 5 11 3" xfId="45778" xr:uid="{00000000-0005-0000-0000-0000D6B20000}"/>
    <cellStyle name="Total 3 2 5 12" xfId="45779" xr:uid="{00000000-0005-0000-0000-0000D7B20000}"/>
    <cellStyle name="Total 3 2 5 12 2" xfId="45780" xr:uid="{00000000-0005-0000-0000-0000D8B20000}"/>
    <cellStyle name="Total 3 2 5 12 2 2" xfId="45781" xr:uid="{00000000-0005-0000-0000-0000D9B20000}"/>
    <cellStyle name="Total 3 2 5 12 3" xfId="45782" xr:uid="{00000000-0005-0000-0000-0000DAB20000}"/>
    <cellStyle name="Total 3 2 5 13" xfId="45783" xr:uid="{00000000-0005-0000-0000-0000DBB20000}"/>
    <cellStyle name="Total 3 2 5 13 2" xfId="45784" xr:uid="{00000000-0005-0000-0000-0000DCB20000}"/>
    <cellStyle name="Total 3 2 5 13 2 2" xfId="45785" xr:uid="{00000000-0005-0000-0000-0000DDB20000}"/>
    <cellStyle name="Total 3 2 5 13 3" xfId="45786" xr:uid="{00000000-0005-0000-0000-0000DEB20000}"/>
    <cellStyle name="Total 3 2 5 14" xfId="45787" xr:uid="{00000000-0005-0000-0000-0000DFB20000}"/>
    <cellStyle name="Total 3 2 5 14 2" xfId="45788" xr:uid="{00000000-0005-0000-0000-0000E0B20000}"/>
    <cellStyle name="Total 3 2 5 14 2 2" xfId="45789" xr:uid="{00000000-0005-0000-0000-0000E1B20000}"/>
    <cellStyle name="Total 3 2 5 14 3" xfId="45790" xr:uid="{00000000-0005-0000-0000-0000E2B20000}"/>
    <cellStyle name="Total 3 2 5 15" xfId="45791" xr:uid="{00000000-0005-0000-0000-0000E3B20000}"/>
    <cellStyle name="Total 3 2 5 15 2" xfId="45792" xr:uid="{00000000-0005-0000-0000-0000E4B20000}"/>
    <cellStyle name="Total 3 2 5 15 2 2" xfId="45793" xr:uid="{00000000-0005-0000-0000-0000E5B20000}"/>
    <cellStyle name="Total 3 2 5 15 3" xfId="45794" xr:uid="{00000000-0005-0000-0000-0000E6B20000}"/>
    <cellStyle name="Total 3 2 5 16" xfId="45795" xr:uid="{00000000-0005-0000-0000-0000E7B20000}"/>
    <cellStyle name="Total 3 2 5 16 2" xfId="45796" xr:uid="{00000000-0005-0000-0000-0000E8B20000}"/>
    <cellStyle name="Total 3 2 5 16 2 2" xfId="45797" xr:uid="{00000000-0005-0000-0000-0000E9B20000}"/>
    <cellStyle name="Total 3 2 5 16 3" xfId="45798" xr:uid="{00000000-0005-0000-0000-0000EAB20000}"/>
    <cellStyle name="Total 3 2 5 17" xfId="45799" xr:uid="{00000000-0005-0000-0000-0000EBB20000}"/>
    <cellStyle name="Total 3 2 5 17 2" xfId="45800" xr:uid="{00000000-0005-0000-0000-0000ECB20000}"/>
    <cellStyle name="Total 3 2 5 17 2 2" xfId="45801" xr:uid="{00000000-0005-0000-0000-0000EDB20000}"/>
    <cellStyle name="Total 3 2 5 17 3" xfId="45802" xr:uid="{00000000-0005-0000-0000-0000EEB20000}"/>
    <cellStyle name="Total 3 2 5 18" xfId="45803" xr:uid="{00000000-0005-0000-0000-0000EFB20000}"/>
    <cellStyle name="Total 3 2 5 18 2" xfId="45804" xr:uid="{00000000-0005-0000-0000-0000F0B20000}"/>
    <cellStyle name="Total 3 2 5 18 2 2" xfId="45805" xr:uid="{00000000-0005-0000-0000-0000F1B20000}"/>
    <cellStyle name="Total 3 2 5 18 3" xfId="45806" xr:uid="{00000000-0005-0000-0000-0000F2B20000}"/>
    <cellStyle name="Total 3 2 5 19" xfId="45807" xr:uid="{00000000-0005-0000-0000-0000F3B20000}"/>
    <cellStyle name="Total 3 2 5 19 2" xfId="45808" xr:uid="{00000000-0005-0000-0000-0000F4B20000}"/>
    <cellStyle name="Total 3 2 5 19 2 2" xfId="45809" xr:uid="{00000000-0005-0000-0000-0000F5B20000}"/>
    <cellStyle name="Total 3 2 5 19 3" xfId="45810" xr:uid="{00000000-0005-0000-0000-0000F6B20000}"/>
    <cellStyle name="Total 3 2 5 2" xfId="45811" xr:uid="{00000000-0005-0000-0000-0000F7B20000}"/>
    <cellStyle name="Total 3 2 5 2 2" xfId="45812" xr:uid="{00000000-0005-0000-0000-0000F8B20000}"/>
    <cellStyle name="Total 3 2 5 2 2 2" xfId="45813" xr:uid="{00000000-0005-0000-0000-0000F9B20000}"/>
    <cellStyle name="Total 3 2 5 2 3" xfId="45814" xr:uid="{00000000-0005-0000-0000-0000FAB20000}"/>
    <cellStyle name="Total 3 2 5 2 4" xfId="45815" xr:uid="{00000000-0005-0000-0000-0000FBB20000}"/>
    <cellStyle name="Total 3 2 5 20" xfId="45816" xr:uid="{00000000-0005-0000-0000-0000FCB20000}"/>
    <cellStyle name="Total 3 2 5 20 2" xfId="45817" xr:uid="{00000000-0005-0000-0000-0000FDB20000}"/>
    <cellStyle name="Total 3 2 5 20 2 2" xfId="45818" xr:uid="{00000000-0005-0000-0000-0000FEB20000}"/>
    <cellStyle name="Total 3 2 5 20 3" xfId="45819" xr:uid="{00000000-0005-0000-0000-0000FFB20000}"/>
    <cellStyle name="Total 3 2 5 21" xfId="45820" xr:uid="{00000000-0005-0000-0000-000000B30000}"/>
    <cellStyle name="Total 3 2 5 21 2" xfId="45821" xr:uid="{00000000-0005-0000-0000-000001B30000}"/>
    <cellStyle name="Total 3 2 5 22" xfId="45822" xr:uid="{00000000-0005-0000-0000-000002B30000}"/>
    <cellStyle name="Total 3 2 5 23" xfId="45823" xr:uid="{00000000-0005-0000-0000-000003B30000}"/>
    <cellStyle name="Total 3 2 5 3" xfId="45824" xr:uid="{00000000-0005-0000-0000-000004B30000}"/>
    <cellStyle name="Total 3 2 5 3 2" xfId="45825" xr:uid="{00000000-0005-0000-0000-000005B30000}"/>
    <cellStyle name="Total 3 2 5 3 2 2" xfId="45826" xr:uid="{00000000-0005-0000-0000-000006B30000}"/>
    <cellStyle name="Total 3 2 5 3 3" xfId="45827" xr:uid="{00000000-0005-0000-0000-000007B30000}"/>
    <cellStyle name="Total 3 2 5 4" xfId="45828" xr:uid="{00000000-0005-0000-0000-000008B30000}"/>
    <cellStyle name="Total 3 2 5 4 2" xfId="45829" xr:uid="{00000000-0005-0000-0000-000009B30000}"/>
    <cellStyle name="Total 3 2 5 4 2 2" xfId="45830" xr:uid="{00000000-0005-0000-0000-00000AB30000}"/>
    <cellStyle name="Total 3 2 5 4 3" xfId="45831" xr:uid="{00000000-0005-0000-0000-00000BB30000}"/>
    <cellStyle name="Total 3 2 5 5" xfId="45832" xr:uid="{00000000-0005-0000-0000-00000CB30000}"/>
    <cellStyle name="Total 3 2 5 5 2" xfId="45833" xr:uid="{00000000-0005-0000-0000-00000DB30000}"/>
    <cellStyle name="Total 3 2 5 5 2 2" xfId="45834" xr:uid="{00000000-0005-0000-0000-00000EB30000}"/>
    <cellStyle name="Total 3 2 5 5 3" xfId="45835" xr:uid="{00000000-0005-0000-0000-00000FB30000}"/>
    <cellStyle name="Total 3 2 5 6" xfId="45836" xr:uid="{00000000-0005-0000-0000-000010B30000}"/>
    <cellStyle name="Total 3 2 5 6 2" xfId="45837" xr:uid="{00000000-0005-0000-0000-000011B30000}"/>
    <cellStyle name="Total 3 2 5 6 2 2" xfId="45838" xr:uid="{00000000-0005-0000-0000-000012B30000}"/>
    <cellStyle name="Total 3 2 5 6 3" xfId="45839" xr:uid="{00000000-0005-0000-0000-000013B30000}"/>
    <cellStyle name="Total 3 2 5 7" xfId="45840" xr:uid="{00000000-0005-0000-0000-000014B30000}"/>
    <cellStyle name="Total 3 2 5 7 2" xfId="45841" xr:uid="{00000000-0005-0000-0000-000015B30000}"/>
    <cellStyle name="Total 3 2 5 7 2 2" xfId="45842" xr:uid="{00000000-0005-0000-0000-000016B30000}"/>
    <cellStyle name="Total 3 2 5 7 3" xfId="45843" xr:uid="{00000000-0005-0000-0000-000017B30000}"/>
    <cellStyle name="Total 3 2 5 8" xfId="45844" xr:uid="{00000000-0005-0000-0000-000018B30000}"/>
    <cellStyle name="Total 3 2 5 8 2" xfId="45845" xr:uid="{00000000-0005-0000-0000-000019B30000}"/>
    <cellStyle name="Total 3 2 5 8 2 2" xfId="45846" xr:uid="{00000000-0005-0000-0000-00001AB30000}"/>
    <cellStyle name="Total 3 2 5 8 3" xfId="45847" xr:uid="{00000000-0005-0000-0000-00001BB30000}"/>
    <cellStyle name="Total 3 2 5 9" xfId="45848" xr:uid="{00000000-0005-0000-0000-00001CB30000}"/>
    <cellStyle name="Total 3 2 5 9 2" xfId="45849" xr:uid="{00000000-0005-0000-0000-00001DB30000}"/>
    <cellStyle name="Total 3 2 5 9 2 2" xfId="45850" xr:uid="{00000000-0005-0000-0000-00001EB30000}"/>
    <cellStyle name="Total 3 2 5 9 3" xfId="45851" xr:uid="{00000000-0005-0000-0000-00001FB30000}"/>
    <cellStyle name="Total 3 2 6" xfId="45852" xr:uid="{00000000-0005-0000-0000-000020B30000}"/>
    <cellStyle name="Total 3 2 6 2" xfId="45853" xr:uid="{00000000-0005-0000-0000-000021B30000}"/>
    <cellStyle name="Total 3 2 6 2 2" xfId="45854" xr:uid="{00000000-0005-0000-0000-000022B30000}"/>
    <cellStyle name="Total 3 2 6 3" xfId="45855" xr:uid="{00000000-0005-0000-0000-000023B30000}"/>
    <cellStyle name="Total 3 2 6 4" xfId="45856" xr:uid="{00000000-0005-0000-0000-000024B30000}"/>
    <cellStyle name="Total 3 2 7" xfId="45857" xr:uid="{00000000-0005-0000-0000-000025B30000}"/>
    <cellStyle name="Total 3 2 7 2" xfId="45858" xr:uid="{00000000-0005-0000-0000-000026B30000}"/>
    <cellStyle name="Total 3 2 7 2 2" xfId="45859" xr:uid="{00000000-0005-0000-0000-000027B30000}"/>
    <cellStyle name="Total 3 2 7 3" xfId="45860" xr:uid="{00000000-0005-0000-0000-000028B30000}"/>
    <cellStyle name="Total 3 2 8" xfId="45861" xr:uid="{00000000-0005-0000-0000-000029B30000}"/>
    <cellStyle name="Total 3 2 8 2" xfId="45862" xr:uid="{00000000-0005-0000-0000-00002AB30000}"/>
    <cellStyle name="Total 3 2 8 2 2" xfId="45863" xr:uid="{00000000-0005-0000-0000-00002BB30000}"/>
    <cellStyle name="Total 3 2 8 3" xfId="45864" xr:uid="{00000000-0005-0000-0000-00002CB30000}"/>
    <cellStyle name="Total 3 2 9" xfId="45865" xr:uid="{00000000-0005-0000-0000-00002DB30000}"/>
    <cellStyle name="Total 3 2 9 2" xfId="45866" xr:uid="{00000000-0005-0000-0000-00002EB30000}"/>
    <cellStyle name="Total 3 2 9 2 2" xfId="45867" xr:uid="{00000000-0005-0000-0000-00002FB30000}"/>
    <cellStyle name="Total 3 2 9 3" xfId="45868" xr:uid="{00000000-0005-0000-0000-000030B30000}"/>
    <cellStyle name="Total 3 20" xfId="45869" xr:uid="{00000000-0005-0000-0000-000031B30000}"/>
    <cellStyle name="Total 3 20 2" xfId="45870" xr:uid="{00000000-0005-0000-0000-000032B30000}"/>
    <cellStyle name="Total 3 20 2 2" xfId="45871" xr:uid="{00000000-0005-0000-0000-000033B30000}"/>
    <cellStyle name="Total 3 20 3" xfId="45872" xr:uid="{00000000-0005-0000-0000-000034B30000}"/>
    <cellStyle name="Total 3 21" xfId="45873" xr:uid="{00000000-0005-0000-0000-000035B30000}"/>
    <cellStyle name="Total 3 21 2" xfId="45874" xr:uid="{00000000-0005-0000-0000-000036B30000}"/>
    <cellStyle name="Total 3 21 2 2" xfId="45875" xr:uid="{00000000-0005-0000-0000-000037B30000}"/>
    <cellStyle name="Total 3 21 3" xfId="45876" xr:uid="{00000000-0005-0000-0000-000038B30000}"/>
    <cellStyle name="Total 3 22" xfId="45877" xr:uid="{00000000-0005-0000-0000-000039B30000}"/>
    <cellStyle name="Total 3 22 2" xfId="45878" xr:uid="{00000000-0005-0000-0000-00003AB30000}"/>
    <cellStyle name="Total 3 23" xfId="45879" xr:uid="{00000000-0005-0000-0000-00003BB30000}"/>
    <cellStyle name="Total 3 24" xfId="45880" xr:uid="{00000000-0005-0000-0000-00003CB30000}"/>
    <cellStyle name="Total 3 25" xfId="45881" xr:uid="{00000000-0005-0000-0000-00003DB30000}"/>
    <cellStyle name="Total 3 26" xfId="45882" xr:uid="{00000000-0005-0000-0000-00003EB30000}"/>
    <cellStyle name="Total 3 27" xfId="45883" xr:uid="{00000000-0005-0000-0000-00003FB30000}"/>
    <cellStyle name="Total 3 3" xfId="45884" xr:uid="{00000000-0005-0000-0000-000040B30000}"/>
    <cellStyle name="Total 3 3 10" xfId="45885" xr:uid="{00000000-0005-0000-0000-000041B30000}"/>
    <cellStyle name="Total 3 3 10 2" xfId="45886" xr:uid="{00000000-0005-0000-0000-000042B30000}"/>
    <cellStyle name="Total 3 3 10 2 2" xfId="45887" xr:uid="{00000000-0005-0000-0000-000043B30000}"/>
    <cellStyle name="Total 3 3 10 3" xfId="45888" xr:uid="{00000000-0005-0000-0000-000044B30000}"/>
    <cellStyle name="Total 3 3 11" xfId="45889" xr:uid="{00000000-0005-0000-0000-000045B30000}"/>
    <cellStyle name="Total 3 3 11 2" xfId="45890" xr:uid="{00000000-0005-0000-0000-000046B30000}"/>
    <cellStyle name="Total 3 3 11 2 2" xfId="45891" xr:uid="{00000000-0005-0000-0000-000047B30000}"/>
    <cellStyle name="Total 3 3 11 3" xfId="45892" xr:uid="{00000000-0005-0000-0000-000048B30000}"/>
    <cellStyle name="Total 3 3 12" xfId="45893" xr:uid="{00000000-0005-0000-0000-000049B30000}"/>
    <cellStyle name="Total 3 3 12 2" xfId="45894" xr:uid="{00000000-0005-0000-0000-00004AB30000}"/>
    <cellStyle name="Total 3 3 12 2 2" xfId="45895" xr:uid="{00000000-0005-0000-0000-00004BB30000}"/>
    <cellStyle name="Total 3 3 12 3" xfId="45896" xr:uid="{00000000-0005-0000-0000-00004CB30000}"/>
    <cellStyle name="Total 3 3 13" xfId="45897" xr:uid="{00000000-0005-0000-0000-00004DB30000}"/>
    <cellStyle name="Total 3 3 13 2" xfId="45898" xr:uid="{00000000-0005-0000-0000-00004EB30000}"/>
    <cellStyle name="Total 3 3 13 2 2" xfId="45899" xr:uid="{00000000-0005-0000-0000-00004FB30000}"/>
    <cellStyle name="Total 3 3 13 3" xfId="45900" xr:uid="{00000000-0005-0000-0000-000050B30000}"/>
    <cellStyle name="Total 3 3 14" xfId="45901" xr:uid="{00000000-0005-0000-0000-000051B30000}"/>
    <cellStyle name="Total 3 3 14 2" xfId="45902" xr:uid="{00000000-0005-0000-0000-000052B30000}"/>
    <cellStyle name="Total 3 3 14 2 2" xfId="45903" xr:uid="{00000000-0005-0000-0000-000053B30000}"/>
    <cellStyle name="Total 3 3 14 3" xfId="45904" xr:uid="{00000000-0005-0000-0000-000054B30000}"/>
    <cellStyle name="Total 3 3 15" xfId="45905" xr:uid="{00000000-0005-0000-0000-000055B30000}"/>
    <cellStyle name="Total 3 3 15 2" xfId="45906" xr:uid="{00000000-0005-0000-0000-000056B30000}"/>
    <cellStyle name="Total 3 3 15 2 2" xfId="45907" xr:uid="{00000000-0005-0000-0000-000057B30000}"/>
    <cellStyle name="Total 3 3 15 3" xfId="45908" xr:uid="{00000000-0005-0000-0000-000058B30000}"/>
    <cellStyle name="Total 3 3 16" xfId="45909" xr:uid="{00000000-0005-0000-0000-000059B30000}"/>
    <cellStyle name="Total 3 3 16 2" xfId="45910" xr:uid="{00000000-0005-0000-0000-00005AB30000}"/>
    <cellStyle name="Total 3 3 16 2 2" xfId="45911" xr:uid="{00000000-0005-0000-0000-00005BB30000}"/>
    <cellStyle name="Total 3 3 16 3" xfId="45912" xr:uid="{00000000-0005-0000-0000-00005CB30000}"/>
    <cellStyle name="Total 3 3 17" xfId="45913" xr:uid="{00000000-0005-0000-0000-00005DB30000}"/>
    <cellStyle name="Total 3 3 17 2" xfId="45914" xr:uid="{00000000-0005-0000-0000-00005EB30000}"/>
    <cellStyle name="Total 3 3 17 2 2" xfId="45915" xr:uid="{00000000-0005-0000-0000-00005FB30000}"/>
    <cellStyle name="Total 3 3 17 3" xfId="45916" xr:uid="{00000000-0005-0000-0000-000060B30000}"/>
    <cellStyle name="Total 3 3 18" xfId="45917" xr:uid="{00000000-0005-0000-0000-000061B30000}"/>
    <cellStyle name="Total 3 3 18 2" xfId="45918" xr:uid="{00000000-0005-0000-0000-000062B30000}"/>
    <cellStyle name="Total 3 3 19" xfId="45919" xr:uid="{00000000-0005-0000-0000-000063B30000}"/>
    <cellStyle name="Total 3 3 2" xfId="45920" xr:uid="{00000000-0005-0000-0000-000064B30000}"/>
    <cellStyle name="Total 3 3 2 10" xfId="45921" xr:uid="{00000000-0005-0000-0000-000065B30000}"/>
    <cellStyle name="Total 3 3 2 10 2" xfId="45922" xr:uid="{00000000-0005-0000-0000-000066B30000}"/>
    <cellStyle name="Total 3 3 2 10 2 2" xfId="45923" xr:uid="{00000000-0005-0000-0000-000067B30000}"/>
    <cellStyle name="Total 3 3 2 10 3" xfId="45924" xr:uid="{00000000-0005-0000-0000-000068B30000}"/>
    <cellStyle name="Total 3 3 2 11" xfId="45925" xr:uid="{00000000-0005-0000-0000-000069B30000}"/>
    <cellStyle name="Total 3 3 2 11 2" xfId="45926" xr:uid="{00000000-0005-0000-0000-00006AB30000}"/>
    <cellStyle name="Total 3 3 2 11 2 2" xfId="45927" xr:uid="{00000000-0005-0000-0000-00006BB30000}"/>
    <cellStyle name="Total 3 3 2 11 3" xfId="45928" xr:uid="{00000000-0005-0000-0000-00006CB30000}"/>
    <cellStyle name="Total 3 3 2 12" xfId="45929" xr:uid="{00000000-0005-0000-0000-00006DB30000}"/>
    <cellStyle name="Total 3 3 2 12 2" xfId="45930" xr:uid="{00000000-0005-0000-0000-00006EB30000}"/>
    <cellStyle name="Total 3 3 2 12 2 2" xfId="45931" xr:uid="{00000000-0005-0000-0000-00006FB30000}"/>
    <cellStyle name="Total 3 3 2 12 3" xfId="45932" xr:uid="{00000000-0005-0000-0000-000070B30000}"/>
    <cellStyle name="Total 3 3 2 13" xfId="45933" xr:uid="{00000000-0005-0000-0000-000071B30000}"/>
    <cellStyle name="Total 3 3 2 13 2" xfId="45934" xr:uid="{00000000-0005-0000-0000-000072B30000}"/>
    <cellStyle name="Total 3 3 2 13 2 2" xfId="45935" xr:uid="{00000000-0005-0000-0000-000073B30000}"/>
    <cellStyle name="Total 3 3 2 13 3" xfId="45936" xr:uid="{00000000-0005-0000-0000-000074B30000}"/>
    <cellStyle name="Total 3 3 2 14" xfId="45937" xr:uid="{00000000-0005-0000-0000-000075B30000}"/>
    <cellStyle name="Total 3 3 2 14 2" xfId="45938" xr:uid="{00000000-0005-0000-0000-000076B30000}"/>
    <cellStyle name="Total 3 3 2 14 2 2" xfId="45939" xr:uid="{00000000-0005-0000-0000-000077B30000}"/>
    <cellStyle name="Total 3 3 2 14 3" xfId="45940" xr:uid="{00000000-0005-0000-0000-000078B30000}"/>
    <cellStyle name="Total 3 3 2 15" xfId="45941" xr:uid="{00000000-0005-0000-0000-000079B30000}"/>
    <cellStyle name="Total 3 3 2 15 2" xfId="45942" xr:uid="{00000000-0005-0000-0000-00007AB30000}"/>
    <cellStyle name="Total 3 3 2 15 2 2" xfId="45943" xr:uid="{00000000-0005-0000-0000-00007BB30000}"/>
    <cellStyle name="Total 3 3 2 15 3" xfId="45944" xr:uid="{00000000-0005-0000-0000-00007CB30000}"/>
    <cellStyle name="Total 3 3 2 16" xfId="45945" xr:uid="{00000000-0005-0000-0000-00007DB30000}"/>
    <cellStyle name="Total 3 3 2 16 2" xfId="45946" xr:uid="{00000000-0005-0000-0000-00007EB30000}"/>
    <cellStyle name="Total 3 3 2 16 2 2" xfId="45947" xr:uid="{00000000-0005-0000-0000-00007FB30000}"/>
    <cellStyle name="Total 3 3 2 16 3" xfId="45948" xr:uid="{00000000-0005-0000-0000-000080B30000}"/>
    <cellStyle name="Total 3 3 2 17" xfId="45949" xr:uid="{00000000-0005-0000-0000-000081B30000}"/>
    <cellStyle name="Total 3 3 2 17 2" xfId="45950" xr:uid="{00000000-0005-0000-0000-000082B30000}"/>
    <cellStyle name="Total 3 3 2 17 2 2" xfId="45951" xr:uid="{00000000-0005-0000-0000-000083B30000}"/>
    <cellStyle name="Total 3 3 2 17 3" xfId="45952" xr:uid="{00000000-0005-0000-0000-000084B30000}"/>
    <cellStyle name="Total 3 3 2 18" xfId="45953" xr:uid="{00000000-0005-0000-0000-000085B30000}"/>
    <cellStyle name="Total 3 3 2 18 2" xfId="45954" xr:uid="{00000000-0005-0000-0000-000086B30000}"/>
    <cellStyle name="Total 3 3 2 18 2 2" xfId="45955" xr:uid="{00000000-0005-0000-0000-000087B30000}"/>
    <cellStyle name="Total 3 3 2 18 3" xfId="45956" xr:uid="{00000000-0005-0000-0000-000088B30000}"/>
    <cellStyle name="Total 3 3 2 19" xfId="45957" xr:uid="{00000000-0005-0000-0000-000089B30000}"/>
    <cellStyle name="Total 3 3 2 19 2" xfId="45958" xr:uid="{00000000-0005-0000-0000-00008AB30000}"/>
    <cellStyle name="Total 3 3 2 19 2 2" xfId="45959" xr:uid="{00000000-0005-0000-0000-00008BB30000}"/>
    <cellStyle name="Total 3 3 2 19 3" xfId="45960" xr:uid="{00000000-0005-0000-0000-00008CB30000}"/>
    <cellStyle name="Total 3 3 2 2" xfId="45961" xr:uid="{00000000-0005-0000-0000-00008DB30000}"/>
    <cellStyle name="Total 3 3 2 2 2" xfId="45962" xr:uid="{00000000-0005-0000-0000-00008EB30000}"/>
    <cellStyle name="Total 3 3 2 2 2 2" xfId="45963" xr:uid="{00000000-0005-0000-0000-00008FB30000}"/>
    <cellStyle name="Total 3 3 2 2 2 2 2" xfId="45964" xr:uid="{00000000-0005-0000-0000-000090B30000}"/>
    <cellStyle name="Total 3 3 2 2 2 3" xfId="45965" xr:uid="{00000000-0005-0000-0000-000091B30000}"/>
    <cellStyle name="Total 3 3 2 2 2 4" xfId="45966" xr:uid="{00000000-0005-0000-0000-000092B30000}"/>
    <cellStyle name="Total 3 3 2 2 3" xfId="45967" xr:uid="{00000000-0005-0000-0000-000093B30000}"/>
    <cellStyle name="Total 3 3 2 2 3 2" xfId="45968" xr:uid="{00000000-0005-0000-0000-000094B30000}"/>
    <cellStyle name="Total 3 3 2 2 4" xfId="45969" xr:uid="{00000000-0005-0000-0000-000095B30000}"/>
    <cellStyle name="Total 3 3 2 2 5" xfId="45970" xr:uid="{00000000-0005-0000-0000-000096B30000}"/>
    <cellStyle name="Total 3 3 2 20" xfId="45971" xr:uid="{00000000-0005-0000-0000-000097B30000}"/>
    <cellStyle name="Total 3 3 2 20 2" xfId="45972" xr:uid="{00000000-0005-0000-0000-000098B30000}"/>
    <cellStyle name="Total 3 3 2 20 2 2" xfId="45973" xr:uid="{00000000-0005-0000-0000-000099B30000}"/>
    <cellStyle name="Total 3 3 2 20 3" xfId="45974" xr:uid="{00000000-0005-0000-0000-00009AB30000}"/>
    <cellStyle name="Total 3 3 2 21" xfId="45975" xr:uid="{00000000-0005-0000-0000-00009BB30000}"/>
    <cellStyle name="Total 3 3 2 21 2" xfId="45976" xr:uid="{00000000-0005-0000-0000-00009CB30000}"/>
    <cellStyle name="Total 3 3 2 22" xfId="45977" xr:uid="{00000000-0005-0000-0000-00009DB30000}"/>
    <cellStyle name="Total 3 3 2 23" xfId="45978" xr:uid="{00000000-0005-0000-0000-00009EB30000}"/>
    <cellStyle name="Total 3 3 2 3" xfId="45979" xr:uid="{00000000-0005-0000-0000-00009FB30000}"/>
    <cellStyle name="Total 3 3 2 3 2" xfId="45980" xr:uid="{00000000-0005-0000-0000-0000A0B30000}"/>
    <cellStyle name="Total 3 3 2 3 2 2" xfId="45981" xr:uid="{00000000-0005-0000-0000-0000A1B30000}"/>
    <cellStyle name="Total 3 3 2 3 2 3" xfId="45982" xr:uid="{00000000-0005-0000-0000-0000A2B30000}"/>
    <cellStyle name="Total 3 3 2 3 3" xfId="45983" xr:uid="{00000000-0005-0000-0000-0000A3B30000}"/>
    <cellStyle name="Total 3 3 2 3 3 2" xfId="45984" xr:uid="{00000000-0005-0000-0000-0000A4B30000}"/>
    <cellStyle name="Total 3 3 2 3 4" xfId="45985" xr:uid="{00000000-0005-0000-0000-0000A5B30000}"/>
    <cellStyle name="Total 3 3 2 4" xfId="45986" xr:uid="{00000000-0005-0000-0000-0000A6B30000}"/>
    <cellStyle name="Total 3 3 2 4 2" xfId="45987" xr:uid="{00000000-0005-0000-0000-0000A7B30000}"/>
    <cellStyle name="Total 3 3 2 4 2 2" xfId="45988" xr:uid="{00000000-0005-0000-0000-0000A8B30000}"/>
    <cellStyle name="Total 3 3 2 4 3" xfId="45989" xr:uid="{00000000-0005-0000-0000-0000A9B30000}"/>
    <cellStyle name="Total 3 3 2 4 4" xfId="45990" xr:uid="{00000000-0005-0000-0000-0000AAB30000}"/>
    <cellStyle name="Total 3 3 2 5" xfId="45991" xr:uid="{00000000-0005-0000-0000-0000ABB30000}"/>
    <cellStyle name="Total 3 3 2 5 2" xfId="45992" xr:uid="{00000000-0005-0000-0000-0000ACB30000}"/>
    <cellStyle name="Total 3 3 2 5 2 2" xfId="45993" xr:uid="{00000000-0005-0000-0000-0000ADB30000}"/>
    <cellStyle name="Total 3 3 2 5 3" xfId="45994" xr:uid="{00000000-0005-0000-0000-0000AEB30000}"/>
    <cellStyle name="Total 3 3 2 5 4" xfId="45995" xr:uid="{00000000-0005-0000-0000-0000AFB30000}"/>
    <cellStyle name="Total 3 3 2 6" xfId="45996" xr:uid="{00000000-0005-0000-0000-0000B0B30000}"/>
    <cellStyle name="Total 3 3 2 6 2" xfId="45997" xr:uid="{00000000-0005-0000-0000-0000B1B30000}"/>
    <cellStyle name="Total 3 3 2 6 2 2" xfId="45998" xr:uid="{00000000-0005-0000-0000-0000B2B30000}"/>
    <cellStyle name="Total 3 3 2 6 3" xfId="45999" xr:uid="{00000000-0005-0000-0000-0000B3B30000}"/>
    <cellStyle name="Total 3 3 2 7" xfId="46000" xr:uid="{00000000-0005-0000-0000-0000B4B30000}"/>
    <cellStyle name="Total 3 3 2 7 2" xfId="46001" xr:uid="{00000000-0005-0000-0000-0000B5B30000}"/>
    <cellStyle name="Total 3 3 2 7 2 2" xfId="46002" xr:uid="{00000000-0005-0000-0000-0000B6B30000}"/>
    <cellStyle name="Total 3 3 2 7 3" xfId="46003" xr:uid="{00000000-0005-0000-0000-0000B7B30000}"/>
    <cellStyle name="Total 3 3 2 8" xfId="46004" xr:uid="{00000000-0005-0000-0000-0000B8B30000}"/>
    <cellStyle name="Total 3 3 2 8 2" xfId="46005" xr:uid="{00000000-0005-0000-0000-0000B9B30000}"/>
    <cellStyle name="Total 3 3 2 8 2 2" xfId="46006" xr:uid="{00000000-0005-0000-0000-0000BAB30000}"/>
    <cellStyle name="Total 3 3 2 8 3" xfId="46007" xr:uid="{00000000-0005-0000-0000-0000BBB30000}"/>
    <cellStyle name="Total 3 3 2 9" xfId="46008" xr:uid="{00000000-0005-0000-0000-0000BCB30000}"/>
    <cellStyle name="Total 3 3 2 9 2" xfId="46009" xr:uid="{00000000-0005-0000-0000-0000BDB30000}"/>
    <cellStyle name="Total 3 3 2 9 2 2" xfId="46010" xr:uid="{00000000-0005-0000-0000-0000BEB30000}"/>
    <cellStyle name="Total 3 3 2 9 3" xfId="46011" xr:uid="{00000000-0005-0000-0000-0000BFB30000}"/>
    <cellStyle name="Total 3 3 20" xfId="46012" xr:uid="{00000000-0005-0000-0000-0000C0B30000}"/>
    <cellStyle name="Total 3 3 3" xfId="46013" xr:uid="{00000000-0005-0000-0000-0000C1B30000}"/>
    <cellStyle name="Total 3 3 3 2" xfId="46014" xr:uid="{00000000-0005-0000-0000-0000C2B30000}"/>
    <cellStyle name="Total 3 3 3 2 2" xfId="46015" xr:uid="{00000000-0005-0000-0000-0000C3B30000}"/>
    <cellStyle name="Total 3 3 3 2 2 2" xfId="46016" xr:uid="{00000000-0005-0000-0000-0000C4B30000}"/>
    <cellStyle name="Total 3 3 3 2 3" xfId="46017" xr:uid="{00000000-0005-0000-0000-0000C5B30000}"/>
    <cellStyle name="Total 3 3 3 2 4" xfId="46018" xr:uid="{00000000-0005-0000-0000-0000C6B30000}"/>
    <cellStyle name="Total 3 3 3 3" xfId="46019" xr:uid="{00000000-0005-0000-0000-0000C7B30000}"/>
    <cellStyle name="Total 3 3 3 3 2" xfId="46020" xr:uid="{00000000-0005-0000-0000-0000C8B30000}"/>
    <cellStyle name="Total 3 3 3 4" xfId="46021" xr:uid="{00000000-0005-0000-0000-0000C9B30000}"/>
    <cellStyle name="Total 3 3 3 5" xfId="46022" xr:uid="{00000000-0005-0000-0000-0000CAB30000}"/>
    <cellStyle name="Total 3 3 4" xfId="46023" xr:uid="{00000000-0005-0000-0000-0000CBB30000}"/>
    <cellStyle name="Total 3 3 4 2" xfId="46024" xr:uid="{00000000-0005-0000-0000-0000CCB30000}"/>
    <cellStyle name="Total 3 3 4 2 2" xfId="46025" xr:uid="{00000000-0005-0000-0000-0000CDB30000}"/>
    <cellStyle name="Total 3 3 4 2 3" xfId="46026" xr:uid="{00000000-0005-0000-0000-0000CEB30000}"/>
    <cellStyle name="Total 3 3 4 3" xfId="46027" xr:uid="{00000000-0005-0000-0000-0000CFB30000}"/>
    <cellStyle name="Total 3 3 4 3 2" xfId="46028" xr:uid="{00000000-0005-0000-0000-0000D0B30000}"/>
    <cellStyle name="Total 3 3 4 4" xfId="46029" xr:uid="{00000000-0005-0000-0000-0000D1B30000}"/>
    <cellStyle name="Total 3 3 5" xfId="46030" xr:uid="{00000000-0005-0000-0000-0000D2B30000}"/>
    <cellStyle name="Total 3 3 5 2" xfId="46031" xr:uid="{00000000-0005-0000-0000-0000D3B30000}"/>
    <cellStyle name="Total 3 3 5 2 2" xfId="46032" xr:uid="{00000000-0005-0000-0000-0000D4B30000}"/>
    <cellStyle name="Total 3 3 5 2 3" xfId="46033" xr:uid="{00000000-0005-0000-0000-0000D5B30000}"/>
    <cellStyle name="Total 3 3 5 3" xfId="46034" xr:uid="{00000000-0005-0000-0000-0000D6B30000}"/>
    <cellStyle name="Total 3 3 5 4" xfId="46035" xr:uid="{00000000-0005-0000-0000-0000D7B30000}"/>
    <cellStyle name="Total 3 3 6" xfId="46036" xr:uid="{00000000-0005-0000-0000-0000D8B30000}"/>
    <cellStyle name="Total 3 3 6 2" xfId="46037" xr:uid="{00000000-0005-0000-0000-0000D9B30000}"/>
    <cellStyle name="Total 3 3 6 2 2" xfId="46038" xr:uid="{00000000-0005-0000-0000-0000DAB30000}"/>
    <cellStyle name="Total 3 3 6 3" xfId="46039" xr:uid="{00000000-0005-0000-0000-0000DBB30000}"/>
    <cellStyle name="Total 3 3 6 4" xfId="46040" xr:uid="{00000000-0005-0000-0000-0000DCB30000}"/>
    <cellStyle name="Total 3 3 7" xfId="46041" xr:uid="{00000000-0005-0000-0000-0000DDB30000}"/>
    <cellStyle name="Total 3 3 7 2" xfId="46042" xr:uid="{00000000-0005-0000-0000-0000DEB30000}"/>
    <cellStyle name="Total 3 3 7 2 2" xfId="46043" xr:uid="{00000000-0005-0000-0000-0000DFB30000}"/>
    <cellStyle name="Total 3 3 7 3" xfId="46044" xr:uid="{00000000-0005-0000-0000-0000E0B30000}"/>
    <cellStyle name="Total 3 3 8" xfId="46045" xr:uid="{00000000-0005-0000-0000-0000E1B30000}"/>
    <cellStyle name="Total 3 3 8 2" xfId="46046" xr:uid="{00000000-0005-0000-0000-0000E2B30000}"/>
    <cellStyle name="Total 3 3 8 2 2" xfId="46047" xr:uid="{00000000-0005-0000-0000-0000E3B30000}"/>
    <cellStyle name="Total 3 3 8 3" xfId="46048" xr:uid="{00000000-0005-0000-0000-0000E4B30000}"/>
    <cellStyle name="Total 3 3 9" xfId="46049" xr:uid="{00000000-0005-0000-0000-0000E5B30000}"/>
    <cellStyle name="Total 3 3 9 2" xfId="46050" xr:uid="{00000000-0005-0000-0000-0000E6B30000}"/>
    <cellStyle name="Total 3 3 9 2 2" xfId="46051" xr:uid="{00000000-0005-0000-0000-0000E7B30000}"/>
    <cellStyle name="Total 3 3 9 3" xfId="46052" xr:uid="{00000000-0005-0000-0000-0000E8B30000}"/>
    <cellStyle name="Total 3 4" xfId="46053" xr:uid="{00000000-0005-0000-0000-0000E9B30000}"/>
    <cellStyle name="Total 3 4 10" xfId="46054" xr:uid="{00000000-0005-0000-0000-0000EAB30000}"/>
    <cellStyle name="Total 3 4 10 2" xfId="46055" xr:uid="{00000000-0005-0000-0000-0000EBB30000}"/>
    <cellStyle name="Total 3 4 10 2 2" xfId="46056" xr:uid="{00000000-0005-0000-0000-0000ECB30000}"/>
    <cellStyle name="Total 3 4 10 3" xfId="46057" xr:uid="{00000000-0005-0000-0000-0000EDB30000}"/>
    <cellStyle name="Total 3 4 11" xfId="46058" xr:uid="{00000000-0005-0000-0000-0000EEB30000}"/>
    <cellStyle name="Total 3 4 11 2" xfId="46059" xr:uid="{00000000-0005-0000-0000-0000EFB30000}"/>
    <cellStyle name="Total 3 4 11 2 2" xfId="46060" xr:uid="{00000000-0005-0000-0000-0000F0B30000}"/>
    <cellStyle name="Total 3 4 11 3" xfId="46061" xr:uid="{00000000-0005-0000-0000-0000F1B30000}"/>
    <cellStyle name="Total 3 4 12" xfId="46062" xr:uid="{00000000-0005-0000-0000-0000F2B30000}"/>
    <cellStyle name="Total 3 4 12 2" xfId="46063" xr:uid="{00000000-0005-0000-0000-0000F3B30000}"/>
    <cellStyle name="Total 3 4 12 2 2" xfId="46064" xr:uid="{00000000-0005-0000-0000-0000F4B30000}"/>
    <cellStyle name="Total 3 4 12 3" xfId="46065" xr:uid="{00000000-0005-0000-0000-0000F5B30000}"/>
    <cellStyle name="Total 3 4 13" xfId="46066" xr:uid="{00000000-0005-0000-0000-0000F6B30000}"/>
    <cellStyle name="Total 3 4 13 2" xfId="46067" xr:uid="{00000000-0005-0000-0000-0000F7B30000}"/>
    <cellStyle name="Total 3 4 13 2 2" xfId="46068" xr:uid="{00000000-0005-0000-0000-0000F8B30000}"/>
    <cellStyle name="Total 3 4 13 3" xfId="46069" xr:uid="{00000000-0005-0000-0000-0000F9B30000}"/>
    <cellStyle name="Total 3 4 14" xfId="46070" xr:uid="{00000000-0005-0000-0000-0000FAB30000}"/>
    <cellStyle name="Total 3 4 14 2" xfId="46071" xr:uid="{00000000-0005-0000-0000-0000FBB30000}"/>
    <cellStyle name="Total 3 4 14 2 2" xfId="46072" xr:uid="{00000000-0005-0000-0000-0000FCB30000}"/>
    <cellStyle name="Total 3 4 14 3" xfId="46073" xr:uid="{00000000-0005-0000-0000-0000FDB30000}"/>
    <cellStyle name="Total 3 4 15" xfId="46074" xr:uid="{00000000-0005-0000-0000-0000FEB30000}"/>
    <cellStyle name="Total 3 4 15 2" xfId="46075" xr:uid="{00000000-0005-0000-0000-0000FFB30000}"/>
    <cellStyle name="Total 3 4 15 2 2" xfId="46076" xr:uid="{00000000-0005-0000-0000-000000B40000}"/>
    <cellStyle name="Total 3 4 15 3" xfId="46077" xr:uid="{00000000-0005-0000-0000-000001B40000}"/>
    <cellStyle name="Total 3 4 16" xfId="46078" xr:uid="{00000000-0005-0000-0000-000002B40000}"/>
    <cellStyle name="Total 3 4 16 2" xfId="46079" xr:uid="{00000000-0005-0000-0000-000003B40000}"/>
    <cellStyle name="Total 3 4 16 2 2" xfId="46080" xr:uid="{00000000-0005-0000-0000-000004B40000}"/>
    <cellStyle name="Total 3 4 16 3" xfId="46081" xr:uid="{00000000-0005-0000-0000-000005B40000}"/>
    <cellStyle name="Total 3 4 17" xfId="46082" xr:uid="{00000000-0005-0000-0000-000006B40000}"/>
    <cellStyle name="Total 3 4 17 2" xfId="46083" xr:uid="{00000000-0005-0000-0000-000007B40000}"/>
    <cellStyle name="Total 3 4 17 2 2" xfId="46084" xr:uid="{00000000-0005-0000-0000-000008B40000}"/>
    <cellStyle name="Total 3 4 17 3" xfId="46085" xr:uid="{00000000-0005-0000-0000-000009B40000}"/>
    <cellStyle name="Total 3 4 18" xfId="46086" xr:uid="{00000000-0005-0000-0000-00000AB40000}"/>
    <cellStyle name="Total 3 4 18 2" xfId="46087" xr:uid="{00000000-0005-0000-0000-00000BB40000}"/>
    <cellStyle name="Total 3 4 19" xfId="46088" xr:uid="{00000000-0005-0000-0000-00000CB40000}"/>
    <cellStyle name="Total 3 4 2" xfId="46089" xr:uid="{00000000-0005-0000-0000-00000DB40000}"/>
    <cellStyle name="Total 3 4 2 10" xfId="46090" xr:uid="{00000000-0005-0000-0000-00000EB40000}"/>
    <cellStyle name="Total 3 4 2 10 2" xfId="46091" xr:uid="{00000000-0005-0000-0000-00000FB40000}"/>
    <cellStyle name="Total 3 4 2 10 2 2" xfId="46092" xr:uid="{00000000-0005-0000-0000-000010B40000}"/>
    <cellStyle name="Total 3 4 2 10 3" xfId="46093" xr:uid="{00000000-0005-0000-0000-000011B40000}"/>
    <cellStyle name="Total 3 4 2 11" xfId="46094" xr:uid="{00000000-0005-0000-0000-000012B40000}"/>
    <cellStyle name="Total 3 4 2 11 2" xfId="46095" xr:uid="{00000000-0005-0000-0000-000013B40000}"/>
    <cellStyle name="Total 3 4 2 11 2 2" xfId="46096" xr:uid="{00000000-0005-0000-0000-000014B40000}"/>
    <cellStyle name="Total 3 4 2 11 3" xfId="46097" xr:uid="{00000000-0005-0000-0000-000015B40000}"/>
    <cellStyle name="Total 3 4 2 12" xfId="46098" xr:uid="{00000000-0005-0000-0000-000016B40000}"/>
    <cellStyle name="Total 3 4 2 12 2" xfId="46099" xr:uid="{00000000-0005-0000-0000-000017B40000}"/>
    <cellStyle name="Total 3 4 2 12 2 2" xfId="46100" xr:uid="{00000000-0005-0000-0000-000018B40000}"/>
    <cellStyle name="Total 3 4 2 12 3" xfId="46101" xr:uid="{00000000-0005-0000-0000-000019B40000}"/>
    <cellStyle name="Total 3 4 2 13" xfId="46102" xr:uid="{00000000-0005-0000-0000-00001AB40000}"/>
    <cellStyle name="Total 3 4 2 13 2" xfId="46103" xr:uid="{00000000-0005-0000-0000-00001BB40000}"/>
    <cellStyle name="Total 3 4 2 13 2 2" xfId="46104" xr:uid="{00000000-0005-0000-0000-00001CB40000}"/>
    <cellStyle name="Total 3 4 2 13 3" xfId="46105" xr:uid="{00000000-0005-0000-0000-00001DB40000}"/>
    <cellStyle name="Total 3 4 2 14" xfId="46106" xr:uid="{00000000-0005-0000-0000-00001EB40000}"/>
    <cellStyle name="Total 3 4 2 14 2" xfId="46107" xr:uid="{00000000-0005-0000-0000-00001FB40000}"/>
    <cellStyle name="Total 3 4 2 14 2 2" xfId="46108" xr:uid="{00000000-0005-0000-0000-000020B40000}"/>
    <cellStyle name="Total 3 4 2 14 3" xfId="46109" xr:uid="{00000000-0005-0000-0000-000021B40000}"/>
    <cellStyle name="Total 3 4 2 15" xfId="46110" xr:uid="{00000000-0005-0000-0000-000022B40000}"/>
    <cellStyle name="Total 3 4 2 15 2" xfId="46111" xr:uid="{00000000-0005-0000-0000-000023B40000}"/>
    <cellStyle name="Total 3 4 2 15 2 2" xfId="46112" xr:uid="{00000000-0005-0000-0000-000024B40000}"/>
    <cellStyle name="Total 3 4 2 15 3" xfId="46113" xr:uid="{00000000-0005-0000-0000-000025B40000}"/>
    <cellStyle name="Total 3 4 2 16" xfId="46114" xr:uid="{00000000-0005-0000-0000-000026B40000}"/>
    <cellStyle name="Total 3 4 2 16 2" xfId="46115" xr:uid="{00000000-0005-0000-0000-000027B40000}"/>
    <cellStyle name="Total 3 4 2 16 2 2" xfId="46116" xr:uid="{00000000-0005-0000-0000-000028B40000}"/>
    <cellStyle name="Total 3 4 2 16 3" xfId="46117" xr:uid="{00000000-0005-0000-0000-000029B40000}"/>
    <cellStyle name="Total 3 4 2 17" xfId="46118" xr:uid="{00000000-0005-0000-0000-00002AB40000}"/>
    <cellStyle name="Total 3 4 2 17 2" xfId="46119" xr:uid="{00000000-0005-0000-0000-00002BB40000}"/>
    <cellStyle name="Total 3 4 2 17 2 2" xfId="46120" xr:uid="{00000000-0005-0000-0000-00002CB40000}"/>
    <cellStyle name="Total 3 4 2 17 3" xfId="46121" xr:uid="{00000000-0005-0000-0000-00002DB40000}"/>
    <cellStyle name="Total 3 4 2 18" xfId="46122" xr:uid="{00000000-0005-0000-0000-00002EB40000}"/>
    <cellStyle name="Total 3 4 2 18 2" xfId="46123" xr:uid="{00000000-0005-0000-0000-00002FB40000}"/>
    <cellStyle name="Total 3 4 2 18 2 2" xfId="46124" xr:uid="{00000000-0005-0000-0000-000030B40000}"/>
    <cellStyle name="Total 3 4 2 18 3" xfId="46125" xr:uid="{00000000-0005-0000-0000-000031B40000}"/>
    <cellStyle name="Total 3 4 2 19" xfId="46126" xr:uid="{00000000-0005-0000-0000-000032B40000}"/>
    <cellStyle name="Total 3 4 2 19 2" xfId="46127" xr:uid="{00000000-0005-0000-0000-000033B40000}"/>
    <cellStyle name="Total 3 4 2 19 2 2" xfId="46128" xr:uid="{00000000-0005-0000-0000-000034B40000}"/>
    <cellStyle name="Total 3 4 2 19 3" xfId="46129" xr:uid="{00000000-0005-0000-0000-000035B40000}"/>
    <cellStyle name="Total 3 4 2 2" xfId="46130" xr:uid="{00000000-0005-0000-0000-000036B40000}"/>
    <cellStyle name="Total 3 4 2 2 2" xfId="46131" xr:uid="{00000000-0005-0000-0000-000037B40000}"/>
    <cellStyle name="Total 3 4 2 2 2 2" xfId="46132" xr:uid="{00000000-0005-0000-0000-000038B40000}"/>
    <cellStyle name="Total 3 4 2 2 2 2 2" xfId="46133" xr:uid="{00000000-0005-0000-0000-000039B40000}"/>
    <cellStyle name="Total 3 4 2 2 2 3" xfId="46134" xr:uid="{00000000-0005-0000-0000-00003AB40000}"/>
    <cellStyle name="Total 3 4 2 2 2 4" xfId="46135" xr:uid="{00000000-0005-0000-0000-00003BB40000}"/>
    <cellStyle name="Total 3 4 2 2 3" xfId="46136" xr:uid="{00000000-0005-0000-0000-00003CB40000}"/>
    <cellStyle name="Total 3 4 2 2 3 2" xfId="46137" xr:uid="{00000000-0005-0000-0000-00003DB40000}"/>
    <cellStyle name="Total 3 4 2 2 4" xfId="46138" xr:uid="{00000000-0005-0000-0000-00003EB40000}"/>
    <cellStyle name="Total 3 4 2 2 5" xfId="46139" xr:uid="{00000000-0005-0000-0000-00003FB40000}"/>
    <cellStyle name="Total 3 4 2 20" xfId="46140" xr:uid="{00000000-0005-0000-0000-000040B40000}"/>
    <cellStyle name="Total 3 4 2 20 2" xfId="46141" xr:uid="{00000000-0005-0000-0000-000041B40000}"/>
    <cellStyle name="Total 3 4 2 20 2 2" xfId="46142" xr:uid="{00000000-0005-0000-0000-000042B40000}"/>
    <cellStyle name="Total 3 4 2 20 3" xfId="46143" xr:uid="{00000000-0005-0000-0000-000043B40000}"/>
    <cellStyle name="Total 3 4 2 21" xfId="46144" xr:uid="{00000000-0005-0000-0000-000044B40000}"/>
    <cellStyle name="Total 3 4 2 21 2" xfId="46145" xr:uid="{00000000-0005-0000-0000-000045B40000}"/>
    <cellStyle name="Total 3 4 2 22" xfId="46146" xr:uid="{00000000-0005-0000-0000-000046B40000}"/>
    <cellStyle name="Total 3 4 2 23" xfId="46147" xr:uid="{00000000-0005-0000-0000-000047B40000}"/>
    <cellStyle name="Total 3 4 2 3" xfId="46148" xr:uid="{00000000-0005-0000-0000-000048B40000}"/>
    <cellStyle name="Total 3 4 2 3 2" xfId="46149" xr:uid="{00000000-0005-0000-0000-000049B40000}"/>
    <cellStyle name="Total 3 4 2 3 2 2" xfId="46150" xr:uid="{00000000-0005-0000-0000-00004AB40000}"/>
    <cellStyle name="Total 3 4 2 3 2 3" xfId="46151" xr:uid="{00000000-0005-0000-0000-00004BB40000}"/>
    <cellStyle name="Total 3 4 2 3 3" xfId="46152" xr:uid="{00000000-0005-0000-0000-00004CB40000}"/>
    <cellStyle name="Total 3 4 2 3 3 2" xfId="46153" xr:uid="{00000000-0005-0000-0000-00004DB40000}"/>
    <cellStyle name="Total 3 4 2 3 4" xfId="46154" xr:uid="{00000000-0005-0000-0000-00004EB40000}"/>
    <cellStyle name="Total 3 4 2 4" xfId="46155" xr:uid="{00000000-0005-0000-0000-00004FB40000}"/>
    <cellStyle name="Total 3 4 2 4 2" xfId="46156" xr:uid="{00000000-0005-0000-0000-000050B40000}"/>
    <cellStyle name="Total 3 4 2 4 2 2" xfId="46157" xr:uid="{00000000-0005-0000-0000-000051B40000}"/>
    <cellStyle name="Total 3 4 2 4 3" xfId="46158" xr:uid="{00000000-0005-0000-0000-000052B40000}"/>
    <cellStyle name="Total 3 4 2 4 4" xfId="46159" xr:uid="{00000000-0005-0000-0000-000053B40000}"/>
    <cellStyle name="Total 3 4 2 5" xfId="46160" xr:uid="{00000000-0005-0000-0000-000054B40000}"/>
    <cellStyle name="Total 3 4 2 5 2" xfId="46161" xr:uid="{00000000-0005-0000-0000-000055B40000}"/>
    <cellStyle name="Total 3 4 2 5 2 2" xfId="46162" xr:uid="{00000000-0005-0000-0000-000056B40000}"/>
    <cellStyle name="Total 3 4 2 5 3" xfId="46163" xr:uid="{00000000-0005-0000-0000-000057B40000}"/>
    <cellStyle name="Total 3 4 2 5 4" xfId="46164" xr:uid="{00000000-0005-0000-0000-000058B40000}"/>
    <cellStyle name="Total 3 4 2 6" xfId="46165" xr:uid="{00000000-0005-0000-0000-000059B40000}"/>
    <cellStyle name="Total 3 4 2 6 2" xfId="46166" xr:uid="{00000000-0005-0000-0000-00005AB40000}"/>
    <cellStyle name="Total 3 4 2 6 2 2" xfId="46167" xr:uid="{00000000-0005-0000-0000-00005BB40000}"/>
    <cellStyle name="Total 3 4 2 6 3" xfId="46168" xr:uid="{00000000-0005-0000-0000-00005CB40000}"/>
    <cellStyle name="Total 3 4 2 7" xfId="46169" xr:uid="{00000000-0005-0000-0000-00005DB40000}"/>
    <cellStyle name="Total 3 4 2 7 2" xfId="46170" xr:uid="{00000000-0005-0000-0000-00005EB40000}"/>
    <cellStyle name="Total 3 4 2 7 2 2" xfId="46171" xr:uid="{00000000-0005-0000-0000-00005FB40000}"/>
    <cellStyle name="Total 3 4 2 7 3" xfId="46172" xr:uid="{00000000-0005-0000-0000-000060B40000}"/>
    <cellStyle name="Total 3 4 2 8" xfId="46173" xr:uid="{00000000-0005-0000-0000-000061B40000}"/>
    <cellStyle name="Total 3 4 2 8 2" xfId="46174" xr:uid="{00000000-0005-0000-0000-000062B40000}"/>
    <cellStyle name="Total 3 4 2 8 2 2" xfId="46175" xr:uid="{00000000-0005-0000-0000-000063B40000}"/>
    <cellStyle name="Total 3 4 2 8 3" xfId="46176" xr:uid="{00000000-0005-0000-0000-000064B40000}"/>
    <cellStyle name="Total 3 4 2 9" xfId="46177" xr:uid="{00000000-0005-0000-0000-000065B40000}"/>
    <cellStyle name="Total 3 4 2 9 2" xfId="46178" xr:uid="{00000000-0005-0000-0000-000066B40000}"/>
    <cellStyle name="Total 3 4 2 9 2 2" xfId="46179" xr:uid="{00000000-0005-0000-0000-000067B40000}"/>
    <cellStyle name="Total 3 4 2 9 3" xfId="46180" xr:uid="{00000000-0005-0000-0000-000068B40000}"/>
    <cellStyle name="Total 3 4 20" xfId="46181" xr:uid="{00000000-0005-0000-0000-000069B40000}"/>
    <cellStyle name="Total 3 4 3" xfId="46182" xr:uid="{00000000-0005-0000-0000-00006AB40000}"/>
    <cellStyle name="Total 3 4 3 2" xfId="46183" xr:uid="{00000000-0005-0000-0000-00006BB40000}"/>
    <cellStyle name="Total 3 4 3 2 2" xfId="46184" xr:uid="{00000000-0005-0000-0000-00006CB40000}"/>
    <cellStyle name="Total 3 4 3 2 2 2" xfId="46185" xr:uid="{00000000-0005-0000-0000-00006DB40000}"/>
    <cellStyle name="Total 3 4 3 2 3" xfId="46186" xr:uid="{00000000-0005-0000-0000-00006EB40000}"/>
    <cellStyle name="Total 3 4 3 2 4" xfId="46187" xr:uid="{00000000-0005-0000-0000-00006FB40000}"/>
    <cellStyle name="Total 3 4 3 3" xfId="46188" xr:uid="{00000000-0005-0000-0000-000070B40000}"/>
    <cellStyle name="Total 3 4 3 3 2" xfId="46189" xr:uid="{00000000-0005-0000-0000-000071B40000}"/>
    <cellStyle name="Total 3 4 3 4" xfId="46190" xr:uid="{00000000-0005-0000-0000-000072B40000}"/>
    <cellStyle name="Total 3 4 3 5" xfId="46191" xr:uid="{00000000-0005-0000-0000-000073B40000}"/>
    <cellStyle name="Total 3 4 4" xfId="46192" xr:uid="{00000000-0005-0000-0000-000074B40000}"/>
    <cellStyle name="Total 3 4 4 2" xfId="46193" xr:uid="{00000000-0005-0000-0000-000075B40000}"/>
    <cellStyle name="Total 3 4 4 2 2" xfId="46194" xr:uid="{00000000-0005-0000-0000-000076B40000}"/>
    <cellStyle name="Total 3 4 4 2 3" xfId="46195" xr:uid="{00000000-0005-0000-0000-000077B40000}"/>
    <cellStyle name="Total 3 4 4 3" xfId="46196" xr:uid="{00000000-0005-0000-0000-000078B40000}"/>
    <cellStyle name="Total 3 4 4 3 2" xfId="46197" xr:uid="{00000000-0005-0000-0000-000079B40000}"/>
    <cellStyle name="Total 3 4 4 4" xfId="46198" xr:uid="{00000000-0005-0000-0000-00007AB40000}"/>
    <cellStyle name="Total 3 4 5" xfId="46199" xr:uid="{00000000-0005-0000-0000-00007BB40000}"/>
    <cellStyle name="Total 3 4 5 2" xfId="46200" xr:uid="{00000000-0005-0000-0000-00007CB40000}"/>
    <cellStyle name="Total 3 4 5 2 2" xfId="46201" xr:uid="{00000000-0005-0000-0000-00007DB40000}"/>
    <cellStyle name="Total 3 4 5 2 3" xfId="46202" xr:uid="{00000000-0005-0000-0000-00007EB40000}"/>
    <cellStyle name="Total 3 4 5 3" xfId="46203" xr:uid="{00000000-0005-0000-0000-00007FB40000}"/>
    <cellStyle name="Total 3 4 5 4" xfId="46204" xr:uid="{00000000-0005-0000-0000-000080B40000}"/>
    <cellStyle name="Total 3 4 6" xfId="46205" xr:uid="{00000000-0005-0000-0000-000081B40000}"/>
    <cellStyle name="Total 3 4 6 2" xfId="46206" xr:uid="{00000000-0005-0000-0000-000082B40000}"/>
    <cellStyle name="Total 3 4 6 2 2" xfId="46207" xr:uid="{00000000-0005-0000-0000-000083B40000}"/>
    <cellStyle name="Total 3 4 6 3" xfId="46208" xr:uid="{00000000-0005-0000-0000-000084B40000}"/>
    <cellStyle name="Total 3 4 6 4" xfId="46209" xr:uid="{00000000-0005-0000-0000-000085B40000}"/>
    <cellStyle name="Total 3 4 7" xfId="46210" xr:uid="{00000000-0005-0000-0000-000086B40000}"/>
    <cellStyle name="Total 3 4 7 2" xfId="46211" xr:uid="{00000000-0005-0000-0000-000087B40000}"/>
    <cellStyle name="Total 3 4 7 2 2" xfId="46212" xr:uid="{00000000-0005-0000-0000-000088B40000}"/>
    <cellStyle name="Total 3 4 7 3" xfId="46213" xr:uid="{00000000-0005-0000-0000-000089B40000}"/>
    <cellStyle name="Total 3 4 8" xfId="46214" xr:uid="{00000000-0005-0000-0000-00008AB40000}"/>
    <cellStyle name="Total 3 4 8 2" xfId="46215" xr:uid="{00000000-0005-0000-0000-00008BB40000}"/>
    <cellStyle name="Total 3 4 8 2 2" xfId="46216" xr:uid="{00000000-0005-0000-0000-00008CB40000}"/>
    <cellStyle name="Total 3 4 8 3" xfId="46217" xr:uid="{00000000-0005-0000-0000-00008DB40000}"/>
    <cellStyle name="Total 3 4 9" xfId="46218" xr:uid="{00000000-0005-0000-0000-00008EB40000}"/>
    <cellStyle name="Total 3 4 9 2" xfId="46219" xr:uid="{00000000-0005-0000-0000-00008FB40000}"/>
    <cellStyle name="Total 3 4 9 2 2" xfId="46220" xr:uid="{00000000-0005-0000-0000-000090B40000}"/>
    <cellStyle name="Total 3 4 9 3" xfId="46221" xr:uid="{00000000-0005-0000-0000-000091B40000}"/>
    <cellStyle name="Total 3 5" xfId="46222" xr:uid="{00000000-0005-0000-0000-000092B40000}"/>
    <cellStyle name="Total 3 5 10" xfId="46223" xr:uid="{00000000-0005-0000-0000-000093B40000}"/>
    <cellStyle name="Total 3 5 10 2" xfId="46224" xr:uid="{00000000-0005-0000-0000-000094B40000}"/>
    <cellStyle name="Total 3 5 10 2 2" xfId="46225" xr:uid="{00000000-0005-0000-0000-000095B40000}"/>
    <cellStyle name="Total 3 5 10 3" xfId="46226" xr:uid="{00000000-0005-0000-0000-000096B40000}"/>
    <cellStyle name="Total 3 5 11" xfId="46227" xr:uid="{00000000-0005-0000-0000-000097B40000}"/>
    <cellStyle name="Total 3 5 11 2" xfId="46228" xr:uid="{00000000-0005-0000-0000-000098B40000}"/>
    <cellStyle name="Total 3 5 11 2 2" xfId="46229" xr:uid="{00000000-0005-0000-0000-000099B40000}"/>
    <cellStyle name="Total 3 5 11 3" xfId="46230" xr:uid="{00000000-0005-0000-0000-00009AB40000}"/>
    <cellStyle name="Total 3 5 12" xfId="46231" xr:uid="{00000000-0005-0000-0000-00009BB40000}"/>
    <cellStyle name="Total 3 5 12 2" xfId="46232" xr:uid="{00000000-0005-0000-0000-00009CB40000}"/>
    <cellStyle name="Total 3 5 12 2 2" xfId="46233" xr:uid="{00000000-0005-0000-0000-00009DB40000}"/>
    <cellStyle name="Total 3 5 12 3" xfId="46234" xr:uid="{00000000-0005-0000-0000-00009EB40000}"/>
    <cellStyle name="Total 3 5 13" xfId="46235" xr:uid="{00000000-0005-0000-0000-00009FB40000}"/>
    <cellStyle name="Total 3 5 13 2" xfId="46236" xr:uid="{00000000-0005-0000-0000-0000A0B40000}"/>
    <cellStyle name="Total 3 5 13 2 2" xfId="46237" xr:uid="{00000000-0005-0000-0000-0000A1B40000}"/>
    <cellStyle name="Total 3 5 13 3" xfId="46238" xr:uid="{00000000-0005-0000-0000-0000A2B40000}"/>
    <cellStyle name="Total 3 5 14" xfId="46239" xr:uid="{00000000-0005-0000-0000-0000A3B40000}"/>
    <cellStyle name="Total 3 5 14 2" xfId="46240" xr:uid="{00000000-0005-0000-0000-0000A4B40000}"/>
    <cellStyle name="Total 3 5 14 2 2" xfId="46241" xr:uid="{00000000-0005-0000-0000-0000A5B40000}"/>
    <cellStyle name="Total 3 5 14 3" xfId="46242" xr:uid="{00000000-0005-0000-0000-0000A6B40000}"/>
    <cellStyle name="Total 3 5 15" xfId="46243" xr:uid="{00000000-0005-0000-0000-0000A7B40000}"/>
    <cellStyle name="Total 3 5 15 2" xfId="46244" xr:uid="{00000000-0005-0000-0000-0000A8B40000}"/>
    <cellStyle name="Total 3 5 15 2 2" xfId="46245" xr:uid="{00000000-0005-0000-0000-0000A9B40000}"/>
    <cellStyle name="Total 3 5 15 3" xfId="46246" xr:uid="{00000000-0005-0000-0000-0000AAB40000}"/>
    <cellStyle name="Total 3 5 16" xfId="46247" xr:uid="{00000000-0005-0000-0000-0000ABB40000}"/>
    <cellStyle name="Total 3 5 16 2" xfId="46248" xr:uid="{00000000-0005-0000-0000-0000ACB40000}"/>
    <cellStyle name="Total 3 5 16 2 2" xfId="46249" xr:uid="{00000000-0005-0000-0000-0000ADB40000}"/>
    <cellStyle name="Total 3 5 16 3" xfId="46250" xr:uid="{00000000-0005-0000-0000-0000AEB40000}"/>
    <cellStyle name="Total 3 5 17" xfId="46251" xr:uid="{00000000-0005-0000-0000-0000AFB40000}"/>
    <cellStyle name="Total 3 5 17 2" xfId="46252" xr:uid="{00000000-0005-0000-0000-0000B0B40000}"/>
    <cellStyle name="Total 3 5 17 2 2" xfId="46253" xr:uid="{00000000-0005-0000-0000-0000B1B40000}"/>
    <cellStyle name="Total 3 5 17 3" xfId="46254" xr:uid="{00000000-0005-0000-0000-0000B2B40000}"/>
    <cellStyle name="Total 3 5 18" xfId="46255" xr:uid="{00000000-0005-0000-0000-0000B3B40000}"/>
    <cellStyle name="Total 3 5 18 2" xfId="46256" xr:uid="{00000000-0005-0000-0000-0000B4B40000}"/>
    <cellStyle name="Total 3 5 18 2 2" xfId="46257" xr:uid="{00000000-0005-0000-0000-0000B5B40000}"/>
    <cellStyle name="Total 3 5 18 3" xfId="46258" xr:uid="{00000000-0005-0000-0000-0000B6B40000}"/>
    <cellStyle name="Total 3 5 19" xfId="46259" xr:uid="{00000000-0005-0000-0000-0000B7B40000}"/>
    <cellStyle name="Total 3 5 19 2" xfId="46260" xr:uid="{00000000-0005-0000-0000-0000B8B40000}"/>
    <cellStyle name="Total 3 5 19 2 2" xfId="46261" xr:uid="{00000000-0005-0000-0000-0000B9B40000}"/>
    <cellStyle name="Total 3 5 19 3" xfId="46262" xr:uid="{00000000-0005-0000-0000-0000BAB40000}"/>
    <cellStyle name="Total 3 5 2" xfId="46263" xr:uid="{00000000-0005-0000-0000-0000BBB40000}"/>
    <cellStyle name="Total 3 5 2 10" xfId="46264" xr:uid="{00000000-0005-0000-0000-0000BCB40000}"/>
    <cellStyle name="Total 3 5 2 10 2" xfId="46265" xr:uid="{00000000-0005-0000-0000-0000BDB40000}"/>
    <cellStyle name="Total 3 5 2 10 2 2" xfId="46266" xr:uid="{00000000-0005-0000-0000-0000BEB40000}"/>
    <cellStyle name="Total 3 5 2 10 3" xfId="46267" xr:uid="{00000000-0005-0000-0000-0000BFB40000}"/>
    <cellStyle name="Total 3 5 2 11" xfId="46268" xr:uid="{00000000-0005-0000-0000-0000C0B40000}"/>
    <cellStyle name="Total 3 5 2 11 2" xfId="46269" xr:uid="{00000000-0005-0000-0000-0000C1B40000}"/>
    <cellStyle name="Total 3 5 2 11 2 2" xfId="46270" xr:uid="{00000000-0005-0000-0000-0000C2B40000}"/>
    <cellStyle name="Total 3 5 2 11 3" xfId="46271" xr:uid="{00000000-0005-0000-0000-0000C3B40000}"/>
    <cellStyle name="Total 3 5 2 12" xfId="46272" xr:uid="{00000000-0005-0000-0000-0000C4B40000}"/>
    <cellStyle name="Total 3 5 2 12 2" xfId="46273" xr:uid="{00000000-0005-0000-0000-0000C5B40000}"/>
    <cellStyle name="Total 3 5 2 12 2 2" xfId="46274" xr:uid="{00000000-0005-0000-0000-0000C6B40000}"/>
    <cellStyle name="Total 3 5 2 12 3" xfId="46275" xr:uid="{00000000-0005-0000-0000-0000C7B40000}"/>
    <cellStyle name="Total 3 5 2 13" xfId="46276" xr:uid="{00000000-0005-0000-0000-0000C8B40000}"/>
    <cellStyle name="Total 3 5 2 13 2" xfId="46277" xr:uid="{00000000-0005-0000-0000-0000C9B40000}"/>
    <cellStyle name="Total 3 5 2 13 2 2" xfId="46278" xr:uid="{00000000-0005-0000-0000-0000CAB40000}"/>
    <cellStyle name="Total 3 5 2 13 3" xfId="46279" xr:uid="{00000000-0005-0000-0000-0000CBB40000}"/>
    <cellStyle name="Total 3 5 2 14" xfId="46280" xr:uid="{00000000-0005-0000-0000-0000CCB40000}"/>
    <cellStyle name="Total 3 5 2 14 2" xfId="46281" xr:uid="{00000000-0005-0000-0000-0000CDB40000}"/>
    <cellStyle name="Total 3 5 2 14 2 2" xfId="46282" xr:uid="{00000000-0005-0000-0000-0000CEB40000}"/>
    <cellStyle name="Total 3 5 2 14 3" xfId="46283" xr:uid="{00000000-0005-0000-0000-0000CFB40000}"/>
    <cellStyle name="Total 3 5 2 15" xfId="46284" xr:uid="{00000000-0005-0000-0000-0000D0B40000}"/>
    <cellStyle name="Total 3 5 2 15 2" xfId="46285" xr:uid="{00000000-0005-0000-0000-0000D1B40000}"/>
    <cellStyle name="Total 3 5 2 15 2 2" xfId="46286" xr:uid="{00000000-0005-0000-0000-0000D2B40000}"/>
    <cellStyle name="Total 3 5 2 15 3" xfId="46287" xr:uid="{00000000-0005-0000-0000-0000D3B40000}"/>
    <cellStyle name="Total 3 5 2 16" xfId="46288" xr:uid="{00000000-0005-0000-0000-0000D4B40000}"/>
    <cellStyle name="Total 3 5 2 16 2" xfId="46289" xr:uid="{00000000-0005-0000-0000-0000D5B40000}"/>
    <cellStyle name="Total 3 5 2 16 2 2" xfId="46290" xr:uid="{00000000-0005-0000-0000-0000D6B40000}"/>
    <cellStyle name="Total 3 5 2 16 3" xfId="46291" xr:uid="{00000000-0005-0000-0000-0000D7B40000}"/>
    <cellStyle name="Total 3 5 2 17" xfId="46292" xr:uid="{00000000-0005-0000-0000-0000D8B40000}"/>
    <cellStyle name="Total 3 5 2 17 2" xfId="46293" xr:uid="{00000000-0005-0000-0000-0000D9B40000}"/>
    <cellStyle name="Total 3 5 2 17 2 2" xfId="46294" xr:uid="{00000000-0005-0000-0000-0000DAB40000}"/>
    <cellStyle name="Total 3 5 2 17 3" xfId="46295" xr:uid="{00000000-0005-0000-0000-0000DBB40000}"/>
    <cellStyle name="Total 3 5 2 18" xfId="46296" xr:uid="{00000000-0005-0000-0000-0000DCB40000}"/>
    <cellStyle name="Total 3 5 2 18 2" xfId="46297" xr:uid="{00000000-0005-0000-0000-0000DDB40000}"/>
    <cellStyle name="Total 3 5 2 18 2 2" xfId="46298" xr:uid="{00000000-0005-0000-0000-0000DEB40000}"/>
    <cellStyle name="Total 3 5 2 18 3" xfId="46299" xr:uid="{00000000-0005-0000-0000-0000DFB40000}"/>
    <cellStyle name="Total 3 5 2 19" xfId="46300" xr:uid="{00000000-0005-0000-0000-0000E0B40000}"/>
    <cellStyle name="Total 3 5 2 19 2" xfId="46301" xr:uid="{00000000-0005-0000-0000-0000E1B40000}"/>
    <cellStyle name="Total 3 5 2 19 2 2" xfId="46302" xr:uid="{00000000-0005-0000-0000-0000E2B40000}"/>
    <cellStyle name="Total 3 5 2 19 3" xfId="46303" xr:uid="{00000000-0005-0000-0000-0000E3B40000}"/>
    <cellStyle name="Total 3 5 2 2" xfId="46304" xr:uid="{00000000-0005-0000-0000-0000E4B40000}"/>
    <cellStyle name="Total 3 5 2 2 2" xfId="46305" xr:uid="{00000000-0005-0000-0000-0000E5B40000}"/>
    <cellStyle name="Total 3 5 2 2 2 2" xfId="46306" xr:uid="{00000000-0005-0000-0000-0000E6B40000}"/>
    <cellStyle name="Total 3 5 2 2 2 3" xfId="46307" xr:uid="{00000000-0005-0000-0000-0000E7B40000}"/>
    <cellStyle name="Total 3 5 2 2 3" xfId="46308" xr:uid="{00000000-0005-0000-0000-0000E8B40000}"/>
    <cellStyle name="Total 3 5 2 2 3 2" xfId="46309" xr:uid="{00000000-0005-0000-0000-0000E9B40000}"/>
    <cellStyle name="Total 3 5 2 2 4" xfId="46310" xr:uid="{00000000-0005-0000-0000-0000EAB40000}"/>
    <cellStyle name="Total 3 5 2 20" xfId="46311" xr:uid="{00000000-0005-0000-0000-0000EBB40000}"/>
    <cellStyle name="Total 3 5 2 20 2" xfId="46312" xr:uid="{00000000-0005-0000-0000-0000ECB40000}"/>
    <cellStyle name="Total 3 5 2 20 2 2" xfId="46313" xr:uid="{00000000-0005-0000-0000-0000EDB40000}"/>
    <cellStyle name="Total 3 5 2 20 3" xfId="46314" xr:uid="{00000000-0005-0000-0000-0000EEB40000}"/>
    <cellStyle name="Total 3 5 2 21" xfId="46315" xr:uid="{00000000-0005-0000-0000-0000EFB40000}"/>
    <cellStyle name="Total 3 5 2 21 2" xfId="46316" xr:uid="{00000000-0005-0000-0000-0000F0B40000}"/>
    <cellStyle name="Total 3 5 2 22" xfId="46317" xr:uid="{00000000-0005-0000-0000-0000F1B40000}"/>
    <cellStyle name="Total 3 5 2 23" xfId="46318" xr:uid="{00000000-0005-0000-0000-0000F2B40000}"/>
    <cellStyle name="Total 3 5 2 3" xfId="46319" xr:uid="{00000000-0005-0000-0000-0000F3B40000}"/>
    <cellStyle name="Total 3 5 2 3 2" xfId="46320" xr:uid="{00000000-0005-0000-0000-0000F4B40000}"/>
    <cellStyle name="Total 3 5 2 3 2 2" xfId="46321" xr:uid="{00000000-0005-0000-0000-0000F5B40000}"/>
    <cellStyle name="Total 3 5 2 3 3" xfId="46322" xr:uid="{00000000-0005-0000-0000-0000F6B40000}"/>
    <cellStyle name="Total 3 5 2 3 4" xfId="46323" xr:uid="{00000000-0005-0000-0000-0000F7B40000}"/>
    <cellStyle name="Total 3 5 2 4" xfId="46324" xr:uid="{00000000-0005-0000-0000-0000F8B40000}"/>
    <cellStyle name="Total 3 5 2 4 2" xfId="46325" xr:uid="{00000000-0005-0000-0000-0000F9B40000}"/>
    <cellStyle name="Total 3 5 2 4 2 2" xfId="46326" xr:uid="{00000000-0005-0000-0000-0000FAB40000}"/>
    <cellStyle name="Total 3 5 2 4 3" xfId="46327" xr:uid="{00000000-0005-0000-0000-0000FBB40000}"/>
    <cellStyle name="Total 3 5 2 4 4" xfId="46328" xr:uid="{00000000-0005-0000-0000-0000FCB40000}"/>
    <cellStyle name="Total 3 5 2 5" xfId="46329" xr:uid="{00000000-0005-0000-0000-0000FDB40000}"/>
    <cellStyle name="Total 3 5 2 5 2" xfId="46330" xr:uid="{00000000-0005-0000-0000-0000FEB40000}"/>
    <cellStyle name="Total 3 5 2 5 2 2" xfId="46331" xr:uid="{00000000-0005-0000-0000-0000FFB40000}"/>
    <cellStyle name="Total 3 5 2 5 3" xfId="46332" xr:uid="{00000000-0005-0000-0000-000000B50000}"/>
    <cellStyle name="Total 3 5 2 6" xfId="46333" xr:uid="{00000000-0005-0000-0000-000001B50000}"/>
    <cellStyle name="Total 3 5 2 6 2" xfId="46334" xr:uid="{00000000-0005-0000-0000-000002B50000}"/>
    <cellStyle name="Total 3 5 2 6 2 2" xfId="46335" xr:uid="{00000000-0005-0000-0000-000003B50000}"/>
    <cellStyle name="Total 3 5 2 6 3" xfId="46336" xr:uid="{00000000-0005-0000-0000-000004B50000}"/>
    <cellStyle name="Total 3 5 2 7" xfId="46337" xr:uid="{00000000-0005-0000-0000-000005B50000}"/>
    <cellStyle name="Total 3 5 2 7 2" xfId="46338" xr:uid="{00000000-0005-0000-0000-000006B50000}"/>
    <cellStyle name="Total 3 5 2 7 2 2" xfId="46339" xr:uid="{00000000-0005-0000-0000-000007B50000}"/>
    <cellStyle name="Total 3 5 2 7 3" xfId="46340" xr:uid="{00000000-0005-0000-0000-000008B50000}"/>
    <cellStyle name="Total 3 5 2 8" xfId="46341" xr:uid="{00000000-0005-0000-0000-000009B50000}"/>
    <cellStyle name="Total 3 5 2 8 2" xfId="46342" xr:uid="{00000000-0005-0000-0000-00000AB50000}"/>
    <cellStyle name="Total 3 5 2 8 2 2" xfId="46343" xr:uid="{00000000-0005-0000-0000-00000BB50000}"/>
    <cellStyle name="Total 3 5 2 8 3" xfId="46344" xr:uid="{00000000-0005-0000-0000-00000CB50000}"/>
    <cellStyle name="Total 3 5 2 9" xfId="46345" xr:uid="{00000000-0005-0000-0000-00000DB50000}"/>
    <cellStyle name="Total 3 5 2 9 2" xfId="46346" xr:uid="{00000000-0005-0000-0000-00000EB50000}"/>
    <cellStyle name="Total 3 5 2 9 2 2" xfId="46347" xr:uid="{00000000-0005-0000-0000-00000FB50000}"/>
    <cellStyle name="Total 3 5 2 9 3" xfId="46348" xr:uid="{00000000-0005-0000-0000-000010B50000}"/>
    <cellStyle name="Total 3 5 20" xfId="46349" xr:uid="{00000000-0005-0000-0000-000011B50000}"/>
    <cellStyle name="Total 3 5 20 2" xfId="46350" xr:uid="{00000000-0005-0000-0000-000012B50000}"/>
    <cellStyle name="Total 3 5 20 2 2" xfId="46351" xr:uid="{00000000-0005-0000-0000-000013B50000}"/>
    <cellStyle name="Total 3 5 20 3" xfId="46352" xr:uid="{00000000-0005-0000-0000-000014B50000}"/>
    <cellStyle name="Total 3 5 21" xfId="46353" xr:uid="{00000000-0005-0000-0000-000015B50000}"/>
    <cellStyle name="Total 3 5 21 2" xfId="46354" xr:uid="{00000000-0005-0000-0000-000016B50000}"/>
    <cellStyle name="Total 3 5 21 2 2" xfId="46355" xr:uid="{00000000-0005-0000-0000-000017B50000}"/>
    <cellStyle name="Total 3 5 21 3" xfId="46356" xr:uid="{00000000-0005-0000-0000-000018B50000}"/>
    <cellStyle name="Total 3 5 22" xfId="46357" xr:uid="{00000000-0005-0000-0000-000019B50000}"/>
    <cellStyle name="Total 3 5 22 2" xfId="46358" xr:uid="{00000000-0005-0000-0000-00001AB50000}"/>
    <cellStyle name="Total 3 5 23" xfId="46359" xr:uid="{00000000-0005-0000-0000-00001BB50000}"/>
    <cellStyle name="Total 3 5 24" xfId="46360" xr:uid="{00000000-0005-0000-0000-00001CB50000}"/>
    <cellStyle name="Total 3 5 3" xfId="46361" xr:uid="{00000000-0005-0000-0000-00001DB50000}"/>
    <cellStyle name="Total 3 5 3 2" xfId="46362" xr:uid="{00000000-0005-0000-0000-00001EB50000}"/>
    <cellStyle name="Total 3 5 3 2 2" xfId="46363" xr:uid="{00000000-0005-0000-0000-00001FB50000}"/>
    <cellStyle name="Total 3 5 3 2 3" xfId="46364" xr:uid="{00000000-0005-0000-0000-000020B50000}"/>
    <cellStyle name="Total 3 5 3 3" xfId="46365" xr:uid="{00000000-0005-0000-0000-000021B50000}"/>
    <cellStyle name="Total 3 5 3 3 2" xfId="46366" xr:uid="{00000000-0005-0000-0000-000022B50000}"/>
    <cellStyle name="Total 3 5 3 4" xfId="46367" xr:uid="{00000000-0005-0000-0000-000023B50000}"/>
    <cellStyle name="Total 3 5 4" xfId="46368" xr:uid="{00000000-0005-0000-0000-000024B50000}"/>
    <cellStyle name="Total 3 5 4 2" xfId="46369" xr:uid="{00000000-0005-0000-0000-000025B50000}"/>
    <cellStyle name="Total 3 5 4 2 2" xfId="46370" xr:uid="{00000000-0005-0000-0000-000026B50000}"/>
    <cellStyle name="Total 3 5 4 3" xfId="46371" xr:uid="{00000000-0005-0000-0000-000027B50000}"/>
    <cellStyle name="Total 3 5 4 4" xfId="46372" xr:uid="{00000000-0005-0000-0000-000028B50000}"/>
    <cellStyle name="Total 3 5 5" xfId="46373" xr:uid="{00000000-0005-0000-0000-000029B50000}"/>
    <cellStyle name="Total 3 5 5 2" xfId="46374" xr:uid="{00000000-0005-0000-0000-00002AB50000}"/>
    <cellStyle name="Total 3 5 5 2 2" xfId="46375" xr:uid="{00000000-0005-0000-0000-00002BB50000}"/>
    <cellStyle name="Total 3 5 5 3" xfId="46376" xr:uid="{00000000-0005-0000-0000-00002CB50000}"/>
    <cellStyle name="Total 3 5 5 4" xfId="46377" xr:uid="{00000000-0005-0000-0000-00002DB50000}"/>
    <cellStyle name="Total 3 5 6" xfId="46378" xr:uid="{00000000-0005-0000-0000-00002EB50000}"/>
    <cellStyle name="Total 3 5 6 2" xfId="46379" xr:uid="{00000000-0005-0000-0000-00002FB50000}"/>
    <cellStyle name="Total 3 5 6 2 2" xfId="46380" xr:uid="{00000000-0005-0000-0000-000030B50000}"/>
    <cellStyle name="Total 3 5 6 3" xfId="46381" xr:uid="{00000000-0005-0000-0000-000031B50000}"/>
    <cellStyle name="Total 3 5 7" xfId="46382" xr:uid="{00000000-0005-0000-0000-000032B50000}"/>
    <cellStyle name="Total 3 5 7 2" xfId="46383" xr:uid="{00000000-0005-0000-0000-000033B50000}"/>
    <cellStyle name="Total 3 5 7 2 2" xfId="46384" xr:uid="{00000000-0005-0000-0000-000034B50000}"/>
    <cellStyle name="Total 3 5 7 3" xfId="46385" xr:uid="{00000000-0005-0000-0000-000035B50000}"/>
    <cellStyle name="Total 3 5 8" xfId="46386" xr:uid="{00000000-0005-0000-0000-000036B50000}"/>
    <cellStyle name="Total 3 5 8 2" xfId="46387" xr:uid="{00000000-0005-0000-0000-000037B50000}"/>
    <cellStyle name="Total 3 5 8 2 2" xfId="46388" xr:uid="{00000000-0005-0000-0000-000038B50000}"/>
    <cellStyle name="Total 3 5 8 3" xfId="46389" xr:uid="{00000000-0005-0000-0000-000039B50000}"/>
    <cellStyle name="Total 3 5 9" xfId="46390" xr:uid="{00000000-0005-0000-0000-00003AB50000}"/>
    <cellStyle name="Total 3 5 9 2" xfId="46391" xr:uid="{00000000-0005-0000-0000-00003BB50000}"/>
    <cellStyle name="Total 3 5 9 2 2" xfId="46392" xr:uid="{00000000-0005-0000-0000-00003CB50000}"/>
    <cellStyle name="Total 3 5 9 3" xfId="46393" xr:uid="{00000000-0005-0000-0000-00003DB50000}"/>
    <cellStyle name="Total 3 6" xfId="46394" xr:uid="{00000000-0005-0000-0000-00003EB50000}"/>
    <cellStyle name="Total 3 6 10" xfId="46395" xr:uid="{00000000-0005-0000-0000-00003FB50000}"/>
    <cellStyle name="Total 3 6 10 2" xfId="46396" xr:uid="{00000000-0005-0000-0000-000040B50000}"/>
    <cellStyle name="Total 3 6 10 2 2" xfId="46397" xr:uid="{00000000-0005-0000-0000-000041B50000}"/>
    <cellStyle name="Total 3 6 10 3" xfId="46398" xr:uid="{00000000-0005-0000-0000-000042B50000}"/>
    <cellStyle name="Total 3 6 11" xfId="46399" xr:uid="{00000000-0005-0000-0000-000043B50000}"/>
    <cellStyle name="Total 3 6 11 2" xfId="46400" xr:uid="{00000000-0005-0000-0000-000044B50000}"/>
    <cellStyle name="Total 3 6 11 2 2" xfId="46401" xr:uid="{00000000-0005-0000-0000-000045B50000}"/>
    <cellStyle name="Total 3 6 11 3" xfId="46402" xr:uid="{00000000-0005-0000-0000-000046B50000}"/>
    <cellStyle name="Total 3 6 12" xfId="46403" xr:uid="{00000000-0005-0000-0000-000047B50000}"/>
    <cellStyle name="Total 3 6 12 2" xfId="46404" xr:uid="{00000000-0005-0000-0000-000048B50000}"/>
    <cellStyle name="Total 3 6 12 2 2" xfId="46405" xr:uid="{00000000-0005-0000-0000-000049B50000}"/>
    <cellStyle name="Total 3 6 12 3" xfId="46406" xr:uid="{00000000-0005-0000-0000-00004AB50000}"/>
    <cellStyle name="Total 3 6 13" xfId="46407" xr:uid="{00000000-0005-0000-0000-00004BB50000}"/>
    <cellStyle name="Total 3 6 13 2" xfId="46408" xr:uid="{00000000-0005-0000-0000-00004CB50000}"/>
    <cellStyle name="Total 3 6 13 2 2" xfId="46409" xr:uid="{00000000-0005-0000-0000-00004DB50000}"/>
    <cellStyle name="Total 3 6 13 3" xfId="46410" xr:uid="{00000000-0005-0000-0000-00004EB50000}"/>
    <cellStyle name="Total 3 6 14" xfId="46411" xr:uid="{00000000-0005-0000-0000-00004FB50000}"/>
    <cellStyle name="Total 3 6 14 2" xfId="46412" xr:uid="{00000000-0005-0000-0000-000050B50000}"/>
    <cellStyle name="Total 3 6 14 2 2" xfId="46413" xr:uid="{00000000-0005-0000-0000-000051B50000}"/>
    <cellStyle name="Total 3 6 14 3" xfId="46414" xr:uid="{00000000-0005-0000-0000-000052B50000}"/>
    <cellStyle name="Total 3 6 15" xfId="46415" xr:uid="{00000000-0005-0000-0000-000053B50000}"/>
    <cellStyle name="Total 3 6 15 2" xfId="46416" xr:uid="{00000000-0005-0000-0000-000054B50000}"/>
    <cellStyle name="Total 3 6 15 2 2" xfId="46417" xr:uid="{00000000-0005-0000-0000-000055B50000}"/>
    <cellStyle name="Total 3 6 15 3" xfId="46418" xr:uid="{00000000-0005-0000-0000-000056B50000}"/>
    <cellStyle name="Total 3 6 16" xfId="46419" xr:uid="{00000000-0005-0000-0000-000057B50000}"/>
    <cellStyle name="Total 3 6 16 2" xfId="46420" xr:uid="{00000000-0005-0000-0000-000058B50000}"/>
    <cellStyle name="Total 3 6 16 2 2" xfId="46421" xr:uid="{00000000-0005-0000-0000-000059B50000}"/>
    <cellStyle name="Total 3 6 16 3" xfId="46422" xr:uid="{00000000-0005-0000-0000-00005AB50000}"/>
    <cellStyle name="Total 3 6 17" xfId="46423" xr:uid="{00000000-0005-0000-0000-00005BB50000}"/>
    <cellStyle name="Total 3 6 17 2" xfId="46424" xr:uid="{00000000-0005-0000-0000-00005CB50000}"/>
    <cellStyle name="Total 3 6 17 2 2" xfId="46425" xr:uid="{00000000-0005-0000-0000-00005DB50000}"/>
    <cellStyle name="Total 3 6 17 3" xfId="46426" xr:uid="{00000000-0005-0000-0000-00005EB50000}"/>
    <cellStyle name="Total 3 6 18" xfId="46427" xr:uid="{00000000-0005-0000-0000-00005FB50000}"/>
    <cellStyle name="Total 3 6 18 2" xfId="46428" xr:uid="{00000000-0005-0000-0000-000060B50000}"/>
    <cellStyle name="Total 3 6 18 2 2" xfId="46429" xr:uid="{00000000-0005-0000-0000-000061B50000}"/>
    <cellStyle name="Total 3 6 18 3" xfId="46430" xr:uid="{00000000-0005-0000-0000-000062B50000}"/>
    <cellStyle name="Total 3 6 19" xfId="46431" xr:uid="{00000000-0005-0000-0000-000063B50000}"/>
    <cellStyle name="Total 3 6 19 2" xfId="46432" xr:uid="{00000000-0005-0000-0000-000064B50000}"/>
    <cellStyle name="Total 3 6 19 2 2" xfId="46433" xr:uid="{00000000-0005-0000-0000-000065B50000}"/>
    <cellStyle name="Total 3 6 19 3" xfId="46434" xr:uid="{00000000-0005-0000-0000-000066B50000}"/>
    <cellStyle name="Total 3 6 2" xfId="46435" xr:uid="{00000000-0005-0000-0000-000067B50000}"/>
    <cellStyle name="Total 3 6 2 2" xfId="46436" xr:uid="{00000000-0005-0000-0000-000068B50000}"/>
    <cellStyle name="Total 3 6 2 2 2" xfId="46437" xr:uid="{00000000-0005-0000-0000-000069B50000}"/>
    <cellStyle name="Total 3 6 2 2 3" xfId="46438" xr:uid="{00000000-0005-0000-0000-00006AB50000}"/>
    <cellStyle name="Total 3 6 2 3" xfId="46439" xr:uid="{00000000-0005-0000-0000-00006BB50000}"/>
    <cellStyle name="Total 3 6 2 3 2" xfId="46440" xr:uid="{00000000-0005-0000-0000-00006CB50000}"/>
    <cellStyle name="Total 3 6 2 4" xfId="46441" xr:uid="{00000000-0005-0000-0000-00006DB50000}"/>
    <cellStyle name="Total 3 6 20" xfId="46442" xr:uid="{00000000-0005-0000-0000-00006EB50000}"/>
    <cellStyle name="Total 3 6 20 2" xfId="46443" xr:uid="{00000000-0005-0000-0000-00006FB50000}"/>
    <cellStyle name="Total 3 6 20 2 2" xfId="46444" xr:uid="{00000000-0005-0000-0000-000070B50000}"/>
    <cellStyle name="Total 3 6 20 3" xfId="46445" xr:uid="{00000000-0005-0000-0000-000071B50000}"/>
    <cellStyle name="Total 3 6 21" xfId="46446" xr:uid="{00000000-0005-0000-0000-000072B50000}"/>
    <cellStyle name="Total 3 6 21 2" xfId="46447" xr:uid="{00000000-0005-0000-0000-000073B50000}"/>
    <cellStyle name="Total 3 6 22" xfId="46448" xr:uid="{00000000-0005-0000-0000-000074B50000}"/>
    <cellStyle name="Total 3 6 23" xfId="46449" xr:uid="{00000000-0005-0000-0000-000075B50000}"/>
    <cellStyle name="Total 3 6 3" xfId="46450" xr:uid="{00000000-0005-0000-0000-000076B50000}"/>
    <cellStyle name="Total 3 6 3 2" xfId="46451" xr:uid="{00000000-0005-0000-0000-000077B50000}"/>
    <cellStyle name="Total 3 6 3 2 2" xfId="46452" xr:uid="{00000000-0005-0000-0000-000078B50000}"/>
    <cellStyle name="Total 3 6 3 3" xfId="46453" xr:uid="{00000000-0005-0000-0000-000079B50000}"/>
    <cellStyle name="Total 3 6 3 4" xfId="46454" xr:uid="{00000000-0005-0000-0000-00007AB50000}"/>
    <cellStyle name="Total 3 6 4" xfId="46455" xr:uid="{00000000-0005-0000-0000-00007BB50000}"/>
    <cellStyle name="Total 3 6 4 2" xfId="46456" xr:uid="{00000000-0005-0000-0000-00007CB50000}"/>
    <cellStyle name="Total 3 6 4 2 2" xfId="46457" xr:uid="{00000000-0005-0000-0000-00007DB50000}"/>
    <cellStyle name="Total 3 6 4 3" xfId="46458" xr:uid="{00000000-0005-0000-0000-00007EB50000}"/>
    <cellStyle name="Total 3 6 4 4" xfId="46459" xr:uid="{00000000-0005-0000-0000-00007FB50000}"/>
    <cellStyle name="Total 3 6 5" xfId="46460" xr:uid="{00000000-0005-0000-0000-000080B50000}"/>
    <cellStyle name="Total 3 6 5 2" xfId="46461" xr:uid="{00000000-0005-0000-0000-000081B50000}"/>
    <cellStyle name="Total 3 6 5 2 2" xfId="46462" xr:uid="{00000000-0005-0000-0000-000082B50000}"/>
    <cellStyle name="Total 3 6 5 3" xfId="46463" xr:uid="{00000000-0005-0000-0000-000083B50000}"/>
    <cellStyle name="Total 3 6 6" xfId="46464" xr:uid="{00000000-0005-0000-0000-000084B50000}"/>
    <cellStyle name="Total 3 6 6 2" xfId="46465" xr:uid="{00000000-0005-0000-0000-000085B50000}"/>
    <cellStyle name="Total 3 6 6 2 2" xfId="46466" xr:uid="{00000000-0005-0000-0000-000086B50000}"/>
    <cellStyle name="Total 3 6 6 3" xfId="46467" xr:uid="{00000000-0005-0000-0000-000087B50000}"/>
    <cellStyle name="Total 3 6 7" xfId="46468" xr:uid="{00000000-0005-0000-0000-000088B50000}"/>
    <cellStyle name="Total 3 6 7 2" xfId="46469" xr:uid="{00000000-0005-0000-0000-000089B50000}"/>
    <cellStyle name="Total 3 6 7 2 2" xfId="46470" xr:uid="{00000000-0005-0000-0000-00008AB50000}"/>
    <cellStyle name="Total 3 6 7 3" xfId="46471" xr:uid="{00000000-0005-0000-0000-00008BB50000}"/>
    <cellStyle name="Total 3 6 8" xfId="46472" xr:uid="{00000000-0005-0000-0000-00008CB50000}"/>
    <cellStyle name="Total 3 6 8 2" xfId="46473" xr:uid="{00000000-0005-0000-0000-00008DB50000}"/>
    <cellStyle name="Total 3 6 8 2 2" xfId="46474" xr:uid="{00000000-0005-0000-0000-00008EB50000}"/>
    <cellStyle name="Total 3 6 8 3" xfId="46475" xr:uid="{00000000-0005-0000-0000-00008FB50000}"/>
    <cellStyle name="Total 3 6 9" xfId="46476" xr:uid="{00000000-0005-0000-0000-000090B50000}"/>
    <cellStyle name="Total 3 6 9 2" xfId="46477" xr:uid="{00000000-0005-0000-0000-000091B50000}"/>
    <cellStyle name="Total 3 6 9 2 2" xfId="46478" xr:uid="{00000000-0005-0000-0000-000092B50000}"/>
    <cellStyle name="Total 3 6 9 3" xfId="46479" xr:uid="{00000000-0005-0000-0000-000093B50000}"/>
    <cellStyle name="Total 3 7" xfId="46480" xr:uid="{00000000-0005-0000-0000-000094B50000}"/>
    <cellStyle name="Total 3 7 2" xfId="46481" xr:uid="{00000000-0005-0000-0000-000095B50000}"/>
    <cellStyle name="Total 3 7 2 2" xfId="46482" xr:uid="{00000000-0005-0000-0000-000096B50000}"/>
    <cellStyle name="Total 3 7 2 3" xfId="46483" xr:uid="{00000000-0005-0000-0000-000097B50000}"/>
    <cellStyle name="Total 3 7 3" xfId="46484" xr:uid="{00000000-0005-0000-0000-000098B50000}"/>
    <cellStyle name="Total 3 7 3 2" xfId="46485" xr:uid="{00000000-0005-0000-0000-000099B50000}"/>
    <cellStyle name="Total 3 7 4" xfId="46486" xr:uid="{00000000-0005-0000-0000-00009AB50000}"/>
    <cellStyle name="Total 3 8" xfId="46487" xr:uid="{00000000-0005-0000-0000-00009BB50000}"/>
    <cellStyle name="Total 3 8 2" xfId="46488" xr:uid="{00000000-0005-0000-0000-00009CB50000}"/>
    <cellStyle name="Total 3 8 2 2" xfId="46489" xr:uid="{00000000-0005-0000-0000-00009DB50000}"/>
    <cellStyle name="Total 3 8 2 3" xfId="46490" xr:uid="{00000000-0005-0000-0000-00009EB50000}"/>
    <cellStyle name="Total 3 8 3" xfId="46491" xr:uid="{00000000-0005-0000-0000-00009FB50000}"/>
    <cellStyle name="Total 3 8 4" xfId="46492" xr:uid="{00000000-0005-0000-0000-0000A0B50000}"/>
    <cellStyle name="Total 3 9" xfId="46493" xr:uid="{00000000-0005-0000-0000-0000A1B50000}"/>
    <cellStyle name="Total 3 9 2" xfId="46494" xr:uid="{00000000-0005-0000-0000-0000A2B50000}"/>
    <cellStyle name="Total 3 9 2 2" xfId="46495" xr:uid="{00000000-0005-0000-0000-0000A3B50000}"/>
    <cellStyle name="Total 3 9 3" xfId="46496" xr:uid="{00000000-0005-0000-0000-0000A4B50000}"/>
    <cellStyle name="Total 3 9 4" xfId="46497" xr:uid="{00000000-0005-0000-0000-0000A5B50000}"/>
    <cellStyle name="Total 4" xfId="46498" xr:uid="{00000000-0005-0000-0000-0000A6B50000}"/>
    <cellStyle name="Total 4 10" xfId="46499" xr:uid="{00000000-0005-0000-0000-0000A7B50000}"/>
    <cellStyle name="Total 4 10 2" xfId="46500" xr:uid="{00000000-0005-0000-0000-0000A8B50000}"/>
    <cellStyle name="Total 4 10 2 2" xfId="46501" xr:uid="{00000000-0005-0000-0000-0000A9B50000}"/>
    <cellStyle name="Total 4 10 3" xfId="46502" xr:uid="{00000000-0005-0000-0000-0000AAB50000}"/>
    <cellStyle name="Total 4 11" xfId="46503" xr:uid="{00000000-0005-0000-0000-0000ABB50000}"/>
    <cellStyle name="Total 4 11 2" xfId="46504" xr:uid="{00000000-0005-0000-0000-0000ACB50000}"/>
    <cellStyle name="Total 4 11 2 2" xfId="46505" xr:uid="{00000000-0005-0000-0000-0000ADB50000}"/>
    <cellStyle name="Total 4 11 3" xfId="46506" xr:uid="{00000000-0005-0000-0000-0000AEB50000}"/>
    <cellStyle name="Total 4 12" xfId="46507" xr:uid="{00000000-0005-0000-0000-0000AFB50000}"/>
    <cellStyle name="Total 4 12 2" xfId="46508" xr:uid="{00000000-0005-0000-0000-0000B0B50000}"/>
    <cellStyle name="Total 4 12 2 2" xfId="46509" xr:uid="{00000000-0005-0000-0000-0000B1B50000}"/>
    <cellStyle name="Total 4 12 3" xfId="46510" xr:uid="{00000000-0005-0000-0000-0000B2B50000}"/>
    <cellStyle name="Total 4 13" xfId="46511" xr:uid="{00000000-0005-0000-0000-0000B3B50000}"/>
    <cellStyle name="Total 4 13 2" xfId="46512" xr:uid="{00000000-0005-0000-0000-0000B4B50000}"/>
    <cellStyle name="Total 4 13 2 2" xfId="46513" xr:uid="{00000000-0005-0000-0000-0000B5B50000}"/>
    <cellStyle name="Total 4 13 3" xfId="46514" xr:uid="{00000000-0005-0000-0000-0000B6B50000}"/>
    <cellStyle name="Total 4 14" xfId="46515" xr:uid="{00000000-0005-0000-0000-0000B7B50000}"/>
    <cellStyle name="Total 4 14 2" xfId="46516" xr:uid="{00000000-0005-0000-0000-0000B8B50000}"/>
    <cellStyle name="Total 4 14 2 2" xfId="46517" xr:uid="{00000000-0005-0000-0000-0000B9B50000}"/>
    <cellStyle name="Total 4 14 3" xfId="46518" xr:uid="{00000000-0005-0000-0000-0000BAB50000}"/>
    <cellStyle name="Total 4 15" xfId="46519" xr:uid="{00000000-0005-0000-0000-0000BBB50000}"/>
    <cellStyle name="Total 4 15 2" xfId="46520" xr:uid="{00000000-0005-0000-0000-0000BCB50000}"/>
    <cellStyle name="Total 4 15 2 2" xfId="46521" xr:uid="{00000000-0005-0000-0000-0000BDB50000}"/>
    <cellStyle name="Total 4 15 3" xfId="46522" xr:uid="{00000000-0005-0000-0000-0000BEB50000}"/>
    <cellStyle name="Total 4 16" xfId="46523" xr:uid="{00000000-0005-0000-0000-0000BFB50000}"/>
    <cellStyle name="Total 4 16 2" xfId="46524" xr:uid="{00000000-0005-0000-0000-0000C0B50000}"/>
    <cellStyle name="Total 4 16 2 2" xfId="46525" xr:uid="{00000000-0005-0000-0000-0000C1B50000}"/>
    <cellStyle name="Total 4 16 3" xfId="46526" xr:uid="{00000000-0005-0000-0000-0000C2B50000}"/>
    <cellStyle name="Total 4 17" xfId="46527" xr:uid="{00000000-0005-0000-0000-0000C3B50000}"/>
    <cellStyle name="Total 4 17 2" xfId="46528" xr:uid="{00000000-0005-0000-0000-0000C4B50000}"/>
    <cellStyle name="Total 4 17 2 2" xfId="46529" xr:uid="{00000000-0005-0000-0000-0000C5B50000}"/>
    <cellStyle name="Total 4 17 3" xfId="46530" xr:uid="{00000000-0005-0000-0000-0000C6B50000}"/>
    <cellStyle name="Total 4 18" xfId="46531" xr:uid="{00000000-0005-0000-0000-0000C7B50000}"/>
    <cellStyle name="Total 4 18 2" xfId="46532" xr:uid="{00000000-0005-0000-0000-0000C8B50000}"/>
    <cellStyle name="Total 4 18 2 2" xfId="46533" xr:uid="{00000000-0005-0000-0000-0000C9B50000}"/>
    <cellStyle name="Total 4 18 3" xfId="46534" xr:uid="{00000000-0005-0000-0000-0000CAB50000}"/>
    <cellStyle name="Total 4 19" xfId="46535" xr:uid="{00000000-0005-0000-0000-0000CBB50000}"/>
    <cellStyle name="Total 4 19 2" xfId="46536" xr:uid="{00000000-0005-0000-0000-0000CCB50000}"/>
    <cellStyle name="Total 4 19 2 2" xfId="46537" xr:uid="{00000000-0005-0000-0000-0000CDB50000}"/>
    <cellStyle name="Total 4 19 3" xfId="46538" xr:uid="{00000000-0005-0000-0000-0000CEB50000}"/>
    <cellStyle name="Total 4 2" xfId="46539" xr:uid="{00000000-0005-0000-0000-0000CFB50000}"/>
    <cellStyle name="Total 4 2 10" xfId="46540" xr:uid="{00000000-0005-0000-0000-0000D0B50000}"/>
    <cellStyle name="Total 4 2 10 2" xfId="46541" xr:uid="{00000000-0005-0000-0000-0000D1B50000}"/>
    <cellStyle name="Total 4 2 10 2 2" xfId="46542" xr:uid="{00000000-0005-0000-0000-0000D2B50000}"/>
    <cellStyle name="Total 4 2 10 3" xfId="46543" xr:uid="{00000000-0005-0000-0000-0000D3B50000}"/>
    <cellStyle name="Total 4 2 11" xfId="46544" xr:uid="{00000000-0005-0000-0000-0000D4B50000}"/>
    <cellStyle name="Total 4 2 11 2" xfId="46545" xr:uid="{00000000-0005-0000-0000-0000D5B50000}"/>
    <cellStyle name="Total 4 2 11 2 2" xfId="46546" xr:uid="{00000000-0005-0000-0000-0000D6B50000}"/>
    <cellStyle name="Total 4 2 11 3" xfId="46547" xr:uid="{00000000-0005-0000-0000-0000D7B50000}"/>
    <cellStyle name="Total 4 2 12" xfId="46548" xr:uid="{00000000-0005-0000-0000-0000D8B50000}"/>
    <cellStyle name="Total 4 2 12 2" xfId="46549" xr:uid="{00000000-0005-0000-0000-0000D9B50000}"/>
    <cellStyle name="Total 4 2 12 2 2" xfId="46550" xr:uid="{00000000-0005-0000-0000-0000DAB50000}"/>
    <cellStyle name="Total 4 2 12 3" xfId="46551" xr:uid="{00000000-0005-0000-0000-0000DBB50000}"/>
    <cellStyle name="Total 4 2 13" xfId="46552" xr:uid="{00000000-0005-0000-0000-0000DCB50000}"/>
    <cellStyle name="Total 4 2 13 2" xfId="46553" xr:uid="{00000000-0005-0000-0000-0000DDB50000}"/>
    <cellStyle name="Total 4 2 13 2 2" xfId="46554" xr:uid="{00000000-0005-0000-0000-0000DEB50000}"/>
    <cellStyle name="Total 4 2 13 3" xfId="46555" xr:uid="{00000000-0005-0000-0000-0000DFB50000}"/>
    <cellStyle name="Total 4 2 14" xfId="46556" xr:uid="{00000000-0005-0000-0000-0000E0B50000}"/>
    <cellStyle name="Total 4 2 14 2" xfId="46557" xr:uid="{00000000-0005-0000-0000-0000E1B50000}"/>
    <cellStyle name="Total 4 2 14 2 2" xfId="46558" xr:uid="{00000000-0005-0000-0000-0000E2B50000}"/>
    <cellStyle name="Total 4 2 14 3" xfId="46559" xr:uid="{00000000-0005-0000-0000-0000E3B50000}"/>
    <cellStyle name="Total 4 2 15" xfId="46560" xr:uid="{00000000-0005-0000-0000-0000E4B50000}"/>
    <cellStyle name="Total 4 2 15 2" xfId="46561" xr:uid="{00000000-0005-0000-0000-0000E5B50000}"/>
    <cellStyle name="Total 4 2 15 2 2" xfId="46562" xr:uid="{00000000-0005-0000-0000-0000E6B50000}"/>
    <cellStyle name="Total 4 2 15 3" xfId="46563" xr:uid="{00000000-0005-0000-0000-0000E7B50000}"/>
    <cellStyle name="Total 4 2 16" xfId="46564" xr:uid="{00000000-0005-0000-0000-0000E8B50000}"/>
    <cellStyle name="Total 4 2 16 2" xfId="46565" xr:uid="{00000000-0005-0000-0000-0000E9B50000}"/>
    <cellStyle name="Total 4 2 16 2 2" xfId="46566" xr:uid="{00000000-0005-0000-0000-0000EAB50000}"/>
    <cellStyle name="Total 4 2 16 3" xfId="46567" xr:uid="{00000000-0005-0000-0000-0000EBB50000}"/>
    <cellStyle name="Total 4 2 17" xfId="46568" xr:uid="{00000000-0005-0000-0000-0000ECB50000}"/>
    <cellStyle name="Total 4 2 17 2" xfId="46569" xr:uid="{00000000-0005-0000-0000-0000EDB50000}"/>
    <cellStyle name="Total 4 2 17 2 2" xfId="46570" xr:uid="{00000000-0005-0000-0000-0000EEB50000}"/>
    <cellStyle name="Total 4 2 17 3" xfId="46571" xr:uid="{00000000-0005-0000-0000-0000EFB50000}"/>
    <cellStyle name="Total 4 2 18" xfId="46572" xr:uid="{00000000-0005-0000-0000-0000F0B50000}"/>
    <cellStyle name="Total 4 2 18 2" xfId="46573" xr:uid="{00000000-0005-0000-0000-0000F1B50000}"/>
    <cellStyle name="Total 4 2 18 2 2" xfId="46574" xr:uid="{00000000-0005-0000-0000-0000F2B50000}"/>
    <cellStyle name="Total 4 2 18 3" xfId="46575" xr:uid="{00000000-0005-0000-0000-0000F3B50000}"/>
    <cellStyle name="Total 4 2 19" xfId="46576" xr:uid="{00000000-0005-0000-0000-0000F4B50000}"/>
    <cellStyle name="Total 4 2 19 2" xfId="46577" xr:uid="{00000000-0005-0000-0000-0000F5B50000}"/>
    <cellStyle name="Total 4 2 19 2 2" xfId="46578" xr:uid="{00000000-0005-0000-0000-0000F6B50000}"/>
    <cellStyle name="Total 4 2 19 3" xfId="46579" xr:uid="{00000000-0005-0000-0000-0000F7B50000}"/>
    <cellStyle name="Total 4 2 2" xfId="46580" xr:uid="{00000000-0005-0000-0000-0000F8B50000}"/>
    <cellStyle name="Total 4 2 2 10" xfId="46581" xr:uid="{00000000-0005-0000-0000-0000F9B50000}"/>
    <cellStyle name="Total 4 2 2 10 2" xfId="46582" xr:uid="{00000000-0005-0000-0000-0000FAB50000}"/>
    <cellStyle name="Total 4 2 2 10 2 2" xfId="46583" xr:uid="{00000000-0005-0000-0000-0000FBB50000}"/>
    <cellStyle name="Total 4 2 2 10 3" xfId="46584" xr:uid="{00000000-0005-0000-0000-0000FCB50000}"/>
    <cellStyle name="Total 4 2 2 11" xfId="46585" xr:uid="{00000000-0005-0000-0000-0000FDB50000}"/>
    <cellStyle name="Total 4 2 2 11 2" xfId="46586" xr:uid="{00000000-0005-0000-0000-0000FEB50000}"/>
    <cellStyle name="Total 4 2 2 11 2 2" xfId="46587" xr:uid="{00000000-0005-0000-0000-0000FFB50000}"/>
    <cellStyle name="Total 4 2 2 11 3" xfId="46588" xr:uid="{00000000-0005-0000-0000-000000B60000}"/>
    <cellStyle name="Total 4 2 2 12" xfId="46589" xr:uid="{00000000-0005-0000-0000-000001B60000}"/>
    <cellStyle name="Total 4 2 2 12 2" xfId="46590" xr:uid="{00000000-0005-0000-0000-000002B60000}"/>
    <cellStyle name="Total 4 2 2 12 2 2" xfId="46591" xr:uid="{00000000-0005-0000-0000-000003B60000}"/>
    <cellStyle name="Total 4 2 2 12 3" xfId="46592" xr:uid="{00000000-0005-0000-0000-000004B60000}"/>
    <cellStyle name="Total 4 2 2 13" xfId="46593" xr:uid="{00000000-0005-0000-0000-000005B60000}"/>
    <cellStyle name="Total 4 2 2 13 2" xfId="46594" xr:uid="{00000000-0005-0000-0000-000006B60000}"/>
    <cellStyle name="Total 4 2 2 13 2 2" xfId="46595" xr:uid="{00000000-0005-0000-0000-000007B60000}"/>
    <cellStyle name="Total 4 2 2 13 3" xfId="46596" xr:uid="{00000000-0005-0000-0000-000008B60000}"/>
    <cellStyle name="Total 4 2 2 14" xfId="46597" xr:uid="{00000000-0005-0000-0000-000009B60000}"/>
    <cellStyle name="Total 4 2 2 14 2" xfId="46598" xr:uid="{00000000-0005-0000-0000-00000AB60000}"/>
    <cellStyle name="Total 4 2 2 14 2 2" xfId="46599" xr:uid="{00000000-0005-0000-0000-00000BB60000}"/>
    <cellStyle name="Total 4 2 2 14 3" xfId="46600" xr:uid="{00000000-0005-0000-0000-00000CB60000}"/>
    <cellStyle name="Total 4 2 2 15" xfId="46601" xr:uid="{00000000-0005-0000-0000-00000DB60000}"/>
    <cellStyle name="Total 4 2 2 15 2" xfId="46602" xr:uid="{00000000-0005-0000-0000-00000EB60000}"/>
    <cellStyle name="Total 4 2 2 15 2 2" xfId="46603" xr:uid="{00000000-0005-0000-0000-00000FB60000}"/>
    <cellStyle name="Total 4 2 2 15 3" xfId="46604" xr:uid="{00000000-0005-0000-0000-000010B60000}"/>
    <cellStyle name="Total 4 2 2 16" xfId="46605" xr:uid="{00000000-0005-0000-0000-000011B60000}"/>
    <cellStyle name="Total 4 2 2 16 2" xfId="46606" xr:uid="{00000000-0005-0000-0000-000012B60000}"/>
    <cellStyle name="Total 4 2 2 16 2 2" xfId="46607" xr:uid="{00000000-0005-0000-0000-000013B60000}"/>
    <cellStyle name="Total 4 2 2 16 3" xfId="46608" xr:uid="{00000000-0005-0000-0000-000014B60000}"/>
    <cellStyle name="Total 4 2 2 17" xfId="46609" xr:uid="{00000000-0005-0000-0000-000015B60000}"/>
    <cellStyle name="Total 4 2 2 17 2" xfId="46610" xr:uid="{00000000-0005-0000-0000-000016B60000}"/>
    <cellStyle name="Total 4 2 2 17 2 2" xfId="46611" xr:uid="{00000000-0005-0000-0000-000017B60000}"/>
    <cellStyle name="Total 4 2 2 17 3" xfId="46612" xr:uid="{00000000-0005-0000-0000-000018B60000}"/>
    <cellStyle name="Total 4 2 2 18" xfId="46613" xr:uid="{00000000-0005-0000-0000-000019B60000}"/>
    <cellStyle name="Total 4 2 2 18 2" xfId="46614" xr:uid="{00000000-0005-0000-0000-00001AB60000}"/>
    <cellStyle name="Total 4 2 2 19" xfId="46615" xr:uid="{00000000-0005-0000-0000-00001BB60000}"/>
    <cellStyle name="Total 4 2 2 2" xfId="46616" xr:uid="{00000000-0005-0000-0000-00001CB60000}"/>
    <cellStyle name="Total 4 2 2 2 10" xfId="46617" xr:uid="{00000000-0005-0000-0000-00001DB60000}"/>
    <cellStyle name="Total 4 2 2 2 10 2" xfId="46618" xr:uid="{00000000-0005-0000-0000-00001EB60000}"/>
    <cellStyle name="Total 4 2 2 2 10 2 2" xfId="46619" xr:uid="{00000000-0005-0000-0000-00001FB60000}"/>
    <cellStyle name="Total 4 2 2 2 10 3" xfId="46620" xr:uid="{00000000-0005-0000-0000-000020B60000}"/>
    <cellStyle name="Total 4 2 2 2 11" xfId="46621" xr:uid="{00000000-0005-0000-0000-000021B60000}"/>
    <cellStyle name="Total 4 2 2 2 11 2" xfId="46622" xr:uid="{00000000-0005-0000-0000-000022B60000}"/>
    <cellStyle name="Total 4 2 2 2 11 2 2" xfId="46623" xr:uid="{00000000-0005-0000-0000-000023B60000}"/>
    <cellStyle name="Total 4 2 2 2 11 3" xfId="46624" xr:uid="{00000000-0005-0000-0000-000024B60000}"/>
    <cellStyle name="Total 4 2 2 2 12" xfId="46625" xr:uid="{00000000-0005-0000-0000-000025B60000}"/>
    <cellStyle name="Total 4 2 2 2 12 2" xfId="46626" xr:uid="{00000000-0005-0000-0000-000026B60000}"/>
    <cellStyle name="Total 4 2 2 2 12 2 2" xfId="46627" xr:uid="{00000000-0005-0000-0000-000027B60000}"/>
    <cellStyle name="Total 4 2 2 2 12 3" xfId="46628" xr:uid="{00000000-0005-0000-0000-000028B60000}"/>
    <cellStyle name="Total 4 2 2 2 13" xfId="46629" xr:uid="{00000000-0005-0000-0000-000029B60000}"/>
    <cellStyle name="Total 4 2 2 2 13 2" xfId="46630" xr:uid="{00000000-0005-0000-0000-00002AB60000}"/>
    <cellStyle name="Total 4 2 2 2 13 2 2" xfId="46631" xr:uid="{00000000-0005-0000-0000-00002BB60000}"/>
    <cellStyle name="Total 4 2 2 2 13 3" xfId="46632" xr:uid="{00000000-0005-0000-0000-00002CB60000}"/>
    <cellStyle name="Total 4 2 2 2 14" xfId="46633" xr:uid="{00000000-0005-0000-0000-00002DB60000}"/>
    <cellStyle name="Total 4 2 2 2 14 2" xfId="46634" xr:uid="{00000000-0005-0000-0000-00002EB60000}"/>
    <cellStyle name="Total 4 2 2 2 14 2 2" xfId="46635" xr:uid="{00000000-0005-0000-0000-00002FB60000}"/>
    <cellStyle name="Total 4 2 2 2 14 3" xfId="46636" xr:uid="{00000000-0005-0000-0000-000030B60000}"/>
    <cellStyle name="Total 4 2 2 2 15" xfId="46637" xr:uid="{00000000-0005-0000-0000-000031B60000}"/>
    <cellStyle name="Total 4 2 2 2 15 2" xfId="46638" xr:uid="{00000000-0005-0000-0000-000032B60000}"/>
    <cellStyle name="Total 4 2 2 2 15 2 2" xfId="46639" xr:uid="{00000000-0005-0000-0000-000033B60000}"/>
    <cellStyle name="Total 4 2 2 2 15 3" xfId="46640" xr:uid="{00000000-0005-0000-0000-000034B60000}"/>
    <cellStyle name="Total 4 2 2 2 16" xfId="46641" xr:uid="{00000000-0005-0000-0000-000035B60000}"/>
    <cellStyle name="Total 4 2 2 2 16 2" xfId="46642" xr:uid="{00000000-0005-0000-0000-000036B60000}"/>
    <cellStyle name="Total 4 2 2 2 16 2 2" xfId="46643" xr:uid="{00000000-0005-0000-0000-000037B60000}"/>
    <cellStyle name="Total 4 2 2 2 16 3" xfId="46644" xr:uid="{00000000-0005-0000-0000-000038B60000}"/>
    <cellStyle name="Total 4 2 2 2 17" xfId="46645" xr:uid="{00000000-0005-0000-0000-000039B60000}"/>
    <cellStyle name="Total 4 2 2 2 17 2" xfId="46646" xr:uid="{00000000-0005-0000-0000-00003AB60000}"/>
    <cellStyle name="Total 4 2 2 2 17 2 2" xfId="46647" xr:uid="{00000000-0005-0000-0000-00003BB60000}"/>
    <cellStyle name="Total 4 2 2 2 17 3" xfId="46648" xr:uid="{00000000-0005-0000-0000-00003CB60000}"/>
    <cellStyle name="Total 4 2 2 2 18" xfId="46649" xr:uid="{00000000-0005-0000-0000-00003DB60000}"/>
    <cellStyle name="Total 4 2 2 2 18 2" xfId="46650" xr:uid="{00000000-0005-0000-0000-00003EB60000}"/>
    <cellStyle name="Total 4 2 2 2 18 2 2" xfId="46651" xr:uid="{00000000-0005-0000-0000-00003FB60000}"/>
    <cellStyle name="Total 4 2 2 2 18 3" xfId="46652" xr:uid="{00000000-0005-0000-0000-000040B60000}"/>
    <cellStyle name="Total 4 2 2 2 19" xfId="46653" xr:uid="{00000000-0005-0000-0000-000041B60000}"/>
    <cellStyle name="Total 4 2 2 2 19 2" xfId="46654" xr:uid="{00000000-0005-0000-0000-000042B60000}"/>
    <cellStyle name="Total 4 2 2 2 19 2 2" xfId="46655" xr:uid="{00000000-0005-0000-0000-000043B60000}"/>
    <cellStyle name="Total 4 2 2 2 19 3" xfId="46656" xr:uid="{00000000-0005-0000-0000-000044B60000}"/>
    <cellStyle name="Total 4 2 2 2 2" xfId="46657" xr:uid="{00000000-0005-0000-0000-000045B60000}"/>
    <cellStyle name="Total 4 2 2 2 2 2" xfId="46658" xr:uid="{00000000-0005-0000-0000-000046B60000}"/>
    <cellStyle name="Total 4 2 2 2 2 2 2" xfId="46659" xr:uid="{00000000-0005-0000-0000-000047B60000}"/>
    <cellStyle name="Total 4 2 2 2 2 2 3" xfId="46660" xr:uid="{00000000-0005-0000-0000-000048B60000}"/>
    <cellStyle name="Total 4 2 2 2 2 3" xfId="46661" xr:uid="{00000000-0005-0000-0000-000049B60000}"/>
    <cellStyle name="Total 4 2 2 2 2 3 2" xfId="46662" xr:uid="{00000000-0005-0000-0000-00004AB60000}"/>
    <cellStyle name="Total 4 2 2 2 2 4" xfId="46663" xr:uid="{00000000-0005-0000-0000-00004BB60000}"/>
    <cellStyle name="Total 4 2 2 2 20" xfId="46664" xr:uid="{00000000-0005-0000-0000-00004CB60000}"/>
    <cellStyle name="Total 4 2 2 2 20 2" xfId="46665" xr:uid="{00000000-0005-0000-0000-00004DB60000}"/>
    <cellStyle name="Total 4 2 2 2 20 2 2" xfId="46666" xr:uid="{00000000-0005-0000-0000-00004EB60000}"/>
    <cellStyle name="Total 4 2 2 2 20 3" xfId="46667" xr:uid="{00000000-0005-0000-0000-00004FB60000}"/>
    <cellStyle name="Total 4 2 2 2 21" xfId="46668" xr:uid="{00000000-0005-0000-0000-000050B60000}"/>
    <cellStyle name="Total 4 2 2 2 21 2" xfId="46669" xr:uid="{00000000-0005-0000-0000-000051B60000}"/>
    <cellStyle name="Total 4 2 2 2 22" xfId="46670" xr:uid="{00000000-0005-0000-0000-000052B60000}"/>
    <cellStyle name="Total 4 2 2 2 23" xfId="46671" xr:uid="{00000000-0005-0000-0000-000053B60000}"/>
    <cellStyle name="Total 4 2 2 2 3" xfId="46672" xr:uid="{00000000-0005-0000-0000-000054B60000}"/>
    <cellStyle name="Total 4 2 2 2 3 2" xfId="46673" xr:uid="{00000000-0005-0000-0000-000055B60000}"/>
    <cellStyle name="Total 4 2 2 2 3 2 2" xfId="46674" xr:uid="{00000000-0005-0000-0000-000056B60000}"/>
    <cellStyle name="Total 4 2 2 2 3 3" xfId="46675" xr:uid="{00000000-0005-0000-0000-000057B60000}"/>
    <cellStyle name="Total 4 2 2 2 3 4" xfId="46676" xr:uid="{00000000-0005-0000-0000-000058B60000}"/>
    <cellStyle name="Total 4 2 2 2 4" xfId="46677" xr:uid="{00000000-0005-0000-0000-000059B60000}"/>
    <cellStyle name="Total 4 2 2 2 4 2" xfId="46678" xr:uid="{00000000-0005-0000-0000-00005AB60000}"/>
    <cellStyle name="Total 4 2 2 2 4 2 2" xfId="46679" xr:uid="{00000000-0005-0000-0000-00005BB60000}"/>
    <cellStyle name="Total 4 2 2 2 4 3" xfId="46680" xr:uid="{00000000-0005-0000-0000-00005CB60000}"/>
    <cellStyle name="Total 4 2 2 2 4 4" xfId="46681" xr:uid="{00000000-0005-0000-0000-00005DB60000}"/>
    <cellStyle name="Total 4 2 2 2 5" xfId="46682" xr:uid="{00000000-0005-0000-0000-00005EB60000}"/>
    <cellStyle name="Total 4 2 2 2 5 2" xfId="46683" xr:uid="{00000000-0005-0000-0000-00005FB60000}"/>
    <cellStyle name="Total 4 2 2 2 5 2 2" xfId="46684" xr:uid="{00000000-0005-0000-0000-000060B60000}"/>
    <cellStyle name="Total 4 2 2 2 5 3" xfId="46685" xr:uid="{00000000-0005-0000-0000-000061B60000}"/>
    <cellStyle name="Total 4 2 2 2 6" xfId="46686" xr:uid="{00000000-0005-0000-0000-000062B60000}"/>
    <cellStyle name="Total 4 2 2 2 6 2" xfId="46687" xr:uid="{00000000-0005-0000-0000-000063B60000}"/>
    <cellStyle name="Total 4 2 2 2 6 2 2" xfId="46688" xr:uid="{00000000-0005-0000-0000-000064B60000}"/>
    <cellStyle name="Total 4 2 2 2 6 3" xfId="46689" xr:uid="{00000000-0005-0000-0000-000065B60000}"/>
    <cellStyle name="Total 4 2 2 2 7" xfId="46690" xr:uid="{00000000-0005-0000-0000-000066B60000}"/>
    <cellStyle name="Total 4 2 2 2 7 2" xfId="46691" xr:uid="{00000000-0005-0000-0000-000067B60000}"/>
    <cellStyle name="Total 4 2 2 2 7 2 2" xfId="46692" xr:uid="{00000000-0005-0000-0000-000068B60000}"/>
    <cellStyle name="Total 4 2 2 2 7 3" xfId="46693" xr:uid="{00000000-0005-0000-0000-000069B60000}"/>
    <cellStyle name="Total 4 2 2 2 8" xfId="46694" xr:uid="{00000000-0005-0000-0000-00006AB60000}"/>
    <cellStyle name="Total 4 2 2 2 8 2" xfId="46695" xr:uid="{00000000-0005-0000-0000-00006BB60000}"/>
    <cellStyle name="Total 4 2 2 2 8 2 2" xfId="46696" xr:uid="{00000000-0005-0000-0000-00006CB60000}"/>
    <cellStyle name="Total 4 2 2 2 8 3" xfId="46697" xr:uid="{00000000-0005-0000-0000-00006DB60000}"/>
    <cellStyle name="Total 4 2 2 2 9" xfId="46698" xr:uid="{00000000-0005-0000-0000-00006EB60000}"/>
    <cellStyle name="Total 4 2 2 2 9 2" xfId="46699" xr:uid="{00000000-0005-0000-0000-00006FB60000}"/>
    <cellStyle name="Total 4 2 2 2 9 2 2" xfId="46700" xr:uid="{00000000-0005-0000-0000-000070B60000}"/>
    <cellStyle name="Total 4 2 2 2 9 3" xfId="46701" xr:uid="{00000000-0005-0000-0000-000071B60000}"/>
    <cellStyle name="Total 4 2 2 20" xfId="46702" xr:uid="{00000000-0005-0000-0000-000072B60000}"/>
    <cellStyle name="Total 4 2 2 3" xfId="46703" xr:uid="{00000000-0005-0000-0000-000073B60000}"/>
    <cellStyle name="Total 4 2 2 3 2" xfId="46704" xr:uid="{00000000-0005-0000-0000-000074B60000}"/>
    <cellStyle name="Total 4 2 2 3 2 2" xfId="46705" xr:uid="{00000000-0005-0000-0000-000075B60000}"/>
    <cellStyle name="Total 4 2 2 3 2 3" xfId="46706" xr:uid="{00000000-0005-0000-0000-000076B60000}"/>
    <cellStyle name="Total 4 2 2 3 3" xfId="46707" xr:uid="{00000000-0005-0000-0000-000077B60000}"/>
    <cellStyle name="Total 4 2 2 3 3 2" xfId="46708" xr:uid="{00000000-0005-0000-0000-000078B60000}"/>
    <cellStyle name="Total 4 2 2 3 4" xfId="46709" xr:uid="{00000000-0005-0000-0000-000079B60000}"/>
    <cellStyle name="Total 4 2 2 4" xfId="46710" xr:uid="{00000000-0005-0000-0000-00007AB60000}"/>
    <cellStyle name="Total 4 2 2 4 2" xfId="46711" xr:uid="{00000000-0005-0000-0000-00007BB60000}"/>
    <cellStyle name="Total 4 2 2 4 2 2" xfId="46712" xr:uid="{00000000-0005-0000-0000-00007CB60000}"/>
    <cellStyle name="Total 4 2 2 4 3" xfId="46713" xr:uid="{00000000-0005-0000-0000-00007DB60000}"/>
    <cellStyle name="Total 4 2 2 4 4" xfId="46714" xr:uid="{00000000-0005-0000-0000-00007EB60000}"/>
    <cellStyle name="Total 4 2 2 5" xfId="46715" xr:uid="{00000000-0005-0000-0000-00007FB60000}"/>
    <cellStyle name="Total 4 2 2 5 2" xfId="46716" xr:uid="{00000000-0005-0000-0000-000080B60000}"/>
    <cellStyle name="Total 4 2 2 5 2 2" xfId="46717" xr:uid="{00000000-0005-0000-0000-000081B60000}"/>
    <cellStyle name="Total 4 2 2 5 3" xfId="46718" xr:uid="{00000000-0005-0000-0000-000082B60000}"/>
    <cellStyle name="Total 4 2 2 5 4" xfId="46719" xr:uid="{00000000-0005-0000-0000-000083B60000}"/>
    <cellStyle name="Total 4 2 2 6" xfId="46720" xr:uid="{00000000-0005-0000-0000-000084B60000}"/>
    <cellStyle name="Total 4 2 2 6 2" xfId="46721" xr:uid="{00000000-0005-0000-0000-000085B60000}"/>
    <cellStyle name="Total 4 2 2 6 2 2" xfId="46722" xr:uid="{00000000-0005-0000-0000-000086B60000}"/>
    <cellStyle name="Total 4 2 2 6 3" xfId="46723" xr:uid="{00000000-0005-0000-0000-000087B60000}"/>
    <cellStyle name="Total 4 2 2 7" xfId="46724" xr:uid="{00000000-0005-0000-0000-000088B60000}"/>
    <cellStyle name="Total 4 2 2 7 2" xfId="46725" xr:uid="{00000000-0005-0000-0000-000089B60000}"/>
    <cellStyle name="Total 4 2 2 7 2 2" xfId="46726" xr:uid="{00000000-0005-0000-0000-00008AB60000}"/>
    <cellStyle name="Total 4 2 2 7 3" xfId="46727" xr:uid="{00000000-0005-0000-0000-00008BB60000}"/>
    <cellStyle name="Total 4 2 2 8" xfId="46728" xr:uid="{00000000-0005-0000-0000-00008CB60000}"/>
    <cellStyle name="Total 4 2 2 8 2" xfId="46729" xr:uid="{00000000-0005-0000-0000-00008DB60000}"/>
    <cellStyle name="Total 4 2 2 8 2 2" xfId="46730" xr:uid="{00000000-0005-0000-0000-00008EB60000}"/>
    <cellStyle name="Total 4 2 2 8 3" xfId="46731" xr:uid="{00000000-0005-0000-0000-00008FB60000}"/>
    <cellStyle name="Total 4 2 2 9" xfId="46732" xr:uid="{00000000-0005-0000-0000-000090B60000}"/>
    <cellStyle name="Total 4 2 2 9 2" xfId="46733" xr:uid="{00000000-0005-0000-0000-000091B60000}"/>
    <cellStyle name="Total 4 2 2 9 2 2" xfId="46734" xr:uid="{00000000-0005-0000-0000-000092B60000}"/>
    <cellStyle name="Total 4 2 2 9 3" xfId="46735" xr:uid="{00000000-0005-0000-0000-000093B60000}"/>
    <cellStyle name="Total 4 2 20" xfId="46736" xr:uid="{00000000-0005-0000-0000-000094B60000}"/>
    <cellStyle name="Total 4 2 20 2" xfId="46737" xr:uid="{00000000-0005-0000-0000-000095B60000}"/>
    <cellStyle name="Total 4 2 20 2 2" xfId="46738" xr:uid="{00000000-0005-0000-0000-000096B60000}"/>
    <cellStyle name="Total 4 2 20 3" xfId="46739" xr:uid="{00000000-0005-0000-0000-000097B60000}"/>
    <cellStyle name="Total 4 2 21" xfId="46740" xr:uid="{00000000-0005-0000-0000-000098B60000}"/>
    <cellStyle name="Total 4 2 21 2" xfId="46741" xr:uid="{00000000-0005-0000-0000-000099B60000}"/>
    <cellStyle name="Total 4 2 22" xfId="46742" xr:uid="{00000000-0005-0000-0000-00009AB60000}"/>
    <cellStyle name="Total 4 2 23" xfId="46743" xr:uid="{00000000-0005-0000-0000-00009BB60000}"/>
    <cellStyle name="Total 4 2 3" xfId="46744" xr:uid="{00000000-0005-0000-0000-00009CB60000}"/>
    <cellStyle name="Total 4 2 3 10" xfId="46745" xr:uid="{00000000-0005-0000-0000-00009DB60000}"/>
    <cellStyle name="Total 4 2 3 10 2" xfId="46746" xr:uid="{00000000-0005-0000-0000-00009EB60000}"/>
    <cellStyle name="Total 4 2 3 10 2 2" xfId="46747" xr:uid="{00000000-0005-0000-0000-00009FB60000}"/>
    <cellStyle name="Total 4 2 3 10 3" xfId="46748" xr:uid="{00000000-0005-0000-0000-0000A0B60000}"/>
    <cellStyle name="Total 4 2 3 11" xfId="46749" xr:uid="{00000000-0005-0000-0000-0000A1B60000}"/>
    <cellStyle name="Total 4 2 3 11 2" xfId="46750" xr:uid="{00000000-0005-0000-0000-0000A2B60000}"/>
    <cellStyle name="Total 4 2 3 11 2 2" xfId="46751" xr:uid="{00000000-0005-0000-0000-0000A3B60000}"/>
    <cellStyle name="Total 4 2 3 11 3" xfId="46752" xr:uid="{00000000-0005-0000-0000-0000A4B60000}"/>
    <cellStyle name="Total 4 2 3 12" xfId="46753" xr:uid="{00000000-0005-0000-0000-0000A5B60000}"/>
    <cellStyle name="Total 4 2 3 12 2" xfId="46754" xr:uid="{00000000-0005-0000-0000-0000A6B60000}"/>
    <cellStyle name="Total 4 2 3 12 2 2" xfId="46755" xr:uid="{00000000-0005-0000-0000-0000A7B60000}"/>
    <cellStyle name="Total 4 2 3 12 3" xfId="46756" xr:uid="{00000000-0005-0000-0000-0000A8B60000}"/>
    <cellStyle name="Total 4 2 3 13" xfId="46757" xr:uid="{00000000-0005-0000-0000-0000A9B60000}"/>
    <cellStyle name="Total 4 2 3 13 2" xfId="46758" xr:uid="{00000000-0005-0000-0000-0000AAB60000}"/>
    <cellStyle name="Total 4 2 3 13 2 2" xfId="46759" xr:uid="{00000000-0005-0000-0000-0000ABB60000}"/>
    <cellStyle name="Total 4 2 3 13 3" xfId="46760" xr:uid="{00000000-0005-0000-0000-0000ACB60000}"/>
    <cellStyle name="Total 4 2 3 14" xfId="46761" xr:uid="{00000000-0005-0000-0000-0000ADB60000}"/>
    <cellStyle name="Total 4 2 3 14 2" xfId="46762" xr:uid="{00000000-0005-0000-0000-0000AEB60000}"/>
    <cellStyle name="Total 4 2 3 14 2 2" xfId="46763" xr:uid="{00000000-0005-0000-0000-0000AFB60000}"/>
    <cellStyle name="Total 4 2 3 14 3" xfId="46764" xr:uid="{00000000-0005-0000-0000-0000B0B60000}"/>
    <cellStyle name="Total 4 2 3 15" xfId="46765" xr:uid="{00000000-0005-0000-0000-0000B1B60000}"/>
    <cellStyle name="Total 4 2 3 15 2" xfId="46766" xr:uid="{00000000-0005-0000-0000-0000B2B60000}"/>
    <cellStyle name="Total 4 2 3 15 2 2" xfId="46767" xr:uid="{00000000-0005-0000-0000-0000B3B60000}"/>
    <cellStyle name="Total 4 2 3 15 3" xfId="46768" xr:uid="{00000000-0005-0000-0000-0000B4B60000}"/>
    <cellStyle name="Total 4 2 3 16" xfId="46769" xr:uid="{00000000-0005-0000-0000-0000B5B60000}"/>
    <cellStyle name="Total 4 2 3 16 2" xfId="46770" xr:uid="{00000000-0005-0000-0000-0000B6B60000}"/>
    <cellStyle name="Total 4 2 3 16 2 2" xfId="46771" xr:uid="{00000000-0005-0000-0000-0000B7B60000}"/>
    <cellStyle name="Total 4 2 3 16 3" xfId="46772" xr:uid="{00000000-0005-0000-0000-0000B8B60000}"/>
    <cellStyle name="Total 4 2 3 17" xfId="46773" xr:uid="{00000000-0005-0000-0000-0000B9B60000}"/>
    <cellStyle name="Total 4 2 3 17 2" xfId="46774" xr:uid="{00000000-0005-0000-0000-0000BAB60000}"/>
    <cellStyle name="Total 4 2 3 17 2 2" xfId="46775" xr:uid="{00000000-0005-0000-0000-0000BBB60000}"/>
    <cellStyle name="Total 4 2 3 17 3" xfId="46776" xr:uid="{00000000-0005-0000-0000-0000BCB60000}"/>
    <cellStyle name="Total 4 2 3 18" xfId="46777" xr:uid="{00000000-0005-0000-0000-0000BDB60000}"/>
    <cellStyle name="Total 4 2 3 18 2" xfId="46778" xr:uid="{00000000-0005-0000-0000-0000BEB60000}"/>
    <cellStyle name="Total 4 2 3 19" xfId="46779" xr:uid="{00000000-0005-0000-0000-0000BFB60000}"/>
    <cellStyle name="Total 4 2 3 2" xfId="46780" xr:uid="{00000000-0005-0000-0000-0000C0B60000}"/>
    <cellStyle name="Total 4 2 3 2 10" xfId="46781" xr:uid="{00000000-0005-0000-0000-0000C1B60000}"/>
    <cellStyle name="Total 4 2 3 2 10 2" xfId="46782" xr:uid="{00000000-0005-0000-0000-0000C2B60000}"/>
    <cellStyle name="Total 4 2 3 2 10 2 2" xfId="46783" xr:uid="{00000000-0005-0000-0000-0000C3B60000}"/>
    <cellStyle name="Total 4 2 3 2 10 3" xfId="46784" xr:uid="{00000000-0005-0000-0000-0000C4B60000}"/>
    <cellStyle name="Total 4 2 3 2 11" xfId="46785" xr:uid="{00000000-0005-0000-0000-0000C5B60000}"/>
    <cellStyle name="Total 4 2 3 2 11 2" xfId="46786" xr:uid="{00000000-0005-0000-0000-0000C6B60000}"/>
    <cellStyle name="Total 4 2 3 2 11 2 2" xfId="46787" xr:uid="{00000000-0005-0000-0000-0000C7B60000}"/>
    <cellStyle name="Total 4 2 3 2 11 3" xfId="46788" xr:uid="{00000000-0005-0000-0000-0000C8B60000}"/>
    <cellStyle name="Total 4 2 3 2 12" xfId="46789" xr:uid="{00000000-0005-0000-0000-0000C9B60000}"/>
    <cellStyle name="Total 4 2 3 2 12 2" xfId="46790" xr:uid="{00000000-0005-0000-0000-0000CAB60000}"/>
    <cellStyle name="Total 4 2 3 2 12 2 2" xfId="46791" xr:uid="{00000000-0005-0000-0000-0000CBB60000}"/>
    <cellStyle name="Total 4 2 3 2 12 3" xfId="46792" xr:uid="{00000000-0005-0000-0000-0000CCB60000}"/>
    <cellStyle name="Total 4 2 3 2 13" xfId="46793" xr:uid="{00000000-0005-0000-0000-0000CDB60000}"/>
    <cellStyle name="Total 4 2 3 2 13 2" xfId="46794" xr:uid="{00000000-0005-0000-0000-0000CEB60000}"/>
    <cellStyle name="Total 4 2 3 2 13 2 2" xfId="46795" xr:uid="{00000000-0005-0000-0000-0000CFB60000}"/>
    <cellStyle name="Total 4 2 3 2 13 3" xfId="46796" xr:uid="{00000000-0005-0000-0000-0000D0B60000}"/>
    <cellStyle name="Total 4 2 3 2 14" xfId="46797" xr:uid="{00000000-0005-0000-0000-0000D1B60000}"/>
    <cellStyle name="Total 4 2 3 2 14 2" xfId="46798" xr:uid="{00000000-0005-0000-0000-0000D2B60000}"/>
    <cellStyle name="Total 4 2 3 2 14 2 2" xfId="46799" xr:uid="{00000000-0005-0000-0000-0000D3B60000}"/>
    <cellStyle name="Total 4 2 3 2 14 3" xfId="46800" xr:uid="{00000000-0005-0000-0000-0000D4B60000}"/>
    <cellStyle name="Total 4 2 3 2 15" xfId="46801" xr:uid="{00000000-0005-0000-0000-0000D5B60000}"/>
    <cellStyle name="Total 4 2 3 2 15 2" xfId="46802" xr:uid="{00000000-0005-0000-0000-0000D6B60000}"/>
    <cellStyle name="Total 4 2 3 2 15 2 2" xfId="46803" xr:uid="{00000000-0005-0000-0000-0000D7B60000}"/>
    <cellStyle name="Total 4 2 3 2 15 3" xfId="46804" xr:uid="{00000000-0005-0000-0000-0000D8B60000}"/>
    <cellStyle name="Total 4 2 3 2 16" xfId="46805" xr:uid="{00000000-0005-0000-0000-0000D9B60000}"/>
    <cellStyle name="Total 4 2 3 2 16 2" xfId="46806" xr:uid="{00000000-0005-0000-0000-0000DAB60000}"/>
    <cellStyle name="Total 4 2 3 2 16 2 2" xfId="46807" xr:uid="{00000000-0005-0000-0000-0000DBB60000}"/>
    <cellStyle name="Total 4 2 3 2 16 3" xfId="46808" xr:uid="{00000000-0005-0000-0000-0000DCB60000}"/>
    <cellStyle name="Total 4 2 3 2 17" xfId="46809" xr:uid="{00000000-0005-0000-0000-0000DDB60000}"/>
    <cellStyle name="Total 4 2 3 2 17 2" xfId="46810" xr:uid="{00000000-0005-0000-0000-0000DEB60000}"/>
    <cellStyle name="Total 4 2 3 2 17 2 2" xfId="46811" xr:uid="{00000000-0005-0000-0000-0000DFB60000}"/>
    <cellStyle name="Total 4 2 3 2 17 3" xfId="46812" xr:uid="{00000000-0005-0000-0000-0000E0B60000}"/>
    <cellStyle name="Total 4 2 3 2 18" xfId="46813" xr:uid="{00000000-0005-0000-0000-0000E1B60000}"/>
    <cellStyle name="Total 4 2 3 2 18 2" xfId="46814" xr:uid="{00000000-0005-0000-0000-0000E2B60000}"/>
    <cellStyle name="Total 4 2 3 2 18 2 2" xfId="46815" xr:uid="{00000000-0005-0000-0000-0000E3B60000}"/>
    <cellStyle name="Total 4 2 3 2 18 3" xfId="46816" xr:uid="{00000000-0005-0000-0000-0000E4B60000}"/>
    <cellStyle name="Total 4 2 3 2 19" xfId="46817" xr:uid="{00000000-0005-0000-0000-0000E5B60000}"/>
    <cellStyle name="Total 4 2 3 2 19 2" xfId="46818" xr:uid="{00000000-0005-0000-0000-0000E6B60000}"/>
    <cellStyle name="Total 4 2 3 2 19 2 2" xfId="46819" xr:uid="{00000000-0005-0000-0000-0000E7B60000}"/>
    <cellStyle name="Total 4 2 3 2 19 3" xfId="46820" xr:uid="{00000000-0005-0000-0000-0000E8B60000}"/>
    <cellStyle name="Total 4 2 3 2 2" xfId="46821" xr:uid="{00000000-0005-0000-0000-0000E9B60000}"/>
    <cellStyle name="Total 4 2 3 2 2 2" xfId="46822" xr:uid="{00000000-0005-0000-0000-0000EAB60000}"/>
    <cellStyle name="Total 4 2 3 2 2 2 2" xfId="46823" xr:uid="{00000000-0005-0000-0000-0000EBB60000}"/>
    <cellStyle name="Total 4 2 3 2 2 3" xfId="46824" xr:uid="{00000000-0005-0000-0000-0000ECB60000}"/>
    <cellStyle name="Total 4 2 3 2 2 4" xfId="46825" xr:uid="{00000000-0005-0000-0000-0000EDB60000}"/>
    <cellStyle name="Total 4 2 3 2 20" xfId="46826" xr:uid="{00000000-0005-0000-0000-0000EEB60000}"/>
    <cellStyle name="Total 4 2 3 2 20 2" xfId="46827" xr:uid="{00000000-0005-0000-0000-0000EFB60000}"/>
    <cellStyle name="Total 4 2 3 2 20 2 2" xfId="46828" xr:uid="{00000000-0005-0000-0000-0000F0B60000}"/>
    <cellStyle name="Total 4 2 3 2 20 3" xfId="46829" xr:uid="{00000000-0005-0000-0000-0000F1B60000}"/>
    <cellStyle name="Total 4 2 3 2 21" xfId="46830" xr:uid="{00000000-0005-0000-0000-0000F2B60000}"/>
    <cellStyle name="Total 4 2 3 2 21 2" xfId="46831" xr:uid="{00000000-0005-0000-0000-0000F3B60000}"/>
    <cellStyle name="Total 4 2 3 2 22" xfId="46832" xr:uid="{00000000-0005-0000-0000-0000F4B60000}"/>
    <cellStyle name="Total 4 2 3 2 23" xfId="46833" xr:uid="{00000000-0005-0000-0000-0000F5B60000}"/>
    <cellStyle name="Total 4 2 3 2 3" xfId="46834" xr:uid="{00000000-0005-0000-0000-0000F6B60000}"/>
    <cellStyle name="Total 4 2 3 2 3 2" xfId="46835" xr:uid="{00000000-0005-0000-0000-0000F7B60000}"/>
    <cellStyle name="Total 4 2 3 2 3 2 2" xfId="46836" xr:uid="{00000000-0005-0000-0000-0000F8B60000}"/>
    <cellStyle name="Total 4 2 3 2 3 3" xfId="46837" xr:uid="{00000000-0005-0000-0000-0000F9B60000}"/>
    <cellStyle name="Total 4 2 3 2 3 4" xfId="46838" xr:uid="{00000000-0005-0000-0000-0000FAB60000}"/>
    <cellStyle name="Total 4 2 3 2 4" xfId="46839" xr:uid="{00000000-0005-0000-0000-0000FBB60000}"/>
    <cellStyle name="Total 4 2 3 2 4 2" xfId="46840" xr:uid="{00000000-0005-0000-0000-0000FCB60000}"/>
    <cellStyle name="Total 4 2 3 2 4 2 2" xfId="46841" xr:uid="{00000000-0005-0000-0000-0000FDB60000}"/>
    <cellStyle name="Total 4 2 3 2 4 3" xfId="46842" xr:uid="{00000000-0005-0000-0000-0000FEB60000}"/>
    <cellStyle name="Total 4 2 3 2 5" xfId="46843" xr:uid="{00000000-0005-0000-0000-0000FFB60000}"/>
    <cellStyle name="Total 4 2 3 2 5 2" xfId="46844" xr:uid="{00000000-0005-0000-0000-000000B70000}"/>
    <cellStyle name="Total 4 2 3 2 5 2 2" xfId="46845" xr:uid="{00000000-0005-0000-0000-000001B70000}"/>
    <cellStyle name="Total 4 2 3 2 5 3" xfId="46846" xr:uid="{00000000-0005-0000-0000-000002B70000}"/>
    <cellStyle name="Total 4 2 3 2 6" xfId="46847" xr:uid="{00000000-0005-0000-0000-000003B70000}"/>
    <cellStyle name="Total 4 2 3 2 6 2" xfId="46848" xr:uid="{00000000-0005-0000-0000-000004B70000}"/>
    <cellStyle name="Total 4 2 3 2 6 2 2" xfId="46849" xr:uid="{00000000-0005-0000-0000-000005B70000}"/>
    <cellStyle name="Total 4 2 3 2 6 3" xfId="46850" xr:uid="{00000000-0005-0000-0000-000006B70000}"/>
    <cellStyle name="Total 4 2 3 2 7" xfId="46851" xr:uid="{00000000-0005-0000-0000-000007B70000}"/>
    <cellStyle name="Total 4 2 3 2 7 2" xfId="46852" xr:uid="{00000000-0005-0000-0000-000008B70000}"/>
    <cellStyle name="Total 4 2 3 2 7 2 2" xfId="46853" xr:uid="{00000000-0005-0000-0000-000009B70000}"/>
    <cellStyle name="Total 4 2 3 2 7 3" xfId="46854" xr:uid="{00000000-0005-0000-0000-00000AB70000}"/>
    <cellStyle name="Total 4 2 3 2 8" xfId="46855" xr:uid="{00000000-0005-0000-0000-00000BB70000}"/>
    <cellStyle name="Total 4 2 3 2 8 2" xfId="46856" xr:uid="{00000000-0005-0000-0000-00000CB70000}"/>
    <cellStyle name="Total 4 2 3 2 8 2 2" xfId="46857" xr:uid="{00000000-0005-0000-0000-00000DB70000}"/>
    <cellStyle name="Total 4 2 3 2 8 3" xfId="46858" xr:uid="{00000000-0005-0000-0000-00000EB70000}"/>
    <cellStyle name="Total 4 2 3 2 9" xfId="46859" xr:uid="{00000000-0005-0000-0000-00000FB70000}"/>
    <cellStyle name="Total 4 2 3 2 9 2" xfId="46860" xr:uid="{00000000-0005-0000-0000-000010B70000}"/>
    <cellStyle name="Total 4 2 3 2 9 2 2" xfId="46861" xr:uid="{00000000-0005-0000-0000-000011B70000}"/>
    <cellStyle name="Total 4 2 3 2 9 3" xfId="46862" xr:uid="{00000000-0005-0000-0000-000012B70000}"/>
    <cellStyle name="Total 4 2 3 20" xfId="46863" xr:uid="{00000000-0005-0000-0000-000013B70000}"/>
    <cellStyle name="Total 4 2 3 3" xfId="46864" xr:uid="{00000000-0005-0000-0000-000014B70000}"/>
    <cellStyle name="Total 4 2 3 3 2" xfId="46865" xr:uid="{00000000-0005-0000-0000-000015B70000}"/>
    <cellStyle name="Total 4 2 3 3 2 2" xfId="46866" xr:uid="{00000000-0005-0000-0000-000016B70000}"/>
    <cellStyle name="Total 4 2 3 3 3" xfId="46867" xr:uid="{00000000-0005-0000-0000-000017B70000}"/>
    <cellStyle name="Total 4 2 3 3 4" xfId="46868" xr:uid="{00000000-0005-0000-0000-000018B70000}"/>
    <cellStyle name="Total 4 2 3 4" xfId="46869" xr:uid="{00000000-0005-0000-0000-000019B70000}"/>
    <cellStyle name="Total 4 2 3 4 2" xfId="46870" xr:uid="{00000000-0005-0000-0000-00001AB70000}"/>
    <cellStyle name="Total 4 2 3 4 2 2" xfId="46871" xr:uid="{00000000-0005-0000-0000-00001BB70000}"/>
    <cellStyle name="Total 4 2 3 4 3" xfId="46872" xr:uid="{00000000-0005-0000-0000-00001CB70000}"/>
    <cellStyle name="Total 4 2 3 4 4" xfId="46873" xr:uid="{00000000-0005-0000-0000-00001DB70000}"/>
    <cellStyle name="Total 4 2 3 5" xfId="46874" xr:uid="{00000000-0005-0000-0000-00001EB70000}"/>
    <cellStyle name="Total 4 2 3 5 2" xfId="46875" xr:uid="{00000000-0005-0000-0000-00001FB70000}"/>
    <cellStyle name="Total 4 2 3 5 2 2" xfId="46876" xr:uid="{00000000-0005-0000-0000-000020B70000}"/>
    <cellStyle name="Total 4 2 3 5 3" xfId="46877" xr:uid="{00000000-0005-0000-0000-000021B70000}"/>
    <cellStyle name="Total 4 2 3 6" xfId="46878" xr:uid="{00000000-0005-0000-0000-000022B70000}"/>
    <cellStyle name="Total 4 2 3 6 2" xfId="46879" xr:uid="{00000000-0005-0000-0000-000023B70000}"/>
    <cellStyle name="Total 4 2 3 6 2 2" xfId="46880" xr:uid="{00000000-0005-0000-0000-000024B70000}"/>
    <cellStyle name="Total 4 2 3 6 3" xfId="46881" xr:uid="{00000000-0005-0000-0000-000025B70000}"/>
    <cellStyle name="Total 4 2 3 7" xfId="46882" xr:uid="{00000000-0005-0000-0000-000026B70000}"/>
    <cellStyle name="Total 4 2 3 7 2" xfId="46883" xr:uid="{00000000-0005-0000-0000-000027B70000}"/>
    <cellStyle name="Total 4 2 3 7 2 2" xfId="46884" xr:uid="{00000000-0005-0000-0000-000028B70000}"/>
    <cellStyle name="Total 4 2 3 7 3" xfId="46885" xr:uid="{00000000-0005-0000-0000-000029B70000}"/>
    <cellStyle name="Total 4 2 3 8" xfId="46886" xr:uid="{00000000-0005-0000-0000-00002AB70000}"/>
    <cellStyle name="Total 4 2 3 8 2" xfId="46887" xr:uid="{00000000-0005-0000-0000-00002BB70000}"/>
    <cellStyle name="Total 4 2 3 8 2 2" xfId="46888" xr:uid="{00000000-0005-0000-0000-00002CB70000}"/>
    <cellStyle name="Total 4 2 3 8 3" xfId="46889" xr:uid="{00000000-0005-0000-0000-00002DB70000}"/>
    <cellStyle name="Total 4 2 3 9" xfId="46890" xr:uid="{00000000-0005-0000-0000-00002EB70000}"/>
    <cellStyle name="Total 4 2 3 9 2" xfId="46891" xr:uid="{00000000-0005-0000-0000-00002FB70000}"/>
    <cellStyle name="Total 4 2 3 9 2 2" xfId="46892" xr:uid="{00000000-0005-0000-0000-000030B70000}"/>
    <cellStyle name="Total 4 2 3 9 3" xfId="46893" xr:uid="{00000000-0005-0000-0000-000031B70000}"/>
    <cellStyle name="Total 4 2 4" xfId="46894" xr:uid="{00000000-0005-0000-0000-000032B70000}"/>
    <cellStyle name="Total 4 2 4 10" xfId="46895" xr:uid="{00000000-0005-0000-0000-000033B70000}"/>
    <cellStyle name="Total 4 2 4 10 2" xfId="46896" xr:uid="{00000000-0005-0000-0000-000034B70000}"/>
    <cellStyle name="Total 4 2 4 10 2 2" xfId="46897" xr:uid="{00000000-0005-0000-0000-000035B70000}"/>
    <cellStyle name="Total 4 2 4 10 3" xfId="46898" xr:uid="{00000000-0005-0000-0000-000036B70000}"/>
    <cellStyle name="Total 4 2 4 11" xfId="46899" xr:uid="{00000000-0005-0000-0000-000037B70000}"/>
    <cellStyle name="Total 4 2 4 11 2" xfId="46900" xr:uid="{00000000-0005-0000-0000-000038B70000}"/>
    <cellStyle name="Total 4 2 4 11 2 2" xfId="46901" xr:uid="{00000000-0005-0000-0000-000039B70000}"/>
    <cellStyle name="Total 4 2 4 11 3" xfId="46902" xr:uid="{00000000-0005-0000-0000-00003AB70000}"/>
    <cellStyle name="Total 4 2 4 12" xfId="46903" xr:uid="{00000000-0005-0000-0000-00003BB70000}"/>
    <cellStyle name="Total 4 2 4 12 2" xfId="46904" xr:uid="{00000000-0005-0000-0000-00003CB70000}"/>
    <cellStyle name="Total 4 2 4 12 2 2" xfId="46905" xr:uid="{00000000-0005-0000-0000-00003DB70000}"/>
    <cellStyle name="Total 4 2 4 12 3" xfId="46906" xr:uid="{00000000-0005-0000-0000-00003EB70000}"/>
    <cellStyle name="Total 4 2 4 13" xfId="46907" xr:uid="{00000000-0005-0000-0000-00003FB70000}"/>
    <cellStyle name="Total 4 2 4 13 2" xfId="46908" xr:uid="{00000000-0005-0000-0000-000040B70000}"/>
    <cellStyle name="Total 4 2 4 13 2 2" xfId="46909" xr:uid="{00000000-0005-0000-0000-000041B70000}"/>
    <cellStyle name="Total 4 2 4 13 3" xfId="46910" xr:uid="{00000000-0005-0000-0000-000042B70000}"/>
    <cellStyle name="Total 4 2 4 14" xfId="46911" xr:uid="{00000000-0005-0000-0000-000043B70000}"/>
    <cellStyle name="Total 4 2 4 14 2" xfId="46912" xr:uid="{00000000-0005-0000-0000-000044B70000}"/>
    <cellStyle name="Total 4 2 4 14 2 2" xfId="46913" xr:uid="{00000000-0005-0000-0000-000045B70000}"/>
    <cellStyle name="Total 4 2 4 14 3" xfId="46914" xr:uid="{00000000-0005-0000-0000-000046B70000}"/>
    <cellStyle name="Total 4 2 4 15" xfId="46915" xr:uid="{00000000-0005-0000-0000-000047B70000}"/>
    <cellStyle name="Total 4 2 4 15 2" xfId="46916" xr:uid="{00000000-0005-0000-0000-000048B70000}"/>
    <cellStyle name="Total 4 2 4 15 2 2" xfId="46917" xr:uid="{00000000-0005-0000-0000-000049B70000}"/>
    <cellStyle name="Total 4 2 4 15 3" xfId="46918" xr:uid="{00000000-0005-0000-0000-00004AB70000}"/>
    <cellStyle name="Total 4 2 4 16" xfId="46919" xr:uid="{00000000-0005-0000-0000-00004BB70000}"/>
    <cellStyle name="Total 4 2 4 16 2" xfId="46920" xr:uid="{00000000-0005-0000-0000-00004CB70000}"/>
    <cellStyle name="Total 4 2 4 16 2 2" xfId="46921" xr:uid="{00000000-0005-0000-0000-00004DB70000}"/>
    <cellStyle name="Total 4 2 4 16 3" xfId="46922" xr:uid="{00000000-0005-0000-0000-00004EB70000}"/>
    <cellStyle name="Total 4 2 4 17" xfId="46923" xr:uid="{00000000-0005-0000-0000-00004FB70000}"/>
    <cellStyle name="Total 4 2 4 17 2" xfId="46924" xr:uid="{00000000-0005-0000-0000-000050B70000}"/>
    <cellStyle name="Total 4 2 4 17 2 2" xfId="46925" xr:uid="{00000000-0005-0000-0000-000051B70000}"/>
    <cellStyle name="Total 4 2 4 17 3" xfId="46926" xr:uid="{00000000-0005-0000-0000-000052B70000}"/>
    <cellStyle name="Total 4 2 4 18" xfId="46927" xr:uid="{00000000-0005-0000-0000-000053B70000}"/>
    <cellStyle name="Total 4 2 4 18 2" xfId="46928" xr:uid="{00000000-0005-0000-0000-000054B70000}"/>
    <cellStyle name="Total 4 2 4 18 2 2" xfId="46929" xr:uid="{00000000-0005-0000-0000-000055B70000}"/>
    <cellStyle name="Total 4 2 4 18 3" xfId="46930" xr:uid="{00000000-0005-0000-0000-000056B70000}"/>
    <cellStyle name="Total 4 2 4 19" xfId="46931" xr:uid="{00000000-0005-0000-0000-000057B70000}"/>
    <cellStyle name="Total 4 2 4 19 2" xfId="46932" xr:uid="{00000000-0005-0000-0000-000058B70000}"/>
    <cellStyle name="Total 4 2 4 19 2 2" xfId="46933" xr:uid="{00000000-0005-0000-0000-000059B70000}"/>
    <cellStyle name="Total 4 2 4 19 3" xfId="46934" xr:uid="{00000000-0005-0000-0000-00005AB70000}"/>
    <cellStyle name="Total 4 2 4 2" xfId="46935" xr:uid="{00000000-0005-0000-0000-00005BB70000}"/>
    <cellStyle name="Total 4 2 4 2 10" xfId="46936" xr:uid="{00000000-0005-0000-0000-00005CB70000}"/>
    <cellStyle name="Total 4 2 4 2 10 2" xfId="46937" xr:uid="{00000000-0005-0000-0000-00005DB70000}"/>
    <cellStyle name="Total 4 2 4 2 10 2 2" xfId="46938" xr:uid="{00000000-0005-0000-0000-00005EB70000}"/>
    <cellStyle name="Total 4 2 4 2 10 3" xfId="46939" xr:uid="{00000000-0005-0000-0000-00005FB70000}"/>
    <cellStyle name="Total 4 2 4 2 11" xfId="46940" xr:uid="{00000000-0005-0000-0000-000060B70000}"/>
    <cellStyle name="Total 4 2 4 2 11 2" xfId="46941" xr:uid="{00000000-0005-0000-0000-000061B70000}"/>
    <cellStyle name="Total 4 2 4 2 11 2 2" xfId="46942" xr:uid="{00000000-0005-0000-0000-000062B70000}"/>
    <cellStyle name="Total 4 2 4 2 11 3" xfId="46943" xr:uid="{00000000-0005-0000-0000-000063B70000}"/>
    <cellStyle name="Total 4 2 4 2 12" xfId="46944" xr:uid="{00000000-0005-0000-0000-000064B70000}"/>
    <cellStyle name="Total 4 2 4 2 12 2" xfId="46945" xr:uid="{00000000-0005-0000-0000-000065B70000}"/>
    <cellStyle name="Total 4 2 4 2 12 2 2" xfId="46946" xr:uid="{00000000-0005-0000-0000-000066B70000}"/>
    <cellStyle name="Total 4 2 4 2 12 3" xfId="46947" xr:uid="{00000000-0005-0000-0000-000067B70000}"/>
    <cellStyle name="Total 4 2 4 2 13" xfId="46948" xr:uid="{00000000-0005-0000-0000-000068B70000}"/>
    <cellStyle name="Total 4 2 4 2 13 2" xfId="46949" xr:uid="{00000000-0005-0000-0000-000069B70000}"/>
    <cellStyle name="Total 4 2 4 2 13 2 2" xfId="46950" xr:uid="{00000000-0005-0000-0000-00006AB70000}"/>
    <cellStyle name="Total 4 2 4 2 13 3" xfId="46951" xr:uid="{00000000-0005-0000-0000-00006BB70000}"/>
    <cellStyle name="Total 4 2 4 2 14" xfId="46952" xr:uid="{00000000-0005-0000-0000-00006CB70000}"/>
    <cellStyle name="Total 4 2 4 2 14 2" xfId="46953" xr:uid="{00000000-0005-0000-0000-00006DB70000}"/>
    <cellStyle name="Total 4 2 4 2 14 2 2" xfId="46954" xr:uid="{00000000-0005-0000-0000-00006EB70000}"/>
    <cellStyle name="Total 4 2 4 2 14 3" xfId="46955" xr:uid="{00000000-0005-0000-0000-00006FB70000}"/>
    <cellStyle name="Total 4 2 4 2 15" xfId="46956" xr:uid="{00000000-0005-0000-0000-000070B70000}"/>
    <cellStyle name="Total 4 2 4 2 15 2" xfId="46957" xr:uid="{00000000-0005-0000-0000-000071B70000}"/>
    <cellStyle name="Total 4 2 4 2 15 2 2" xfId="46958" xr:uid="{00000000-0005-0000-0000-000072B70000}"/>
    <cellStyle name="Total 4 2 4 2 15 3" xfId="46959" xr:uid="{00000000-0005-0000-0000-000073B70000}"/>
    <cellStyle name="Total 4 2 4 2 16" xfId="46960" xr:uid="{00000000-0005-0000-0000-000074B70000}"/>
    <cellStyle name="Total 4 2 4 2 16 2" xfId="46961" xr:uid="{00000000-0005-0000-0000-000075B70000}"/>
    <cellStyle name="Total 4 2 4 2 16 2 2" xfId="46962" xr:uid="{00000000-0005-0000-0000-000076B70000}"/>
    <cellStyle name="Total 4 2 4 2 16 3" xfId="46963" xr:uid="{00000000-0005-0000-0000-000077B70000}"/>
    <cellStyle name="Total 4 2 4 2 17" xfId="46964" xr:uid="{00000000-0005-0000-0000-000078B70000}"/>
    <cellStyle name="Total 4 2 4 2 17 2" xfId="46965" xr:uid="{00000000-0005-0000-0000-000079B70000}"/>
    <cellStyle name="Total 4 2 4 2 17 2 2" xfId="46966" xr:uid="{00000000-0005-0000-0000-00007AB70000}"/>
    <cellStyle name="Total 4 2 4 2 17 3" xfId="46967" xr:uid="{00000000-0005-0000-0000-00007BB70000}"/>
    <cellStyle name="Total 4 2 4 2 18" xfId="46968" xr:uid="{00000000-0005-0000-0000-00007CB70000}"/>
    <cellStyle name="Total 4 2 4 2 18 2" xfId="46969" xr:uid="{00000000-0005-0000-0000-00007DB70000}"/>
    <cellStyle name="Total 4 2 4 2 18 2 2" xfId="46970" xr:uid="{00000000-0005-0000-0000-00007EB70000}"/>
    <cellStyle name="Total 4 2 4 2 18 3" xfId="46971" xr:uid="{00000000-0005-0000-0000-00007FB70000}"/>
    <cellStyle name="Total 4 2 4 2 19" xfId="46972" xr:uid="{00000000-0005-0000-0000-000080B70000}"/>
    <cellStyle name="Total 4 2 4 2 19 2" xfId="46973" xr:uid="{00000000-0005-0000-0000-000081B70000}"/>
    <cellStyle name="Total 4 2 4 2 19 2 2" xfId="46974" xr:uid="{00000000-0005-0000-0000-000082B70000}"/>
    <cellStyle name="Total 4 2 4 2 19 3" xfId="46975" xr:uid="{00000000-0005-0000-0000-000083B70000}"/>
    <cellStyle name="Total 4 2 4 2 2" xfId="46976" xr:uid="{00000000-0005-0000-0000-000084B70000}"/>
    <cellStyle name="Total 4 2 4 2 2 2" xfId="46977" xr:uid="{00000000-0005-0000-0000-000085B70000}"/>
    <cellStyle name="Total 4 2 4 2 2 2 2" xfId="46978" xr:uid="{00000000-0005-0000-0000-000086B70000}"/>
    <cellStyle name="Total 4 2 4 2 2 3" xfId="46979" xr:uid="{00000000-0005-0000-0000-000087B70000}"/>
    <cellStyle name="Total 4 2 4 2 2 4" xfId="46980" xr:uid="{00000000-0005-0000-0000-000088B70000}"/>
    <cellStyle name="Total 4 2 4 2 20" xfId="46981" xr:uid="{00000000-0005-0000-0000-000089B70000}"/>
    <cellStyle name="Total 4 2 4 2 20 2" xfId="46982" xr:uid="{00000000-0005-0000-0000-00008AB70000}"/>
    <cellStyle name="Total 4 2 4 2 20 2 2" xfId="46983" xr:uid="{00000000-0005-0000-0000-00008BB70000}"/>
    <cellStyle name="Total 4 2 4 2 20 3" xfId="46984" xr:uid="{00000000-0005-0000-0000-00008CB70000}"/>
    <cellStyle name="Total 4 2 4 2 21" xfId="46985" xr:uid="{00000000-0005-0000-0000-00008DB70000}"/>
    <cellStyle name="Total 4 2 4 2 21 2" xfId="46986" xr:uid="{00000000-0005-0000-0000-00008EB70000}"/>
    <cellStyle name="Total 4 2 4 2 22" xfId="46987" xr:uid="{00000000-0005-0000-0000-00008FB70000}"/>
    <cellStyle name="Total 4 2 4 2 23" xfId="46988" xr:uid="{00000000-0005-0000-0000-000090B70000}"/>
    <cellStyle name="Total 4 2 4 2 3" xfId="46989" xr:uid="{00000000-0005-0000-0000-000091B70000}"/>
    <cellStyle name="Total 4 2 4 2 3 2" xfId="46990" xr:uid="{00000000-0005-0000-0000-000092B70000}"/>
    <cellStyle name="Total 4 2 4 2 3 2 2" xfId="46991" xr:uid="{00000000-0005-0000-0000-000093B70000}"/>
    <cellStyle name="Total 4 2 4 2 3 3" xfId="46992" xr:uid="{00000000-0005-0000-0000-000094B70000}"/>
    <cellStyle name="Total 4 2 4 2 4" xfId="46993" xr:uid="{00000000-0005-0000-0000-000095B70000}"/>
    <cellStyle name="Total 4 2 4 2 4 2" xfId="46994" xr:uid="{00000000-0005-0000-0000-000096B70000}"/>
    <cellStyle name="Total 4 2 4 2 4 2 2" xfId="46995" xr:uid="{00000000-0005-0000-0000-000097B70000}"/>
    <cellStyle name="Total 4 2 4 2 4 3" xfId="46996" xr:uid="{00000000-0005-0000-0000-000098B70000}"/>
    <cellStyle name="Total 4 2 4 2 5" xfId="46997" xr:uid="{00000000-0005-0000-0000-000099B70000}"/>
    <cellStyle name="Total 4 2 4 2 5 2" xfId="46998" xr:uid="{00000000-0005-0000-0000-00009AB70000}"/>
    <cellStyle name="Total 4 2 4 2 5 2 2" xfId="46999" xr:uid="{00000000-0005-0000-0000-00009BB70000}"/>
    <cellStyle name="Total 4 2 4 2 5 3" xfId="47000" xr:uid="{00000000-0005-0000-0000-00009CB70000}"/>
    <cellStyle name="Total 4 2 4 2 6" xfId="47001" xr:uid="{00000000-0005-0000-0000-00009DB70000}"/>
    <cellStyle name="Total 4 2 4 2 6 2" xfId="47002" xr:uid="{00000000-0005-0000-0000-00009EB70000}"/>
    <cellStyle name="Total 4 2 4 2 6 2 2" xfId="47003" xr:uid="{00000000-0005-0000-0000-00009FB70000}"/>
    <cellStyle name="Total 4 2 4 2 6 3" xfId="47004" xr:uid="{00000000-0005-0000-0000-0000A0B70000}"/>
    <cellStyle name="Total 4 2 4 2 7" xfId="47005" xr:uid="{00000000-0005-0000-0000-0000A1B70000}"/>
    <cellStyle name="Total 4 2 4 2 7 2" xfId="47006" xr:uid="{00000000-0005-0000-0000-0000A2B70000}"/>
    <cellStyle name="Total 4 2 4 2 7 2 2" xfId="47007" xr:uid="{00000000-0005-0000-0000-0000A3B70000}"/>
    <cellStyle name="Total 4 2 4 2 7 3" xfId="47008" xr:uid="{00000000-0005-0000-0000-0000A4B70000}"/>
    <cellStyle name="Total 4 2 4 2 8" xfId="47009" xr:uid="{00000000-0005-0000-0000-0000A5B70000}"/>
    <cellStyle name="Total 4 2 4 2 8 2" xfId="47010" xr:uid="{00000000-0005-0000-0000-0000A6B70000}"/>
    <cellStyle name="Total 4 2 4 2 8 2 2" xfId="47011" xr:uid="{00000000-0005-0000-0000-0000A7B70000}"/>
    <cellStyle name="Total 4 2 4 2 8 3" xfId="47012" xr:uid="{00000000-0005-0000-0000-0000A8B70000}"/>
    <cellStyle name="Total 4 2 4 2 9" xfId="47013" xr:uid="{00000000-0005-0000-0000-0000A9B70000}"/>
    <cellStyle name="Total 4 2 4 2 9 2" xfId="47014" xr:uid="{00000000-0005-0000-0000-0000AAB70000}"/>
    <cellStyle name="Total 4 2 4 2 9 2 2" xfId="47015" xr:uid="{00000000-0005-0000-0000-0000ABB70000}"/>
    <cellStyle name="Total 4 2 4 2 9 3" xfId="47016" xr:uid="{00000000-0005-0000-0000-0000ACB70000}"/>
    <cellStyle name="Total 4 2 4 20" xfId="47017" xr:uid="{00000000-0005-0000-0000-0000ADB70000}"/>
    <cellStyle name="Total 4 2 4 20 2" xfId="47018" xr:uid="{00000000-0005-0000-0000-0000AEB70000}"/>
    <cellStyle name="Total 4 2 4 20 2 2" xfId="47019" xr:uid="{00000000-0005-0000-0000-0000AFB70000}"/>
    <cellStyle name="Total 4 2 4 20 3" xfId="47020" xr:uid="{00000000-0005-0000-0000-0000B0B70000}"/>
    <cellStyle name="Total 4 2 4 21" xfId="47021" xr:uid="{00000000-0005-0000-0000-0000B1B70000}"/>
    <cellStyle name="Total 4 2 4 21 2" xfId="47022" xr:uid="{00000000-0005-0000-0000-0000B2B70000}"/>
    <cellStyle name="Total 4 2 4 21 2 2" xfId="47023" xr:uid="{00000000-0005-0000-0000-0000B3B70000}"/>
    <cellStyle name="Total 4 2 4 21 3" xfId="47024" xr:uid="{00000000-0005-0000-0000-0000B4B70000}"/>
    <cellStyle name="Total 4 2 4 22" xfId="47025" xr:uid="{00000000-0005-0000-0000-0000B5B70000}"/>
    <cellStyle name="Total 4 2 4 22 2" xfId="47026" xr:uid="{00000000-0005-0000-0000-0000B6B70000}"/>
    <cellStyle name="Total 4 2 4 23" xfId="47027" xr:uid="{00000000-0005-0000-0000-0000B7B70000}"/>
    <cellStyle name="Total 4 2 4 24" xfId="47028" xr:uid="{00000000-0005-0000-0000-0000B8B70000}"/>
    <cellStyle name="Total 4 2 4 3" xfId="47029" xr:uid="{00000000-0005-0000-0000-0000B9B70000}"/>
    <cellStyle name="Total 4 2 4 3 2" xfId="47030" xr:uid="{00000000-0005-0000-0000-0000BAB70000}"/>
    <cellStyle name="Total 4 2 4 3 2 2" xfId="47031" xr:uid="{00000000-0005-0000-0000-0000BBB70000}"/>
    <cellStyle name="Total 4 2 4 3 3" xfId="47032" xr:uid="{00000000-0005-0000-0000-0000BCB70000}"/>
    <cellStyle name="Total 4 2 4 3 4" xfId="47033" xr:uid="{00000000-0005-0000-0000-0000BDB70000}"/>
    <cellStyle name="Total 4 2 4 4" xfId="47034" xr:uid="{00000000-0005-0000-0000-0000BEB70000}"/>
    <cellStyle name="Total 4 2 4 4 2" xfId="47035" xr:uid="{00000000-0005-0000-0000-0000BFB70000}"/>
    <cellStyle name="Total 4 2 4 4 2 2" xfId="47036" xr:uid="{00000000-0005-0000-0000-0000C0B70000}"/>
    <cellStyle name="Total 4 2 4 4 3" xfId="47037" xr:uid="{00000000-0005-0000-0000-0000C1B70000}"/>
    <cellStyle name="Total 4 2 4 4 4" xfId="47038" xr:uid="{00000000-0005-0000-0000-0000C2B70000}"/>
    <cellStyle name="Total 4 2 4 5" xfId="47039" xr:uid="{00000000-0005-0000-0000-0000C3B70000}"/>
    <cellStyle name="Total 4 2 4 5 2" xfId="47040" xr:uid="{00000000-0005-0000-0000-0000C4B70000}"/>
    <cellStyle name="Total 4 2 4 5 2 2" xfId="47041" xr:uid="{00000000-0005-0000-0000-0000C5B70000}"/>
    <cellStyle name="Total 4 2 4 5 3" xfId="47042" xr:uid="{00000000-0005-0000-0000-0000C6B70000}"/>
    <cellStyle name="Total 4 2 4 6" xfId="47043" xr:uid="{00000000-0005-0000-0000-0000C7B70000}"/>
    <cellStyle name="Total 4 2 4 6 2" xfId="47044" xr:uid="{00000000-0005-0000-0000-0000C8B70000}"/>
    <cellStyle name="Total 4 2 4 6 2 2" xfId="47045" xr:uid="{00000000-0005-0000-0000-0000C9B70000}"/>
    <cellStyle name="Total 4 2 4 6 3" xfId="47046" xr:uid="{00000000-0005-0000-0000-0000CAB70000}"/>
    <cellStyle name="Total 4 2 4 7" xfId="47047" xr:uid="{00000000-0005-0000-0000-0000CBB70000}"/>
    <cellStyle name="Total 4 2 4 7 2" xfId="47048" xr:uid="{00000000-0005-0000-0000-0000CCB70000}"/>
    <cellStyle name="Total 4 2 4 7 2 2" xfId="47049" xr:uid="{00000000-0005-0000-0000-0000CDB70000}"/>
    <cellStyle name="Total 4 2 4 7 3" xfId="47050" xr:uid="{00000000-0005-0000-0000-0000CEB70000}"/>
    <cellStyle name="Total 4 2 4 8" xfId="47051" xr:uid="{00000000-0005-0000-0000-0000CFB70000}"/>
    <cellStyle name="Total 4 2 4 8 2" xfId="47052" xr:uid="{00000000-0005-0000-0000-0000D0B70000}"/>
    <cellStyle name="Total 4 2 4 8 2 2" xfId="47053" xr:uid="{00000000-0005-0000-0000-0000D1B70000}"/>
    <cellStyle name="Total 4 2 4 8 3" xfId="47054" xr:uid="{00000000-0005-0000-0000-0000D2B70000}"/>
    <cellStyle name="Total 4 2 4 9" xfId="47055" xr:uid="{00000000-0005-0000-0000-0000D3B70000}"/>
    <cellStyle name="Total 4 2 4 9 2" xfId="47056" xr:uid="{00000000-0005-0000-0000-0000D4B70000}"/>
    <cellStyle name="Total 4 2 4 9 2 2" xfId="47057" xr:uid="{00000000-0005-0000-0000-0000D5B70000}"/>
    <cellStyle name="Total 4 2 4 9 3" xfId="47058" xr:uid="{00000000-0005-0000-0000-0000D6B70000}"/>
    <cellStyle name="Total 4 2 5" xfId="47059" xr:uid="{00000000-0005-0000-0000-0000D7B70000}"/>
    <cellStyle name="Total 4 2 5 10" xfId="47060" xr:uid="{00000000-0005-0000-0000-0000D8B70000}"/>
    <cellStyle name="Total 4 2 5 10 2" xfId="47061" xr:uid="{00000000-0005-0000-0000-0000D9B70000}"/>
    <cellStyle name="Total 4 2 5 10 2 2" xfId="47062" xr:uid="{00000000-0005-0000-0000-0000DAB70000}"/>
    <cellStyle name="Total 4 2 5 10 3" xfId="47063" xr:uid="{00000000-0005-0000-0000-0000DBB70000}"/>
    <cellStyle name="Total 4 2 5 11" xfId="47064" xr:uid="{00000000-0005-0000-0000-0000DCB70000}"/>
    <cellStyle name="Total 4 2 5 11 2" xfId="47065" xr:uid="{00000000-0005-0000-0000-0000DDB70000}"/>
    <cellStyle name="Total 4 2 5 11 2 2" xfId="47066" xr:uid="{00000000-0005-0000-0000-0000DEB70000}"/>
    <cellStyle name="Total 4 2 5 11 3" xfId="47067" xr:uid="{00000000-0005-0000-0000-0000DFB70000}"/>
    <cellStyle name="Total 4 2 5 12" xfId="47068" xr:uid="{00000000-0005-0000-0000-0000E0B70000}"/>
    <cellStyle name="Total 4 2 5 12 2" xfId="47069" xr:uid="{00000000-0005-0000-0000-0000E1B70000}"/>
    <cellStyle name="Total 4 2 5 12 2 2" xfId="47070" xr:uid="{00000000-0005-0000-0000-0000E2B70000}"/>
    <cellStyle name="Total 4 2 5 12 3" xfId="47071" xr:uid="{00000000-0005-0000-0000-0000E3B70000}"/>
    <cellStyle name="Total 4 2 5 13" xfId="47072" xr:uid="{00000000-0005-0000-0000-0000E4B70000}"/>
    <cellStyle name="Total 4 2 5 13 2" xfId="47073" xr:uid="{00000000-0005-0000-0000-0000E5B70000}"/>
    <cellStyle name="Total 4 2 5 13 2 2" xfId="47074" xr:uid="{00000000-0005-0000-0000-0000E6B70000}"/>
    <cellStyle name="Total 4 2 5 13 3" xfId="47075" xr:uid="{00000000-0005-0000-0000-0000E7B70000}"/>
    <cellStyle name="Total 4 2 5 14" xfId="47076" xr:uid="{00000000-0005-0000-0000-0000E8B70000}"/>
    <cellStyle name="Total 4 2 5 14 2" xfId="47077" xr:uid="{00000000-0005-0000-0000-0000E9B70000}"/>
    <cellStyle name="Total 4 2 5 14 2 2" xfId="47078" xr:uid="{00000000-0005-0000-0000-0000EAB70000}"/>
    <cellStyle name="Total 4 2 5 14 3" xfId="47079" xr:uid="{00000000-0005-0000-0000-0000EBB70000}"/>
    <cellStyle name="Total 4 2 5 15" xfId="47080" xr:uid="{00000000-0005-0000-0000-0000ECB70000}"/>
    <cellStyle name="Total 4 2 5 15 2" xfId="47081" xr:uid="{00000000-0005-0000-0000-0000EDB70000}"/>
    <cellStyle name="Total 4 2 5 15 2 2" xfId="47082" xr:uid="{00000000-0005-0000-0000-0000EEB70000}"/>
    <cellStyle name="Total 4 2 5 15 3" xfId="47083" xr:uid="{00000000-0005-0000-0000-0000EFB70000}"/>
    <cellStyle name="Total 4 2 5 16" xfId="47084" xr:uid="{00000000-0005-0000-0000-0000F0B70000}"/>
    <cellStyle name="Total 4 2 5 16 2" xfId="47085" xr:uid="{00000000-0005-0000-0000-0000F1B70000}"/>
    <cellStyle name="Total 4 2 5 16 2 2" xfId="47086" xr:uid="{00000000-0005-0000-0000-0000F2B70000}"/>
    <cellStyle name="Total 4 2 5 16 3" xfId="47087" xr:uid="{00000000-0005-0000-0000-0000F3B70000}"/>
    <cellStyle name="Total 4 2 5 17" xfId="47088" xr:uid="{00000000-0005-0000-0000-0000F4B70000}"/>
    <cellStyle name="Total 4 2 5 17 2" xfId="47089" xr:uid="{00000000-0005-0000-0000-0000F5B70000}"/>
    <cellStyle name="Total 4 2 5 17 2 2" xfId="47090" xr:uid="{00000000-0005-0000-0000-0000F6B70000}"/>
    <cellStyle name="Total 4 2 5 17 3" xfId="47091" xr:uid="{00000000-0005-0000-0000-0000F7B70000}"/>
    <cellStyle name="Total 4 2 5 18" xfId="47092" xr:uid="{00000000-0005-0000-0000-0000F8B70000}"/>
    <cellStyle name="Total 4 2 5 18 2" xfId="47093" xr:uid="{00000000-0005-0000-0000-0000F9B70000}"/>
    <cellStyle name="Total 4 2 5 18 2 2" xfId="47094" xr:uid="{00000000-0005-0000-0000-0000FAB70000}"/>
    <cellStyle name="Total 4 2 5 18 3" xfId="47095" xr:uid="{00000000-0005-0000-0000-0000FBB70000}"/>
    <cellStyle name="Total 4 2 5 19" xfId="47096" xr:uid="{00000000-0005-0000-0000-0000FCB70000}"/>
    <cellStyle name="Total 4 2 5 19 2" xfId="47097" xr:uid="{00000000-0005-0000-0000-0000FDB70000}"/>
    <cellStyle name="Total 4 2 5 19 2 2" xfId="47098" xr:uid="{00000000-0005-0000-0000-0000FEB70000}"/>
    <cellStyle name="Total 4 2 5 19 3" xfId="47099" xr:uid="{00000000-0005-0000-0000-0000FFB70000}"/>
    <cellStyle name="Total 4 2 5 2" xfId="47100" xr:uid="{00000000-0005-0000-0000-000000B80000}"/>
    <cellStyle name="Total 4 2 5 2 2" xfId="47101" xr:uid="{00000000-0005-0000-0000-000001B80000}"/>
    <cellStyle name="Total 4 2 5 2 2 2" xfId="47102" xr:uid="{00000000-0005-0000-0000-000002B80000}"/>
    <cellStyle name="Total 4 2 5 2 3" xfId="47103" xr:uid="{00000000-0005-0000-0000-000003B80000}"/>
    <cellStyle name="Total 4 2 5 2 4" xfId="47104" xr:uid="{00000000-0005-0000-0000-000004B80000}"/>
    <cellStyle name="Total 4 2 5 20" xfId="47105" xr:uid="{00000000-0005-0000-0000-000005B80000}"/>
    <cellStyle name="Total 4 2 5 20 2" xfId="47106" xr:uid="{00000000-0005-0000-0000-000006B80000}"/>
    <cellStyle name="Total 4 2 5 20 2 2" xfId="47107" xr:uid="{00000000-0005-0000-0000-000007B80000}"/>
    <cellStyle name="Total 4 2 5 20 3" xfId="47108" xr:uid="{00000000-0005-0000-0000-000008B80000}"/>
    <cellStyle name="Total 4 2 5 21" xfId="47109" xr:uid="{00000000-0005-0000-0000-000009B80000}"/>
    <cellStyle name="Total 4 2 5 21 2" xfId="47110" xr:uid="{00000000-0005-0000-0000-00000AB80000}"/>
    <cellStyle name="Total 4 2 5 22" xfId="47111" xr:uid="{00000000-0005-0000-0000-00000BB80000}"/>
    <cellStyle name="Total 4 2 5 23" xfId="47112" xr:uid="{00000000-0005-0000-0000-00000CB80000}"/>
    <cellStyle name="Total 4 2 5 3" xfId="47113" xr:uid="{00000000-0005-0000-0000-00000DB80000}"/>
    <cellStyle name="Total 4 2 5 3 2" xfId="47114" xr:uid="{00000000-0005-0000-0000-00000EB80000}"/>
    <cellStyle name="Total 4 2 5 3 2 2" xfId="47115" xr:uid="{00000000-0005-0000-0000-00000FB80000}"/>
    <cellStyle name="Total 4 2 5 3 3" xfId="47116" xr:uid="{00000000-0005-0000-0000-000010B80000}"/>
    <cellStyle name="Total 4 2 5 4" xfId="47117" xr:uid="{00000000-0005-0000-0000-000011B80000}"/>
    <cellStyle name="Total 4 2 5 4 2" xfId="47118" xr:uid="{00000000-0005-0000-0000-000012B80000}"/>
    <cellStyle name="Total 4 2 5 4 2 2" xfId="47119" xr:uid="{00000000-0005-0000-0000-000013B80000}"/>
    <cellStyle name="Total 4 2 5 4 3" xfId="47120" xr:uid="{00000000-0005-0000-0000-000014B80000}"/>
    <cellStyle name="Total 4 2 5 5" xfId="47121" xr:uid="{00000000-0005-0000-0000-000015B80000}"/>
    <cellStyle name="Total 4 2 5 5 2" xfId="47122" xr:uid="{00000000-0005-0000-0000-000016B80000}"/>
    <cellStyle name="Total 4 2 5 5 2 2" xfId="47123" xr:uid="{00000000-0005-0000-0000-000017B80000}"/>
    <cellStyle name="Total 4 2 5 5 3" xfId="47124" xr:uid="{00000000-0005-0000-0000-000018B80000}"/>
    <cellStyle name="Total 4 2 5 6" xfId="47125" xr:uid="{00000000-0005-0000-0000-000019B80000}"/>
    <cellStyle name="Total 4 2 5 6 2" xfId="47126" xr:uid="{00000000-0005-0000-0000-00001AB80000}"/>
    <cellStyle name="Total 4 2 5 6 2 2" xfId="47127" xr:uid="{00000000-0005-0000-0000-00001BB80000}"/>
    <cellStyle name="Total 4 2 5 6 3" xfId="47128" xr:uid="{00000000-0005-0000-0000-00001CB80000}"/>
    <cellStyle name="Total 4 2 5 7" xfId="47129" xr:uid="{00000000-0005-0000-0000-00001DB80000}"/>
    <cellStyle name="Total 4 2 5 7 2" xfId="47130" xr:uid="{00000000-0005-0000-0000-00001EB80000}"/>
    <cellStyle name="Total 4 2 5 7 2 2" xfId="47131" xr:uid="{00000000-0005-0000-0000-00001FB80000}"/>
    <cellStyle name="Total 4 2 5 7 3" xfId="47132" xr:uid="{00000000-0005-0000-0000-000020B80000}"/>
    <cellStyle name="Total 4 2 5 8" xfId="47133" xr:uid="{00000000-0005-0000-0000-000021B80000}"/>
    <cellStyle name="Total 4 2 5 8 2" xfId="47134" xr:uid="{00000000-0005-0000-0000-000022B80000}"/>
    <cellStyle name="Total 4 2 5 8 2 2" xfId="47135" xr:uid="{00000000-0005-0000-0000-000023B80000}"/>
    <cellStyle name="Total 4 2 5 8 3" xfId="47136" xr:uid="{00000000-0005-0000-0000-000024B80000}"/>
    <cellStyle name="Total 4 2 5 9" xfId="47137" xr:uid="{00000000-0005-0000-0000-000025B80000}"/>
    <cellStyle name="Total 4 2 5 9 2" xfId="47138" xr:uid="{00000000-0005-0000-0000-000026B80000}"/>
    <cellStyle name="Total 4 2 5 9 2 2" xfId="47139" xr:uid="{00000000-0005-0000-0000-000027B80000}"/>
    <cellStyle name="Total 4 2 5 9 3" xfId="47140" xr:uid="{00000000-0005-0000-0000-000028B80000}"/>
    <cellStyle name="Total 4 2 6" xfId="47141" xr:uid="{00000000-0005-0000-0000-000029B80000}"/>
    <cellStyle name="Total 4 2 6 2" xfId="47142" xr:uid="{00000000-0005-0000-0000-00002AB80000}"/>
    <cellStyle name="Total 4 2 6 2 2" xfId="47143" xr:uid="{00000000-0005-0000-0000-00002BB80000}"/>
    <cellStyle name="Total 4 2 6 3" xfId="47144" xr:uid="{00000000-0005-0000-0000-00002CB80000}"/>
    <cellStyle name="Total 4 2 6 4" xfId="47145" xr:uid="{00000000-0005-0000-0000-00002DB80000}"/>
    <cellStyle name="Total 4 2 7" xfId="47146" xr:uid="{00000000-0005-0000-0000-00002EB80000}"/>
    <cellStyle name="Total 4 2 7 2" xfId="47147" xr:uid="{00000000-0005-0000-0000-00002FB80000}"/>
    <cellStyle name="Total 4 2 7 2 2" xfId="47148" xr:uid="{00000000-0005-0000-0000-000030B80000}"/>
    <cellStyle name="Total 4 2 7 3" xfId="47149" xr:uid="{00000000-0005-0000-0000-000031B80000}"/>
    <cellStyle name="Total 4 2 8" xfId="47150" xr:uid="{00000000-0005-0000-0000-000032B80000}"/>
    <cellStyle name="Total 4 2 8 2" xfId="47151" xr:uid="{00000000-0005-0000-0000-000033B80000}"/>
    <cellStyle name="Total 4 2 8 2 2" xfId="47152" xr:uid="{00000000-0005-0000-0000-000034B80000}"/>
    <cellStyle name="Total 4 2 8 3" xfId="47153" xr:uid="{00000000-0005-0000-0000-000035B80000}"/>
    <cellStyle name="Total 4 2 9" xfId="47154" xr:uid="{00000000-0005-0000-0000-000036B80000}"/>
    <cellStyle name="Total 4 2 9 2" xfId="47155" xr:uid="{00000000-0005-0000-0000-000037B80000}"/>
    <cellStyle name="Total 4 2 9 2 2" xfId="47156" xr:uid="{00000000-0005-0000-0000-000038B80000}"/>
    <cellStyle name="Total 4 2 9 3" xfId="47157" xr:uid="{00000000-0005-0000-0000-000039B80000}"/>
    <cellStyle name="Total 4 20" xfId="47158" xr:uid="{00000000-0005-0000-0000-00003AB80000}"/>
    <cellStyle name="Total 4 20 2" xfId="47159" xr:uid="{00000000-0005-0000-0000-00003BB80000}"/>
    <cellStyle name="Total 4 20 2 2" xfId="47160" xr:uid="{00000000-0005-0000-0000-00003CB80000}"/>
    <cellStyle name="Total 4 20 3" xfId="47161" xr:uid="{00000000-0005-0000-0000-00003DB80000}"/>
    <cellStyle name="Total 4 21" xfId="47162" xr:uid="{00000000-0005-0000-0000-00003EB80000}"/>
    <cellStyle name="Total 4 21 2" xfId="47163" xr:uid="{00000000-0005-0000-0000-00003FB80000}"/>
    <cellStyle name="Total 4 21 2 2" xfId="47164" xr:uid="{00000000-0005-0000-0000-000040B80000}"/>
    <cellStyle name="Total 4 21 3" xfId="47165" xr:uid="{00000000-0005-0000-0000-000041B80000}"/>
    <cellStyle name="Total 4 22" xfId="47166" xr:uid="{00000000-0005-0000-0000-000042B80000}"/>
    <cellStyle name="Total 4 22 2" xfId="47167" xr:uid="{00000000-0005-0000-0000-000043B80000}"/>
    <cellStyle name="Total 4 23" xfId="47168" xr:uid="{00000000-0005-0000-0000-000044B80000}"/>
    <cellStyle name="Total 4 24" xfId="47169" xr:uid="{00000000-0005-0000-0000-000045B80000}"/>
    <cellStyle name="Total 4 25" xfId="47170" xr:uid="{00000000-0005-0000-0000-000046B80000}"/>
    <cellStyle name="Total 4 26" xfId="47171" xr:uid="{00000000-0005-0000-0000-000047B80000}"/>
    <cellStyle name="Total 4 27" xfId="47172" xr:uid="{00000000-0005-0000-0000-000048B80000}"/>
    <cellStyle name="Total 4 3" xfId="47173" xr:uid="{00000000-0005-0000-0000-000049B80000}"/>
    <cellStyle name="Total 4 3 10" xfId="47174" xr:uid="{00000000-0005-0000-0000-00004AB80000}"/>
    <cellStyle name="Total 4 3 10 2" xfId="47175" xr:uid="{00000000-0005-0000-0000-00004BB80000}"/>
    <cellStyle name="Total 4 3 10 2 2" xfId="47176" xr:uid="{00000000-0005-0000-0000-00004CB80000}"/>
    <cellStyle name="Total 4 3 10 3" xfId="47177" xr:uid="{00000000-0005-0000-0000-00004DB80000}"/>
    <cellStyle name="Total 4 3 11" xfId="47178" xr:uid="{00000000-0005-0000-0000-00004EB80000}"/>
    <cellStyle name="Total 4 3 11 2" xfId="47179" xr:uid="{00000000-0005-0000-0000-00004FB80000}"/>
    <cellStyle name="Total 4 3 11 2 2" xfId="47180" xr:uid="{00000000-0005-0000-0000-000050B80000}"/>
    <cellStyle name="Total 4 3 11 3" xfId="47181" xr:uid="{00000000-0005-0000-0000-000051B80000}"/>
    <cellStyle name="Total 4 3 12" xfId="47182" xr:uid="{00000000-0005-0000-0000-000052B80000}"/>
    <cellStyle name="Total 4 3 12 2" xfId="47183" xr:uid="{00000000-0005-0000-0000-000053B80000}"/>
    <cellStyle name="Total 4 3 12 2 2" xfId="47184" xr:uid="{00000000-0005-0000-0000-000054B80000}"/>
    <cellStyle name="Total 4 3 12 3" xfId="47185" xr:uid="{00000000-0005-0000-0000-000055B80000}"/>
    <cellStyle name="Total 4 3 13" xfId="47186" xr:uid="{00000000-0005-0000-0000-000056B80000}"/>
    <cellStyle name="Total 4 3 13 2" xfId="47187" xr:uid="{00000000-0005-0000-0000-000057B80000}"/>
    <cellStyle name="Total 4 3 13 2 2" xfId="47188" xr:uid="{00000000-0005-0000-0000-000058B80000}"/>
    <cellStyle name="Total 4 3 13 3" xfId="47189" xr:uid="{00000000-0005-0000-0000-000059B80000}"/>
    <cellStyle name="Total 4 3 14" xfId="47190" xr:uid="{00000000-0005-0000-0000-00005AB80000}"/>
    <cellStyle name="Total 4 3 14 2" xfId="47191" xr:uid="{00000000-0005-0000-0000-00005BB80000}"/>
    <cellStyle name="Total 4 3 14 2 2" xfId="47192" xr:uid="{00000000-0005-0000-0000-00005CB80000}"/>
    <cellStyle name="Total 4 3 14 3" xfId="47193" xr:uid="{00000000-0005-0000-0000-00005DB80000}"/>
    <cellStyle name="Total 4 3 15" xfId="47194" xr:uid="{00000000-0005-0000-0000-00005EB80000}"/>
    <cellStyle name="Total 4 3 15 2" xfId="47195" xr:uid="{00000000-0005-0000-0000-00005FB80000}"/>
    <cellStyle name="Total 4 3 15 2 2" xfId="47196" xr:uid="{00000000-0005-0000-0000-000060B80000}"/>
    <cellStyle name="Total 4 3 15 3" xfId="47197" xr:uid="{00000000-0005-0000-0000-000061B80000}"/>
    <cellStyle name="Total 4 3 16" xfId="47198" xr:uid="{00000000-0005-0000-0000-000062B80000}"/>
    <cellStyle name="Total 4 3 16 2" xfId="47199" xr:uid="{00000000-0005-0000-0000-000063B80000}"/>
    <cellStyle name="Total 4 3 16 2 2" xfId="47200" xr:uid="{00000000-0005-0000-0000-000064B80000}"/>
    <cellStyle name="Total 4 3 16 3" xfId="47201" xr:uid="{00000000-0005-0000-0000-000065B80000}"/>
    <cellStyle name="Total 4 3 17" xfId="47202" xr:uid="{00000000-0005-0000-0000-000066B80000}"/>
    <cellStyle name="Total 4 3 17 2" xfId="47203" xr:uid="{00000000-0005-0000-0000-000067B80000}"/>
    <cellStyle name="Total 4 3 17 2 2" xfId="47204" xr:uid="{00000000-0005-0000-0000-000068B80000}"/>
    <cellStyle name="Total 4 3 17 3" xfId="47205" xr:uid="{00000000-0005-0000-0000-000069B80000}"/>
    <cellStyle name="Total 4 3 18" xfId="47206" xr:uid="{00000000-0005-0000-0000-00006AB80000}"/>
    <cellStyle name="Total 4 3 18 2" xfId="47207" xr:uid="{00000000-0005-0000-0000-00006BB80000}"/>
    <cellStyle name="Total 4 3 19" xfId="47208" xr:uid="{00000000-0005-0000-0000-00006CB80000}"/>
    <cellStyle name="Total 4 3 2" xfId="47209" xr:uid="{00000000-0005-0000-0000-00006DB80000}"/>
    <cellStyle name="Total 4 3 2 10" xfId="47210" xr:uid="{00000000-0005-0000-0000-00006EB80000}"/>
    <cellStyle name="Total 4 3 2 10 2" xfId="47211" xr:uid="{00000000-0005-0000-0000-00006FB80000}"/>
    <cellStyle name="Total 4 3 2 10 2 2" xfId="47212" xr:uid="{00000000-0005-0000-0000-000070B80000}"/>
    <cellStyle name="Total 4 3 2 10 3" xfId="47213" xr:uid="{00000000-0005-0000-0000-000071B80000}"/>
    <cellStyle name="Total 4 3 2 11" xfId="47214" xr:uid="{00000000-0005-0000-0000-000072B80000}"/>
    <cellStyle name="Total 4 3 2 11 2" xfId="47215" xr:uid="{00000000-0005-0000-0000-000073B80000}"/>
    <cellStyle name="Total 4 3 2 11 2 2" xfId="47216" xr:uid="{00000000-0005-0000-0000-000074B80000}"/>
    <cellStyle name="Total 4 3 2 11 3" xfId="47217" xr:uid="{00000000-0005-0000-0000-000075B80000}"/>
    <cellStyle name="Total 4 3 2 12" xfId="47218" xr:uid="{00000000-0005-0000-0000-000076B80000}"/>
    <cellStyle name="Total 4 3 2 12 2" xfId="47219" xr:uid="{00000000-0005-0000-0000-000077B80000}"/>
    <cellStyle name="Total 4 3 2 12 2 2" xfId="47220" xr:uid="{00000000-0005-0000-0000-000078B80000}"/>
    <cellStyle name="Total 4 3 2 12 3" xfId="47221" xr:uid="{00000000-0005-0000-0000-000079B80000}"/>
    <cellStyle name="Total 4 3 2 13" xfId="47222" xr:uid="{00000000-0005-0000-0000-00007AB80000}"/>
    <cellStyle name="Total 4 3 2 13 2" xfId="47223" xr:uid="{00000000-0005-0000-0000-00007BB80000}"/>
    <cellStyle name="Total 4 3 2 13 2 2" xfId="47224" xr:uid="{00000000-0005-0000-0000-00007CB80000}"/>
    <cellStyle name="Total 4 3 2 13 3" xfId="47225" xr:uid="{00000000-0005-0000-0000-00007DB80000}"/>
    <cellStyle name="Total 4 3 2 14" xfId="47226" xr:uid="{00000000-0005-0000-0000-00007EB80000}"/>
    <cellStyle name="Total 4 3 2 14 2" xfId="47227" xr:uid="{00000000-0005-0000-0000-00007FB80000}"/>
    <cellStyle name="Total 4 3 2 14 2 2" xfId="47228" xr:uid="{00000000-0005-0000-0000-000080B80000}"/>
    <cellStyle name="Total 4 3 2 14 3" xfId="47229" xr:uid="{00000000-0005-0000-0000-000081B80000}"/>
    <cellStyle name="Total 4 3 2 15" xfId="47230" xr:uid="{00000000-0005-0000-0000-000082B80000}"/>
    <cellStyle name="Total 4 3 2 15 2" xfId="47231" xr:uid="{00000000-0005-0000-0000-000083B80000}"/>
    <cellStyle name="Total 4 3 2 15 2 2" xfId="47232" xr:uid="{00000000-0005-0000-0000-000084B80000}"/>
    <cellStyle name="Total 4 3 2 15 3" xfId="47233" xr:uid="{00000000-0005-0000-0000-000085B80000}"/>
    <cellStyle name="Total 4 3 2 16" xfId="47234" xr:uid="{00000000-0005-0000-0000-000086B80000}"/>
    <cellStyle name="Total 4 3 2 16 2" xfId="47235" xr:uid="{00000000-0005-0000-0000-000087B80000}"/>
    <cellStyle name="Total 4 3 2 16 2 2" xfId="47236" xr:uid="{00000000-0005-0000-0000-000088B80000}"/>
    <cellStyle name="Total 4 3 2 16 3" xfId="47237" xr:uid="{00000000-0005-0000-0000-000089B80000}"/>
    <cellStyle name="Total 4 3 2 17" xfId="47238" xr:uid="{00000000-0005-0000-0000-00008AB80000}"/>
    <cellStyle name="Total 4 3 2 17 2" xfId="47239" xr:uid="{00000000-0005-0000-0000-00008BB80000}"/>
    <cellStyle name="Total 4 3 2 17 2 2" xfId="47240" xr:uid="{00000000-0005-0000-0000-00008CB80000}"/>
    <cellStyle name="Total 4 3 2 17 3" xfId="47241" xr:uid="{00000000-0005-0000-0000-00008DB80000}"/>
    <cellStyle name="Total 4 3 2 18" xfId="47242" xr:uid="{00000000-0005-0000-0000-00008EB80000}"/>
    <cellStyle name="Total 4 3 2 18 2" xfId="47243" xr:uid="{00000000-0005-0000-0000-00008FB80000}"/>
    <cellStyle name="Total 4 3 2 18 2 2" xfId="47244" xr:uid="{00000000-0005-0000-0000-000090B80000}"/>
    <cellStyle name="Total 4 3 2 18 3" xfId="47245" xr:uid="{00000000-0005-0000-0000-000091B80000}"/>
    <cellStyle name="Total 4 3 2 19" xfId="47246" xr:uid="{00000000-0005-0000-0000-000092B80000}"/>
    <cellStyle name="Total 4 3 2 19 2" xfId="47247" xr:uid="{00000000-0005-0000-0000-000093B80000}"/>
    <cellStyle name="Total 4 3 2 19 2 2" xfId="47248" xr:uid="{00000000-0005-0000-0000-000094B80000}"/>
    <cellStyle name="Total 4 3 2 19 3" xfId="47249" xr:uid="{00000000-0005-0000-0000-000095B80000}"/>
    <cellStyle name="Total 4 3 2 2" xfId="47250" xr:uid="{00000000-0005-0000-0000-000096B80000}"/>
    <cellStyle name="Total 4 3 2 2 2" xfId="47251" xr:uid="{00000000-0005-0000-0000-000097B80000}"/>
    <cellStyle name="Total 4 3 2 2 2 2" xfId="47252" xr:uid="{00000000-0005-0000-0000-000098B80000}"/>
    <cellStyle name="Total 4 3 2 2 2 2 2" xfId="47253" xr:uid="{00000000-0005-0000-0000-000099B80000}"/>
    <cellStyle name="Total 4 3 2 2 2 3" xfId="47254" xr:uid="{00000000-0005-0000-0000-00009AB80000}"/>
    <cellStyle name="Total 4 3 2 2 2 4" xfId="47255" xr:uid="{00000000-0005-0000-0000-00009BB80000}"/>
    <cellStyle name="Total 4 3 2 2 3" xfId="47256" xr:uid="{00000000-0005-0000-0000-00009CB80000}"/>
    <cellStyle name="Total 4 3 2 2 3 2" xfId="47257" xr:uid="{00000000-0005-0000-0000-00009DB80000}"/>
    <cellStyle name="Total 4 3 2 2 4" xfId="47258" xr:uid="{00000000-0005-0000-0000-00009EB80000}"/>
    <cellStyle name="Total 4 3 2 2 5" xfId="47259" xr:uid="{00000000-0005-0000-0000-00009FB80000}"/>
    <cellStyle name="Total 4 3 2 20" xfId="47260" xr:uid="{00000000-0005-0000-0000-0000A0B80000}"/>
    <cellStyle name="Total 4 3 2 20 2" xfId="47261" xr:uid="{00000000-0005-0000-0000-0000A1B80000}"/>
    <cellStyle name="Total 4 3 2 20 2 2" xfId="47262" xr:uid="{00000000-0005-0000-0000-0000A2B80000}"/>
    <cellStyle name="Total 4 3 2 20 3" xfId="47263" xr:uid="{00000000-0005-0000-0000-0000A3B80000}"/>
    <cellStyle name="Total 4 3 2 21" xfId="47264" xr:uid="{00000000-0005-0000-0000-0000A4B80000}"/>
    <cellStyle name="Total 4 3 2 21 2" xfId="47265" xr:uid="{00000000-0005-0000-0000-0000A5B80000}"/>
    <cellStyle name="Total 4 3 2 22" xfId="47266" xr:uid="{00000000-0005-0000-0000-0000A6B80000}"/>
    <cellStyle name="Total 4 3 2 23" xfId="47267" xr:uid="{00000000-0005-0000-0000-0000A7B80000}"/>
    <cellStyle name="Total 4 3 2 3" xfId="47268" xr:uid="{00000000-0005-0000-0000-0000A8B80000}"/>
    <cellStyle name="Total 4 3 2 3 2" xfId="47269" xr:uid="{00000000-0005-0000-0000-0000A9B80000}"/>
    <cellStyle name="Total 4 3 2 3 2 2" xfId="47270" xr:uid="{00000000-0005-0000-0000-0000AAB80000}"/>
    <cellStyle name="Total 4 3 2 3 2 3" xfId="47271" xr:uid="{00000000-0005-0000-0000-0000ABB80000}"/>
    <cellStyle name="Total 4 3 2 3 3" xfId="47272" xr:uid="{00000000-0005-0000-0000-0000ACB80000}"/>
    <cellStyle name="Total 4 3 2 3 3 2" xfId="47273" xr:uid="{00000000-0005-0000-0000-0000ADB80000}"/>
    <cellStyle name="Total 4 3 2 3 4" xfId="47274" xr:uid="{00000000-0005-0000-0000-0000AEB80000}"/>
    <cellStyle name="Total 4 3 2 4" xfId="47275" xr:uid="{00000000-0005-0000-0000-0000AFB80000}"/>
    <cellStyle name="Total 4 3 2 4 2" xfId="47276" xr:uid="{00000000-0005-0000-0000-0000B0B80000}"/>
    <cellStyle name="Total 4 3 2 4 2 2" xfId="47277" xr:uid="{00000000-0005-0000-0000-0000B1B80000}"/>
    <cellStyle name="Total 4 3 2 4 3" xfId="47278" xr:uid="{00000000-0005-0000-0000-0000B2B80000}"/>
    <cellStyle name="Total 4 3 2 4 4" xfId="47279" xr:uid="{00000000-0005-0000-0000-0000B3B80000}"/>
    <cellStyle name="Total 4 3 2 5" xfId="47280" xr:uid="{00000000-0005-0000-0000-0000B4B80000}"/>
    <cellStyle name="Total 4 3 2 5 2" xfId="47281" xr:uid="{00000000-0005-0000-0000-0000B5B80000}"/>
    <cellStyle name="Total 4 3 2 5 2 2" xfId="47282" xr:uid="{00000000-0005-0000-0000-0000B6B80000}"/>
    <cellStyle name="Total 4 3 2 5 3" xfId="47283" xr:uid="{00000000-0005-0000-0000-0000B7B80000}"/>
    <cellStyle name="Total 4 3 2 5 4" xfId="47284" xr:uid="{00000000-0005-0000-0000-0000B8B80000}"/>
    <cellStyle name="Total 4 3 2 6" xfId="47285" xr:uid="{00000000-0005-0000-0000-0000B9B80000}"/>
    <cellStyle name="Total 4 3 2 6 2" xfId="47286" xr:uid="{00000000-0005-0000-0000-0000BAB80000}"/>
    <cellStyle name="Total 4 3 2 6 2 2" xfId="47287" xr:uid="{00000000-0005-0000-0000-0000BBB80000}"/>
    <cellStyle name="Total 4 3 2 6 3" xfId="47288" xr:uid="{00000000-0005-0000-0000-0000BCB80000}"/>
    <cellStyle name="Total 4 3 2 7" xfId="47289" xr:uid="{00000000-0005-0000-0000-0000BDB80000}"/>
    <cellStyle name="Total 4 3 2 7 2" xfId="47290" xr:uid="{00000000-0005-0000-0000-0000BEB80000}"/>
    <cellStyle name="Total 4 3 2 7 2 2" xfId="47291" xr:uid="{00000000-0005-0000-0000-0000BFB80000}"/>
    <cellStyle name="Total 4 3 2 7 3" xfId="47292" xr:uid="{00000000-0005-0000-0000-0000C0B80000}"/>
    <cellStyle name="Total 4 3 2 8" xfId="47293" xr:uid="{00000000-0005-0000-0000-0000C1B80000}"/>
    <cellStyle name="Total 4 3 2 8 2" xfId="47294" xr:uid="{00000000-0005-0000-0000-0000C2B80000}"/>
    <cellStyle name="Total 4 3 2 8 2 2" xfId="47295" xr:uid="{00000000-0005-0000-0000-0000C3B80000}"/>
    <cellStyle name="Total 4 3 2 8 3" xfId="47296" xr:uid="{00000000-0005-0000-0000-0000C4B80000}"/>
    <cellStyle name="Total 4 3 2 9" xfId="47297" xr:uid="{00000000-0005-0000-0000-0000C5B80000}"/>
    <cellStyle name="Total 4 3 2 9 2" xfId="47298" xr:uid="{00000000-0005-0000-0000-0000C6B80000}"/>
    <cellStyle name="Total 4 3 2 9 2 2" xfId="47299" xr:uid="{00000000-0005-0000-0000-0000C7B80000}"/>
    <cellStyle name="Total 4 3 2 9 3" xfId="47300" xr:uid="{00000000-0005-0000-0000-0000C8B80000}"/>
    <cellStyle name="Total 4 3 20" xfId="47301" xr:uid="{00000000-0005-0000-0000-0000C9B80000}"/>
    <cellStyle name="Total 4 3 3" xfId="47302" xr:uid="{00000000-0005-0000-0000-0000CAB80000}"/>
    <cellStyle name="Total 4 3 3 2" xfId="47303" xr:uid="{00000000-0005-0000-0000-0000CBB80000}"/>
    <cellStyle name="Total 4 3 3 2 2" xfId="47304" xr:uid="{00000000-0005-0000-0000-0000CCB80000}"/>
    <cellStyle name="Total 4 3 3 2 2 2" xfId="47305" xr:uid="{00000000-0005-0000-0000-0000CDB80000}"/>
    <cellStyle name="Total 4 3 3 2 3" xfId="47306" xr:uid="{00000000-0005-0000-0000-0000CEB80000}"/>
    <cellStyle name="Total 4 3 3 2 4" xfId="47307" xr:uid="{00000000-0005-0000-0000-0000CFB80000}"/>
    <cellStyle name="Total 4 3 3 3" xfId="47308" xr:uid="{00000000-0005-0000-0000-0000D0B80000}"/>
    <cellStyle name="Total 4 3 3 3 2" xfId="47309" xr:uid="{00000000-0005-0000-0000-0000D1B80000}"/>
    <cellStyle name="Total 4 3 3 4" xfId="47310" xr:uid="{00000000-0005-0000-0000-0000D2B80000}"/>
    <cellStyle name="Total 4 3 3 5" xfId="47311" xr:uid="{00000000-0005-0000-0000-0000D3B80000}"/>
    <cellStyle name="Total 4 3 4" xfId="47312" xr:uid="{00000000-0005-0000-0000-0000D4B80000}"/>
    <cellStyle name="Total 4 3 4 2" xfId="47313" xr:uid="{00000000-0005-0000-0000-0000D5B80000}"/>
    <cellStyle name="Total 4 3 4 2 2" xfId="47314" xr:uid="{00000000-0005-0000-0000-0000D6B80000}"/>
    <cellStyle name="Total 4 3 4 2 3" xfId="47315" xr:uid="{00000000-0005-0000-0000-0000D7B80000}"/>
    <cellStyle name="Total 4 3 4 3" xfId="47316" xr:uid="{00000000-0005-0000-0000-0000D8B80000}"/>
    <cellStyle name="Total 4 3 4 3 2" xfId="47317" xr:uid="{00000000-0005-0000-0000-0000D9B80000}"/>
    <cellStyle name="Total 4 3 4 4" xfId="47318" xr:uid="{00000000-0005-0000-0000-0000DAB80000}"/>
    <cellStyle name="Total 4 3 5" xfId="47319" xr:uid="{00000000-0005-0000-0000-0000DBB80000}"/>
    <cellStyle name="Total 4 3 5 2" xfId="47320" xr:uid="{00000000-0005-0000-0000-0000DCB80000}"/>
    <cellStyle name="Total 4 3 5 2 2" xfId="47321" xr:uid="{00000000-0005-0000-0000-0000DDB80000}"/>
    <cellStyle name="Total 4 3 5 2 3" xfId="47322" xr:uid="{00000000-0005-0000-0000-0000DEB80000}"/>
    <cellStyle name="Total 4 3 5 3" xfId="47323" xr:uid="{00000000-0005-0000-0000-0000DFB80000}"/>
    <cellStyle name="Total 4 3 5 4" xfId="47324" xr:uid="{00000000-0005-0000-0000-0000E0B80000}"/>
    <cellStyle name="Total 4 3 6" xfId="47325" xr:uid="{00000000-0005-0000-0000-0000E1B80000}"/>
    <cellStyle name="Total 4 3 6 2" xfId="47326" xr:uid="{00000000-0005-0000-0000-0000E2B80000}"/>
    <cellStyle name="Total 4 3 6 2 2" xfId="47327" xr:uid="{00000000-0005-0000-0000-0000E3B80000}"/>
    <cellStyle name="Total 4 3 6 3" xfId="47328" xr:uid="{00000000-0005-0000-0000-0000E4B80000}"/>
    <cellStyle name="Total 4 3 6 4" xfId="47329" xr:uid="{00000000-0005-0000-0000-0000E5B80000}"/>
    <cellStyle name="Total 4 3 7" xfId="47330" xr:uid="{00000000-0005-0000-0000-0000E6B80000}"/>
    <cellStyle name="Total 4 3 7 2" xfId="47331" xr:uid="{00000000-0005-0000-0000-0000E7B80000}"/>
    <cellStyle name="Total 4 3 7 2 2" xfId="47332" xr:uid="{00000000-0005-0000-0000-0000E8B80000}"/>
    <cellStyle name="Total 4 3 7 3" xfId="47333" xr:uid="{00000000-0005-0000-0000-0000E9B80000}"/>
    <cellStyle name="Total 4 3 8" xfId="47334" xr:uid="{00000000-0005-0000-0000-0000EAB80000}"/>
    <cellStyle name="Total 4 3 8 2" xfId="47335" xr:uid="{00000000-0005-0000-0000-0000EBB80000}"/>
    <cellStyle name="Total 4 3 8 2 2" xfId="47336" xr:uid="{00000000-0005-0000-0000-0000ECB80000}"/>
    <cellStyle name="Total 4 3 8 3" xfId="47337" xr:uid="{00000000-0005-0000-0000-0000EDB80000}"/>
    <cellStyle name="Total 4 3 9" xfId="47338" xr:uid="{00000000-0005-0000-0000-0000EEB80000}"/>
    <cellStyle name="Total 4 3 9 2" xfId="47339" xr:uid="{00000000-0005-0000-0000-0000EFB80000}"/>
    <cellStyle name="Total 4 3 9 2 2" xfId="47340" xr:uid="{00000000-0005-0000-0000-0000F0B80000}"/>
    <cellStyle name="Total 4 3 9 3" xfId="47341" xr:uid="{00000000-0005-0000-0000-0000F1B80000}"/>
    <cellStyle name="Total 4 4" xfId="47342" xr:uid="{00000000-0005-0000-0000-0000F2B80000}"/>
    <cellStyle name="Total 4 4 10" xfId="47343" xr:uid="{00000000-0005-0000-0000-0000F3B80000}"/>
    <cellStyle name="Total 4 4 10 2" xfId="47344" xr:uid="{00000000-0005-0000-0000-0000F4B80000}"/>
    <cellStyle name="Total 4 4 10 2 2" xfId="47345" xr:uid="{00000000-0005-0000-0000-0000F5B80000}"/>
    <cellStyle name="Total 4 4 10 3" xfId="47346" xr:uid="{00000000-0005-0000-0000-0000F6B80000}"/>
    <cellStyle name="Total 4 4 11" xfId="47347" xr:uid="{00000000-0005-0000-0000-0000F7B80000}"/>
    <cellStyle name="Total 4 4 11 2" xfId="47348" xr:uid="{00000000-0005-0000-0000-0000F8B80000}"/>
    <cellStyle name="Total 4 4 11 2 2" xfId="47349" xr:uid="{00000000-0005-0000-0000-0000F9B80000}"/>
    <cellStyle name="Total 4 4 11 3" xfId="47350" xr:uid="{00000000-0005-0000-0000-0000FAB80000}"/>
    <cellStyle name="Total 4 4 12" xfId="47351" xr:uid="{00000000-0005-0000-0000-0000FBB80000}"/>
    <cellStyle name="Total 4 4 12 2" xfId="47352" xr:uid="{00000000-0005-0000-0000-0000FCB80000}"/>
    <cellStyle name="Total 4 4 12 2 2" xfId="47353" xr:uid="{00000000-0005-0000-0000-0000FDB80000}"/>
    <cellStyle name="Total 4 4 12 3" xfId="47354" xr:uid="{00000000-0005-0000-0000-0000FEB80000}"/>
    <cellStyle name="Total 4 4 13" xfId="47355" xr:uid="{00000000-0005-0000-0000-0000FFB80000}"/>
    <cellStyle name="Total 4 4 13 2" xfId="47356" xr:uid="{00000000-0005-0000-0000-000000B90000}"/>
    <cellStyle name="Total 4 4 13 2 2" xfId="47357" xr:uid="{00000000-0005-0000-0000-000001B90000}"/>
    <cellStyle name="Total 4 4 13 3" xfId="47358" xr:uid="{00000000-0005-0000-0000-000002B90000}"/>
    <cellStyle name="Total 4 4 14" xfId="47359" xr:uid="{00000000-0005-0000-0000-000003B90000}"/>
    <cellStyle name="Total 4 4 14 2" xfId="47360" xr:uid="{00000000-0005-0000-0000-000004B90000}"/>
    <cellStyle name="Total 4 4 14 2 2" xfId="47361" xr:uid="{00000000-0005-0000-0000-000005B90000}"/>
    <cellStyle name="Total 4 4 14 3" xfId="47362" xr:uid="{00000000-0005-0000-0000-000006B90000}"/>
    <cellStyle name="Total 4 4 15" xfId="47363" xr:uid="{00000000-0005-0000-0000-000007B90000}"/>
    <cellStyle name="Total 4 4 15 2" xfId="47364" xr:uid="{00000000-0005-0000-0000-000008B90000}"/>
    <cellStyle name="Total 4 4 15 2 2" xfId="47365" xr:uid="{00000000-0005-0000-0000-000009B90000}"/>
    <cellStyle name="Total 4 4 15 3" xfId="47366" xr:uid="{00000000-0005-0000-0000-00000AB90000}"/>
    <cellStyle name="Total 4 4 16" xfId="47367" xr:uid="{00000000-0005-0000-0000-00000BB90000}"/>
    <cellStyle name="Total 4 4 16 2" xfId="47368" xr:uid="{00000000-0005-0000-0000-00000CB90000}"/>
    <cellStyle name="Total 4 4 16 2 2" xfId="47369" xr:uid="{00000000-0005-0000-0000-00000DB90000}"/>
    <cellStyle name="Total 4 4 16 3" xfId="47370" xr:uid="{00000000-0005-0000-0000-00000EB90000}"/>
    <cellStyle name="Total 4 4 17" xfId="47371" xr:uid="{00000000-0005-0000-0000-00000FB90000}"/>
    <cellStyle name="Total 4 4 17 2" xfId="47372" xr:uid="{00000000-0005-0000-0000-000010B90000}"/>
    <cellStyle name="Total 4 4 17 2 2" xfId="47373" xr:uid="{00000000-0005-0000-0000-000011B90000}"/>
    <cellStyle name="Total 4 4 17 3" xfId="47374" xr:uid="{00000000-0005-0000-0000-000012B90000}"/>
    <cellStyle name="Total 4 4 18" xfId="47375" xr:uid="{00000000-0005-0000-0000-000013B90000}"/>
    <cellStyle name="Total 4 4 18 2" xfId="47376" xr:uid="{00000000-0005-0000-0000-000014B90000}"/>
    <cellStyle name="Total 4 4 19" xfId="47377" xr:uid="{00000000-0005-0000-0000-000015B90000}"/>
    <cellStyle name="Total 4 4 2" xfId="47378" xr:uid="{00000000-0005-0000-0000-000016B90000}"/>
    <cellStyle name="Total 4 4 2 10" xfId="47379" xr:uid="{00000000-0005-0000-0000-000017B90000}"/>
    <cellStyle name="Total 4 4 2 10 2" xfId="47380" xr:uid="{00000000-0005-0000-0000-000018B90000}"/>
    <cellStyle name="Total 4 4 2 10 2 2" xfId="47381" xr:uid="{00000000-0005-0000-0000-000019B90000}"/>
    <cellStyle name="Total 4 4 2 10 3" xfId="47382" xr:uid="{00000000-0005-0000-0000-00001AB90000}"/>
    <cellStyle name="Total 4 4 2 11" xfId="47383" xr:uid="{00000000-0005-0000-0000-00001BB90000}"/>
    <cellStyle name="Total 4 4 2 11 2" xfId="47384" xr:uid="{00000000-0005-0000-0000-00001CB90000}"/>
    <cellStyle name="Total 4 4 2 11 2 2" xfId="47385" xr:uid="{00000000-0005-0000-0000-00001DB90000}"/>
    <cellStyle name="Total 4 4 2 11 3" xfId="47386" xr:uid="{00000000-0005-0000-0000-00001EB90000}"/>
    <cellStyle name="Total 4 4 2 12" xfId="47387" xr:uid="{00000000-0005-0000-0000-00001FB90000}"/>
    <cellStyle name="Total 4 4 2 12 2" xfId="47388" xr:uid="{00000000-0005-0000-0000-000020B90000}"/>
    <cellStyle name="Total 4 4 2 12 2 2" xfId="47389" xr:uid="{00000000-0005-0000-0000-000021B90000}"/>
    <cellStyle name="Total 4 4 2 12 3" xfId="47390" xr:uid="{00000000-0005-0000-0000-000022B90000}"/>
    <cellStyle name="Total 4 4 2 13" xfId="47391" xr:uid="{00000000-0005-0000-0000-000023B90000}"/>
    <cellStyle name="Total 4 4 2 13 2" xfId="47392" xr:uid="{00000000-0005-0000-0000-000024B90000}"/>
    <cellStyle name="Total 4 4 2 13 2 2" xfId="47393" xr:uid="{00000000-0005-0000-0000-000025B90000}"/>
    <cellStyle name="Total 4 4 2 13 3" xfId="47394" xr:uid="{00000000-0005-0000-0000-000026B90000}"/>
    <cellStyle name="Total 4 4 2 14" xfId="47395" xr:uid="{00000000-0005-0000-0000-000027B90000}"/>
    <cellStyle name="Total 4 4 2 14 2" xfId="47396" xr:uid="{00000000-0005-0000-0000-000028B90000}"/>
    <cellStyle name="Total 4 4 2 14 2 2" xfId="47397" xr:uid="{00000000-0005-0000-0000-000029B90000}"/>
    <cellStyle name="Total 4 4 2 14 3" xfId="47398" xr:uid="{00000000-0005-0000-0000-00002AB90000}"/>
    <cellStyle name="Total 4 4 2 15" xfId="47399" xr:uid="{00000000-0005-0000-0000-00002BB90000}"/>
    <cellStyle name="Total 4 4 2 15 2" xfId="47400" xr:uid="{00000000-0005-0000-0000-00002CB90000}"/>
    <cellStyle name="Total 4 4 2 15 2 2" xfId="47401" xr:uid="{00000000-0005-0000-0000-00002DB90000}"/>
    <cellStyle name="Total 4 4 2 15 3" xfId="47402" xr:uid="{00000000-0005-0000-0000-00002EB90000}"/>
    <cellStyle name="Total 4 4 2 16" xfId="47403" xr:uid="{00000000-0005-0000-0000-00002FB90000}"/>
    <cellStyle name="Total 4 4 2 16 2" xfId="47404" xr:uid="{00000000-0005-0000-0000-000030B90000}"/>
    <cellStyle name="Total 4 4 2 16 2 2" xfId="47405" xr:uid="{00000000-0005-0000-0000-000031B90000}"/>
    <cellStyle name="Total 4 4 2 16 3" xfId="47406" xr:uid="{00000000-0005-0000-0000-000032B90000}"/>
    <cellStyle name="Total 4 4 2 17" xfId="47407" xr:uid="{00000000-0005-0000-0000-000033B90000}"/>
    <cellStyle name="Total 4 4 2 17 2" xfId="47408" xr:uid="{00000000-0005-0000-0000-000034B90000}"/>
    <cellStyle name="Total 4 4 2 17 2 2" xfId="47409" xr:uid="{00000000-0005-0000-0000-000035B90000}"/>
    <cellStyle name="Total 4 4 2 17 3" xfId="47410" xr:uid="{00000000-0005-0000-0000-000036B90000}"/>
    <cellStyle name="Total 4 4 2 18" xfId="47411" xr:uid="{00000000-0005-0000-0000-000037B90000}"/>
    <cellStyle name="Total 4 4 2 18 2" xfId="47412" xr:uid="{00000000-0005-0000-0000-000038B90000}"/>
    <cellStyle name="Total 4 4 2 18 2 2" xfId="47413" xr:uid="{00000000-0005-0000-0000-000039B90000}"/>
    <cellStyle name="Total 4 4 2 18 3" xfId="47414" xr:uid="{00000000-0005-0000-0000-00003AB90000}"/>
    <cellStyle name="Total 4 4 2 19" xfId="47415" xr:uid="{00000000-0005-0000-0000-00003BB90000}"/>
    <cellStyle name="Total 4 4 2 19 2" xfId="47416" xr:uid="{00000000-0005-0000-0000-00003CB90000}"/>
    <cellStyle name="Total 4 4 2 19 2 2" xfId="47417" xr:uid="{00000000-0005-0000-0000-00003DB90000}"/>
    <cellStyle name="Total 4 4 2 19 3" xfId="47418" xr:uid="{00000000-0005-0000-0000-00003EB90000}"/>
    <cellStyle name="Total 4 4 2 2" xfId="47419" xr:uid="{00000000-0005-0000-0000-00003FB90000}"/>
    <cellStyle name="Total 4 4 2 2 2" xfId="47420" xr:uid="{00000000-0005-0000-0000-000040B90000}"/>
    <cellStyle name="Total 4 4 2 2 2 2" xfId="47421" xr:uid="{00000000-0005-0000-0000-000041B90000}"/>
    <cellStyle name="Total 4 4 2 2 2 2 2" xfId="47422" xr:uid="{00000000-0005-0000-0000-000042B90000}"/>
    <cellStyle name="Total 4 4 2 2 2 3" xfId="47423" xr:uid="{00000000-0005-0000-0000-000043B90000}"/>
    <cellStyle name="Total 4 4 2 2 2 4" xfId="47424" xr:uid="{00000000-0005-0000-0000-000044B90000}"/>
    <cellStyle name="Total 4 4 2 2 3" xfId="47425" xr:uid="{00000000-0005-0000-0000-000045B90000}"/>
    <cellStyle name="Total 4 4 2 2 3 2" xfId="47426" xr:uid="{00000000-0005-0000-0000-000046B90000}"/>
    <cellStyle name="Total 4 4 2 2 4" xfId="47427" xr:uid="{00000000-0005-0000-0000-000047B90000}"/>
    <cellStyle name="Total 4 4 2 2 5" xfId="47428" xr:uid="{00000000-0005-0000-0000-000048B90000}"/>
    <cellStyle name="Total 4 4 2 20" xfId="47429" xr:uid="{00000000-0005-0000-0000-000049B90000}"/>
    <cellStyle name="Total 4 4 2 20 2" xfId="47430" xr:uid="{00000000-0005-0000-0000-00004AB90000}"/>
    <cellStyle name="Total 4 4 2 20 2 2" xfId="47431" xr:uid="{00000000-0005-0000-0000-00004BB90000}"/>
    <cellStyle name="Total 4 4 2 20 3" xfId="47432" xr:uid="{00000000-0005-0000-0000-00004CB90000}"/>
    <cellStyle name="Total 4 4 2 21" xfId="47433" xr:uid="{00000000-0005-0000-0000-00004DB90000}"/>
    <cellStyle name="Total 4 4 2 21 2" xfId="47434" xr:uid="{00000000-0005-0000-0000-00004EB90000}"/>
    <cellStyle name="Total 4 4 2 22" xfId="47435" xr:uid="{00000000-0005-0000-0000-00004FB90000}"/>
    <cellStyle name="Total 4 4 2 23" xfId="47436" xr:uid="{00000000-0005-0000-0000-000050B90000}"/>
    <cellStyle name="Total 4 4 2 3" xfId="47437" xr:uid="{00000000-0005-0000-0000-000051B90000}"/>
    <cellStyle name="Total 4 4 2 3 2" xfId="47438" xr:uid="{00000000-0005-0000-0000-000052B90000}"/>
    <cellStyle name="Total 4 4 2 3 2 2" xfId="47439" xr:uid="{00000000-0005-0000-0000-000053B90000}"/>
    <cellStyle name="Total 4 4 2 3 2 3" xfId="47440" xr:uid="{00000000-0005-0000-0000-000054B90000}"/>
    <cellStyle name="Total 4 4 2 3 3" xfId="47441" xr:uid="{00000000-0005-0000-0000-000055B90000}"/>
    <cellStyle name="Total 4 4 2 3 3 2" xfId="47442" xr:uid="{00000000-0005-0000-0000-000056B90000}"/>
    <cellStyle name="Total 4 4 2 3 4" xfId="47443" xr:uid="{00000000-0005-0000-0000-000057B90000}"/>
    <cellStyle name="Total 4 4 2 4" xfId="47444" xr:uid="{00000000-0005-0000-0000-000058B90000}"/>
    <cellStyle name="Total 4 4 2 4 2" xfId="47445" xr:uid="{00000000-0005-0000-0000-000059B90000}"/>
    <cellStyle name="Total 4 4 2 4 2 2" xfId="47446" xr:uid="{00000000-0005-0000-0000-00005AB90000}"/>
    <cellStyle name="Total 4 4 2 4 3" xfId="47447" xr:uid="{00000000-0005-0000-0000-00005BB90000}"/>
    <cellStyle name="Total 4 4 2 4 4" xfId="47448" xr:uid="{00000000-0005-0000-0000-00005CB90000}"/>
    <cellStyle name="Total 4 4 2 5" xfId="47449" xr:uid="{00000000-0005-0000-0000-00005DB90000}"/>
    <cellStyle name="Total 4 4 2 5 2" xfId="47450" xr:uid="{00000000-0005-0000-0000-00005EB90000}"/>
    <cellStyle name="Total 4 4 2 5 2 2" xfId="47451" xr:uid="{00000000-0005-0000-0000-00005FB90000}"/>
    <cellStyle name="Total 4 4 2 5 3" xfId="47452" xr:uid="{00000000-0005-0000-0000-000060B90000}"/>
    <cellStyle name="Total 4 4 2 5 4" xfId="47453" xr:uid="{00000000-0005-0000-0000-000061B90000}"/>
    <cellStyle name="Total 4 4 2 6" xfId="47454" xr:uid="{00000000-0005-0000-0000-000062B90000}"/>
    <cellStyle name="Total 4 4 2 6 2" xfId="47455" xr:uid="{00000000-0005-0000-0000-000063B90000}"/>
    <cellStyle name="Total 4 4 2 6 2 2" xfId="47456" xr:uid="{00000000-0005-0000-0000-000064B90000}"/>
    <cellStyle name="Total 4 4 2 6 3" xfId="47457" xr:uid="{00000000-0005-0000-0000-000065B90000}"/>
    <cellStyle name="Total 4 4 2 7" xfId="47458" xr:uid="{00000000-0005-0000-0000-000066B90000}"/>
    <cellStyle name="Total 4 4 2 7 2" xfId="47459" xr:uid="{00000000-0005-0000-0000-000067B90000}"/>
    <cellStyle name="Total 4 4 2 7 2 2" xfId="47460" xr:uid="{00000000-0005-0000-0000-000068B90000}"/>
    <cellStyle name="Total 4 4 2 7 3" xfId="47461" xr:uid="{00000000-0005-0000-0000-000069B90000}"/>
    <cellStyle name="Total 4 4 2 8" xfId="47462" xr:uid="{00000000-0005-0000-0000-00006AB90000}"/>
    <cellStyle name="Total 4 4 2 8 2" xfId="47463" xr:uid="{00000000-0005-0000-0000-00006BB90000}"/>
    <cellStyle name="Total 4 4 2 8 2 2" xfId="47464" xr:uid="{00000000-0005-0000-0000-00006CB90000}"/>
    <cellStyle name="Total 4 4 2 8 3" xfId="47465" xr:uid="{00000000-0005-0000-0000-00006DB90000}"/>
    <cellStyle name="Total 4 4 2 9" xfId="47466" xr:uid="{00000000-0005-0000-0000-00006EB90000}"/>
    <cellStyle name="Total 4 4 2 9 2" xfId="47467" xr:uid="{00000000-0005-0000-0000-00006FB90000}"/>
    <cellStyle name="Total 4 4 2 9 2 2" xfId="47468" xr:uid="{00000000-0005-0000-0000-000070B90000}"/>
    <cellStyle name="Total 4 4 2 9 3" xfId="47469" xr:uid="{00000000-0005-0000-0000-000071B90000}"/>
    <cellStyle name="Total 4 4 20" xfId="47470" xr:uid="{00000000-0005-0000-0000-000072B90000}"/>
    <cellStyle name="Total 4 4 3" xfId="47471" xr:uid="{00000000-0005-0000-0000-000073B90000}"/>
    <cellStyle name="Total 4 4 3 2" xfId="47472" xr:uid="{00000000-0005-0000-0000-000074B90000}"/>
    <cellStyle name="Total 4 4 3 2 2" xfId="47473" xr:uid="{00000000-0005-0000-0000-000075B90000}"/>
    <cellStyle name="Total 4 4 3 2 2 2" xfId="47474" xr:uid="{00000000-0005-0000-0000-000076B90000}"/>
    <cellStyle name="Total 4 4 3 2 3" xfId="47475" xr:uid="{00000000-0005-0000-0000-000077B90000}"/>
    <cellStyle name="Total 4 4 3 2 4" xfId="47476" xr:uid="{00000000-0005-0000-0000-000078B90000}"/>
    <cellStyle name="Total 4 4 3 3" xfId="47477" xr:uid="{00000000-0005-0000-0000-000079B90000}"/>
    <cellStyle name="Total 4 4 3 3 2" xfId="47478" xr:uid="{00000000-0005-0000-0000-00007AB90000}"/>
    <cellStyle name="Total 4 4 3 4" xfId="47479" xr:uid="{00000000-0005-0000-0000-00007BB90000}"/>
    <cellStyle name="Total 4 4 3 5" xfId="47480" xr:uid="{00000000-0005-0000-0000-00007CB90000}"/>
    <cellStyle name="Total 4 4 4" xfId="47481" xr:uid="{00000000-0005-0000-0000-00007DB90000}"/>
    <cellStyle name="Total 4 4 4 2" xfId="47482" xr:uid="{00000000-0005-0000-0000-00007EB90000}"/>
    <cellStyle name="Total 4 4 4 2 2" xfId="47483" xr:uid="{00000000-0005-0000-0000-00007FB90000}"/>
    <cellStyle name="Total 4 4 4 2 3" xfId="47484" xr:uid="{00000000-0005-0000-0000-000080B90000}"/>
    <cellStyle name="Total 4 4 4 3" xfId="47485" xr:uid="{00000000-0005-0000-0000-000081B90000}"/>
    <cellStyle name="Total 4 4 4 3 2" xfId="47486" xr:uid="{00000000-0005-0000-0000-000082B90000}"/>
    <cellStyle name="Total 4 4 4 4" xfId="47487" xr:uid="{00000000-0005-0000-0000-000083B90000}"/>
    <cellStyle name="Total 4 4 5" xfId="47488" xr:uid="{00000000-0005-0000-0000-000084B90000}"/>
    <cellStyle name="Total 4 4 5 2" xfId="47489" xr:uid="{00000000-0005-0000-0000-000085B90000}"/>
    <cellStyle name="Total 4 4 5 2 2" xfId="47490" xr:uid="{00000000-0005-0000-0000-000086B90000}"/>
    <cellStyle name="Total 4 4 5 2 3" xfId="47491" xr:uid="{00000000-0005-0000-0000-000087B90000}"/>
    <cellStyle name="Total 4 4 5 3" xfId="47492" xr:uid="{00000000-0005-0000-0000-000088B90000}"/>
    <cellStyle name="Total 4 4 5 4" xfId="47493" xr:uid="{00000000-0005-0000-0000-000089B90000}"/>
    <cellStyle name="Total 4 4 6" xfId="47494" xr:uid="{00000000-0005-0000-0000-00008AB90000}"/>
    <cellStyle name="Total 4 4 6 2" xfId="47495" xr:uid="{00000000-0005-0000-0000-00008BB90000}"/>
    <cellStyle name="Total 4 4 6 2 2" xfId="47496" xr:uid="{00000000-0005-0000-0000-00008CB90000}"/>
    <cellStyle name="Total 4 4 6 3" xfId="47497" xr:uid="{00000000-0005-0000-0000-00008DB90000}"/>
    <cellStyle name="Total 4 4 6 4" xfId="47498" xr:uid="{00000000-0005-0000-0000-00008EB90000}"/>
    <cellStyle name="Total 4 4 7" xfId="47499" xr:uid="{00000000-0005-0000-0000-00008FB90000}"/>
    <cellStyle name="Total 4 4 7 2" xfId="47500" xr:uid="{00000000-0005-0000-0000-000090B90000}"/>
    <cellStyle name="Total 4 4 7 2 2" xfId="47501" xr:uid="{00000000-0005-0000-0000-000091B90000}"/>
    <cellStyle name="Total 4 4 7 3" xfId="47502" xr:uid="{00000000-0005-0000-0000-000092B90000}"/>
    <cellStyle name="Total 4 4 8" xfId="47503" xr:uid="{00000000-0005-0000-0000-000093B90000}"/>
    <cellStyle name="Total 4 4 8 2" xfId="47504" xr:uid="{00000000-0005-0000-0000-000094B90000}"/>
    <cellStyle name="Total 4 4 8 2 2" xfId="47505" xr:uid="{00000000-0005-0000-0000-000095B90000}"/>
    <cellStyle name="Total 4 4 8 3" xfId="47506" xr:uid="{00000000-0005-0000-0000-000096B90000}"/>
    <cellStyle name="Total 4 4 9" xfId="47507" xr:uid="{00000000-0005-0000-0000-000097B90000}"/>
    <cellStyle name="Total 4 4 9 2" xfId="47508" xr:uid="{00000000-0005-0000-0000-000098B90000}"/>
    <cellStyle name="Total 4 4 9 2 2" xfId="47509" xr:uid="{00000000-0005-0000-0000-000099B90000}"/>
    <cellStyle name="Total 4 4 9 3" xfId="47510" xr:uid="{00000000-0005-0000-0000-00009AB90000}"/>
    <cellStyle name="Total 4 5" xfId="47511" xr:uid="{00000000-0005-0000-0000-00009BB90000}"/>
    <cellStyle name="Total 4 5 10" xfId="47512" xr:uid="{00000000-0005-0000-0000-00009CB90000}"/>
    <cellStyle name="Total 4 5 10 2" xfId="47513" xr:uid="{00000000-0005-0000-0000-00009DB90000}"/>
    <cellStyle name="Total 4 5 10 2 2" xfId="47514" xr:uid="{00000000-0005-0000-0000-00009EB90000}"/>
    <cellStyle name="Total 4 5 10 3" xfId="47515" xr:uid="{00000000-0005-0000-0000-00009FB90000}"/>
    <cellStyle name="Total 4 5 11" xfId="47516" xr:uid="{00000000-0005-0000-0000-0000A0B90000}"/>
    <cellStyle name="Total 4 5 11 2" xfId="47517" xr:uid="{00000000-0005-0000-0000-0000A1B90000}"/>
    <cellStyle name="Total 4 5 11 2 2" xfId="47518" xr:uid="{00000000-0005-0000-0000-0000A2B90000}"/>
    <cellStyle name="Total 4 5 11 3" xfId="47519" xr:uid="{00000000-0005-0000-0000-0000A3B90000}"/>
    <cellStyle name="Total 4 5 12" xfId="47520" xr:uid="{00000000-0005-0000-0000-0000A4B90000}"/>
    <cellStyle name="Total 4 5 12 2" xfId="47521" xr:uid="{00000000-0005-0000-0000-0000A5B90000}"/>
    <cellStyle name="Total 4 5 12 2 2" xfId="47522" xr:uid="{00000000-0005-0000-0000-0000A6B90000}"/>
    <cellStyle name="Total 4 5 12 3" xfId="47523" xr:uid="{00000000-0005-0000-0000-0000A7B90000}"/>
    <cellStyle name="Total 4 5 13" xfId="47524" xr:uid="{00000000-0005-0000-0000-0000A8B90000}"/>
    <cellStyle name="Total 4 5 13 2" xfId="47525" xr:uid="{00000000-0005-0000-0000-0000A9B90000}"/>
    <cellStyle name="Total 4 5 13 2 2" xfId="47526" xr:uid="{00000000-0005-0000-0000-0000AAB90000}"/>
    <cellStyle name="Total 4 5 13 3" xfId="47527" xr:uid="{00000000-0005-0000-0000-0000ABB90000}"/>
    <cellStyle name="Total 4 5 14" xfId="47528" xr:uid="{00000000-0005-0000-0000-0000ACB90000}"/>
    <cellStyle name="Total 4 5 14 2" xfId="47529" xr:uid="{00000000-0005-0000-0000-0000ADB90000}"/>
    <cellStyle name="Total 4 5 14 2 2" xfId="47530" xr:uid="{00000000-0005-0000-0000-0000AEB90000}"/>
    <cellStyle name="Total 4 5 14 3" xfId="47531" xr:uid="{00000000-0005-0000-0000-0000AFB90000}"/>
    <cellStyle name="Total 4 5 15" xfId="47532" xr:uid="{00000000-0005-0000-0000-0000B0B90000}"/>
    <cellStyle name="Total 4 5 15 2" xfId="47533" xr:uid="{00000000-0005-0000-0000-0000B1B90000}"/>
    <cellStyle name="Total 4 5 15 2 2" xfId="47534" xr:uid="{00000000-0005-0000-0000-0000B2B90000}"/>
    <cellStyle name="Total 4 5 15 3" xfId="47535" xr:uid="{00000000-0005-0000-0000-0000B3B90000}"/>
    <cellStyle name="Total 4 5 16" xfId="47536" xr:uid="{00000000-0005-0000-0000-0000B4B90000}"/>
    <cellStyle name="Total 4 5 16 2" xfId="47537" xr:uid="{00000000-0005-0000-0000-0000B5B90000}"/>
    <cellStyle name="Total 4 5 16 2 2" xfId="47538" xr:uid="{00000000-0005-0000-0000-0000B6B90000}"/>
    <cellStyle name="Total 4 5 16 3" xfId="47539" xr:uid="{00000000-0005-0000-0000-0000B7B90000}"/>
    <cellStyle name="Total 4 5 17" xfId="47540" xr:uid="{00000000-0005-0000-0000-0000B8B90000}"/>
    <cellStyle name="Total 4 5 17 2" xfId="47541" xr:uid="{00000000-0005-0000-0000-0000B9B90000}"/>
    <cellStyle name="Total 4 5 17 2 2" xfId="47542" xr:uid="{00000000-0005-0000-0000-0000BAB90000}"/>
    <cellStyle name="Total 4 5 17 3" xfId="47543" xr:uid="{00000000-0005-0000-0000-0000BBB90000}"/>
    <cellStyle name="Total 4 5 18" xfId="47544" xr:uid="{00000000-0005-0000-0000-0000BCB90000}"/>
    <cellStyle name="Total 4 5 18 2" xfId="47545" xr:uid="{00000000-0005-0000-0000-0000BDB90000}"/>
    <cellStyle name="Total 4 5 18 2 2" xfId="47546" xr:uid="{00000000-0005-0000-0000-0000BEB90000}"/>
    <cellStyle name="Total 4 5 18 3" xfId="47547" xr:uid="{00000000-0005-0000-0000-0000BFB90000}"/>
    <cellStyle name="Total 4 5 19" xfId="47548" xr:uid="{00000000-0005-0000-0000-0000C0B90000}"/>
    <cellStyle name="Total 4 5 19 2" xfId="47549" xr:uid="{00000000-0005-0000-0000-0000C1B90000}"/>
    <cellStyle name="Total 4 5 19 2 2" xfId="47550" xr:uid="{00000000-0005-0000-0000-0000C2B90000}"/>
    <cellStyle name="Total 4 5 19 3" xfId="47551" xr:uid="{00000000-0005-0000-0000-0000C3B90000}"/>
    <cellStyle name="Total 4 5 2" xfId="47552" xr:uid="{00000000-0005-0000-0000-0000C4B90000}"/>
    <cellStyle name="Total 4 5 2 10" xfId="47553" xr:uid="{00000000-0005-0000-0000-0000C5B90000}"/>
    <cellStyle name="Total 4 5 2 10 2" xfId="47554" xr:uid="{00000000-0005-0000-0000-0000C6B90000}"/>
    <cellStyle name="Total 4 5 2 10 2 2" xfId="47555" xr:uid="{00000000-0005-0000-0000-0000C7B90000}"/>
    <cellStyle name="Total 4 5 2 10 3" xfId="47556" xr:uid="{00000000-0005-0000-0000-0000C8B90000}"/>
    <cellStyle name="Total 4 5 2 11" xfId="47557" xr:uid="{00000000-0005-0000-0000-0000C9B90000}"/>
    <cellStyle name="Total 4 5 2 11 2" xfId="47558" xr:uid="{00000000-0005-0000-0000-0000CAB90000}"/>
    <cellStyle name="Total 4 5 2 11 2 2" xfId="47559" xr:uid="{00000000-0005-0000-0000-0000CBB90000}"/>
    <cellStyle name="Total 4 5 2 11 3" xfId="47560" xr:uid="{00000000-0005-0000-0000-0000CCB90000}"/>
    <cellStyle name="Total 4 5 2 12" xfId="47561" xr:uid="{00000000-0005-0000-0000-0000CDB90000}"/>
    <cellStyle name="Total 4 5 2 12 2" xfId="47562" xr:uid="{00000000-0005-0000-0000-0000CEB90000}"/>
    <cellStyle name="Total 4 5 2 12 2 2" xfId="47563" xr:uid="{00000000-0005-0000-0000-0000CFB90000}"/>
    <cellStyle name="Total 4 5 2 12 3" xfId="47564" xr:uid="{00000000-0005-0000-0000-0000D0B90000}"/>
    <cellStyle name="Total 4 5 2 13" xfId="47565" xr:uid="{00000000-0005-0000-0000-0000D1B90000}"/>
    <cellStyle name="Total 4 5 2 13 2" xfId="47566" xr:uid="{00000000-0005-0000-0000-0000D2B90000}"/>
    <cellStyle name="Total 4 5 2 13 2 2" xfId="47567" xr:uid="{00000000-0005-0000-0000-0000D3B90000}"/>
    <cellStyle name="Total 4 5 2 13 3" xfId="47568" xr:uid="{00000000-0005-0000-0000-0000D4B90000}"/>
    <cellStyle name="Total 4 5 2 14" xfId="47569" xr:uid="{00000000-0005-0000-0000-0000D5B90000}"/>
    <cellStyle name="Total 4 5 2 14 2" xfId="47570" xr:uid="{00000000-0005-0000-0000-0000D6B90000}"/>
    <cellStyle name="Total 4 5 2 14 2 2" xfId="47571" xr:uid="{00000000-0005-0000-0000-0000D7B90000}"/>
    <cellStyle name="Total 4 5 2 14 3" xfId="47572" xr:uid="{00000000-0005-0000-0000-0000D8B90000}"/>
    <cellStyle name="Total 4 5 2 15" xfId="47573" xr:uid="{00000000-0005-0000-0000-0000D9B90000}"/>
    <cellStyle name="Total 4 5 2 15 2" xfId="47574" xr:uid="{00000000-0005-0000-0000-0000DAB90000}"/>
    <cellStyle name="Total 4 5 2 15 2 2" xfId="47575" xr:uid="{00000000-0005-0000-0000-0000DBB90000}"/>
    <cellStyle name="Total 4 5 2 15 3" xfId="47576" xr:uid="{00000000-0005-0000-0000-0000DCB90000}"/>
    <cellStyle name="Total 4 5 2 16" xfId="47577" xr:uid="{00000000-0005-0000-0000-0000DDB90000}"/>
    <cellStyle name="Total 4 5 2 16 2" xfId="47578" xr:uid="{00000000-0005-0000-0000-0000DEB90000}"/>
    <cellStyle name="Total 4 5 2 16 2 2" xfId="47579" xr:uid="{00000000-0005-0000-0000-0000DFB90000}"/>
    <cellStyle name="Total 4 5 2 16 3" xfId="47580" xr:uid="{00000000-0005-0000-0000-0000E0B90000}"/>
    <cellStyle name="Total 4 5 2 17" xfId="47581" xr:uid="{00000000-0005-0000-0000-0000E1B90000}"/>
    <cellStyle name="Total 4 5 2 17 2" xfId="47582" xr:uid="{00000000-0005-0000-0000-0000E2B90000}"/>
    <cellStyle name="Total 4 5 2 17 2 2" xfId="47583" xr:uid="{00000000-0005-0000-0000-0000E3B90000}"/>
    <cellStyle name="Total 4 5 2 17 3" xfId="47584" xr:uid="{00000000-0005-0000-0000-0000E4B90000}"/>
    <cellStyle name="Total 4 5 2 18" xfId="47585" xr:uid="{00000000-0005-0000-0000-0000E5B90000}"/>
    <cellStyle name="Total 4 5 2 18 2" xfId="47586" xr:uid="{00000000-0005-0000-0000-0000E6B90000}"/>
    <cellStyle name="Total 4 5 2 18 2 2" xfId="47587" xr:uid="{00000000-0005-0000-0000-0000E7B90000}"/>
    <cellStyle name="Total 4 5 2 18 3" xfId="47588" xr:uid="{00000000-0005-0000-0000-0000E8B90000}"/>
    <cellStyle name="Total 4 5 2 19" xfId="47589" xr:uid="{00000000-0005-0000-0000-0000E9B90000}"/>
    <cellStyle name="Total 4 5 2 19 2" xfId="47590" xr:uid="{00000000-0005-0000-0000-0000EAB90000}"/>
    <cellStyle name="Total 4 5 2 19 2 2" xfId="47591" xr:uid="{00000000-0005-0000-0000-0000EBB90000}"/>
    <cellStyle name="Total 4 5 2 19 3" xfId="47592" xr:uid="{00000000-0005-0000-0000-0000ECB90000}"/>
    <cellStyle name="Total 4 5 2 2" xfId="47593" xr:uid="{00000000-0005-0000-0000-0000EDB90000}"/>
    <cellStyle name="Total 4 5 2 2 2" xfId="47594" xr:uid="{00000000-0005-0000-0000-0000EEB90000}"/>
    <cellStyle name="Total 4 5 2 2 2 2" xfId="47595" xr:uid="{00000000-0005-0000-0000-0000EFB90000}"/>
    <cellStyle name="Total 4 5 2 2 2 3" xfId="47596" xr:uid="{00000000-0005-0000-0000-0000F0B90000}"/>
    <cellStyle name="Total 4 5 2 2 3" xfId="47597" xr:uid="{00000000-0005-0000-0000-0000F1B90000}"/>
    <cellStyle name="Total 4 5 2 2 3 2" xfId="47598" xr:uid="{00000000-0005-0000-0000-0000F2B90000}"/>
    <cellStyle name="Total 4 5 2 2 4" xfId="47599" xr:uid="{00000000-0005-0000-0000-0000F3B90000}"/>
    <cellStyle name="Total 4 5 2 20" xfId="47600" xr:uid="{00000000-0005-0000-0000-0000F4B90000}"/>
    <cellStyle name="Total 4 5 2 20 2" xfId="47601" xr:uid="{00000000-0005-0000-0000-0000F5B90000}"/>
    <cellStyle name="Total 4 5 2 20 2 2" xfId="47602" xr:uid="{00000000-0005-0000-0000-0000F6B90000}"/>
    <cellStyle name="Total 4 5 2 20 3" xfId="47603" xr:uid="{00000000-0005-0000-0000-0000F7B90000}"/>
    <cellStyle name="Total 4 5 2 21" xfId="47604" xr:uid="{00000000-0005-0000-0000-0000F8B90000}"/>
    <cellStyle name="Total 4 5 2 21 2" xfId="47605" xr:uid="{00000000-0005-0000-0000-0000F9B90000}"/>
    <cellStyle name="Total 4 5 2 22" xfId="47606" xr:uid="{00000000-0005-0000-0000-0000FAB90000}"/>
    <cellStyle name="Total 4 5 2 23" xfId="47607" xr:uid="{00000000-0005-0000-0000-0000FBB90000}"/>
    <cellStyle name="Total 4 5 2 3" xfId="47608" xr:uid="{00000000-0005-0000-0000-0000FCB90000}"/>
    <cellStyle name="Total 4 5 2 3 2" xfId="47609" xr:uid="{00000000-0005-0000-0000-0000FDB90000}"/>
    <cellStyle name="Total 4 5 2 3 2 2" xfId="47610" xr:uid="{00000000-0005-0000-0000-0000FEB90000}"/>
    <cellStyle name="Total 4 5 2 3 3" xfId="47611" xr:uid="{00000000-0005-0000-0000-0000FFB90000}"/>
    <cellStyle name="Total 4 5 2 3 4" xfId="47612" xr:uid="{00000000-0005-0000-0000-000000BA0000}"/>
    <cellStyle name="Total 4 5 2 4" xfId="47613" xr:uid="{00000000-0005-0000-0000-000001BA0000}"/>
    <cellStyle name="Total 4 5 2 4 2" xfId="47614" xr:uid="{00000000-0005-0000-0000-000002BA0000}"/>
    <cellStyle name="Total 4 5 2 4 2 2" xfId="47615" xr:uid="{00000000-0005-0000-0000-000003BA0000}"/>
    <cellStyle name="Total 4 5 2 4 3" xfId="47616" xr:uid="{00000000-0005-0000-0000-000004BA0000}"/>
    <cellStyle name="Total 4 5 2 4 4" xfId="47617" xr:uid="{00000000-0005-0000-0000-000005BA0000}"/>
    <cellStyle name="Total 4 5 2 5" xfId="47618" xr:uid="{00000000-0005-0000-0000-000006BA0000}"/>
    <cellStyle name="Total 4 5 2 5 2" xfId="47619" xr:uid="{00000000-0005-0000-0000-000007BA0000}"/>
    <cellStyle name="Total 4 5 2 5 2 2" xfId="47620" xr:uid="{00000000-0005-0000-0000-000008BA0000}"/>
    <cellStyle name="Total 4 5 2 5 3" xfId="47621" xr:uid="{00000000-0005-0000-0000-000009BA0000}"/>
    <cellStyle name="Total 4 5 2 6" xfId="47622" xr:uid="{00000000-0005-0000-0000-00000ABA0000}"/>
    <cellStyle name="Total 4 5 2 6 2" xfId="47623" xr:uid="{00000000-0005-0000-0000-00000BBA0000}"/>
    <cellStyle name="Total 4 5 2 6 2 2" xfId="47624" xr:uid="{00000000-0005-0000-0000-00000CBA0000}"/>
    <cellStyle name="Total 4 5 2 6 3" xfId="47625" xr:uid="{00000000-0005-0000-0000-00000DBA0000}"/>
    <cellStyle name="Total 4 5 2 7" xfId="47626" xr:uid="{00000000-0005-0000-0000-00000EBA0000}"/>
    <cellStyle name="Total 4 5 2 7 2" xfId="47627" xr:uid="{00000000-0005-0000-0000-00000FBA0000}"/>
    <cellStyle name="Total 4 5 2 7 2 2" xfId="47628" xr:uid="{00000000-0005-0000-0000-000010BA0000}"/>
    <cellStyle name="Total 4 5 2 7 3" xfId="47629" xr:uid="{00000000-0005-0000-0000-000011BA0000}"/>
    <cellStyle name="Total 4 5 2 8" xfId="47630" xr:uid="{00000000-0005-0000-0000-000012BA0000}"/>
    <cellStyle name="Total 4 5 2 8 2" xfId="47631" xr:uid="{00000000-0005-0000-0000-000013BA0000}"/>
    <cellStyle name="Total 4 5 2 8 2 2" xfId="47632" xr:uid="{00000000-0005-0000-0000-000014BA0000}"/>
    <cellStyle name="Total 4 5 2 8 3" xfId="47633" xr:uid="{00000000-0005-0000-0000-000015BA0000}"/>
    <cellStyle name="Total 4 5 2 9" xfId="47634" xr:uid="{00000000-0005-0000-0000-000016BA0000}"/>
    <cellStyle name="Total 4 5 2 9 2" xfId="47635" xr:uid="{00000000-0005-0000-0000-000017BA0000}"/>
    <cellStyle name="Total 4 5 2 9 2 2" xfId="47636" xr:uid="{00000000-0005-0000-0000-000018BA0000}"/>
    <cellStyle name="Total 4 5 2 9 3" xfId="47637" xr:uid="{00000000-0005-0000-0000-000019BA0000}"/>
    <cellStyle name="Total 4 5 20" xfId="47638" xr:uid="{00000000-0005-0000-0000-00001ABA0000}"/>
    <cellStyle name="Total 4 5 20 2" xfId="47639" xr:uid="{00000000-0005-0000-0000-00001BBA0000}"/>
    <cellStyle name="Total 4 5 20 2 2" xfId="47640" xr:uid="{00000000-0005-0000-0000-00001CBA0000}"/>
    <cellStyle name="Total 4 5 20 3" xfId="47641" xr:uid="{00000000-0005-0000-0000-00001DBA0000}"/>
    <cellStyle name="Total 4 5 21" xfId="47642" xr:uid="{00000000-0005-0000-0000-00001EBA0000}"/>
    <cellStyle name="Total 4 5 21 2" xfId="47643" xr:uid="{00000000-0005-0000-0000-00001FBA0000}"/>
    <cellStyle name="Total 4 5 21 2 2" xfId="47644" xr:uid="{00000000-0005-0000-0000-000020BA0000}"/>
    <cellStyle name="Total 4 5 21 3" xfId="47645" xr:uid="{00000000-0005-0000-0000-000021BA0000}"/>
    <cellStyle name="Total 4 5 22" xfId="47646" xr:uid="{00000000-0005-0000-0000-000022BA0000}"/>
    <cellStyle name="Total 4 5 22 2" xfId="47647" xr:uid="{00000000-0005-0000-0000-000023BA0000}"/>
    <cellStyle name="Total 4 5 23" xfId="47648" xr:uid="{00000000-0005-0000-0000-000024BA0000}"/>
    <cellStyle name="Total 4 5 24" xfId="47649" xr:uid="{00000000-0005-0000-0000-000025BA0000}"/>
    <cellStyle name="Total 4 5 3" xfId="47650" xr:uid="{00000000-0005-0000-0000-000026BA0000}"/>
    <cellStyle name="Total 4 5 3 2" xfId="47651" xr:uid="{00000000-0005-0000-0000-000027BA0000}"/>
    <cellStyle name="Total 4 5 3 2 2" xfId="47652" xr:uid="{00000000-0005-0000-0000-000028BA0000}"/>
    <cellStyle name="Total 4 5 3 2 3" xfId="47653" xr:uid="{00000000-0005-0000-0000-000029BA0000}"/>
    <cellStyle name="Total 4 5 3 3" xfId="47654" xr:uid="{00000000-0005-0000-0000-00002ABA0000}"/>
    <cellStyle name="Total 4 5 3 3 2" xfId="47655" xr:uid="{00000000-0005-0000-0000-00002BBA0000}"/>
    <cellStyle name="Total 4 5 3 4" xfId="47656" xr:uid="{00000000-0005-0000-0000-00002CBA0000}"/>
    <cellStyle name="Total 4 5 4" xfId="47657" xr:uid="{00000000-0005-0000-0000-00002DBA0000}"/>
    <cellStyle name="Total 4 5 4 2" xfId="47658" xr:uid="{00000000-0005-0000-0000-00002EBA0000}"/>
    <cellStyle name="Total 4 5 4 2 2" xfId="47659" xr:uid="{00000000-0005-0000-0000-00002FBA0000}"/>
    <cellStyle name="Total 4 5 4 3" xfId="47660" xr:uid="{00000000-0005-0000-0000-000030BA0000}"/>
    <cellStyle name="Total 4 5 4 4" xfId="47661" xr:uid="{00000000-0005-0000-0000-000031BA0000}"/>
    <cellStyle name="Total 4 5 5" xfId="47662" xr:uid="{00000000-0005-0000-0000-000032BA0000}"/>
    <cellStyle name="Total 4 5 5 2" xfId="47663" xr:uid="{00000000-0005-0000-0000-000033BA0000}"/>
    <cellStyle name="Total 4 5 5 2 2" xfId="47664" xr:uid="{00000000-0005-0000-0000-000034BA0000}"/>
    <cellStyle name="Total 4 5 5 3" xfId="47665" xr:uid="{00000000-0005-0000-0000-000035BA0000}"/>
    <cellStyle name="Total 4 5 5 4" xfId="47666" xr:uid="{00000000-0005-0000-0000-000036BA0000}"/>
    <cellStyle name="Total 4 5 6" xfId="47667" xr:uid="{00000000-0005-0000-0000-000037BA0000}"/>
    <cellStyle name="Total 4 5 6 2" xfId="47668" xr:uid="{00000000-0005-0000-0000-000038BA0000}"/>
    <cellStyle name="Total 4 5 6 2 2" xfId="47669" xr:uid="{00000000-0005-0000-0000-000039BA0000}"/>
    <cellStyle name="Total 4 5 6 3" xfId="47670" xr:uid="{00000000-0005-0000-0000-00003ABA0000}"/>
    <cellStyle name="Total 4 5 7" xfId="47671" xr:uid="{00000000-0005-0000-0000-00003BBA0000}"/>
    <cellStyle name="Total 4 5 7 2" xfId="47672" xr:uid="{00000000-0005-0000-0000-00003CBA0000}"/>
    <cellStyle name="Total 4 5 7 2 2" xfId="47673" xr:uid="{00000000-0005-0000-0000-00003DBA0000}"/>
    <cellStyle name="Total 4 5 7 3" xfId="47674" xr:uid="{00000000-0005-0000-0000-00003EBA0000}"/>
    <cellStyle name="Total 4 5 8" xfId="47675" xr:uid="{00000000-0005-0000-0000-00003FBA0000}"/>
    <cellStyle name="Total 4 5 8 2" xfId="47676" xr:uid="{00000000-0005-0000-0000-000040BA0000}"/>
    <cellStyle name="Total 4 5 8 2 2" xfId="47677" xr:uid="{00000000-0005-0000-0000-000041BA0000}"/>
    <cellStyle name="Total 4 5 8 3" xfId="47678" xr:uid="{00000000-0005-0000-0000-000042BA0000}"/>
    <cellStyle name="Total 4 5 9" xfId="47679" xr:uid="{00000000-0005-0000-0000-000043BA0000}"/>
    <cellStyle name="Total 4 5 9 2" xfId="47680" xr:uid="{00000000-0005-0000-0000-000044BA0000}"/>
    <cellStyle name="Total 4 5 9 2 2" xfId="47681" xr:uid="{00000000-0005-0000-0000-000045BA0000}"/>
    <cellStyle name="Total 4 5 9 3" xfId="47682" xr:uid="{00000000-0005-0000-0000-000046BA0000}"/>
    <cellStyle name="Total 4 6" xfId="47683" xr:uid="{00000000-0005-0000-0000-000047BA0000}"/>
    <cellStyle name="Total 4 6 10" xfId="47684" xr:uid="{00000000-0005-0000-0000-000048BA0000}"/>
    <cellStyle name="Total 4 6 10 2" xfId="47685" xr:uid="{00000000-0005-0000-0000-000049BA0000}"/>
    <cellStyle name="Total 4 6 10 2 2" xfId="47686" xr:uid="{00000000-0005-0000-0000-00004ABA0000}"/>
    <cellStyle name="Total 4 6 10 3" xfId="47687" xr:uid="{00000000-0005-0000-0000-00004BBA0000}"/>
    <cellStyle name="Total 4 6 11" xfId="47688" xr:uid="{00000000-0005-0000-0000-00004CBA0000}"/>
    <cellStyle name="Total 4 6 11 2" xfId="47689" xr:uid="{00000000-0005-0000-0000-00004DBA0000}"/>
    <cellStyle name="Total 4 6 11 2 2" xfId="47690" xr:uid="{00000000-0005-0000-0000-00004EBA0000}"/>
    <cellStyle name="Total 4 6 11 3" xfId="47691" xr:uid="{00000000-0005-0000-0000-00004FBA0000}"/>
    <cellStyle name="Total 4 6 12" xfId="47692" xr:uid="{00000000-0005-0000-0000-000050BA0000}"/>
    <cellStyle name="Total 4 6 12 2" xfId="47693" xr:uid="{00000000-0005-0000-0000-000051BA0000}"/>
    <cellStyle name="Total 4 6 12 2 2" xfId="47694" xr:uid="{00000000-0005-0000-0000-000052BA0000}"/>
    <cellStyle name="Total 4 6 12 3" xfId="47695" xr:uid="{00000000-0005-0000-0000-000053BA0000}"/>
    <cellStyle name="Total 4 6 13" xfId="47696" xr:uid="{00000000-0005-0000-0000-000054BA0000}"/>
    <cellStyle name="Total 4 6 13 2" xfId="47697" xr:uid="{00000000-0005-0000-0000-000055BA0000}"/>
    <cellStyle name="Total 4 6 13 2 2" xfId="47698" xr:uid="{00000000-0005-0000-0000-000056BA0000}"/>
    <cellStyle name="Total 4 6 13 3" xfId="47699" xr:uid="{00000000-0005-0000-0000-000057BA0000}"/>
    <cellStyle name="Total 4 6 14" xfId="47700" xr:uid="{00000000-0005-0000-0000-000058BA0000}"/>
    <cellStyle name="Total 4 6 14 2" xfId="47701" xr:uid="{00000000-0005-0000-0000-000059BA0000}"/>
    <cellStyle name="Total 4 6 14 2 2" xfId="47702" xr:uid="{00000000-0005-0000-0000-00005ABA0000}"/>
    <cellStyle name="Total 4 6 14 3" xfId="47703" xr:uid="{00000000-0005-0000-0000-00005BBA0000}"/>
    <cellStyle name="Total 4 6 15" xfId="47704" xr:uid="{00000000-0005-0000-0000-00005CBA0000}"/>
    <cellStyle name="Total 4 6 15 2" xfId="47705" xr:uid="{00000000-0005-0000-0000-00005DBA0000}"/>
    <cellStyle name="Total 4 6 15 2 2" xfId="47706" xr:uid="{00000000-0005-0000-0000-00005EBA0000}"/>
    <cellStyle name="Total 4 6 15 3" xfId="47707" xr:uid="{00000000-0005-0000-0000-00005FBA0000}"/>
    <cellStyle name="Total 4 6 16" xfId="47708" xr:uid="{00000000-0005-0000-0000-000060BA0000}"/>
    <cellStyle name="Total 4 6 16 2" xfId="47709" xr:uid="{00000000-0005-0000-0000-000061BA0000}"/>
    <cellStyle name="Total 4 6 16 2 2" xfId="47710" xr:uid="{00000000-0005-0000-0000-000062BA0000}"/>
    <cellStyle name="Total 4 6 16 3" xfId="47711" xr:uid="{00000000-0005-0000-0000-000063BA0000}"/>
    <cellStyle name="Total 4 6 17" xfId="47712" xr:uid="{00000000-0005-0000-0000-000064BA0000}"/>
    <cellStyle name="Total 4 6 17 2" xfId="47713" xr:uid="{00000000-0005-0000-0000-000065BA0000}"/>
    <cellStyle name="Total 4 6 17 2 2" xfId="47714" xr:uid="{00000000-0005-0000-0000-000066BA0000}"/>
    <cellStyle name="Total 4 6 17 3" xfId="47715" xr:uid="{00000000-0005-0000-0000-000067BA0000}"/>
    <cellStyle name="Total 4 6 18" xfId="47716" xr:uid="{00000000-0005-0000-0000-000068BA0000}"/>
    <cellStyle name="Total 4 6 18 2" xfId="47717" xr:uid="{00000000-0005-0000-0000-000069BA0000}"/>
    <cellStyle name="Total 4 6 18 2 2" xfId="47718" xr:uid="{00000000-0005-0000-0000-00006ABA0000}"/>
    <cellStyle name="Total 4 6 18 3" xfId="47719" xr:uid="{00000000-0005-0000-0000-00006BBA0000}"/>
    <cellStyle name="Total 4 6 19" xfId="47720" xr:uid="{00000000-0005-0000-0000-00006CBA0000}"/>
    <cellStyle name="Total 4 6 19 2" xfId="47721" xr:uid="{00000000-0005-0000-0000-00006DBA0000}"/>
    <cellStyle name="Total 4 6 19 2 2" xfId="47722" xr:uid="{00000000-0005-0000-0000-00006EBA0000}"/>
    <cellStyle name="Total 4 6 19 3" xfId="47723" xr:uid="{00000000-0005-0000-0000-00006FBA0000}"/>
    <cellStyle name="Total 4 6 2" xfId="47724" xr:uid="{00000000-0005-0000-0000-000070BA0000}"/>
    <cellStyle name="Total 4 6 2 2" xfId="47725" xr:uid="{00000000-0005-0000-0000-000071BA0000}"/>
    <cellStyle name="Total 4 6 2 2 2" xfId="47726" xr:uid="{00000000-0005-0000-0000-000072BA0000}"/>
    <cellStyle name="Total 4 6 2 2 3" xfId="47727" xr:uid="{00000000-0005-0000-0000-000073BA0000}"/>
    <cellStyle name="Total 4 6 2 3" xfId="47728" xr:uid="{00000000-0005-0000-0000-000074BA0000}"/>
    <cellStyle name="Total 4 6 2 3 2" xfId="47729" xr:uid="{00000000-0005-0000-0000-000075BA0000}"/>
    <cellStyle name="Total 4 6 2 4" xfId="47730" xr:uid="{00000000-0005-0000-0000-000076BA0000}"/>
    <cellStyle name="Total 4 6 20" xfId="47731" xr:uid="{00000000-0005-0000-0000-000077BA0000}"/>
    <cellStyle name="Total 4 6 20 2" xfId="47732" xr:uid="{00000000-0005-0000-0000-000078BA0000}"/>
    <cellStyle name="Total 4 6 20 2 2" xfId="47733" xr:uid="{00000000-0005-0000-0000-000079BA0000}"/>
    <cellStyle name="Total 4 6 20 3" xfId="47734" xr:uid="{00000000-0005-0000-0000-00007ABA0000}"/>
    <cellStyle name="Total 4 6 21" xfId="47735" xr:uid="{00000000-0005-0000-0000-00007BBA0000}"/>
    <cellStyle name="Total 4 6 21 2" xfId="47736" xr:uid="{00000000-0005-0000-0000-00007CBA0000}"/>
    <cellStyle name="Total 4 6 22" xfId="47737" xr:uid="{00000000-0005-0000-0000-00007DBA0000}"/>
    <cellStyle name="Total 4 6 23" xfId="47738" xr:uid="{00000000-0005-0000-0000-00007EBA0000}"/>
    <cellStyle name="Total 4 6 3" xfId="47739" xr:uid="{00000000-0005-0000-0000-00007FBA0000}"/>
    <cellStyle name="Total 4 6 3 2" xfId="47740" xr:uid="{00000000-0005-0000-0000-000080BA0000}"/>
    <cellStyle name="Total 4 6 3 2 2" xfId="47741" xr:uid="{00000000-0005-0000-0000-000081BA0000}"/>
    <cellStyle name="Total 4 6 3 3" xfId="47742" xr:uid="{00000000-0005-0000-0000-000082BA0000}"/>
    <cellStyle name="Total 4 6 3 4" xfId="47743" xr:uid="{00000000-0005-0000-0000-000083BA0000}"/>
    <cellStyle name="Total 4 6 4" xfId="47744" xr:uid="{00000000-0005-0000-0000-000084BA0000}"/>
    <cellStyle name="Total 4 6 4 2" xfId="47745" xr:uid="{00000000-0005-0000-0000-000085BA0000}"/>
    <cellStyle name="Total 4 6 4 2 2" xfId="47746" xr:uid="{00000000-0005-0000-0000-000086BA0000}"/>
    <cellStyle name="Total 4 6 4 3" xfId="47747" xr:uid="{00000000-0005-0000-0000-000087BA0000}"/>
    <cellStyle name="Total 4 6 4 4" xfId="47748" xr:uid="{00000000-0005-0000-0000-000088BA0000}"/>
    <cellStyle name="Total 4 6 5" xfId="47749" xr:uid="{00000000-0005-0000-0000-000089BA0000}"/>
    <cellStyle name="Total 4 6 5 2" xfId="47750" xr:uid="{00000000-0005-0000-0000-00008ABA0000}"/>
    <cellStyle name="Total 4 6 5 2 2" xfId="47751" xr:uid="{00000000-0005-0000-0000-00008BBA0000}"/>
    <cellStyle name="Total 4 6 5 3" xfId="47752" xr:uid="{00000000-0005-0000-0000-00008CBA0000}"/>
    <cellStyle name="Total 4 6 6" xfId="47753" xr:uid="{00000000-0005-0000-0000-00008DBA0000}"/>
    <cellStyle name="Total 4 6 6 2" xfId="47754" xr:uid="{00000000-0005-0000-0000-00008EBA0000}"/>
    <cellStyle name="Total 4 6 6 2 2" xfId="47755" xr:uid="{00000000-0005-0000-0000-00008FBA0000}"/>
    <cellStyle name="Total 4 6 6 3" xfId="47756" xr:uid="{00000000-0005-0000-0000-000090BA0000}"/>
    <cellStyle name="Total 4 6 7" xfId="47757" xr:uid="{00000000-0005-0000-0000-000091BA0000}"/>
    <cellStyle name="Total 4 6 7 2" xfId="47758" xr:uid="{00000000-0005-0000-0000-000092BA0000}"/>
    <cellStyle name="Total 4 6 7 2 2" xfId="47759" xr:uid="{00000000-0005-0000-0000-000093BA0000}"/>
    <cellStyle name="Total 4 6 7 3" xfId="47760" xr:uid="{00000000-0005-0000-0000-000094BA0000}"/>
    <cellStyle name="Total 4 6 8" xfId="47761" xr:uid="{00000000-0005-0000-0000-000095BA0000}"/>
    <cellStyle name="Total 4 6 8 2" xfId="47762" xr:uid="{00000000-0005-0000-0000-000096BA0000}"/>
    <cellStyle name="Total 4 6 8 2 2" xfId="47763" xr:uid="{00000000-0005-0000-0000-000097BA0000}"/>
    <cellStyle name="Total 4 6 8 3" xfId="47764" xr:uid="{00000000-0005-0000-0000-000098BA0000}"/>
    <cellStyle name="Total 4 6 9" xfId="47765" xr:uid="{00000000-0005-0000-0000-000099BA0000}"/>
    <cellStyle name="Total 4 6 9 2" xfId="47766" xr:uid="{00000000-0005-0000-0000-00009ABA0000}"/>
    <cellStyle name="Total 4 6 9 2 2" xfId="47767" xr:uid="{00000000-0005-0000-0000-00009BBA0000}"/>
    <cellStyle name="Total 4 6 9 3" xfId="47768" xr:uid="{00000000-0005-0000-0000-00009CBA0000}"/>
    <cellStyle name="Total 4 7" xfId="47769" xr:uid="{00000000-0005-0000-0000-00009DBA0000}"/>
    <cellStyle name="Total 4 7 2" xfId="47770" xr:uid="{00000000-0005-0000-0000-00009EBA0000}"/>
    <cellStyle name="Total 4 7 2 2" xfId="47771" xr:uid="{00000000-0005-0000-0000-00009FBA0000}"/>
    <cellStyle name="Total 4 7 2 3" xfId="47772" xr:uid="{00000000-0005-0000-0000-0000A0BA0000}"/>
    <cellStyle name="Total 4 7 3" xfId="47773" xr:uid="{00000000-0005-0000-0000-0000A1BA0000}"/>
    <cellStyle name="Total 4 7 3 2" xfId="47774" xr:uid="{00000000-0005-0000-0000-0000A2BA0000}"/>
    <cellStyle name="Total 4 7 4" xfId="47775" xr:uid="{00000000-0005-0000-0000-0000A3BA0000}"/>
    <cellStyle name="Total 4 8" xfId="47776" xr:uid="{00000000-0005-0000-0000-0000A4BA0000}"/>
    <cellStyle name="Total 4 8 2" xfId="47777" xr:uid="{00000000-0005-0000-0000-0000A5BA0000}"/>
    <cellStyle name="Total 4 8 2 2" xfId="47778" xr:uid="{00000000-0005-0000-0000-0000A6BA0000}"/>
    <cellStyle name="Total 4 8 2 3" xfId="47779" xr:uid="{00000000-0005-0000-0000-0000A7BA0000}"/>
    <cellStyle name="Total 4 8 3" xfId="47780" xr:uid="{00000000-0005-0000-0000-0000A8BA0000}"/>
    <cellStyle name="Total 4 8 4" xfId="47781" xr:uid="{00000000-0005-0000-0000-0000A9BA0000}"/>
    <cellStyle name="Total 4 9" xfId="47782" xr:uid="{00000000-0005-0000-0000-0000AABA0000}"/>
    <cellStyle name="Total 4 9 2" xfId="47783" xr:uid="{00000000-0005-0000-0000-0000ABBA0000}"/>
    <cellStyle name="Total 4 9 2 2" xfId="47784" xr:uid="{00000000-0005-0000-0000-0000ACBA0000}"/>
    <cellStyle name="Total 4 9 3" xfId="47785" xr:uid="{00000000-0005-0000-0000-0000ADBA0000}"/>
    <cellStyle name="Total 4 9 4" xfId="47786" xr:uid="{00000000-0005-0000-0000-0000AEBA0000}"/>
    <cellStyle name="Total 5" xfId="47787" xr:uid="{00000000-0005-0000-0000-0000AFBA0000}"/>
    <cellStyle name="Total 5 10" xfId="47788" xr:uid="{00000000-0005-0000-0000-0000B0BA0000}"/>
    <cellStyle name="Total 5 10 2" xfId="47789" xr:uid="{00000000-0005-0000-0000-0000B1BA0000}"/>
    <cellStyle name="Total 5 10 2 2" xfId="47790" xr:uid="{00000000-0005-0000-0000-0000B2BA0000}"/>
    <cellStyle name="Total 5 10 3" xfId="47791" xr:uid="{00000000-0005-0000-0000-0000B3BA0000}"/>
    <cellStyle name="Total 5 11" xfId="47792" xr:uid="{00000000-0005-0000-0000-0000B4BA0000}"/>
    <cellStyle name="Total 5 11 2" xfId="47793" xr:uid="{00000000-0005-0000-0000-0000B5BA0000}"/>
    <cellStyle name="Total 5 11 2 2" xfId="47794" xr:uid="{00000000-0005-0000-0000-0000B6BA0000}"/>
    <cellStyle name="Total 5 11 3" xfId="47795" xr:uid="{00000000-0005-0000-0000-0000B7BA0000}"/>
    <cellStyle name="Total 5 12" xfId="47796" xr:uid="{00000000-0005-0000-0000-0000B8BA0000}"/>
    <cellStyle name="Total 5 12 2" xfId="47797" xr:uid="{00000000-0005-0000-0000-0000B9BA0000}"/>
    <cellStyle name="Total 5 12 2 2" xfId="47798" xr:uid="{00000000-0005-0000-0000-0000BABA0000}"/>
    <cellStyle name="Total 5 12 3" xfId="47799" xr:uid="{00000000-0005-0000-0000-0000BBBA0000}"/>
    <cellStyle name="Total 5 13" xfId="47800" xr:uid="{00000000-0005-0000-0000-0000BCBA0000}"/>
    <cellStyle name="Total 5 13 2" xfId="47801" xr:uid="{00000000-0005-0000-0000-0000BDBA0000}"/>
    <cellStyle name="Total 5 13 2 2" xfId="47802" xr:uid="{00000000-0005-0000-0000-0000BEBA0000}"/>
    <cellStyle name="Total 5 13 3" xfId="47803" xr:uid="{00000000-0005-0000-0000-0000BFBA0000}"/>
    <cellStyle name="Total 5 14" xfId="47804" xr:uid="{00000000-0005-0000-0000-0000C0BA0000}"/>
    <cellStyle name="Total 5 14 2" xfId="47805" xr:uid="{00000000-0005-0000-0000-0000C1BA0000}"/>
    <cellStyle name="Total 5 14 2 2" xfId="47806" xr:uid="{00000000-0005-0000-0000-0000C2BA0000}"/>
    <cellStyle name="Total 5 14 3" xfId="47807" xr:uid="{00000000-0005-0000-0000-0000C3BA0000}"/>
    <cellStyle name="Total 5 15" xfId="47808" xr:uid="{00000000-0005-0000-0000-0000C4BA0000}"/>
    <cellStyle name="Total 5 15 2" xfId="47809" xr:uid="{00000000-0005-0000-0000-0000C5BA0000}"/>
    <cellStyle name="Total 5 15 2 2" xfId="47810" xr:uid="{00000000-0005-0000-0000-0000C6BA0000}"/>
    <cellStyle name="Total 5 15 3" xfId="47811" xr:uid="{00000000-0005-0000-0000-0000C7BA0000}"/>
    <cellStyle name="Total 5 16" xfId="47812" xr:uid="{00000000-0005-0000-0000-0000C8BA0000}"/>
    <cellStyle name="Total 5 16 2" xfId="47813" xr:uid="{00000000-0005-0000-0000-0000C9BA0000}"/>
    <cellStyle name="Total 5 16 2 2" xfId="47814" xr:uid="{00000000-0005-0000-0000-0000CABA0000}"/>
    <cellStyle name="Total 5 16 3" xfId="47815" xr:uid="{00000000-0005-0000-0000-0000CBBA0000}"/>
    <cellStyle name="Total 5 17" xfId="47816" xr:uid="{00000000-0005-0000-0000-0000CCBA0000}"/>
    <cellStyle name="Total 5 17 2" xfId="47817" xr:uid="{00000000-0005-0000-0000-0000CDBA0000}"/>
    <cellStyle name="Total 5 17 2 2" xfId="47818" xr:uid="{00000000-0005-0000-0000-0000CEBA0000}"/>
    <cellStyle name="Total 5 17 3" xfId="47819" xr:uid="{00000000-0005-0000-0000-0000CFBA0000}"/>
    <cellStyle name="Total 5 18" xfId="47820" xr:uid="{00000000-0005-0000-0000-0000D0BA0000}"/>
    <cellStyle name="Total 5 18 2" xfId="47821" xr:uid="{00000000-0005-0000-0000-0000D1BA0000}"/>
    <cellStyle name="Total 5 18 2 2" xfId="47822" xr:uid="{00000000-0005-0000-0000-0000D2BA0000}"/>
    <cellStyle name="Total 5 18 3" xfId="47823" xr:uid="{00000000-0005-0000-0000-0000D3BA0000}"/>
    <cellStyle name="Total 5 19" xfId="47824" xr:uid="{00000000-0005-0000-0000-0000D4BA0000}"/>
    <cellStyle name="Total 5 19 2" xfId="47825" xr:uid="{00000000-0005-0000-0000-0000D5BA0000}"/>
    <cellStyle name="Total 5 19 2 2" xfId="47826" xr:uid="{00000000-0005-0000-0000-0000D6BA0000}"/>
    <cellStyle name="Total 5 19 3" xfId="47827" xr:uid="{00000000-0005-0000-0000-0000D7BA0000}"/>
    <cellStyle name="Total 5 2" xfId="47828" xr:uid="{00000000-0005-0000-0000-0000D8BA0000}"/>
    <cellStyle name="Total 5 2 10" xfId="47829" xr:uid="{00000000-0005-0000-0000-0000D9BA0000}"/>
    <cellStyle name="Total 5 2 10 2" xfId="47830" xr:uid="{00000000-0005-0000-0000-0000DABA0000}"/>
    <cellStyle name="Total 5 2 10 2 2" xfId="47831" xr:uid="{00000000-0005-0000-0000-0000DBBA0000}"/>
    <cellStyle name="Total 5 2 10 3" xfId="47832" xr:uid="{00000000-0005-0000-0000-0000DCBA0000}"/>
    <cellStyle name="Total 5 2 11" xfId="47833" xr:uid="{00000000-0005-0000-0000-0000DDBA0000}"/>
    <cellStyle name="Total 5 2 11 2" xfId="47834" xr:uid="{00000000-0005-0000-0000-0000DEBA0000}"/>
    <cellStyle name="Total 5 2 11 2 2" xfId="47835" xr:uid="{00000000-0005-0000-0000-0000DFBA0000}"/>
    <cellStyle name="Total 5 2 11 3" xfId="47836" xr:uid="{00000000-0005-0000-0000-0000E0BA0000}"/>
    <cellStyle name="Total 5 2 12" xfId="47837" xr:uid="{00000000-0005-0000-0000-0000E1BA0000}"/>
    <cellStyle name="Total 5 2 12 2" xfId="47838" xr:uid="{00000000-0005-0000-0000-0000E2BA0000}"/>
    <cellStyle name="Total 5 2 12 2 2" xfId="47839" xr:uid="{00000000-0005-0000-0000-0000E3BA0000}"/>
    <cellStyle name="Total 5 2 12 3" xfId="47840" xr:uid="{00000000-0005-0000-0000-0000E4BA0000}"/>
    <cellStyle name="Total 5 2 13" xfId="47841" xr:uid="{00000000-0005-0000-0000-0000E5BA0000}"/>
    <cellStyle name="Total 5 2 13 2" xfId="47842" xr:uid="{00000000-0005-0000-0000-0000E6BA0000}"/>
    <cellStyle name="Total 5 2 13 2 2" xfId="47843" xr:uid="{00000000-0005-0000-0000-0000E7BA0000}"/>
    <cellStyle name="Total 5 2 13 3" xfId="47844" xr:uid="{00000000-0005-0000-0000-0000E8BA0000}"/>
    <cellStyle name="Total 5 2 14" xfId="47845" xr:uid="{00000000-0005-0000-0000-0000E9BA0000}"/>
    <cellStyle name="Total 5 2 14 2" xfId="47846" xr:uid="{00000000-0005-0000-0000-0000EABA0000}"/>
    <cellStyle name="Total 5 2 14 2 2" xfId="47847" xr:uid="{00000000-0005-0000-0000-0000EBBA0000}"/>
    <cellStyle name="Total 5 2 14 3" xfId="47848" xr:uid="{00000000-0005-0000-0000-0000ECBA0000}"/>
    <cellStyle name="Total 5 2 15" xfId="47849" xr:uid="{00000000-0005-0000-0000-0000EDBA0000}"/>
    <cellStyle name="Total 5 2 15 2" xfId="47850" xr:uid="{00000000-0005-0000-0000-0000EEBA0000}"/>
    <cellStyle name="Total 5 2 15 2 2" xfId="47851" xr:uid="{00000000-0005-0000-0000-0000EFBA0000}"/>
    <cellStyle name="Total 5 2 15 3" xfId="47852" xr:uid="{00000000-0005-0000-0000-0000F0BA0000}"/>
    <cellStyle name="Total 5 2 16" xfId="47853" xr:uid="{00000000-0005-0000-0000-0000F1BA0000}"/>
    <cellStyle name="Total 5 2 16 2" xfId="47854" xr:uid="{00000000-0005-0000-0000-0000F2BA0000}"/>
    <cellStyle name="Total 5 2 16 2 2" xfId="47855" xr:uid="{00000000-0005-0000-0000-0000F3BA0000}"/>
    <cellStyle name="Total 5 2 16 3" xfId="47856" xr:uid="{00000000-0005-0000-0000-0000F4BA0000}"/>
    <cellStyle name="Total 5 2 17" xfId="47857" xr:uid="{00000000-0005-0000-0000-0000F5BA0000}"/>
    <cellStyle name="Total 5 2 17 2" xfId="47858" xr:uid="{00000000-0005-0000-0000-0000F6BA0000}"/>
    <cellStyle name="Total 5 2 17 2 2" xfId="47859" xr:uid="{00000000-0005-0000-0000-0000F7BA0000}"/>
    <cellStyle name="Total 5 2 17 3" xfId="47860" xr:uid="{00000000-0005-0000-0000-0000F8BA0000}"/>
    <cellStyle name="Total 5 2 18" xfId="47861" xr:uid="{00000000-0005-0000-0000-0000F9BA0000}"/>
    <cellStyle name="Total 5 2 18 2" xfId="47862" xr:uid="{00000000-0005-0000-0000-0000FABA0000}"/>
    <cellStyle name="Total 5 2 18 2 2" xfId="47863" xr:uid="{00000000-0005-0000-0000-0000FBBA0000}"/>
    <cellStyle name="Total 5 2 18 3" xfId="47864" xr:uid="{00000000-0005-0000-0000-0000FCBA0000}"/>
    <cellStyle name="Total 5 2 19" xfId="47865" xr:uid="{00000000-0005-0000-0000-0000FDBA0000}"/>
    <cellStyle name="Total 5 2 19 2" xfId="47866" xr:uid="{00000000-0005-0000-0000-0000FEBA0000}"/>
    <cellStyle name="Total 5 2 19 2 2" xfId="47867" xr:uid="{00000000-0005-0000-0000-0000FFBA0000}"/>
    <cellStyle name="Total 5 2 19 3" xfId="47868" xr:uid="{00000000-0005-0000-0000-000000BB0000}"/>
    <cellStyle name="Total 5 2 2" xfId="47869" xr:uid="{00000000-0005-0000-0000-000001BB0000}"/>
    <cellStyle name="Total 5 2 2 10" xfId="47870" xr:uid="{00000000-0005-0000-0000-000002BB0000}"/>
    <cellStyle name="Total 5 2 2 10 2" xfId="47871" xr:uid="{00000000-0005-0000-0000-000003BB0000}"/>
    <cellStyle name="Total 5 2 2 10 2 2" xfId="47872" xr:uid="{00000000-0005-0000-0000-000004BB0000}"/>
    <cellStyle name="Total 5 2 2 10 3" xfId="47873" xr:uid="{00000000-0005-0000-0000-000005BB0000}"/>
    <cellStyle name="Total 5 2 2 11" xfId="47874" xr:uid="{00000000-0005-0000-0000-000006BB0000}"/>
    <cellStyle name="Total 5 2 2 11 2" xfId="47875" xr:uid="{00000000-0005-0000-0000-000007BB0000}"/>
    <cellStyle name="Total 5 2 2 11 2 2" xfId="47876" xr:uid="{00000000-0005-0000-0000-000008BB0000}"/>
    <cellStyle name="Total 5 2 2 11 3" xfId="47877" xr:uid="{00000000-0005-0000-0000-000009BB0000}"/>
    <cellStyle name="Total 5 2 2 12" xfId="47878" xr:uid="{00000000-0005-0000-0000-00000ABB0000}"/>
    <cellStyle name="Total 5 2 2 12 2" xfId="47879" xr:uid="{00000000-0005-0000-0000-00000BBB0000}"/>
    <cellStyle name="Total 5 2 2 12 2 2" xfId="47880" xr:uid="{00000000-0005-0000-0000-00000CBB0000}"/>
    <cellStyle name="Total 5 2 2 12 3" xfId="47881" xr:uid="{00000000-0005-0000-0000-00000DBB0000}"/>
    <cellStyle name="Total 5 2 2 13" xfId="47882" xr:uid="{00000000-0005-0000-0000-00000EBB0000}"/>
    <cellStyle name="Total 5 2 2 13 2" xfId="47883" xr:uid="{00000000-0005-0000-0000-00000FBB0000}"/>
    <cellStyle name="Total 5 2 2 13 2 2" xfId="47884" xr:uid="{00000000-0005-0000-0000-000010BB0000}"/>
    <cellStyle name="Total 5 2 2 13 3" xfId="47885" xr:uid="{00000000-0005-0000-0000-000011BB0000}"/>
    <cellStyle name="Total 5 2 2 14" xfId="47886" xr:uid="{00000000-0005-0000-0000-000012BB0000}"/>
    <cellStyle name="Total 5 2 2 14 2" xfId="47887" xr:uid="{00000000-0005-0000-0000-000013BB0000}"/>
    <cellStyle name="Total 5 2 2 14 2 2" xfId="47888" xr:uid="{00000000-0005-0000-0000-000014BB0000}"/>
    <cellStyle name="Total 5 2 2 14 3" xfId="47889" xr:uid="{00000000-0005-0000-0000-000015BB0000}"/>
    <cellStyle name="Total 5 2 2 15" xfId="47890" xr:uid="{00000000-0005-0000-0000-000016BB0000}"/>
    <cellStyle name="Total 5 2 2 15 2" xfId="47891" xr:uid="{00000000-0005-0000-0000-000017BB0000}"/>
    <cellStyle name="Total 5 2 2 15 2 2" xfId="47892" xr:uid="{00000000-0005-0000-0000-000018BB0000}"/>
    <cellStyle name="Total 5 2 2 15 3" xfId="47893" xr:uid="{00000000-0005-0000-0000-000019BB0000}"/>
    <cellStyle name="Total 5 2 2 16" xfId="47894" xr:uid="{00000000-0005-0000-0000-00001ABB0000}"/>
    <cellStyle name="Total 5 2 2 16 2" xfId="47895" xr:uid="{00000000-0005-0000-0000-00001BBB0000}"/>
    <cellStyle name="Total 5 2 2 16 2 2" xfId="47896" xr:uid="{00000000-0005-0000-0000-00001CBB0000}"/>
    <cellStyle name="Total 5 2 2 16 3" xfId="47897" xr:uid="{00000000-0005-0000-0000-00001DBB0000}"/>
    <cellStyle name="Total 5 2 2 17" xfId="47898" xr:uid="{00000000-0005-0000-0000-00001EBB0000}"/>
    <cellStyle name="Total 5 2 2 17 2" xfId="47899" xr:uid="{00000000-0005-0000-0000-00001FBB0000}"/>
    <cellStyle name="Total 5 2 2 17 2 2" xfId="47900" xr:uid="{00000000-0005-0000-0000-000020BB0000}"/>
    <cellStyle name="Total 5 2 2 17 3" xfId="47901" xr:uid="{00000000-0005-0000-0000-000021BB0000}"/>
    <cellStyle name="Total 5 2 2 18" xfId="47902" xr:uid="{00000000-0005-0000-0000-000022BB0000}"/>
    <cellStyle name="Total 5 2 2 18 2" xfId="47903" xr:uid="{00000000-0005-0000-0000-000023BB0000}"/>
    <cellStyle name="Total 5 2 2 19" xfId="47904" xr:uid="{00000000-0005-0000-0000-000024BB0000}"/>
    <cellStyle name="Total 5 2 2 2" xfId="47905" xr:uid="{00000000-0005-0000-0000-000025BB0000}"/>
    <cellStyle name="Total 5 2 2 2 10" xfId="47906" xr:uid="{00000000-0005-0000-0000-000026BB0000}"/>
    <cellStyle name="Total 5 2 2 2 10 2" xfId="47907" xr:uid="{00000000-0005-0000-0000-000027BB0000}"/>
    <cellStyle name="Total 5 2 2 2 10 2 2" xfId="47908" xr:uid="{00000000-0005-0000-0000-000028BB0000}"/>
    <cellStyle name="Total 5 2 2 2 10 3" xfId="47909" xr:uid="{00000000-0005-0000-0000-000029BB0000}"/>
    <cellStyle name="Total 5 2 2 2 11" xfId="47910" xr:uid="{00000000-0005-0000-0000-00002ABB0000}"/>
    <cellStyle name="Total 5 2 2 2 11 2" xfId="47911" xr:uid="{00000000-0005-0000-0000-00002BBB0000}"/>
    <cellStyle name="Total 5 2 2 2 11 2 2" xfId="47912" xr:uid="{00000000-0005-0000-0000-00002CBB0000}"/>
    <cellStyle name="Total 5 2 2 2 11 3" xfId="47913" xr:uid="{00000000-0005-0000-0000-00002DBB0000}"/>
    <cellStyle name="Total 5 2 2 2 12" xfId="47914" xr:uid="{00000000-0005-0000-0000-00002EBB0000}"/>
    <cellStyle name="Total 5 2 2 2 12 2" xfId="47915" xr:uid="{00000000-0005-0000-0000-00002FBB0000}"/>
    <cellStyle name="Total 5 2 2 2 12 2 2" xfId="47916" xr:uid="{00000000-0005-0000-0000-000030BB0000}"/>
    <cellStyle name="Total 5 2 2 2 12 3" xfId="47917" xr:uid="{00000000-0005-0000-0000-000031BB0000}"/>
    <cellStyle name="Total 5 2 2 2 13" xfId="47918" xr:uid="{00000000-0005-0000-0000-000032BB0000}"/>
    <cellStyle name="Total 5 2 2 2 13 2" xfId="47919" xr:uid="{00000000-0005-0000-0000-000033BB0000}"/>
    <cellStyle name="Total 5 2 2 2 13 2 2" xfId="47920" xr:uid="{00000000-0005-0000-0000-000034BB0000}"/>
    <cellStyle name="Total 5 2 2 2 13 3" xfId="47921" xr:uid="{00000000-0005-0000-0000-000035BB0000}"/>
    <cellStyle name="Total 5 2 2 2 14" xfId="47922" xr:uid="{00000000-0005-0000-0000-000036BB0000}"/>
    <cellStyle name="Total 5 2 2 2 14 2" xfId="47923" xr:uid="{00000000-0005-0000-0000-000037BB0000}"/>
    <cellStyle name="Total 5 2 2 2 14 2 2" xfId="47924" xr:uid="{00000000-0005-0000-0000-000038BB0000}"/>
    <cellStyle name="Total 5 2 2 2 14 3" xfId="47925" xr:uid="{00000000-0005-0000-0000-000039BB0000}"/>
    <cellStyle name="Total 5 2 2 2 15" xfId="47926" xr:uid="{00000000-0005-0000-0000-00003ABB0000}"/>
    <cellStyle name="Total 5 2 2 2 15 2" xfId="47927" xr:uid="{00000000-0005-0000-0000-00003BBB0000}"/>
    <cellStyle name="Total 5 2 2 2 15 2 2" xfId="47928" xr:uid="{00000000-0005-0000-0000-00003CBB0000}"/>
    <cellStyle name="Total 5 2 2 2 15 3" xfId="47929" xr:uid="{00000000-0005-0000-0000-00003DBB0000}"/>
    <cellStyle name="Total 5 2 2 2 16" xfId="47930" xr:uid="{00000000-0005-0000-0000-00003EBB0000}"/>
    <cellStyle name="Total 5 2 2 2 16 2" xfId="47931" xr:uid="{00000000-0005-0000-0000-00003FBB0000}"/>
    <cellStyle name="Total 5 2 2 2 16 2 2" xfId="47932" xr:uid="{00000000-0005-0000-0000-000040BB0000}"/>
    <cellStyle name="Total 5 2 2 2 16 3" xfId="47933" xr:uid="{00000000-0005-0000-0000-000041BB0000}"/>
    <cellStyle name="Total 5 2 2 2 17" xfId="47934" xr:uid="{00000000-0005-0000-0000-000042BB0000}"/>
    <cellStyle name="Total 5 2 2 2 17 2" xfId="47935" xr:uid="{00000000-0005-0000-0000-000043BB0000}"/>
    <cellStyle name="Total 5 2 2 2 17 2 2" xfId="47936" xr:uid="{00000000-0005-0000-0000-000044BB0000}"/>
    <cellStyle name="Total 5 2 2 2 17 3" xfId="47937" xr:uid="{00000000-0005-0000-0000-000045BB0000}"/>
    <cellStyle name="Total 5 2 2 2 18" xfId="47938" xr:uid="{00000000-0005-0000-0000-000046BB0000}"/>
    <cellStyle name="Total 5 2 2 2 18 2" xfId="47939" xr:uid="{00000000-0005-0000-0000-000047BB0000}"/>
    <cellStyle name="Total 5 2 2 2 18 2 2" xfId="47940" xr:uid="{00000000-0005-0000-0000-000048BB0000}"/>
    <cellStyle name="Total 5 2 2 2 18 3" xfId="47941" xr:uid="{00000000-0005-0000-0000-000049BB0000}"/>
    <cellStyle name="Total 5 2 2 2 19" xfId="47942" xr:uid="{00000000-0005-0000-0000-00004ABB0000}"/>
    <cellStyle name="Total 5 2 2 2 19 2" xfId="47943" xr:uid="{00000000-0005-0000-0000-00004BBB0000}"/>
    <cellStyle name="Total 5 2 2 2 19 2 2" xfId="47944" xr:uid="{00000000-0005-0000-0000-00004CBB0000}"/>
    <cellStyle name="Total 5 2 2 2 19 3" xfId="47945" xr:uid="{00000000-0005-0000-0000-00004DBB0000}"/>
    <cellStyle name="Total 5 2 2 2 2" xfId="47946" xr:uid="{00000000-0005-0000-0000-00004EBB0000}"/>
    <cellStyle name="Total 5 2 2 2 2 2" xfId="47947" xr:uid="{00000000-0005-0000-0000-00004FBB0000}"/>
    <cellStyle name="Total 5 2 2 2 2 2 2" xfId="47948" xr:uid="{00000000-0005-0000-0000-000050BB0000}"/>
    <cellStyle name="Total 5 2 2 2 2 2 3" xfId="47949" xr:uid="{00000000-0005-0000-0000-000051BB0000}"/>
    <cellStyle name="Total 5 2 2 2 2 3" xfId="47950" xr:uid="{00000000-0005-0000-0000-000052BB0000}"/>
    <cellStyle name="Total 5 2 2 2 2 3 2" xfId="47951" xr:uid="{00000000-0005-0000-0000-000053BB0000}"/>
    <cellStyle name="Total 5 2 2 2 2 4" xfId="47952" xr:uid="{00000000-0005-0000-0000-000054BB0000}"/>
    <cellStyle name="Total 5 2 2 2 20" xfId="47953" xr:uid="{00000000-0005-0000-0000-000055BB0000}"/>
    <cellStyle name="Total 5 2 2 2 20 2" xfId="47954" xr:uid="{00000000-0005-0000-0000-000056BB0000}"/>
    <cellStyle name="Total 5 2 2 2 20 2 2" xfId="47955" xr:uid="{00000000-0005-0000-0000-000057BB0000}"/>
    <cellStyle name="Total 5 2 2 2 20 3" xfId="47956" xr:uid="{00000000-0005-0000-0000-000058BB0000}"/>
    <cellStyle name="Total 5 2 2 2 21" xfId="47957" xr:uid="{00000000-0005-0000-0000-000059BB0000}"/>
    <cellStyle name="Total 5 2 2 2 21 2" xfId="47958" xr:uid="{00000000-0005-0000-0000-00005ABB0000}"/>
    <cellStyle name="Total 5 2 2 2 22" xfId="47959" xr:uid="{00000000-0005-0000-0000-00005BBB0000}"/>
    <cellStyle name="Total 5 2 2 2 23" xfId="47960" xr:uid="{00000000-0005-0000-0000-00005CBB0000}"/>
    <cellStyle name="Total 5 2 2 2 3" xfId="47961" xr:uid="{00000000-0005-0000-0000-00005DBB0000}"/>
    <cellStyle name="Total 5 2 2 2 3 2" xfId="47962" xr:uid="{00000000-0005-0000-0000-00005EBB0000}"/>
    <cellStyle name="Total 5 2 2 2 3 2 2" xfId="47963" xr:uid="{00000000-0005-0000-0000-00005FBB0000}"/>
    <cellStyle name="Total 5 2 2 2 3 3" xfId="47964" xr:uid="{00000000-0005-0000-0000-000060BB0000}"/>
    <cellStyle name="Total 5 2 2 2 3 4" xfId="47965" xr:uid="{00000000-0005-0000-0000-000061BB0000}"/>
    <cellStyle name="Total 5 2 2 2 4" xfId="47966" xr:uid="{00000000-0005-0000-0000-000062BB0000}"/>
    <cellStyle name="Total 5 2 2 2 4 2" xfId="47967" xr:uid="{00000000-0005-0000-0000-000063BB0000}"/>
    <cellStyle name="Total 5 2 2 2 4 2 2" xfId="47968" xr:uid="{00000000-0005-0000-0000-000064BB0000}"/>
    <cellStyle name="Total 5 2 2 2 4 3" xfId="47969" xr:uid="{00000000-0005-0000-0000-000065BB0000}"/>
    <cellStyle name="Total 5 2 2 2 4 4" xfId="47970" xr:uid="{00000000-0005-0000-0000-000066BB0000}"/>
    <cellStyle name="Total 5 2 2 2 5" xfId="47971" xr:uid="{00000000-0005-0000-0000-000067BB0000}"/>
    <cellStyle name="Total 5 2 2 2 5 2" xfId="47972" xr:uid="{00000000-0005-0000-0000-000068BB0000}"/>
    <cellStyle name="Total 5 2 2 2 5 2 2" xfId="47973" xr:uid="{00000000-0005-0000-0000-000069BB0000}"/>
    <cellStyle name="Total 5 2 2 2 5 3" xfId="47974" xr:uid="{00000000-0005-0000-0000-00006ABB0000}"/>
    <cellStyle name="Total 5 2 2 2 6" xfId="47975" xr:uid="{00000000-0005-0000-0000-00006BBB0000}"/>
    <cellStyle name="Total 5 2 2 2 6 2" xfId="47976" xr:uid="{00000000-0005-0000-0000-00006CBB0000}"/>
    <cellStyle name="Total 5 2 2 2 6 2 2" xfId="47977" xr:uid="{00000000-0005-0000-0000-00006DBB0000}"/>
    <cellStyle name="Total 5 2 2 2 6 3" xfId="47978" xr:uid="{00000000-0005-0000-0000-00006EBB0000}"/>
    <cellStyle name="Total 5 2 2 2 7" xfId="47979" xr:uid="{00000000-0005-0000-0000-00006FBB0000}"/>
    <cellStyle name="Total 5 2 2 2 7 2" xfId="47980" xr:uid="{00000000-0005-0000-0000-000070BB0000}"/>
    <cellStyle name="Total 5 2 2 2 7 2 2" xfId="47981" xr:uid="{00000000-0005-0000-0000-000071BB0000}"/>
    <cellStyle name="Total 5 2 2 2 7 3" xfId="47982" xr:uid="{00000000-0005-0000-0000-000072BB0000}"/>
    <cellStyle name="Total 5 2 2 2 8" xfId="47983" xr:uid="{00000000-0005-0000-0000-000073BB0000}"/>
    <cellStyle name="Total 5 2 2 2 8 2" xfId="47984" xr:uid="{00000000-0005-0000-0000-000074BB0000}"/>
    <cellStyle name="Total 5 2 2 2 8 2 2" xfId="47985" xr:uid="{00000000-0005-0000-0000-000075BB0000}"/>
    <cellStyle name="Total 5 2 2 2 8 3" xfId="47986" xr:uid="{00000000-0005-0000-0000-000076BB0000}"/>
    <cellStyle name="Total 5 2 2 2 9" xfId="47987" xr:uid="{00000000-0005-0000-0000-000077BB0000}"/>
    <cellStyle name="Total 5 2 2 2 9 2" xfId="47988" xr:uid="{00000000-0005-0000-0000-000078BB0000}"/>
    <cellStyle name="Total 5 2 2 2 9 2 2" xfId="47989" xr:uid="{00000000-0005-0000-0000-000079BB0000}"/>
    <cellStyle name="Total 5 2 2 2 9 3" xfId="47990" xr:uid="{00000000-0005-0000-0000-00007ABB0000}"/>
    <cellStyle name="Total 5 2 2 20" xfId="47991" xr:uid="{00000000-0005-0000-0000-00007BBB0000}"/>
    <cellStyle name="Total 5 2 2 3" xfId="47992" xr:uid="{00000000-0005-0000-0000-00007CBB0000}"/>
    <cellStyle name="Total 5 2 2 3 2" xfId="47993" xr:uid="{00000000-0005-0000-0000-00007DBB0000}"/>
    <cellStyle name="Total 5 2 2 3 2 2" xfId="47994" xr:uid="{00000000-0005-0000-0000-00007EBB0000}"/>
    <cellStyle name="Total 5 2 2 3 2 3" xfId="47995" xr:uid="{00000000-0005-0000-0000-00007FBB0000}"/>
    <cellStyle name="Total 5 2 2 3 3" xfId="47996" xr:uid="{00000000-0005-0000-0000-000080BB0000}"/>
    <cellStyle name="Total 5 2 2 3 3 2" xfId="47997" xr:uid="{00000000-0005-0000-0000-000081BB0000}"/>
    <cellStyle name="Total 5 2 2 3 4" xfId="47998" xr:uid="{00000000-0005-0000-0000-000082BB0000}"/>
    <cellStyle name="Total 5 2 2 4" xfId="47999" xr:uid="{00000000-0005-0000-0000-000083BB0000}"/>
    <cellStyle name="Total 5 2 2 4 2" xfId="48000" xr:uid="{00000000-0005-0000-0000-000084BB0000}"/>
    <cellStyle name="Total 5 2 2 4 2 2" xfId="48001" xr:uid="{00000000-0005-0000-0000-000085BB0000}"/>
    <cellStyle name="Total 5 2 2 4 3" xfId="48002" xr:uid="{00000000-0005-0000-0000-000086BB0000}"/>
    <cellStyle name="Total 5 2 2 4 4" xfId="48003" xr:uid="{00000000-0005-0000-0000-000087BB0000}"/>
    <cellStyle name="Total 5 2 2 5" xfId="48004" xr:uid="{00000000-0005-0000-0000-000088BB0000}"/>
    <cellStyle name="Total 5 2 2 5 2" xfId="48005" xr:uid="{00000000-0005-0000-0000-000089BB0000}"/>
    <cellStyle name="Total 5 2 2 5 2 2" xfId="48006" xr:uid="{00000000-0005-0000-0000-00008ABB0000}"/>
    <cellStyle name="Total 5 2 2 5 3" xfId="48007" xr:uid="{00000000-0005-0000-0000-00008BBB0000}"/>
    <cellStyle name="Total 5 2 2 5 4" xfId="48008" xr:uid="{00000000-0005-0000-0000-00008CBB0000}"/>
    <cellStyle name="Total 5 2 2 6" xfId="48009" xr:uid="{00000000-0005-0000-0000-00008DBB0000}"/>
    <cellStyle name="Total 5 2 2 6 2" xfId="48010" xr:uid="{00000000-0005-0000-0000-00008EBB0000}"/>
    <cellStyle name="Total 5 2 2 6 2 2" xfId="48011" xr:uid="{00000000-0005-0000-0000-00008FBB0000}"/>
    <cellStyle name="Total 5 2 2 6 3" xfId="48012" xr:uid="{00000000-0005-0000-0000-000090BB0000}"/>
    <cellStyle name="Total 5 2 2 7" xfId="48013" xr:uid="{00000000-0005-0000-0000-000091BB0000}"/>
    <cellStyle name="Total 5 2 2 7 2" xfId="48014" xr:uid="{00000000-0005-0000-0000-000092BB0000}"/>
    <cellStyle name="Total 5 2 2 7 2 2" xfId="48015" xr:uid="{00000000-0005-0000-0000-000093BB0000}"/>
    <cellStyle name="Total 5 2 2 7 3" xfId="48016" xr:uid="{00000000-0005-0000-0000-000094BB0000}"/>
    <cellStyle name="Total 5 2 2 8" xfId="48017" xr:uid="{00000000-0005-0000-0000-000095BB0000}"/>
    <cellStyle name="Total 5 2 2 8 2" xfId="48018" xr:uid="{00000000-0005-0000-0000-000096BB0000}"/>
    <cellStyle name="Total 5 2 2 8 2 2" xfId="48019" xr:uid="{00000000-0005-0000-0000-000097BB0000}"/>
    <cellStyle name="Total 5 2 2 8 3" xfId="48020" xr:uid="{00000000-0005-0000-0000-000098BB0000}"/>
    <cellStyle name="Total 5 2 2 9" xfId="48021" xr:uid="{00000000-0005-0000-0000-000099BB0000}"/>
    <cellStyle name="Total 5 2 2 9 2" xfId="48022" xr:uid="{00000000-0005-0000-0000-00009ABB0000}"/>
    <cellStyle name="Total 5 2 2 9 2 2" xfId="48023" xr:uid="{00000000-0005-0000-0000-00009BBB0000}"/>
    <cellStyle name="Total 5 2 2 9 3" xfId="48024" xr:uid="{00000000-0005-0000-0000-00009CBB0000}"/>
    <cellStyle name="Total 5 2 20" xfId="48025" xr:uid="{00000000-0005-0000-0000-00009DBB0000}"/>
    <cellStyle name="Total 5 2 20 2" xfId="48026" xr:uid="{00000000-0005-0000-0000-00009EBB0000}"/>
    <cellStyle name="Total 5 2 20 2 2" xfId="48027" xr:uid="{00000000-0005-0000-0000-00009FBB0000}"/>
    <cellStyle name="Total 5 2 20 3" xfId="48028" xr:uid="{00000000-0005-0000-0000-0000A0BB0000}"/>
    <cellStyle name="Total 5 2 21" xfId="48029" xr:uid="{00000000-0005-0000-0000-0000A1BB0000}"/>
    <cellStyle name="Total 5 2 21 2" xfId="48030" xr:uid="{00000000-0005-0000-0000-0000A2BB0000}"/>
    <cellStyle name="Total 5 2 22" xfId="48031" xr:uid="{00000000-0005-0000-0000-0000A3BB0000}"/>
    <cellStyle name="Total 5 2 23" xfId="48032" xr:uid="{00000000-0005-0000-0000-0000A4BB0000}"/>
    <cellStyle name="Total 5 2 3" xfId="48033" xr:uid="{00000000-0005-0000-0000-0000A5BB0000}"/>
    <cellStyle name="Total 5 2 3 10" xfId="48034" xr:uid="{00000000-0005-0000-0000-0000A6BB0000}"/>
    <cellStyle name="Total 5 2 3 10 2" xfId="48035" xr:uid="{00000000-0005-0000-0000-0000A7BB0000}"/>
    <cellStyle name="Total 5 2 3 10 2 2" xfId="48036" xr:uid="{00000000-0005-0000-0000-0000A8BB0000}"/>
    <cellStyle name="Total 5 2 3 10 3" xfId="48037" xr:uid="{00000000-0005-0000-0000-0000A9BB0000}"/>
    <cellStyle name="Total 5 2 3 11" xfId="48038" xr:uid="{00000000-0005-0000-0000-0000AABB0000}"/>
    <cellStyle name="Total 5 2 3 11 2" xfId="48039" xr:uid="{00000000-0005-0000-0000-0000ABBB0000}"/>
    <cellStyle name="Total 5 2 3 11 2 2" xfId="48040" xr:uid="{00000000-0005-0000-0000-0000ACBB0000}"/>
    <cellStyle name="Total 5 2 3 11 3" xfId="48041" xr:uid="{00000000-0005-0000-0000-0000ADBB0000}"/>
    <cellStyle name="Total 5 2 3 12" xfId="48042" xr:uid="{00000000-0005-0000-0000-0000AEBB0000}"/>
    <cellStyle name="Total 5 2 3 12 2" xfId="48043" xr:uid="{00000000-0005-0000-0000-0000AFBB0000}"/>
    <cellStyle name="Total 5 2 3 12 2 2" xfId="48044" xr:uid="{00000000-0005-0000-0000-0000B0BB0000}"/>
    <cellStyle name="Total 5 2 3 12 3" xfId="48045" xr:uid="{00000000-0005-0000-0000-0000B1BB0000}"/>
    <cellStyle name="Total 5 2 3 13" xfId="48046" xr:uid="{00000000-0005-0000-0000-0000B2BB0000}"/>
    <cellStyle name="Total 5 2 3 13 2" xfId="48047" xr:uid="{00000000-0005-0000-0000-0000B3BB0000}"/>
    <cellStyle name="Total 5 2 3 13 2 2" xfId="48048" xr:uid="{00000000-0005-0000-0000-0000B4BB0000}"/>
    <cellStyle name="Total 5 2 3 13 3" xfId="48049" xr:uid="{00000000-0005-0000-0000-0000B5BB0000}"/>
    <cellStyle name="Total 5 2 3 14" xfId="48050" xr:uid="{00000000-0005-0000-0000-0000B6BB0000}"/>
    <cellStyle name="Total 5 2 3 14 2" xfId="48051" xr:uid="{00000000-0005-0000-0000-0000B7BB0000}"/>
    <cellStyle name="Total 5 2 3 14 2 2" xfId="48052" xr:uid="{00000000-0005-0000-0000-0000B8BB0000}"/>
    <cellStyle name="Total 5 2 3 14 3" xfId="48053" xr:uid="{00000000-0005-0000-0000-0000B9BB0000}"/>
    <cellStyle name="Total 5 2 3 15" xfId="48054" xr:uid="{00000000-0005-0000-0000-0000BABB0000}"/>
    <cellStyle name="Total 5 2 3 15 2" xfId="48055" xr:uid="{00000000-0005-0000-0000-0000BBBB0000}"/>
    <cellStyle name="Total 5 2 3 15 2 2" xfId="48056" xr:uid="{00000000-0005-0000-0000-0000BCBB0000}"/>
    <cellStyle name="Total 5 2 3 15 3" xfId="48057" xr:uid="{00000000-0005-0000-0000-0000BDBB0000}"/>
    <cellStyle name="Total 5 2 3 16" xfId="48058" xr:uid="{00000000-0005-0000-0000-0000BEBB0000}"/>
    <cellStyle name="Total 5 2 3 16 2" xfId="48059" xr:uid="{00000000-0005-0000-0000-0000BFBB0000}"/>
    <cellStyle name="Total 5 2 3 16 2 2" xfId="48060" xr:uid="{00000000-0005-0000-0000-0000C0BB0000}"/>
    <cellStyle name="Total 5 2 3 16 3" xfId="48061" xr:uid="{00000000-0005-0000-0000-0000C1BB0000}"/>
    <cellStyle name="Total 5 2 3 17" xfId="48062" xr:uid="{00000000-0005-0000-0000-0000C2BB0000}"/>
    <cellStyle name="Total 5 2 3 17 2" xfId="48063" xr:uid="{00000000-0005-0000-0000-0000C3BB0000}"/>
    <cellStyle name="Total 5 2 3 17 2 2" xfId="48064" xr:uid="{00000000-0005-0000-0000-0000C4BB0000}"/>
    <cellStyle name="Total 5 2 3 17 3" xfId="48065" xr:uid="{00000000-0005-0000-0000-0000C5BB0000}"/>
    <cellStyle name="Total 5 2 3 18" xfId="48066" xr:uid="{00000000-0005-0000-0000-0000C6BB0000}"/>
    <cellStyle name="Total 5 2 3 18 2" xfId="48067" xr:uid="{00000000-0005-0000-0000-0000C7BB0000}"/>
    <cellStyle name="Total 5 2 3 19" xfId="48068" xr:uid="{00000000-0005-0000-0000-0000C8BB0000}"/>
    <cellStyle name="Total 5 2 3 2" xfId="48069" xr:uid="{00000000-0005-0000-0000-0000C9BB0000}"/>
    <cellStyle name="Total 5 2 3 2 10" xfId="48070" xr:uid="{00000000-0005-0000-0000-0000CABB0000}"/>
    <cellStyle name="Total 5 2 3 2 10 2" xfId="48071" xr:uid="{00000000-0005-0000-0000-0000CBBB0000}"/>
    <cellStyle name="Total 5 2 3 2 10 2 2" xfId="48072" xr:uid="{00000000-0005-0000-0000-0000CCBB0000}"/>
    <cellStyle name="Total 5 2 3 2 10 3" xfId="48073" xr:uid="{00000000-0005-0000-0000-0000CDBB0000}"/>
    <cellStyle name="Total 5 2 3 2 11" xfId="48074" xr:uid="{00000000-0005-0000-0000-0000CEBB0000}"/>
    <cellStyle name="Total 5 2 3 2 11 2" xfId="48075" xr:uid="{00000000-0005-0000-0000-0000CFBB0000}"/>
    <cellStyle name="Total 5 2 3 2 11 2 2" xfId="48076" xr:uid="{00000000-0005-0000-0000-0000D0BB0000}"/>
    <cellStyle name="Total 5 2 3 2 11 3" xfId="48077" xr:uid="{00000000-0005-0000-0000-0000D1BB0000}"/>
    <cellStyle name="Total 5 2 3 2 12" xfId="48078" xr:uid="{00000000-0005-0000-0000-0000D2BB0000}"/>
    <cellStyle name="Total 5 2 3 2 12 2" xfId="48079" xr:uid="{00000000-0005-0000-0000-0000D3BB0000}"/>
    <cellStyle name="Total 5 2 3 2 12 2 2" xfId="48080" xr:uid="{00000000-0005-0000-0000-0000D4BB0000}"/>
    <cellStyle name="Total 5 2 3 2 12 3" xfId="48081" xr:uid="{00000000-0005-0000-0000-0000D5BB0000}"/>
    <cellStyle name="Total 5 2 3 2 13" xfId="48082" xr:uid="{00000000-0005-0000-0000-0000D6BB0000}"/>
    <cellStyle name="Total 5 2 3 2 13 2" xfId="48083" xr:uid="{00000000-0005-0000-0000-0000D7BB0000}"/>
    <cellStyle name="Total 5 2 3 2 13 2 2" xfId="48084" xr:uid="{00000000-0005-0000-0000-0000D8BB0000}"/>
    <cellStyle name="Total 5 2 3 2 13 3" xfId="48085" xr:uid="{00000000-0005-0000-0000-0000D9BB0000}"/>
    <cellStyle name="Total 5 2 3 2 14" xfId="48086" xr:uid="{00000000-0005-0000-0000-0000DABB0000}"/>
    <cellStyle name="Total 5 2 3 2 14 2" xfId="48087" xr:uid="{00000000-0005-0000-0000-0000DBBB0000}"/>
    <cellStyle name="Total 5 2 3 2 14 2 2" xfId="48088" xr:uid="{00000000-0005-0000-0000-0000DCBB0000}"/>
    <cellStyle name="Total 5 2 3 2 14 3" xfId="48089" xr:uid="{00000000-0005-0000-0000-0000DDBB0000}"/>
    <cellStyle name="Total 5 2 3 2 15" xfId="48090" xr:uid="{00000000-0005-0000-0000-0000DEBB0000}"/>
    <cellStyle name="Total 5 2 3 2 15 2" xfId="48091" xr:uid="{00000000-0005-0000-0000-0000DFBB0000}"/>
    <cellStyle name="Total 5 2 3 2 15 2 2" xfId="48092" xr:uid="{00000000-0005-0000-0000-0000E0BB0000}"/>
    <cellStyle name="Total 5 2 3 2 15 3" xfId="48093" xr:uid="{00000000-0005-0000-0000-0000E1BB0000}"/>
    <cellStyle name="Total 5 2 3 2 16" xfId="48094" xr:uid="{00000000-0005-0000-0000-0000E2BB0000}"/>
    <cellStyle name="Total 5 2 3 2 16 2" xfId="48095" xr:uid="{00000000-0005-0000-0000-0000E3BB0000}"/>
    <cellStyle name="Total 5 2 3 2 16 2 2" xfId="48096" xr:uid="{00000000-0005-0000-0000-0000E4BB0000}"/>
    <cellStyle name="Total 5 2 3 2 16 3" xfId="48097" xr:uid="{00000000-0005-0000-0000-0000E5BB0000}"/>
    <cellStyle name="Total 5 2 3 2 17" xfId="48098" xr:uid="{00000000-0005-0000-0000-0000E6BB0000}"/>
    <cellStyle name="Total 5 2 3 2 17 2" xfId="48099" xr:uid="{00000000-0005-0000-0000-0000E7BB0000}"/>
    <cellStyle name="Total 5 2 3 2 17 2 2" xfId="48100" xr:uid="{00000000-0005-0000-0000-0000E8BB0000}"/>
    <cellStyle name="Total 5 2 3 2 17 3" xfId="48101" xr:uid="{00000000-0005-0000-0000-0000E9BB0000}"/>
    <cellStyle name="Total 5 2 3 2 18" xfId="48102" xr:uid="{00000000-0005-0000-0000-0000EABB0000}"/>
    <cellStyle name="Total 5 2 3 2 18 2" xfId="48103" xr:uid="{00000000-0005-0000-0000-0000EBBB0000}"/>
    <cellStyle name="Total 5 2 3 2 18 2 2" xfId="48104" xr:uid="{00000000-0005-0000-0000-0000ECBB0000}"/>
    <cellStyle name="Total 5 2 3 2 18 3" xfId="48105" xr:uid="{00000000-0005-0000-0000-0000EDBB0000}"/>
    <cellStyle name="Total 5 2 3 2 19" xfId="48106" xr:uid="{00000000-0005-0000-0000-0000EEBB0000}"/>
    <cellStyle name="Total 5 2 3 2 19 2" xfId="48107" xr:uid="{00000000-0005-0000-0000-0000EFBB0000}"/>
    <cellStyle name="Total 5 2 3 2 19 2 2" xfId="48108" xr:uid="{00000000-0005-0000-0000-0000F0BB0000}"/>
    <cellStyle name="Total 5 2 3 2 19 3" xfId="48109" xr:uid="{00000000-0005-0000-0000-0000F1BB0000}"/>
    <cellStyle name="Total 5 2 3 2 2" xfId="48110" xr:uid="{00000000-0005-0000-0000-0000F2BB0000}"/>
    <cellStyle name="Total 5 2 3 2 2 2" xfId="48111" xr:uid="{00000000-0005-0000-0000-0000F3BB0000}"/>
    <cellStyle name="Total 5 2 3 2 2 2 2" xfId="48112" xr:uid="{00000000-0005-0000-0000-0000F4BB0000}"/>
    <cellStyle name="Total 5 2 3 2 2 3" xfId="48113" xr:uid="{00000000-0005-0000-0000-0000F5BB0000}"/>
    <cellStyle name="Total 5 2 3 2 2 4" xfId="48114" xr:uid="{00000000-0005-0000-0000-0000F6BB0000}"/>
    <cellStyle name="Total 5 2 3 2 20" xfId="48115" xr:uid="{00000000-0005-0000-0000-0000F7BB0000}"/>
    <cellStyle name="Total 5 2 3 2 20 2" xfId="48116" xr:uid="{00000000-0005-0000-0000-0000F8BB0000}"/>
    <cellStyle name="Total 5 2 3 2 20 2 2" xfId="48117" xr:uid="{00000000-0005-0000-0000-0000F9BB0000}"/>
    <cellStyle name="Total 5 2 3 2 20 3" xfId="48118" xr:uid="{00000000-0005-0000-0000-0000FABB0000}"/>
    <cellStyle name="Total 5 2 3 2 21" xfId="48119" xr:uid="{00000000-0005-0000-0000-0000FBBB0000}"/>
    <cellStyle name="Total 5 2 3 2 21 2" xfId="48120" xr:uid="{00000000-0005-0000-0000-0000FCBB0000}"/>
    <cellStyle name="Total 5 2 3 2 22" xfId="48121" xr:uid="{00000000-0005-0000-0000-0000FDBB0000}"/>
    <cellStyle name="Total 5 2 3 2 23" xfId="48122" xr:uid="{00000000-0005-0000-0000-0000FEBB0000}"/>
    <cellStyle name="Total 5 2 3 2 3" xfId="48123" xr:uid="{00000000-0005-0000-0000-0000FFBB0000}"/>
    <cellStyle name="Total 5 2 3 2 3 2" xfId="48124" xr:uid="{00000000-0005-0000-0000-000000BC0000}"/>
    <cellStyle name="Total 5 2 3 2 3 2 2" xfId="48125" xr:uid="{00000000-0005-0000-0000-000001BC0000}"/>
    <cellStyle name="Total 5 2 3 2 3 3" xfId="48126" xr:uid="{00000000-0005-0000-0000-000002BC0000}"/>
    <cellStyle name="Total 5 2 3 2 3 4" xfId="48127" xr:uid="{00000000-0005-0000-0000-000003BC0000}"/>
    <cellStyle name="Total 5 2 3 2 4" xfId="48128" xr:uid="{00000000-0005-0000-0000-000004BC0000}"/>
    <cellStyle name="Total 5 2 3 2 4 2" xfId="48129" xr:uid="{00000000-0005-0000-0000-000005BC0000}"/>
    <cellStyle name="Total 5 2 3 2 4 2 2" xfId="48130" xr:uid="{00000000-0005-0000-0000-000006BC0000}"/>
    <cellStyle name="Total 5 2 3 2 4 3" xfId="48131" xr:uid="{00000000-0005-0000-0000-000007BC0000}"/>
    <cellStyle name="Total 5 2 3 2 5" xfId="48132" xr:uid="{00000000-0005-0000-0000-000008BC0000}"/>
    <cellStyle name="Total 5 2 3 2 5 2" xfId="48133" xr:uid="{00000000-0005-0000-0000-000009BC0000}"/>
    <cellStyle name="Total 5 2 3 2 5 2 2" xfId="48134" xr:uid="{00000000-0005-0000-0000-00000ABC0000}"/>
    <cellStyle name="Total 5 2 3 2 5 3" xfId="48135" xr:uid="{00000000-0005-0000-0000-00000BBC0000}"/>
    <cellStyle name="Total 5 2 3 2 6" xfId="48136" xr:uid="{00000000-0005-0000-0000-00000CBC0000}"/>
    <cellStyle name="Total 5 2 3 2 6 2" xfId="48137" xr:uid="{00000000-0005-0000-0000-00000DBC0000}"/>
    <cellStyle name="Total 5 2 3 2 6 2 2" xfId="48138" xr:uid="{00000000-0005-0000-0000-00000EBC0000}"/>
    <cellStyle name="Total 5 2 3 2 6 3" xfId="48139" xr:uid="{00000000-0005-0000-0000-00000FBC0000}"/>
    <cellStyle name="Total 5 2 3 2 7" xfId="48140" xr:uid="{00000000-0005-0000-0000-000010BC0000}"/>
    <cellStyle name="Total 5 2 3 2 7 2" xfId="48141" xr:uid="{00000000-0005-0000-0000-000011BC0000}"/>
    <cellStyle name="Total 5 2 3 2 7 2 2" xfId="48142" xr:uid="{00000000-0005-0000-0000-000012BC0000}"/>
    <cellStyle name="Total 5 2 3 2 7 3" xfId="48143" xr:uid="{00000000-0005-0000-0000-000013BC0000}"/>
    <cellStyle name="Total 5 2 3 2 8" xfId="48144" xr:uid="{00000000-0005-0000-0000-000014BC0000}"/>
    <cellStyle name="Total 5 2 3 2 8 2" xfId="48145" xr:uid="{00000000-0005-0000-0000-000015BC0000}"/>
    <cellStyle name="Total 5 2 3 2 8 2 2" xfId="48146" xr:uid="{00000000-0005-0000-0000-000016BC0000}"/>
    <cellStyle name="Total 5 2 3 2 8 3" xfId="48147" xr:uid="{00000000-0005-0000-0000-000017BC0000}"/>
    <cellStyle name="Total 5 2 3 2 9" xfId="48148" xr:uid="{00000000-0005-0000-0000-000018BC0000}"/>
    <cellStyle name="Total 5 2 3 2 9 2" xfId="48149" xr:uid="{00000000-0005-0000-0000-000019BC0000}"/>
    <cellStyle name="Total 5 2 3 2 9 2 2" xfId="48150" xr:uid="{00000000-0005-0000-0000-00001ABC0000}"/>
    <cellStyle name="Total 5 2 3 2 9 3" xfId="48151" xr:uid="{00000000-0005-0000-0000-00001BBC0000}"/>
    <cellStyle name="Total 5 2 3 20" xfId="48152" xr:uid="{00000000-0005-0000-0000-00001CBC0000}"/>
    <cellStyle name="Total 5 2 3 3" xfId="48153" xr:uid="{00000000-0005-0000-0000-00001DBC0000}"/>
    <cellStyle name="Total 5 2 3 3 2" xfId="48154" xr:uid="{00000000-0005-0000-0000-00001EBC0000}"/>
    <cellStyle name="Total 5 2 3 3 2 2" xfId="48155" xr:uid="{00000000-0005-0000-0000-00001FBC0000}"/>
    <cellStyle name="Total 5 2 3 3 3" xfId="48156" xr:uid="{00000000-0005-0000-0000-000020BC0000}"/>
    <cellStyle name="Total 5 2 3 3 4" xfId="48157" xr:uid="{00000000-0005-0000-0000-000021BC0000}"/>
    <cellStyle name="Total 5 2 3 4" xfId="48158" xr:uid="{00000000-0005-0000-0000-000022BC0000}"/>
    <cellStyle name="Total 5 2 3 4 2" xfId="48159" xr:uid="{00000000-0005-0000-0000-000023BC0000}"/>
    <cellStyle name="Total 5 2 3 4 2 2" xfId="48160" xr:uid="{00000000-0005-0000-0000-000024BC0000}"/>
    <cellStyle name="Total 5 2 3 4 3" xfId="48161" xr:uid="{00000000-0005-0000-0000-000025BC0000}"/>
    <cellStyle name="Total 5 2 3 4 4" xfId="48162" xr:uid="{00000000-0005-0000-0000-000026BC0000}"/>
    <cellStyle name="Total 5 2 3 5" xfId="48163" xr:uid="{00000000-0005-0000-0000-000027BC0000}"/>
    <cellStyle name="Total 5 2 3 5 2" xfId="48164" xr:uid="{00000000-0005-0000-0000-000028BC0000}"/>
    <cellStyle name="Total 5 2 3 5 2 2" xfId="48165" xr:uid="{00000000-0005-0000-0000-000029BC0000}"/>
    <cellStyle name="Total 5 2 3 5 3" xfId="48166" xr:uid="{00000000-0005-0000-0000-00002ABC0000}"/>
    <cellStyle name="Total 5 2 3 6" xfId="48167" xr:uid="{00000000-0005-0000-0000-00002BBC0000}"/>
    <cellStyle name="Total 5 2 3 6 2" xfId="48168" xr:uid="{00000000-0005-0000-0000-00002CBC0000}"/>
    <cellStyle name="Total 5 2 3 6 2 2" xfId="48169" xr:uid="{00000000-0005-0000-0000-00002DBC0000}"/>
    <cellStyle name="Total 5 2 3 6 3" xfId="48170" xr:uid="{00000000-0005-0000-0000-00002EBC0000}"/>
    <cellStyle name="Total 5 2 3 7" xfId="48171" xr:uid="{00000000-0005-0000-0000-00002FBC0000}"/>
    <cellStyle name="Total 5 2 3 7 2" xfId="48172" xr:uid="{00000000-0005-0000-0000-000030BC0000}"/>
    <cellStyle name="Total 5 2 3 7 2 2" xfId="48173" xr:uid="{00000000-0005-0000-0000-000031BC0000}"/>
    <cellStyle name="Total 5 2 3 7 3" xfId="48174" xr:uid="{00000000-0005-0000-0000-000032BC0000}"/>
    <cellStyle name="Total 5 2 3 8" xfId="48175" xr:uid="{00000000-0005-0000-0000-000033BC0000}"/>
    <cellStyle name="Total 5 2 3 8 2" xfId="48176" xr:uid="{00000000-0005-0000-0000-000034BC0000}"/>
    <cellStyle name="Total 5 2 3 8 2 2" xfId="48177" xr:uid="{00000000-0005-0000-0000-000035BC0000}"/>
    <cellStyle name="Total 5 2 3 8 3" xfId="48178" xr:uid="{00000000-0005-0000-0000-000036BC0000}"/>
    <cellStyle name="Total 5 2 3 9" xfId="48179" xr:uid="{00000000-0005-0000-0000-000037BC0000}"/>
    <cellStyle name="Total 5 2 3 9 2" xfId="48180" xr:uid="{00000000-0005-0000-0000-000038BC0000}"/>
    <cellStyle name="Total 5 2 3 9 2 2" xfId="48181" xr:uid="{00000000-0005-0000-0000-000039BC0000}"/>
    <cellStyle name="Total 5 2 3 9 3" xfId="48182" xr:uid="{00000000-0005-0000-0000-00003ABC0000}"/>
    <cellStyle name="Total 5 2 4" xfId="48183" xr:uid="{00000000-0005-0000-0000-00003BBC0000}"/>
    <cellStyle name="Total 5 2 4 10" xfId="48184" xr:uid="{00000000-0005-0000-0000-00003CBC0000}"/>
    <cellStyle name="Total 5 2 4 10 2" xfId="48185" xr:uid="{00000000-0005-0000-0000-00003DBC0000}"/>
    <cellStyle name="Total 5 2 4 10 2 2" xfId="48186" xr:uid="{00000000-0005-0000-0000-00003EBC0000}"/>
    <cellStyle name="Total 5 2 4 10 3" xfId="48187" xr:uid="{00000000-0005-0000-0000-00003FBC0000}"/>
    <cellStyle name="Total 5 2 4 11" xfId="48188" xr:uid="{00000000-0005-0000-0000-000040BC0000}"/>
    <cellStyle name="Total 5 2 4 11 2" xfId="48189" xr:uid="{00000000-0005-0000-0000-000041BC0000}"/>
    <cellStyle name="Total 5 2 4 11 2 2" xfId="48190" xr:uid="{00000000-0005-0000-0000-000042BC0000}"/>
    <cellStyle name="Total 5 2 4 11 3" xfId="48191" xr:uid="{00000000-0005-0000-0000-000043BC0000}"/>
    <cellStyle name="Total 5 2 4 12" xfId="48192" xr:uid="{00000000-0005-0000-0000-000044BC0000}"/>
    <cellStyle name="Total 5 2 4 12 2" xfId="48193" xr:uid="{00000000-0005-0000-0000-000045BC0000}"/>
    <cellStyle name="Total 5 2 4 12 2 2" xfId="48194" xr:uid="{00000000-0005-0000-0000-000046BC0000}"/>
    <cellStyle name="Total 5 2 4 12 3" xfId="48195" xr:uid="{00000000-0005-0000-0000-000047BC0000}"/>
    <cellStyle name="Total 5 2 4 13" xfId="48196" xr:uid="{00000000-0005-0000-0000-000048BC0000}"/>
    <cellStyle name="Total 5 2 4 13 2" xfId="48197" xr:uid="{00000000-0005-0000-0000-000049BC0000}"/>
    <cellStyle name="Total 5 2 4 13 2 2" xfId="48198" xr:uid="{00000000-0005-0000-0000-00004ABC0000}"/>
    <cellStyle name="Total 5 2 4 13 3" xfId="48199" xr:uid="{00000000-0005-0000-0000-00004BBC0000}"/>
    <cellStyle name="Total 5 2 4 14" xfId="48200" xr:uid="{00000000-0005-0000-0000-00004CBC0000}"/>
    <cellStyle name="Total 5 2 4 14 2" xfId="48201" xr:uid="{00000000-0005-0000-0000-00004DBC0000}"/>
    <cellStyle name="Total 5 2 4 14 2 2" xfId="48202" xr:uid="{00000000-0005-0000-0000-00004EBC0000}"/>
    <cellStyle name="Total 5 2 4 14 3" xfId="48203" xr:uid="{00000000-0005-0000-0000-00004FBC0000}"/>
    <cellStyle name="Total 5 2 4 15" xfId="48204" xr:uid="{00000000-0005-0000-0000-000050BC0000}"/>
    <cellStyle name="Total 5 2 4 15 2" xfId="48205" xr:uid="{00000000-0005-0000-0000-000051BC0000}"/>
    <cellStyle name="Total 5 2 4 15 2 2" xfId="48206" xr:uid="{00000000-0005-0000-0000-000052BC0000}"/>
    <cellStyle name="Total 5 2 4 15 3" xfId="48207" xr:uid="{00000000-0005-0000-0000-000053BC0000}"/>
    <cellStyle name="Total 5 2 4 16" xfId="48208" xr:uid="{00000000-0005-0000-0000-000054BC0000}"/>
    <cellStyle name="Total 5 2 4 16 2" xfId="48209" xr:uid="{00000000-0005-0000-0000-000055BC0000}"/>
    <cellStyle name="Total 5 2 4 16 2 2" xfId="48210" xr:uid="{00000000-0005-0000-0000-000056BC0000}"/>
    <cellStyle name="Total 5 2 4 16 3" xfId="48211" xr:uid="{00000000-0005-0000-0000-000057BC0000}"/>
    <cellStyle name="Total 5 2 4 17" xfId="48212" xr:uid="{00000000-0005-0000-0000-000058BC0000}"/>
    <cellStyle name="Total 5 2 4 17 2" xfId="48213" xr:uid="{00000000-0005-0000-0000-000059BC0000}"/>
    <cellStyle name="Total 5 2 4 17 2 2" xfId="48214" xr:uid="{00000000-0005-0000-0000-00005ABC0000}"/>
    <cellStyle name="Total 5 2 4 17 3" xfId="48215" xr:uid="{00000000-0005-0000-0000-00005BBC0000}"/>
    <cellStyle name="Total 5 2 4 18" xfId="48216" xr:uid="{00000000-0005-0000-0000-00005CBC0000}"/>
    <cellStyle name="Total 5 2 4 18 2" xfId="48217" xr:uid="{00000000-0005-0000-0000-00005DBC0000}"/>
    <cellStyle name="Total 5 2 4 18 2 2" xfId="48218" xr:uid="{00000000-0005-0000-0000-00005EBC0000}"/>
    <cellStyle name="Total 5 2 4 18 3" xfId="48219" xr:uid="{00000000-0005-0000-0000-00005FBC0000}"/>
    <cellStyle name="Total 5 2 4 19" xfId="48220" xr:uid="{00000000-0005-0000-0000-000060BC0000}"/>
    <cellStyle name="Total 5 2 4 19 2" xfId="48221" xr:uid="{00000000-0005-0000-0000-000061BC0000}"/>
    <cellStyle name="Total 5 2 4 19 2 2" xfId="48222" xr:uid="{00000000-0005-0000-0000-000062BC0000}"/>
    <cellStyle name="Total 5 2 4 19 3" xfId="48223" xr:uid="{00000000-0005-0000-0000-000063BC0000}"/>
    <cellStyle name="Total 5 2 4 2" xfId="48224" xr:uid="{00000000-0005-0000-0000-000064BC0000}"/>
    <cellStyle name="Total 5 2 4 2 10" xfId="48225" xr:uid="{00000000-0005-0000-0000-000065BC0000}"/>
    <cellStyle name="Total 5 2 4 2 10 2" xfId="48226" xr:uid="{00000000-0005-0000-0000-000066BC0000}"/>
    <cellStyle name="Total 5 2 4 2 10 2 2" xfId="48227" xr:uid="{00000000-0005-0000-0000-000067BC0000}"/>
    <cellStyle name="Total 5 2 4 2 10 3" xfId="48228" xr:uid="{00000000-0005-0000-0000-000068BC0000}"/>
    <cellStyle name="Total 5 2 4 2 11" xfId="48229" xr:uid="{00000000-0005-0000-0000-000069BC0000}"/>
    <cellStyle name="Total 5 2 4 2 11 2" xfId="48230" xr:uid="{00000000-0005-0000-0000-00006ABC0000}"/>
    <cellStyle name="Total 5 2 4 2 11 2 2" xfId="48231" xr:uid="{00000000-0005-0000-0000-00006BBC0000}"/>
    <cellStyle name="Total 5 2 4 2 11 3" xfId="48232" xr:uid="{00000000-0005-0000-0000-00006CBC0000}"/>
    <cellStyle name="Total 5 2 4 2 12" xfId="48233" xr:uid="{00000000-0005-0000-0000-00006DBC0000}"/>
    <cellStyle name="Total 5 2 4 2 12 2" xfId="48234" xr:uid="{00000000-0005-0000-0000-00006EBC0000}"/>
    <cellStyle name="Total 5 2 4 2 12 2 2" xfId="48235" xr:uid="{00000000-0005-0000-0000-00006FBC0000}"/>
    <cellStyle name="Total 5 2 4 2 12 3" xfId="48236" xr:uid="{00000000-0005-0000-0000-000070BC0000}"/>
    <cellStyle name="Total 5 2 4 2 13" xfId="48237" xr:uid="{00000000-0005-0000-0000-000071BC0000}"/>
    <cellStyle name="Total 5 2 4 2 13 2" xfId="48238" xr:uid="{00000000-0005-0000-0000-000072BC0000}"/>
    <cellStyle name="Total 5 2 4 2 13 2 2" xfId="48239" xr:uid="{00000000-0005-0000-0000-000073BC0000}"/>
    <cellStyle name="Total 5 2 4 2 13 3" xfId="48240" xr:uid="{00000000-0005-0000-0000-000074BC0000}"/>
    <cellStyle name="Total 5 2 4 2 14" xfId="48241" xr:uid="{00000000-0005-0000-0000-000075BC0000}"/>
    <cellStyle name="Total 5 2 4 2 14 2" xfId="48242" xr:uid="{00000000-0005-0000-0000-000076BC0000}"/>
    <cellStyle name="Total 5 2 4 2 14 2 2" xfId="48243" xr:uid="{00000000-0005-0000-0000-000077BC0000}"/>
    <cellStyle name="Total 5 2 4 2 14 3" xfId="48244" xr:uid="{00000000-0005-0000-0000-000078BC0000}"/>
    <cellStyle name="Total 5 2 4 2 15" xfId="48245" xr:uid="{00000000-0005-0000-0000-000079BC0000}"/>
    <cellStyle name="Total 5 2 4 2 15 2" xfId="48246" xr:uid="{00000000-0005-0000-0000-00007ABC0000}"/>
    <cellStyle name="Total 5 2 4 2 15 2 2" xfId="48247" xr:uid="{00000000-0005-0000-0000-00007BBC0000}"/>
    <cellStyle name="Total 5 2 4 2 15 3" xfId="48248" xr:uid="{00000000-0005-0000-0000-00007CBC0000}"/>
    <cellStyle name="Total 5 2 4 2 16" xfId="48249" xr:uid="{00000000-0005-0000-0000-00007DBC0000}"/>
    <cellStyle name="Total 5 2 4 2 16 2" xfId="48250" xr:uid="{00000000-0005-0000-0000-00007EBC0000}"/>
    <cellStyle name="Total 5 2 4 2 16 2 2" xfId="48251" xr:uid="{00000000-0005-0000-0000-00007FBC0000}"/>
    <cellStyle name="Total 5 2 4 2 16 3" xfId="48252" xr:uid="{00000000-0005-0000-0000-000080BC0000}"/>
    <cellStyle name="Total 5 2 4 2 17" xfId="48253" xr:uid="{00000000-0005-0000-0000-000081BC0000}"/>
    <cellStyle name="Total 5 2 4 2 17 2" xfId="48254" xr:uid="{00000000-0005-0000-0000-000082BC0000}"/>
    <cellStyle name="Total 5 2 4 2 17 2 2" xfId="48255" xr:uid="{00000000-0005-0000-0000-000083BC0000}"/>
    <cellStyle name="Total 5 2 4 2 17 3" xfId="48256" xr:uid="{00000000-0005-0000-0000-000084BC0000}"/>
    <cellStyle name="Total 5 2 4 2 18" xfId="48257" xr:uid="{00000000-0005-0000-0000-000085BC0000}"/>
    <cellStyle name="Total 5 2 4 2 18 2" xfId="48258" xr:uid="{00000000-0005-0000-0000-000086BC0000}"/>
    <cellStyle name="Total 5 2 4 2 18 2 2" xfId="48259" xr:uid="{00000000-0005-0000-0000-000087BC0000}"/>
    <cellStyle name="Total 5 2 4 2 18 3" xfId="48260" xr:uid="{00000000-0005-0000-0000-000088BC0000}"/>
    <cellStyle name="Total 5 2 4 2 19" xfId="48261" xr:uid="{00000000-0005-0000-0000-000089BC0000}"/>
    <cellStyle name="Total 5 2 4 2 19 2" xfId="48262" xr:uid="{00000000-0005-0000-0000-00008ABC0000}"/>
    <cellStyle name="Total 5 2 4 2 19 2 2" xfId="48263" xr:uid="{00000000-0005-0000-0000-00008BBC0000}"/>
    <cellStyle name="Total 5 2 4 2 19 3" xfId="48264" xr:uid="{00000000-0005-0000-0000-00008CBC0000}"/>
    <cellStyle name="Total 5 2 4 2 2" xfId="48265" xr:uid="{00000000-0005-0000-0000-00008DBC0000}"/>
    <cellStyle name="Total 5 2 4 2 2 2" xfId="48266" xr:uid="{00000000-0005-0000-0000-00008EBC0000}"/>
    <cellStyle name="Total 5 2 4 2 2 2 2" xfId="48267" xr:uid="{00000000-0005-0000-0000-00008FBC0000}"/>
    <cellStyle name="Total 5 2 4 2 2 3" xfId="48268" xr:uid="{00000000-0005-0000-0000-000090BC0000}"/>
    <cellStyle name="Total 5 2 4 2 2 4" xfId="48269" xr:uid="{00000000-0005-0000-0000-000091BC0000}"/>
    <cellStyle name="Total 5 2 4 2 20" xfId="48270" xr:uid="{00000000-0005-0000-0000-000092BC0000}"/>
    <cellStyle name="Total 5 2 4 2 20 2" xfId="48271" xr:uid="{00000000-0005-0000-0000-000093BC0000}"/>
    <cellStyle name="Total 5 2 4 2 20 2 2" xfId="48272" xr:uid="{00000000-0005-0000-0000-000094BC0000}"/>
    <cellStyle name="Total 5 2 4 2 20 3" xfId="48273" xr:uid="{00000000-0005-0000-0000-000095BC0000}"/>
    <cellStyle name="Total 5 2 4 2 21" xfId="48274" xr:uid="{00000000-0005-0000-0000-000096BC0000}"/>
    <cellStyle name="Total 5 2 4 2 21 2" xfId="48275" xr:uid="{00000000-0005-0000-0000-000097BC0000}"/>
    <cellStyle name="Total 5 2 4 2 22" xfId="48276" xr:uid="{00000000-0005-0000-0000-000098BC0000}"/>
    <cellStyle name="Total 5 2 4 2 23" xfId="48277" xr:uid="{00000000-0005-0000-0000-000099BC0000}"/>
    <cellStyle name="Total 5 2 4 2 3" xfId="48278" xr:uid="{00000000-0005-0000-0000-00009ABC0000}"/>
    <cellStyle name="Total 5 2 4 2 3 2" xfId="48279" xr:uid="{00000000-0005-0000-0000-00009BBC0000}"/>
    <cellStyle name="Total 5 2 4 2 3 2 2" xfId="48280" xr:uid="{00000000-0005-0000-0000-00009CBC0000}"/>
    <cellStyle name="Total 5 2 4 2 3 3" xfId="48281" xr:uid="{00000000-0005-0000-0000-00009DBC0000}"/>
    <cellStyle name="Total 5 2 4 2 4" xfId="48282" xr:uid="{00000000-0005-0000-0000-00009EBC0000}"/>
    <cellStyle name="Total 5 2 4 2 4 2" xfId="48283" xr:uid="{00000000-0005-0000-0000-00009FBC0000}"/>
    <cellStyle name="Total 5 2 4 2 4 2 2" xfId="48284" xr:uid="{00000000-0005-0000-0000-0000A0BC0000}"/>
    <cellStyle name="Total 5 2 4 2 4 3" xfId="48285" xr:uid="{00000000-0005-0000-0000-0000A1BC0000}"/>
    <cellStyle name="Total 5 2 4 2 5" xfId="48286" xr:uid="{00000000-0005-0000-0000-0000A2BC0000}"/>
    <cellStyle name="Total 5 2 4 2 5 2" xfId="48287" xr:uid="{00000000-0005-0000-0000-0000A3BC0000}"/>
    <cellStyle name="Total 5 2 4 2 5 2 2" xfId="48288" xr:uid="{00000000-0005-0000-0000-0000A4BC0000}"/>
    <cellStyle name="Total 5 2 4 2 5 3" xfId="48289" xr:uid="{00000000-0005-0000-0000-0000A5BC0000}"/>
    <cellStyle name="Total 5 2 4 2 6" xfId="48290" xr:uid="{00000000-0005-0000-0000-0000A6BC0000}"/>
    <cellStyle name="Total 5 2 4 2 6 2" xfId="48291" xr:uid="{00000000-0005-0000-0000-0000A7BC0000}"/>
    <cellStyle name="Total 5 2 4 2 6 2 2" xfId="48292" xr:uid="{00000000-0005-0000-0000-0000A8BC0000}"/>
    <cellStyle name="Total 5 2 4 2 6 3" xfId="48293" xr:uid="{00000000-0005-0000-0000-0000A9BC0000}"/>
    <cellStyle name="Total 5 2 4 2 7" xfId="48294" xr:uid="{00000000-0005-0000-0000-0000AABC0000}"/>
    <cellStyle name="Total 5 2 4 2 7 2" xfId="48295" xr:uid="{00000000-0005-0000-0000-0000ABBC0000}"/>
    <cellStyle name="Total 5 2 4 2 7 2 2" xfId="48296" xr:uid="{00000000-0005-0000-0000-0000ACBC0000}"/>
    <cellStyle name="Total 5 2 4 2 7 3" xfId="48297" xr:uid="{00000000-0005-0000-0000-0000ADBC0000}"/>
    <cellStyle name="Total 5 2 4 2 8" xfId="48298" xr:uid="{00000000-0005-0000-0000-0000AEBC0000}"/>
    <cellStyle name="Total 5 2 4 2 8 2" xfId="48299" xr:uid="{00000000-0005-0000-0000-0000AFBC0000}"/>
    <cellStyle name="Total 5 2 4 2 8 2 2" xfId="48300" xr:uid="{00000000-0005-0000-0000-0000B0BC0000}"/>
    <cellStyle name="Total 5 2 4 2 8 3" xfId="48301" xr:uid="{00000000-0005-0000-0000-0000B1BC0000}"/>
    <cellStyle name="Total 5 2 4 2 9" xfId="48302" xr:uid="{00000000-0005-0000-0000-0000B2BC0000}"/>
    <cellStyle name="Total 5 2 4 2 9 2" xfId="48303" xr:uid="{00000000-0005-0000-0000-0000B3BC0000}"/>
    <cellStyle name="Total 5 2 4 2 9 2 2" xfId="48304" xr:uid="{00000000-0005-0000-0000-0000B4BC0000}"/>
    <cellStyle name="Total 5 2 4 2 9 3" xfId="48305" xr:uid="{00000000-0005-0000-0000-0000B5BC0000}"/>
    <cellStyle name="Total 5 2 4 20" xfId="48306" xr:uid="{00000000-0005-0000-0000-0000B6BC0000}"/>
    <cellStyle name="Total 5 2 4 20 2" xfId="48307" xr:uid="{00000000-0005-0000-0000-0000B7BC0000}"/>
    <cellStyle name="Total 5 2 4 20 2 2" xfId="48308" xr:uid="{00000000-0005-0000-0000-0000B8BC0000}"/>
    <cellStyle name="Total 5 2 4 20 3" xfId="48309" xr:uid="{00000000-0005-0000-0000-0000B9BC0000}"/>
    <cellStyle name="Total 5 2 4 21" xfId="48310" xr:uid="{00000000-0005-0000-0000-0000BABC0000}"/>
    <cellStyle name="Total 5 2 4 21 2" xfId="48311" xr:uid="{00000000-0005-0000-0000-0000BBBC0000}"/>
    <cellStyle name="Total 5 2 4 21 2 2" xfId="48312" xr:uid="{00000000-0005-0000-0000-0000BCBC0000}"/>
    <cellStyle name="Total 5 2 4 21 3" xfId="48313" xr:uid="{00000000-0005-0000-0000-0000BDBC0000}"/>
    <cellStyle name="Total 5 2 4 22" xfId="48314" xr:uid="{00000000-0005-0000-0000-0000BEBC0000}"/>
    <cellStyle name="Total 5 2 4 22 2" xfId="48315" xr:uid="{00000000-0005-0000-0000-0000BFBC0000}"/>
    <cellStyle name="Total 5 2 4 23" xfId="48316" xr:uid="{00000000-0005-0000-0000-0000C0BC0000}"/>
    <cellStyle name="Total 5 2 4 24" xfId="48317" xr:uid="{00000000-0005-0000-0000-0000C1BC0000}"/>
    <cellStyle name="Total 5 2 4 3" xfId="48318" xr:uid="{00000000-0005-0000-0000-0000C2BC0000}"/>
    <cellStyle name="Total 5 2 4 3 2" xfId="48319" xr:uid="{00000000-0005-0000-0000-0000C3BC0000}"/>
    <cellStyle name="Total 5 2 4 3 2 2" xfId="48320" xr:uid="{00000000-0005-0000-0000-0000C4BC0000}"/>
    <cellStyle name="Total 5 2 4 3 3" xfId="48321" xr:uid="{00000000-0005-0000-0000-0000C5BC0000}"/>
    <cellStyle name="Total 5 2 4 3 4" xfId="48322" xr:uid="{00000000-0005-0000-0000-0000C6BC0000}"/>
    <cellStyle name="Total 5 2 4 4" xfId="48323" xr:uid="{00000000-0005-0000-0000-0000C7BC0000}"/>
    <cellStyle name="Total 5 2 4 4 2" xfId="48324" xr:uid="{00000000-0005-0000-0000-0000C8BC0000}"/>
    <cellStyle name="Total 5 2 4 4 2 2" xfId="48325" xr:uid="{00000000-0005-0000-0000-0000C9BC0000}"/>
    <cellStyle name="Total 5 2 4 4 3" xfId="48326" xr:uid="{00000000-0005-0000-0000-0000CABC0000}"/>
    <cellStyle name="Total 5 2 4 4 4" xfId="48327" xr:uid="{00000000-0005-0000-0000-0000CBBC0000}"/>
    <cellStyle name="Total 5 2 4 5" xfId="48328" xr:uid="{00000000-0005-0000-0000-0000CCBC0000}"/>
    <cellStyle name="Total 5 2 4 5 2" xfId="48329" xr:uid="{00000000-0005-0000-0000-0000CDBC0000}"/>
    <cellStyle name="Total 5 2 4 5 2 2" xfId="48330" xr:uid="{00000000-0005-0000-0000-0000CEBC0000}"/>
    <cellStyle name="Total 5 2 4 5 3" xfId="48331" xr:uid="{00000000-0005-0000-0000-0000CFBC0000}"/>
    <cellStyle name="Total 5 2 4 6" xfId="48332" xr:uid="{00000000-0005-0000-0000-0000D0BC0000}"/>
    <cellStyle name="Total 5 2 4 6 2" xfId="48333" xr:uid="{00000000-0005-0000-0000-0000D1BC0000}"/>
    <cellStyle name="Total 5 2 4 6 2 2" xfId="48334" xr:uid="{00000000-0005-0000-0000-0000D2BC0000}"/>
    <cellStyle name="Total 5 2 4 6 3" xfId="48335" xr:uid="{00000000-0005-0000-0000-0000D3BC0000}"/>
    <cellStyle name="Total 5 2 4 7" xfId="48336" xr:uid="{00000000-0005-0000-0000-0000D4BC0000}"/>
    <cellStyle name="Total 5 2 4 7 2" xfId="48337" xr:uid="{00000000-0005-0000-0000-0000D5BC0000}"/>
    <cellStyle name="Total 5 2 4 7 2 2" xfId="48338" xr:uid="{00000000-0005-0000-0000-0000D6BC0000}"/>
    <cellStyle name="Total 5 2 4 7 3" xfId="48339" xr:uid="{00000000-0005-0000-0000-0000D7BC0000}"/>
    <cellStyle name="Total 5 2 4 8" xfId="48340" xr:uid="{00000000-0005-0000-0000-0000D8BC0000}"/>
    <cellStyle name="Total 5 2 4 8 2" xfId="48341" xr:uid="{00000000-0005-0000-0000-0000D9BC0000}"/>
    <cellStyle name="Total 5 2 4 8 2 2" xfId="48342" xr:uid="{00000000-0005-0000-0000-0000DABC0000}"/>
    <cellStyle name="Total 5 2 4 8 3" xfId="48343" xr:uid="{00000000-0005-0000-0000-0000DBBC0000}"/>
    <cellStyle name="Total 5 2 4 9" xfId="48344" xr:uid="{00000000-0005-0000-0000-0000DCBC0000}"/>
    <cellStyle name="Total 5 2 4 9 2" xfId="48345" xr:uid="{00000000-0005-0000-0000-0000DDBC0000}"/>
    <cellStyle name="Total 5 2 4 9 2 2" xfId="48346" xr:uid="{00000000-0005-0000-0000-0000DEBC0000}"/>
    <cellStyle name="Total 5 2 4 9 3" xfId="48347" xr:uid="{00000000-0005-0000-0000-0000DFBC0000}"/>
    <cellStyle name="Total 5 2 5" xfId="48348" xr:uid="{00000000-0005-0000-0000-0000E0BC0000}"/>
    <cellStyle name="Total 5 2 5 10" xfId="48349" xr:uid="{00000000-0005-0000-0000-0000E1BC0000}"/>
    <cellStyle name="Total 5 2 5 10 2" xfId="48350" xr:uid="{00000000-0005-0000-0000-0000E2BC0000}"/>
    <cellStyle name="Total 5 2 5 10 2 2" xfId="48351" xr:uid="{00000000-0005-0000-0000-0000E3BC0000}"/>
    <cellStyle name="Total 5 2 5 10 3" xfId="48352" xr:uid="{00000000-0005-0000-0000-0000E4BC0000}"/>
    <cellStyle name="Total 5 2 5 11" xfId="48353" xr:uid="{00000000-0005-0000-0000-0000E5BC0000}"/>
    <cellStyle name="Total 5 2 5 11 2" xfId="48354" xr:uid="{00000000-0005-0000-0000-0000E6BC0000}"/>
    <cellStyle name="Total 5 2 5 11 2 2" xfId="48355" xr:uid="{00000000-0005-0000-0000-0000E7BC0000}"/>
    <cellStyle name="Total 5 2 5 11 3" xfId="48356" xr:uid="{00000000-0005-0000-0000-0000E8BC0000}"/>
    <cellStyle name="Total 5 2 5 12" xfId="48357" xr:uid="{00000000-0005-0000-0000-0000E9BC0000}"/>
    <cellStyle name="Total 5 2 5 12 2" xfId="48358" xr:uid="{00000000-0005-0000-0000-0000EABC0000}"/>
    <cellStyle name="Total 5 2 5 12 2 2" xfId="48359" xr:uid="{00000000-0005-0000-0000-0000EBBC0000}"/>
    <cellStyle name="Total 5 2 5 12 3" xfId="48360" xr:uid="{00000000-0005-0000-0000-0000ECBC0000}"/>
    <cellStyle name="Total 5 2 5 13" xfId="48361" xr:uid="{00000000-0005-0000-0000-0000EDBC0000}"/>
    <cellStyle name="Total 5 2 5 13 2" xfId="48362" xr:uid="{00000000-0005-0000-0000-0000EEBC0000}"/>
    <cellStyle name="Total 5 2 5 13 2 2" xfId="48363" xr:uid="{00000000-0005-0000-0000-0000EFBC0000}"/>
    <cellStyle name="Total 5 2 5 13 3" xfId="48364" xr:uid="{00000000-0005-0000-0000-0000F0BC0000}"/>
    <cellStyle name="Total 5 2 5 14" xfId="48365" xr:uid="{00000000-0005-0000-0000-0000F1BC0000}"/>
    <cellStyle name="Total 5 2 5 14 2" xfId="48366" xr:uid="{00000000-0005-0000-0000-0000F2BC0000}"/>
    <cellStyle name="Total 5 2 5 14 2 2" xfId="48367" xr:uid="{00000000-0005-0000-0000-0000F3BC0000}"/>
    <cellStyle name="Total 5 2 5 14 3" xfId="48368" xr:uid="{00000000-0005-0000-0000-0000F4BC0000}"/>
    <cellStyle name="Total 5 2 5 15" xfId="48369" xr:uid="{00000000-0005-0000-0000-0000F5BC0000}"/>
    <cellStyle name="Total 5 2 5 15 2" xfId="48370" xr:uid="{00000000-0005-0000-0000-0000F6BC0000}"/>
    <cellStyle name="Total 5 2 5 15 2 2" xfId="48371" xr:uid="{00000000-0005-0000-0000-0000F7BC0000}"/>
    <cellStyle name="Total 5 2 5 15 3" xfId="48372" xr:uid="{00000000-0005-0000-0000-0000F8BC0000}"/>
    <cellStyle name="Total 5 2 5 16" xfId="48373" xr:uid="{00000000-0005-0000-0000-0000F9BC0000}"/>
    <cellStyle name="Total 5 2 5 16 2" xfId="48374" xr:uid="{00000000-0005-0000-0000-0000FABC0000}"/>
    <cellStyle name="Total 5 2 5 16 2 2" xfId="48375" xr:uid="{00000000-0005-0000-0000-0000FBBC0000}"/>
    <cellStyle name="Total 5 2 5 16 3" xfId="48376" xr:uid="{00000000-0005-0000-0000-0000FCBC0000}"/>
    <cellStyle name="Total 5 2 5 17" xfId="48377" xr:uid="{00000000-0005-0000-0000-0000FDBC0000}"/>
    <cellStyle name="Total 5 2 5 17 2" xfId="48378" xr:uid="{00000000-0005-0000-0000-0000FEBC0000}"/>
    <cellStyle name="Total 5 2 5 17 2 2" xfId="48379" xr:uid="{00000000-0005-0000-0000-0000FFBC0000}"/>
    <cellStyle name="Total 5 2 5 17 3" xfId="48380" xr:uid="{00000000-0005-0000-0000-000000BD0000}"/>
    <cellStyle name="Total 5 2 5 18" xfId="48381" xr:uid="{00000000-0005-0000-0000-000001BD0000}"/>
    <cellStyle name="Total 5 2 5 18 2" xfId="48382" xr:uid="{00000000-0005-0000-0000-000002BD0000}"/>
    <cellStyle name="Total 5 2 5 18 2 2" xfId="48383" xr:uid="{00000000-0005-0000-0000-000003BD0000}"/>
    <cellStyle name="Total 5 2 5 18 3" xfId="48384" xr:uid="{00000000-0005-0000-0000-000004BD0000}"/>
    <cellStyle name="Total 5 2 5 19" xfId="48385" xr:uid="{00000000-0005-0000-0000-000005BD0000}"/>
    <cellStyle name="Total 5 2 5 19 2" xfId="48386" xr:uid="{00000000-0005-0000-0000-000006BD0000}"/>
    <cellStyle name="Total 5 2 5 19 2 2" xfId="48387" xr:uid="{00000000-0005-0000-0000-000007BD0000}"/>
    <cellStyle name="Total 5 2 5 19 3" xfId="48388" xr:uid="{00000000-0005-0000-0000-000008BD0000}"/>
    <cellStyle name="Total 5 2 5 2" xfId="48389" xr:uid="{00000000-0005-0000-0000-000009BD0000}"/>
    <cellStyle name="Total 5 2 5 2 2" xfId="48390" xr:uid="{00000000-0005-0000-0000-00000ABD0000}"/>
    <cellStyle name="Total 5 2 5 2 2 2" xfId="48391" xr:uid="{00000000-0005-0000-0000-00000BBD0000}"/>
    <cellStyle name="Total 5 2 5 2 3" xfId="48392" xr:uid="{00000000-0005-0000-0000-00000CBD0000}"/>
    <cellStyle name="Total 5 2 5 2 4" xfId="48393" xr:uid="{00000000-0005-0000-0000-00000DBD0000}"/>
    <cellStyle name="Total 5 2 5 20" xfId="48394" xr:uid="{00000000-0005-0000-0000-00000EBD0000}"/>
    <cellStyle name="Total 5 2 5 20 2" xfId="48395" xr:uid="{00000000-0005-0000-0000-00000FBD0000}"/>
    <cellStyle name="Total 5 2 5 20 2 2" xfId="48396" xr:uid="{00000000-0005-0000-0000-000010BD0000}"/>
    <cellStyle name="Total 5 2 5 20 3" xfId="48397" xr:uid="{00000000-0005-0000-0000-000011BD0000}"/>
    <cellStyle name="Total 5 2 5 21" xfId="48398" xr:uid="{00000000-0005-0000-0000-000012BD0000}"/>
    <cellStyle name="Total 5 2 5 21 2" xfId="48399" xr:uid="{00000000-0005-0000-0000-000013BD0000}"/>
    <cellStyle name="Total 5 2 5 22" xfId="48400" xr:uid="{00000000-0005-0000-0000-000014BD0000}"/>
    <cellStyle name="Total 5 2 5 23" xfId="48401" xr:uid="{00000000-0005-0000-0000-000015BD0000}"/>
    <cellStyle name="Total 5 2 5 3" xfId="48402" xr:uid="{00000000-0005-0000-0000-000016BD0000}"/>
    <cellStyle name="Total 5 2 5 3 2" xfId="48403" xr:uid="{00000000-0005-0000-0000-000017BD0000}"/>
    <cellStyle name="Total 5 2 5 3 2 2" xfId="48404" xr:uid="{00000000-0005-0000-0000-000018BD0000}"/>
    <cellStyle name="Total 5 2 5 3 3" xfId="48405" xr:uid="{00000000-0005-0000-0000-000019BD0000}"/>
    <cellStyle name="Total 5 2 5 4" xfId="48406" xr:uid="{00000000-0005-0000-0000-00001ABD0000}"/>
    <cellStyle name="Total 5 2 5 4 2" xfId="48407" xr:uid="{00000000-0005-0000-0000-00001BBD0000}"/>
    <cellStyle name="Total 5 2 5 4 2 2" xfId="48408" xr:uid="{00000000-0005-0000-0000-00001CBD0000}"/>
    <cellStyle name="Total 5 2 5 4 3" xfId="48409" xr:uid="{00000000-0005-0000-0000-00001DBD0000}"/>
    <cellStyle name="Total 5 2 5 5" xfId="48410" xr:uid="{00000000-0005-0000-0000-00001EBD0000}"/>
    <cellStyle name="Total 5 2 5 5 2" xfId="48411" xr:uid="{00000000-0005-0000-0000-00001FBD0000}"/>
    <cellStyle name="Total 5 2 5 5 2 2" xfId="48412" xr:uid="{00000000-0005-0000-0000-000020BD0000}"/>
    <cellStyle name="Total 5 2 5 5 3" xfId="48413" xr:uid="{00000000-0005-0000-0000-000021BD0000}"/>
    <cellStyle name="Total 5 2 5 6" xfId="48414" xr:uid="{00000000-0005-0000-0000-000022BD0000}"/>
    <cellStyle name="Total 5 2 5 6 2" xfId="48415" xr:uid="{00000000-0005-0000-0000-000023BD0000}"/>
    <cellStyle name="Total 5 2 5 6 2 2" xfId="48416" xr:uid="{00000000-0005-0000-0000-000024BD0000}"/>
    <cellStyle name="Total 5 2 5 6 3" xfId="48417" xr:uid="{00000000-0005-0000-0000-000025BD0000}"/>
    <cellStyle name="Total 5 2 5 7" xfId="48418" xr:uid="{00000000-0005-0000-0000-000026BD0000}"/>
    <cellStyle name="Total 5 2 5 7 2" xfId="48419" xr:uid="{00000000-0005-0000-0000-000027BD0000}"/>
    <cellStyle name="Total 5 2 5 7 2 2" xfId="48420" xr:uid="{00000000-0005-0000-0000-000028BD0000}"/>
    <cellStyle name="Total 5 2 5 7 3" xfId="48421" xr:uid="{00000000-0005-0000-0000-000029BD0000}"/>
    <cellStyle name="Total 5 2 5 8" xfId="48422" xr:uid="{00000000-0005-0000-0000-00002ABD0000}"/>
    <cellStyle name="Total 5 2 5 8 2" xfId="48423" xr:uid="{00000000-0005-0000-0000-00002BBD0000}"/>
    <cellStyle name="Total 5 2 5 8 2 2" xfId="48424" xr:uid="{00000000-0005-0000-0000-00002CBD0000}"/>
    <cellStyle name="Total 5 2 5 8 3" xfId="48425" xr:uid="{00000000-0005-0000-0000-00002DBD0000}"/>
    <cellStyle name="Total 5 2 5 9" xfId="48426" xr:uid="{00000000-0005-0000-0000-00002EBD0000}"/>
    <cellStyle name="Total 5 2 5 9 2" xfId="48427" xr:uid="{00000000-0005-0000-0000-00002FBD0000}"/>
    <cellStyle name="Total 5 2 5 9 2 2" xfId="48428" xr:uid="{00000000-0005-0000-0000-000030BD0000}"/>
    <cellStyle name="Total 5 2 5 9 3" xfId="48429" xr:uid="{00000000-0005-0000-0000-000031BD0000}"/>
    <cellStyle name="Total 5 2 6" xfId="48430" xr:uid="{00000000-0005-0000-0000-000032BD0000}"/>
    <cellStyle name="Total 5 2 6 2" xfId="48431" xr:uid="{00000000-0005-0000-0000-000033BD0000}"/>
    <cellStyle name="Total 5 2 6 2 2" xfId="48432" xr:uid="{00000000-0005-0000-0000-000034BD0000}"/>
    <cellStyle name="Total 5 2 6 3" xfId="48433" xr:uid="{00000000-0005-0000-0000-000035BD0000}"/>
    <cellStyle name="Total 5 2 6 4" xfId="48434" xr:uid="{00000000-0005-0000-0000-000036BD0000}"/>
    <cellStyle name="Total 5 2 7" xfId="48435" xr:uid="{00000000-0005-0000-0000-000037BD0000}"/>
    <cellStyle name="Total 5 2 7 2" xfId="48436" xr:uid="{00000000-0005-0000-0000-000038BD0000}"/>
    <cellStyle name="Total 5 2 7 2 2" xfId="48437" xr:uid="{00000000-0005-0000-0000-000039BD0000}"/>
    <cellStyle name="Total 5 2 7 3" xfId="48438" xr:uid="{00000000-0005-0000-0000-00003ABD0000}"/>
    <cellStyle name="Total 5 2 8" xfId="48439" xr:uid="{00000000-0005-0000-0000-00003BBD0000}"/>
    <cellStyle name="Total 5 2 8 2" xfId="48440" xr:uid="{00000000-0005-0000-0000-00003CBD0000}"/>
    <cellStyle name="Total 5 2 8 2 2" xfId="48441" xr:uid="{00000000-0005-0000-0000-00003DBD0000}"/>
    <cellStyle name="Total 5 2 8 3" xfId="48442" xr:uid="{00000000-0005-0000-0000-00003EBD0000}"/>
    <cellStyle name="Total 5 2 9" xfId="48443" xr:uid="{00000000-0005-0000-0000-00003FBD0000}"/>
    <cellStyle name="Total 5 2 9 2" xfId="48444" xr:uid="{00000000-0005-0000-0000-000040BD0000}"/>
    <cellStyle name="Total 5 2 9 2 2" xfId="48445" xr:uid="{00000000-0005-0000-0000-000041BD0000}"/>
    <cellStyle name="Total 5 2 9 3" xfId="48446" xr:uid="{00000000-0005-0000-0000-000042BD0000}"/>
    <cellStyle name="Total 5 20" xfId="48447" xr:uid="{00000000-0005-0000-0000-000043BD0000}"/>
    <cellStyle name="Total 5 20 2" xfId="48448" xr:uid="{00000000-0005-0000-0000-000044BD0000}"/>
    <cellStyle name="Total 5 20 2 2" xfId="48449" xr:uid="{00000000-0005-0000-0000-000045BD0000}"/>
    <cellStyle name="Total 5 20 3" xfId="48450" xr:uid="{00000000-0005-0000-0000-000046BD0000}"/>
    <cellStyle name="Total 5 21" xfId="48451" xr:uid="{00000000-0005-0000-0000-000047BD0000}"/>
    <cellStyle name="Total 5 21 2" xfId="48452" xr:uid="{00000000-0005-0000-0000-000048BD0000}"/>
    <cellStyle name="Total 5 21 2 2" xfId="48453" xr:uid="{00000000-0005-0000-0000-000049BD0000}"/>
    <cellStyle name="Total 5 21 3" xfId="48454" xr:uid="{00000000-0005-0000-0000-00004ABD0000}"/>
    <cellStyle name="Total 5 22" xfId="48455" xr:uid="{00000000-0005-0000-0000-00004BBD0000}"/>
    <cellStyle name="Total 5 22 2" xfId="48456" xr:uid="{00000000-0005-0000-0000-00004CBD0000}"/>
    <cellStyle name="Total 5 23" xfId="48457" xr:uid="{00000000-0005-0000-0000-00004DBD0000}"/>
    <cellStyle name="Total 5 24" xfId="48458" xr:uid="{00000000-0005-0000-0000-00004EBD0000}"/>
    <cellStyle name="Total 5 25" xfId="48459" xr:uid="{00000000-0005-0000-0000-00004FBD0000}"/>
    <cellStyle name="Total 5 26" xfId="48460" xr:uid="{00000000-0005-0000-0000-000050BD0000}"/>
    <cellStyle name="Total 5 27" xfId="48461" xr:uid="{00000000-0005-0000-0000-000051BD0000}"/>
    <cellStyle name="Total 5 3" xfId="48462" xr:uid="{00000000-0005-0000-0000-000052BD0000}"/>
    <cellStyle name="Total 5 3 10" xfId="48463" xr:uid="{00000000-0005-0000-0000-000053BD0000}"/>
    <cellStyle name="Total 5 3 10 2" xfId="48464" xr:uid="{00000000-0005-0000-0000-000054BD0000}"/>
    <cellStyle name="Total 5 3 10 2 2" xfId="48465" xr:uid="{00000000-0005-0000-0000-000055BD0000}"/>
    <cellStyle name="Total 5 3 10 3" xfId="48466" xr:uid="{00000000-0005-0000-0000-000056BD0000}"/>
    <cellStyle name="Total 5 3 11" xfId="48467" xr:uid="{00000000-0005-0000-0000-000057BD0000}"/>
    <cellStyle name="Total 5 3 11 2" xfId="48468" xr:uid="{00000000-0005-0000-0000-000058BD0000}"/>
    <cellStyle name="Total 5 3 11 2 2" xfId="48469" xr:uid="{00000000-0005-0000-0000-000059BD0000}"/>
    <cellStyle name="Total 5 3 11 3" xfId="48470" xr:uid="{00000000-0005-0000-0000-00005ABD0000}"/>
    <cellStyle name="Total 5 3 12" xfId="48471" xr:uid="{00000000-0005-0000-0000-00005BBD0000}"/>
    <cellStyle name="Total 5 3 12 2" xfId="48472" xr:uid="{00000000-0005-0000-0000-00005CBD0000}"/>
    <cellStyle name="Total 5 3 12 2 2" xfId="48473" xr:uid="{00000000-0005-0000-0000-00005DBD0000}"/>
    <cellStyle name="Total 5 3 12 3" xfId="48474" xr:uid="{00000000-0005-0000-0000-00005EBD0000}"/>
    <cellStyle name="Total 5 3 13" xfId="48475" xr:uid="{00000000-0005-0000-0000-00005FBD0000}"/>
    <cellStyle name="Total 5 3 13 2" xfId="48476" xr:uid="{00000000-0005-0000-0000-000060BD0000}"/>
    <cellStyle name="Total 5 3 13 2 2" xfId="48477" xr:uid="{00000000-0005-0000-0000-000061BD0000}"/>
    <cellStyle name="Total 5 3 13 3" xfId="48478" xr:uid="{00000000-0005-0000-0000-000062BD0000}"/>
    <cellStyle name="Total 5 3 14" xfId="48479" xr:uid="{00000000-0005-0000-0000-000063BD0000}"/>
    <cellStyle name="Total 5 3 14 2" xfId="48480" xr:uid="{00000000-0005-0000-0000-000064BD0000}"/>
    <cellStyle name="Total 5 3 14 2 2" xfId="48481" xr:uid="{00000000-0005-0000-0000-000065BD0000}"/>
    <cellStyle name="Total 5 3 14 3" xfId="48482" xr:uid="{00000000-0005-0000-0000-000066BD0000}"/>
    <cellStyle name="Total 5 3 15" xfId="48483" xr:uid="{00000000-0005-0000-0000-000067BD0000}"/>
    <cellStyle name="Total 5 3 15 2" xfId="48484" xr:uid="{00000000-0005-0000-0000-000068BD0000}"/>
    <cellStyle name="Total 5 3 15 2 2" xfId="48485" xr:uid="{00000000-0005-0000-0000-000069BD0000}"/>
    <cellStyle name="Total 5 3 15 3" xfId="48486" xr:uid="{00000000-0005-0000-0000-00006ABD0000}"/>
    <cellStyle name="Total 5 3 16" xfId="48487" xr:uid="{00000000-0005-0000-0000-00006BBD0000}"/>
    <cellStyle name="Total 5 3 16 2" xfId="48488" xr:uid="{00000000-0005-0000-0000-00006CBD0000}"/>
    <cellStyle name="Total 5 3 16 2 2" xfId="48489" xr:uid="{00000000-0005-0000-0000-00006DBD0000}"/>
    <cellStyle name="Total 5 3 16 3" xfId="48490" xr:uid="{00000000-0005-0000-0000-00006EBD0000}"/>
    <cellStyle name="Total 5 3 17" xfId="48491" xr:uid="{00000000-0005-0000-0000-00006FBD0000}"/>
    <cellStyle name="Total 5 3 17 2" xfId="48492" xr:uid="{00000000-0005-0000-0000-000070BD0000}"/>
    <cellStyle name="Total 5 3 17 2 2" xfId="48493" xr:uid="{00000000-0005-0000-0000-000071BD0000}"/>
    <cellStyle name="Total 5 3 17 3" xfId="48494" xr:uid="{00000000-0005-0000-0000-000072BD0000}"/>
    <cellStyle name="Total 5 3 18" xfId="48495" xr:uid="{00000000-0005-0000-0000-000073BD0000}"/>
    <cellStyle name="Total 5 3 18 2" xfId="48496" xr:uid="{00000000-0005-0000-0000-000074BD0000}"/>
    <cellStyle name="Total 5 3 19" xfId="48497" xr:uid="{00000000-0005-0000-0000-000075BD0000}"/>
    <cellStyle name="Total 5 3 2" xfId="48498" xr:uid="{00000000-0005-0000-0000-000076BD0000}"/>
    <cellStyle name="Total 5 3 2 10" xfId="48499" xr:uid="{00000000-0005-0000-0000-000077BD0000}"/>
    <cellStyle name="Total 5 3 2 10 2" xfId="48500" xr:uid="{00000000-0005-0000-0000-000078BD0000}"/>
    <cellStyle name="Total 5 3 2 10 2 2" xfId="48501" xr:uid="{00000000-0005-0000-0000-000079BD0000}"/>
    <cellStyle name="Total 5 3 2 10 3" xfId="48502" xr:uid="{00000000-0005-0000-0000-00007ABD0000}"/>
    <cellStyle name="Total 5 3 2 11" xfId="48503" xr:uid="{00000000-0005-0000-0000-00007BBD0000}"/>
    <cellStyle name="Total 5 3 2 11 2" xfId="48504" xr:uid="{00000000-0005-0000-0000-00007CBD0000}"/>
    <cellStyle name="Total 5 3 2 11 2 2" xfId="48505" xr:uid="{00000000-0005-0000-0000-00007DBD0000}"/>
    <cellStyle name="Total 5 3 2 11 3" xfId="48506" xr:uid="{00000000-0005-0000-0000-00007EBD0000}"/>
    <cellStyle name="Total 5 3 2 12" xfId="48507" xr:uid="{00000000-0005-0000-0000-00007FBD0000}"/>
    <cellStyle name="Total 5 3 2 12 2" xfId="48508" xr:uid="{00000000-0005-0000-0000-000080BD0000}"/>
    <cellStyle name="Total 5 3 2 12 2 2" xfId="48509" xr:uid="{00000000-0005-0000-0000-000081BD0000}"/>
    <cellStyle name="Total 5 3 2 12 3" xfId="48510" xr:uid="{00000000-0005-0000-0000-000082BD0000}"/>
    <cellStyle name="Total 5 3 2 13" xfId="48511" xr:uid="{00000000-0005-0000-0000-000083BD0000}"/>
    <cellStyle name="Total 5 3 2 13 2" xfId="48512" xr:uid="{00000000-0005-0000-0000-000084BD0000}"/>
    <cellStyle name="Total 5 3 2 13 2 2" xfId="48513" xr:uid="{00000000-0005-0000-0000-000085BD0000}"/>
    <cellStyle name="Total 5 3 2 13 3" xfId="48514" xr:uid="{00000000-0005-0000-0000-000086BD0000}"/>
    <cellStyle name="Total 5 3 2 14" xfId="48515" xr:uid="{00000000-0005-0000-0000-000087BD0000}"/>
    <cellStyle name="Total 5 3 2 14 2" xfId="48516" xr:uid="{00000000-0005-0000-0000-000088BD0000}"/>
    <cellStyle name="Total 5 3 2 14 2 2" xfId="48517" xr:uid="{00000000-0005-0000-0000-000089BD0000}"/>
    <cellStyle name="Total 5 3 2 14 3" xfId="48518" xr:uid="{00000000-0005-0000-0000-00008ABD0000}"/>
    <cellStyle name="Total 5 3 2 15" xfId="48519" xr:uid="{00000000-0005-0000-0000-00008BBD0000}"/>
    <cellStyle name="Total 5 3 2 15 2" xfId="48520" xr:uid="{00000000-0005-0000-0000-00008CBD0000}"/>
    <cellStyle name="Total 5 3 2 15 2 2" xfId="48521" xr:uid="{00000000-0005-0000-0000-00008DBD0000}"/>
    <cellStyle name="Total 5 3 2 15 3" xfId="48522" xr:uid="{00000000-0005-0000-0000-00008EBD0000}"/>
    <cellStyle name="Total 5 3 2 16" xfId="48523" xr:uid="{00000000-0005-0000-0000-00008FBD0000}"/>
    <cellStyle name="Total 5 3 2 16 2" xfId="48524" xr:uid="{00000000-0005-0000-0000-000090BD0000}"/>
    <cellStyle name="Total 5 3 2 16 2 2" xfId="48525" xr:uid="{00000000-0005-0000-0000-000091BD0000}"/>
    <cellStyle name="Total 5 3 2 16 3" xfId="48526" xr:uid="{00000000-0005-0000-0000-000092BD0000}"/>
    <cellStyle name="Total 5 3 2 17" xfId="48527" xr:uid="{00000000-0005-0000-0000-000093BD0000}"/>
    <cellStyle name="Total 5 3 2 17 2" xfId="48528" xr:uid="{00000000-0005-0000-0000-000094BD0000}"/>
    <cellStyle name="Total 5 3 2 17 2 2" xfId="48529" xr:uid="{00000000-0005-0000-0000-000095BD0000}"/>
    <cellStyle name="Total 5 3 2 17 3" xfId="48530" xr:uid="{00000000-0005-0000-0000-000096BD0000}"/>
    <cellStyle name="Total 5 3 2 18" xfId="48531" xr:uid="{00000000-0005-0000-0000-000097BD0000}"/>
    <cellStyle name="Total 5 3 2 18 2" xfId="48532" xr:uid="{00000000-0005-0000-0000-000098BD0000}"/>
    <cellStyle name="Total 5 3 2 18 2 2" xfId="48533" xr:uid="{00000000-0005-0000-0000-000099BD0000}"/>
    <cellStyle name="Total 5 3 2 18 3" xfId="48534" xr:uid="{00000000-0005-0000-0000-00009ABD0000}"/>
    <cellStyle name="Total 5 3 2 19" xfId="48535" xr:uid="{00000000-0005-0000-0000-00009BBD0000}"/>
    <cellStyle name="Total 5 3 2 19 2" xfId="48536" xr:uid="{00000000-0005-0000-0000-00009CBD0000}"/>
    <cellStyle name="Total 5 3 2 19 2 2" xfId="48537" xr:uid="{00000000-0005-0000-0000-00009DBD0000}"/>
    <cellStyle name="Total 5 3 2 19 3" xfId="48538" xr:uid="{00000000-0005-0000-0000-00009EBD0000}"/>
    <cellStyle name="Total 5 3 2 2" xfId="48539" xr:uid="{00000000-0005-0000-0000-00009FBD0000}"/>
    <cellStyle name="Total 5 3 2 2 2" xfId="48540" xr:uid="{00000000-0005-0000-0000-0000A0BD0000}"/>
    <cellStyle name="Total 5 3 2 2 2 2" xfId="48541" xr:uid="{00000000-0005-0000-0000-0000A1BD0000}"/>
    <cellStyle name="Total 5 3 2 2 2 2 2" xfId="48542" xr:uid="{00000000-0005-0000-0000-0000A2BD0000}"/>
    <cellStyle name="Total 5 3 2 2 2 3" xfId="48543" xr:uid="{00000000-0005-0000-0000-0000A3BD0000}"/>
    <cellStyle name="Total 5 3 2 2 2 4" xfId="48544" xr:uid="{00000000-0005-0000-0000-0000A4BD0000}"/>
    <cellStyle name="Total 5 3 2 2 3" xfId="48545" xr:uid="{00000000-0005-0000-0000-0000A5BD0000}"/>
    <cellStyle name="Total 5 3 2 2 3 2" xfId="48546" xr:uid="{00000000-0005-0000-0000-0000A6BD0000}"/>
    <cellStyle name="Total 5 3 2 2 4" xfId="48547" xr:uid="{00000000-0005-0000-0000-0000A7BD0000}"/>
    <cellStyle name="Total 5 3 2 2 5" xfId="48548" xr:uid="{00000000-0005-0000-0000-0000A8BD0000}"/>
    <cellStyle name="Total 5 3 2 20" xfId="48549" xr:uid="{00000000-0005-0000-0000-0000A9BD0000}"/>
    <cellStyle name="Total 5 3 2 20 2" xfId="48550" xr:uid="{00000000-0005-0000-0000-0000AABD0000}"/>
    <cellStyle name="Total 5 3 2 20 2 2" xfId="48551" xr:uid="{00000000-0005-0000-0000-0000ABBD0000}"/>
    <cellStyle name="Total 5 3 2 20 3" xfId="48552" xr:uid="{00000000-0005-0000-0000-0000ACBD0000}"/>
    <cellStyle name="Total 5 3 2 21" xfId="48553" xr:uid="{00000000-0005-0000-0000-0000ADBD0000}"/>
    <cellStyle name="Total 5 3 2 21 2" xfId="48554" xr:uid="{00000000-0005-0000-0000-0000AEBD0000}"/>
    <cellStyle name="Total 5 3 2 22" xfId="48555" xr:uid="{00000000-0005-0000-0000-0000AFBD0000}"/>
    <cellStyle name="Total 5 3 2 23" xfId="48556" xr:uid="{00000000-0005-0000-0000-0000B0BD0000}"/>
    <cellStyle name="Total 5 3 2 3" xfId="48557" xr:uid="{00000000-0005-0000-0000-0000B1BD0000}"/>
    <cellStyle name="Total 5 3 2 3 2" xfId="48558" xr:uid="{00000000-0005-0000-0000-0000B2BD0000}"/>
    <cellStyle name="Total 5 3 2 3 2 2" xfId="48559" xr:uid="{00000000-0005-0000-0000-0000B3BD0000}"/>
    <cellStyle name="Total 5 3 2 3 2 3" xfId="48560" xr:uid="{00000000-0005-0000-0000-0000B4BD0000}"/>
    <cellStyle name="Total 5 3 2 3 3" xfId="48561" xr:uid="{00000000-0005-0000-0000-0000B5BD0000}"/>
    <cellStyle name="Total 5 3 2 3 3 2" xfId="48562" xr:uid="{00000000-0005-0000-0000-0000B6BD0000}"/>
    <cellStyle name="Total 5 3 2 3 4" xfId="48563" xr:uid="{00000000-0005-0000-0000-0000B7BD0000}"/>
    <cellStyle name="Total 5 3 2 4" xfId="48564" xr:uid="{00000000-0005-0000-0000-0000B8BD0000}"/>
    <cellStyle name="Total 5 3 2 4 2" xfId="48565" xr:uid="{00000000-0005-0000-0000-0000B9BD0000}"/>
    <cellStyle name="Total 5 3 2 4 2 2" xfId="48566" xr:uid="{00000000-0005-0000-0000-0000BABD0000}"/>
    <cellStyle name="Total 5 3 2 4 3" xfId="48567" xr:uid="{00000000-0005-0000-0000-0000BBBD0000}"/>
    <cellStyle name="Total 5 3 2 4 4" xfId="48568" xr:uid="{00000000-0005-0000-0000-0000BCBD0000}"/>
    <cellStyle name="Total 5 3 2 5" xfId="48569" xr:uid="{00000000-0005-0000-0000-0000BDBD0000}"/>
    <cellStyle name="Total 5 3 2 5 2" xfId="48570" xr:uid="{00000000-0005-0000-0000-0000BEBD0000}"/>
    <cellStyle name="Total 5 3 2 5 2 2" xfId="48571" xr:uid="{00000000-0005-0000-0000-0000BFBD0000}"/>
    <cellStyle name="Total 5 3 2 5 3" xfId="48572" xr:uid="{00000000-0005-0000-0000-0000C0BD0000}"/>
    <cellStyle name="Total 5 3 2 5 4" xfId="48573" xr:uid="{00000000-0005-0000-0000-0000C1BD0000}"/>
    <cellStyle name="Total 5 3 2 6" xfId="48574" xr:uid="{00000000-0005-0000-0000-0000C2BD0000}"/>
    <cellStyle name="Total 5 3 2 6 2" xfId="48575" xr:uid="{00000000-0005-0000-0000-0000C3BD0000}"/>
    <cellStyle name="Total 5 3 2 6 2 2" xfId="48576" xr:uid="{00000000-0005-0000-0000-0000C4BD0000}"/>
    <cellStyle name="Total 5 3 2 6 3" xfId="48577" xr:uid="{00000000-0005-0000-0000-0000C5BD0000}"/>
    <cellStyle name="Total 5 3 2 7" xfId="48578" xr:uid="{00000000-0005-0000-0000-0000C6BD0000}"/>
    <cellStyle name="Total 5 3 2 7 2" xfId="48579" xr:uid="{00000000-0005-0000-0000-0000C7BD0000}"/>
    <cellStyle name="Total 5 3 2 7 2 2" xfId="48580" xr:uid="{00000000-0005-0000-0000-0000C8BD0000}"/>
    <cellStyle name="Total 5 3 2 7 3" xfId="48581" xr:uid="{00000000-0005-0000-0000-0000C9BD0000}"/>
    <cellStyle name="Total 5 3 2 8" xfId="48582" xr:uid="{00000000-0005-0000-0000-0000CABD0000}"/>
    <cellStyle name="Total 5 3 2 8 2" xfId="48583" xr:uid="{00000000-0005-0000-0000-0000CBBD0000}"/>
    <cellStyle name="Total 5 3 2 8 2 2" xfId="48584" xr:uid="{00000000-0005-0000-0000-0000CCBD0000}"/>
    <cellStyle name="Total 5 3 2 8 3" xfId="48585" xr:uid="{00000000-0005-0000-0000-0000CDBD0000}"/>
    <cellStyle name="Total 5 3 2 9" xfId="48586" xr:uid="{00000000-0005-0000-0000-0000CEBD0000}"/>
    <cellStyle name="Total 5 3 2 9 2" xfId="48587" xr:uid="{00000000-0005-0000-0000-0000CFBD0000}"/>
    <cellStyle name="Total 5 3 2 9 2 2" xfId="48588" xr:uid="{00000000-0005-0000-0000-0000D0BD0000}"/>
    <cellStyle name="Total 5 3 2 9 3" xfId="48589" xr:uid="{00000000-0005-0000-0000-0000D1BD0000}"/>
    <cellStyle name="Total 5 3 20" xfId="48590" xr:uid="{00000000-0005-0000-0000-0000D2BD0000}"/>
    <cellStyle name="Total 5 3 3" xfId="48591" xr:uid="{00000000-0005-0000-0000-0000D3BD0000}"/>
    <cellStyle name="Total 5 3 3 2" xfId="48592" xr:uid="{00000000-0005-0000-0000-0000D4BD0000}"/>
    <cellStyle name="Total 5 3 3 2 2" xfId="48593" xr:uid="{00000000-0005-0000-0000-0000D5BD0000}"/>
    <cellStyle name="Total 5 3 3 2 2 2" xfId="48594" xr:uid="{00000000-0005-0000-0000-0000D6BD0000}"/>
    <cellStyle name="Total 5 3 3 2 3" xfId="48595" xr:uid="{00000000-0005-0000-0000-0000D7BD0000}"/>
    <cellStyle name="Total 5 3 3 2 4" xfId="48596" xr:uid="{00000000-0005-0000-0000-0000D8BD0000}"/>
    <cellStyle name="Total 5 3 3 3" xfId="48597" xr:uid="{00000000-0005-0000-0000-0000D9BD0000}"/>
    <cellStyle name="Total 5 3 3 3 2" xfId="48598" xr:uid="{00000000-0005-0000-0000-0000DABD0000}"/>
    <cellStyle name="Total 5 3 3 4" xfId="48599" xr:uid="{00000000-0005-0000-0000-0000DBBD0000}"/>
    <cellStyle name="Total 5 3 3 5" xfId="48600" xr:uid="{00000000-0005-0000-0000-0000DCBD0000}"/>
    <cellStyle name="Total 5 3 4" xfId="48601" xr:uid="{00000000-0005-0000-0000-0000DDBD0000}"/>
    <cellStyle name="Total 5 3 4 2" xfId="48602" xr:uid="{00000000-0005-0000-0000-0000DEBD0000}"/>
    <cellStyle name="Total 5 3 4 2 2" xfId="48603" xr:uid="{00000000-0005-0000-0000-0000DFBD0000}"/>
    <cellStyle name="Total 5 3 4 2 3" xfId="48604" xr:uid="{00000000-0005-0000-0000-0000E0BD0000}"/>
    <cellStyle name="Total 5 3 4 3" xfId="48605" xr:uid="{00000000-0005-0000-0000-0000E1BD0000}"/>
    <cellStyle name="Total 5 3 4 3 2" xfId="48606" xr:uid="{00000000-0005-0000-0000-0000E2BD0000}"/>
    <cellStyle name="Total 5 3 4 4" xfId="48607" xr:uid="{00000000-0005-0000-0000-0000E3BD0000}"/>
    <cellStyle name="Total 5 3 5" xfId="48608" xr:uid="{00000000-0005-0000-0000-0000E4BD0000}"/>
    <cellStyle name="Total 5 3 5 2" xfId="48609" xr:uid="{00000000-0005-0000-0000-0000E5BD0000}"/>
    <cellStyle name="Total 5 3 5 2 2" xfId="48610" xr:uid="{00000000-0005-0000-0000-0000E6BD0000}"/>
    <cellStyle name="Total 5 3 5 2 3" xfId="48611" xr:uid="{00000000-0005-0000-0000-0000E7BD0000}"/>
    <cellStyle name="Total 5 3 5 3" xfId="48612" xr:uid="{00000000-0005-0000-0000-0000E8BD0000}"/>
    <cellStyle name="Total 5 3 5 4" xfId="48613" xr:uid="{00000000-0005-0000-0000-0000E9BD0000}"/>
    <cellStyle name="Total 5 3 6" xfId="48614" xr:uid="{00000000-0005-0000-0000-0000EABD0000}"/>
    <cellStyle name="Total 5 3 6 2" xfId="48615" xr:uid="{00000000-0005-0000-0000-0000EBBD0000}"/>
    <cellStyle name="Total 5 3 6 2 2" xfId="48616" xr:uid="{00000000-0005-0000-0000-0000ECBD0000}"/>
    <cellStyle name="Total 5 3 6 3" xfId="48617" xr:uid="{00000000-0005-0000-0000-0000EDBD0000}"/>
    <cellStyle name="Total 5 3 6 4" xfId="48618" xr:uid="{00000000-0005-0000-0000-0000EEBD0000}"/>
    <cellStyle name="Total 5 3 7" xfId="48619" xr:uid="{00000000-0005-0000-0000-0000EFBD0000}"/>
    <cellStyle name="Total 5 3 7 2" xfId="48620" xr:uid="{00000000-0005-0000-0000-0000F0BD0000}"/>
    <cellStyle name="Total 5 3 7 2 2" xfId="48621" xr:uid="{00000000-0005-0000-0000-0000F1BD0000}"/>
    <cellStyle name="Total 5 3 7 3" xfId="48622" xr:uid="{00000000-0005-0000-0000-0000F2BD0000}"/>
    <cellStyle name="Total 5 3 8" xfId="48623" xr:uid="{00000000-0005-0000-0000-0000F3BD0000}"/>
    <cellStyle name="Total 5 3 8 2" xfId="48624" xr:uid="{00000000-0005-0000-0000-0000F4BD0000}"/>
    <cellStyle name="Total 5 3 8 2 2" xfId="48625" xr:uid="{00000000-0005-0000-0000-0000F5BD0000}"/>
    <cellStyle name="Total 5 3 8 3" xfId="48626" xr:uid="{00000000-0005-0000-0000-0000F6BD0000}"/>
    <cellStyle name="Total 5 3 9" xfId="48627" xr:uid="{00000000-0005-0000-0000-0000F7BD0000}"/>
    <cellStyle name="Total 5 3 9 2" xfId="48628" xr:uid="{00000000-0005-0000-0000-0000F8BD0000}"/>
    <cellStyle name="Total 5 3 9 2 2" xfId="48629" xr:uid="{00000000-0005-0000-0000-0000F9BD0000}"/>
    <cellStyle name="Total 5 3 9 3" xfId="48630" xr:uid="{00000000-0005-0000-0000-0000FABD0000}"/>
    <cellStyle name="Total 5 4" xfId="48631" xr:uid="{00000000-0005-0000-0000-0000FBBD0000}"/>
    <cellStyle name="Total 5 4 10" xfId="48632" xr:uid="{00000000-0005-0000-0000-0000FCBD0000}"/>
    <cellStyle name="Total 5 4 10 2" xfId="48633" xr:uid="{00000000-0005-0000-0000-0000FDBD0000}"/>
    <cellStyle name="Total 5 4 10 2 2" xfId="48634" xr:uid="{00000000-0005-0000-0000-0000FEBD0000}"/>
    <cellStyle name="Total 5 4 10 3" xfId="48635" xr:uid="{00000000-0005-0000-0000-0000FFBD0000}"/>
    <cellStyle name="Total 5 4 11" xfId="48636" xr:uid="{00000000-0005-0000-0000-000000BE0000}"/>
    <cellStyle name="Total 5 4 11 2" xfId="48637" xr:uid="{00000000-0005-0000-0000-000001BE0000}"/>
    <cellStyle name="Total 5 4 11 2 2" xfId="48638" xr:uid="{00000000-0005-0000-0000-000002BE0000}"/>
    <cellStyle name="Total 5 4 11 3" xfId="48639" xr:uid="{00000000-0005-0000-0000-000003BE0000}"/>
    <cellStyle name="Total 5 4 12" xfId="48640" xr:uid="{00000000-0005-0000-0000-000004BE0000}"/>
    <cellStyle name="Total 5 4 12 2" xfId="48641" xr:uid="{00000000-0005-0000-0000-000005BE0000}"/>
    <cellStyle name="Total 5 4 12 2 2" xfId="48642" xr:uid="{00000000-0005-0000-0000-000006BE0000}"/>
    <cellStyle name="Total 5 4 12 3" xfId="48643" xr:uid="{00000000-0005-0000-0000-000007BE0000}"/>
    <cellStyle name="Total 5 4 13" xfId="48644" xr:uid="{00000000-0005-0000-0000-000008BE0000}"/>
    <cellStyle name="Total 5 4 13 2" xfId="48645" xr:uid="{00000000-0005-0000-0000-000009BE0000}"/>
    <cellStyle name="Total 5 4 13 2 2" xfId="48646" xr:uid="{00000000-0005-0000-0000-00000ABE0000}"/>
    <cellStyle name="Total 5 4 13 3" xfId="48647" xr:uid="{00000000-0005-0000-0000-00000BBE0000}"/>
    <cellStyle name="Total 5 4 14" xfId="48648" xr:uid="{00000000-0005-0000-0000-00000CBE0000}"/>
    <cellStyle name="Total 5 4 14 2" xfId="48649" xr:uid="{00000000-0005-0000-0000-00000DBE0000}"/>
    <cellStyle name="Total 5 4 14 2 2" xfId="48650" xr:uid="{00000000-0005-0000-0000-00000EBE0000}"/>
    <cellStyle name="Total 5 4 14 3" xfId="48651" xr:uid="{00000000-0005-0000-0000-00000FBE0000}"/>
    <cellStyle name="Total 5 4 15" xfId="48652" xr:uid="{00000000-0005-0000-0000-000010BE0000}"/>
    <cellStyle name="Total 5 4 15 2" xfId="48653" xr:uid="{00000000-0005-0000-0000-000011BE0000}"/>
    <cellStyle name="Total 5 4 15 2 2" xfId="48654" xr:uid="{00000000-0005-0000-0000-000012BE0000}"/>
    <cellStyle name="Total 5 4 15 3" xfId="48655" xr:uid="{00000000-0005-0000-0000-000013BE0000}"/>
    <cellStyle name="Total 5 4 16" xfId="48656" xr:uid="{00000000-0005-0000-0000-000014BE0000}"/>
    <cellStyle name="Total 5 4 16 2" xfId="48657" xr:uid="{00000000-0005-0000-0000-000015BE0000}"/>
    <cellStyle name="Total 5 4 16 2 2" xfId="48658" xr:uid="{00000000-0005-0000-0000-000016BE0000}"/>
    <cellStyle name="Total 5 4 16 3" xfId="48659" xr:uid="{00000000-0005-0000-0000-000017BE0000}"/>
    <cellStyle name="Total 5 4 17" xfId="48660" xr:uid="{00000000-0005-0000-0000-000018BE0000}"/>
    <cellStyle name="Total 5 4 17 2" xfId="48661" xr:uid="{00000000-0005-0000-0000-000019BE0000}"/>
    <cellStyle name="Total 5 4 17 2 2" xfId="48662" xr:uid="{00000000-0005-0000-0000-00001ABE0000}"/>
    <cellStyle name="Total 5 4 17 3" xfId="48663" xr:uid="{00000000-0005-0000-0000-00001BBE0000}"/>
    <cellStyle name="Total 5 4 18" xfId="48664" xr:uid="{00000000-0005-0000-0000-00001CBE0000}"/>
    <cellStyle name="Total 5 4 18 2" xfId="48665" xr:uid="{00000000-0005-0000-0000-00001DBE0000}"/>
    <cellStyle name="Total 5 4 19" xfId="48666" xr:uid="{00000000-0005-0000-0000-00001EBE0000}"/>
    <cellStyle name="Total 5 4 2" xfId="48667" xr:uid="{00000000-0005-0000-0000-00001FBE0000}"/>
    <cellStyle name="Total 5 4 2 10" xfId="48668" xr:uid="{00000000-0005-0000-0000-000020BE0000}"/>
    <cellStyle name="Total 5 4 2 10 2" xfId="48669" xr:uid="{00000000-0005-0000-0000-000021BE0000}"/>
    <cellStyle name="Total 5 4 2 10 2 2" xfId="48670" xr:uid="{00000000-0005-0000-0000-000022BE0000}"/>
    <cellStyle name="Total 5 4 2 10 3" xfId="48671" xr:uid="{00000000-0005-0000-0000-000023BE0000}"/>
    <cellStyle name="Total 5 4 2 11" xfId="48672" xr:uid="{00000000-0005-0000-0000-000024BE0000}"/>
    <cellStyle name="Total 5 4 2 11 2" xfId="48673" xr:uid="{00000000-0005-0000-0000-000025BE0000}"/>
    <cellStyle name="Total 5 4 2 11 2 2" xfId="48674" xr:uid="{00000000-0005-0000-0000-000026BE0000}"/>
    <cellStyle name="Total 5 4 2 11 3" xfId="48675" xr:uid="{00000000-0005-0000-0000-000027BE0000}"/>
    <cellStyle name="Total 5 4 2 12" xfId="48676" xr:uid="{00000000-0005-0000-0000-000028BE0000}"/>
    <cellStyle name="Total 5 4 2 12 2" xfId="48677" xr:uid="{00000000-0005-0000-0000-000029BE0000}"/>
    <cellStyle name="Total 5 4 2 12 2 2" xfId="48678" xr:uid="{00000000-0005-0000-0000-00002ABE0000}"/>
    <cellStyle name="Total 5 4 2 12 3" xfId="48679" xr:uid="{00000000-0005-0000-0000-00002BBE0000}"/>
    <cellStyle name="Total 5 4 2 13" xfId="48680" xr:uid="{00000000-0005-0000-0000-00002CBE0000}"/>
    <cellStyle name="Total 5 4 2 13 2" xfId="48681" xr:uid="{00000000-0005-0000-0000-00002DBE0000}"/>
    <cellStyle name="Total 5 4 2 13 2 2" xfId="48682" xr:uid="{00000000-0005-0000-0000-00002EBE0000}"/>
    <cellStyle name="Total 5 4 2 13 3" xfId="48683" xr:uid="{00000000-0005-0000-0000-00002FBE0000}"/>
    <cellStyle name="Total 5 4 2 14" xfId="48684" xr:uid="{00000000-0005-0000-0000-000030BE0000}"/>
    <cellStyle name="Total 5 4 2 14 2" xfId="48685" xr:uid="{00000000-0005-0000-0000-000031BE0000}"/>
    <cellStyle name="Total 5 4 2 14 2 2" xfId="48686" xr:uid="{00000000-0005-0000-0000-000032BE0000}"/>
    <cellStyle name="Total 5 4 2 14 3" xfId="48687" xr:uid="{00000000-0005-0000-0000-000033BE0000}"/>
    <cellStyle name="Total 5 4 2 15" xfId="48688" xr:uid="{00000000-0005-0000-0000-000034BE0000}"/>
    <cellStyle name="Total 5 4 2 15 2" xfId="48689" xr:uid="{00000000-0005-0000-0000-000035BE0000}"/>
    <cellStyle name="Total 5 4 2 15 2 2" xfId="48690" xr:uid="{00000000-0005-0000-0000-000036BE0000}"/>
    <cellStyle name="Total 5 4 2 15 3" xfId="48691" xr:uid="{00000000-0005-0000-0000-000037BE0000}"/>
    <cellStyle name="Total 5 4 2 16" xfId="48692" xr:uid="{00000000-0005-0000-0000-000038BE0000}"/>
    <cellStyle name="Total 5 4 2 16 2" xfId="48693" xr:uid="{00000000-0005-0000-0000-000039BE0000}"/>
    <cellStyle name="Total 5 4 2 16 2 2" xfId="48694" xr:uid="{00000000-0005-0000-0000-00003ABE0000}"/>
    <cellStyle name="Total 5 4 2 16 3" xfId="48695" xr:uid="{00000000-0005-0000-0000-00003BBE0000}"/>
    <cellStyle name="Total 5 4 2 17" xfId="48696" xr:uid="{00000000-0005-0000-0000-00003CBE0000}"/>
    <cellStyle name="Total 5 4 2 17 2" xfId="48697" xr:uid="{00000000-0005-0000-0000-00003DBE0000}"/>
    <cellStyle name="Total 5 4 2 17 2 2" xfId="48698" xr:uid="{00000000-0005-0000-0000-00003EBE0000}"/>
    <cellStyle name="Total 5 4 2 17 3" xfId="48699" xr:uid="{00000000-0005-0000-0000-00003FBE0000}"/>
    <cellStyle name="Total 5 4 2 18" xfId="48700" xr:uid="{00000000-0005-0000-0000-000040BE0000}"/>
    <cellStyle name="Total 5 4 2 18 2" xfId="48701" xr:uid="{00000000-0005-0000-0000-000041BE0000}"/>
    <cellStyle name="Total 5 4 2 18 2 2" xfId="48702" xr:uid="{00000000-0005-0000-0000-000042BE0000}"/>
    <cellStyle name="Total 5 4 2 18 3" xfId="48703" xr:uid="{00000000-0005-0000-0000-000043BE0000}"/>
    <cellStyle name="Total 5 4 2 19" xfId="48704" xr:uid="{00000000-0005-0000-0000-000044BE0000}"/>
    <cellStyle name="Total 5 4 2 19 2" xfId="48705" xr:uid="{00000000-0005-0000-0000-000045BE0000}"/>
    <cellStyle name="Total 5 4 2 19 2 2" xfId="48706" xr:uid="{00000000-0005-0000-0000-000046BE0000}"/>
    <cellStyle name="Total 5 4 2 19 3" xfId="48707" xr:uid="{00000000-0005-0000-0000-000047BE0000}"/>
    <cellStyle name="Total 5 4 2 2" xfId="48708" xr:uid="{00000000-0005-0000-0000-000048BE0000}"/>
    <cellStyle name="Total 5 4 2 2 2" xfId="48709" xr:uid="{00000000-0005-0000-0000-000049BE0000}"/>
    <cellStyle name="Total 5 4 2 2 2 2" xfId="48710" xr:uid="{00000000-0005-0000-0000-00004ABE0000}"/>
    <cellStyle name="Total 5 4 2 2 2 2 2" xfId="48711" xr:uid="{00000000-0005-0000-0000-00004BBE0000}"/>
    <cellStyle name="Total 5 4 2 2 2 3" xfId="48712" xr:uid="{00000000-0005-0000-0000-00004CBE0000}"/>
    <cellStyle name="Total 5 4 2 2 2 4" xfId="48713" xr:uid="{00000000-0005-0000-0000-00004DBE0000}"/>
    <cellStyle name="Total 5 4 2 2 3" xfId="48714" xr:uid="{00000000-0005-0000-0000-00004EBE0000}"/>
    <cellStyle name="Total 5 4 2 2 3 2" xfId="48715" xr:uid="{00000000-0005-0000-0000-00004FBE0000}"/>
    <cellStyle name="Total 5 4 2 2 4" xfId="48716" xr:uid="{00000000-0005-0000-0000-000050BE0000}"/>
    <cellStyle name="Total 5 4 2 2 5" xfId="48717" xr:uid="{00000000-0005-0000-0000-000051BE0000}"/>
    <cellStyle name="Total 5 4 2 20" xfId="48718" xr:uid="{00000000-0005-0000-0000-000052BE0000}"/>
    <cellStyle name="Total 5 4 2 20 2" xfId="48719" xr:uid="{00000000-0005-0000-0000-000053BE0000}"/>
    <cellStyle name="Total 5 4 2 20 2 2" xfId="48720" xr:uid="{00000000-0005-0000-0000-000054BE0000}"/>
    <cellStyle name="Total 5 4 2 20 3" xfId="48721" xr:uid="{00000000-0005-0000-0000-000055BE0000}"/>
    <cellStyle name="Total 5 4 2 21" xfId="48722" xr:uid="{00000000-0005-0000-0000-000056BE0000}"/>
    <cellStyle name="Total 5 4 2 21 2" xfId="48723" xr:uid="{00000000-0005-0000-0000-000057BE0000}"/>
    <cellStyle name="Total 5 4 2 22" xfId="48724" xr:uid="{00000000-0005-0000-0000-000058BE0000}"/>
    <cellStyle name="Total 5 4 2 23" xfId="48725" xr:uid="{00000000-0005-0000-0000-000059BE0000}"/>
    <cellStyle name="Total 5 4 2 3" xfId="48726" xr:uid="{00000000-0005-0000-0000-00005ABE0000}"/>
    <cellStyle name="Total 5 4 2 3 2" xfId="48727" xr:uid="{00000000-0005-0000-0000-00005BBE0000}"/>
    <cellStyle name="Total 5 4 2 3 2 2" xfId="48728" xr:uid="{00000000-0005-0000-0000-00005CBE0000}"/>
    <cellStyle name="Total 5 4 2 3 2 3" xfId="48729" xr:uid="{00000000-0005-0000-0000-00005DBE0000}"/>
    <cellStyle name="Total 5 4 2 3 3" xfId="48730" xr:uid="{00000000-0005-0000-0000-00005EBE0000}"/>
    <cellStyle name="Total 5 4 2 3 3 2" xfId="48731" xr:uid="{00000000-0005-0000-0000-00005FBE0000}"/>
    <cellStyle name="Total 5 4 2 3 4" xfId="48732" xr:uid="{00000000-0005-0000-0000-000060BE0000}"/>
    <cellStyle name="Total 5 4 2 4" xfId="48733" xr:uid="{00000000-0005-0000-0000-000061BE0000}"/>
    <cellStyle name="Total 5 4 2 4 2" xfId="48734" xr:uid="{00000000-0005-0000-0000-000062BE0000}"/>
    <cellStyle name="Total 5 4 2 4 2 2" xfId="48735" xr:uid="{00000000-0005-0000-0000-000063BE0000}"/>
    <cellStyle name="Total 5 4 2 4 3" xfId="48736" xr:uid="{00000000-0005-0000-0000-000064BE0000}"/>
    <cellStyle name="Total 5 4 2 4 4" xfId="48737" xr:uid="{00000000-0005-0000-0000-000065BE0000}"/>
    <cellStyle name="Total 5 4 2 5" xfId="48738" xr:uid="{00000000-0005-0000-0000-000066BE0000}"/>
    <cellStyle name="Total 5 4 2 5 2" xfId="48739" xr:uid="{00000000-0005-0000-0000-000067BE0000}"/>
    <cellStyle name="Total 5 4 2 5 2 2" xfId="48740" xr:uid="{00000000-0005-0000-0000-000068BE0000}"/>
    <cellStyle name="Total 5 4 2 5 3" xfId="48741" xr:uid="{00000000-0005-0000-0000-000069BE0000}"/>
    <cellStyle name="Total 5 4 2 5 4" xfId="48742" xr:uid="{00000000-0005-0000-0000-00006ABE0000}"/>
    <cellStyle name="Total 5 4 2 6" xfId="48743" xr:uid="{00000000-0005-0000-0000-00006BBE0000}"/>
    <cellStyle name="Total 5 4 2 6 2" xfId="48744" xr:uid="{00000000-0005-0000-0000-00006CBE0000}"/>
    <cellStyle name="Total 5 4 2 6 2 2" xfId="48745" xr:uid="{00000000-0005-0000-0000-00006DBE0000}"/>
    <cellStyle name="Total 5 4 2 6 3" xfId="48746" xr:uid="{00000000-0005-0000-0000-00006EBE0000}"/>
    <cellStyle name="Total 5 4 2 7" xfId="48747" xr:uid="{00000000-0005-0000-0000-00006FBE0000}"/>
    <cellStyle name="Total 5 4 2 7 2" xfId="48748" xr:uid="{00000000-0005-0000-0000-000070BE0000}"/>
    <cellStyle name="Total 5 4 2 7 2 2" xfId="48749" xr:uid="{00000000-0005-0000-0000-000071BE0000}"/>
    <cellStyle name="Total 5 4 2 7 3" xfId="48750" xr:uid="{00000000-0005-0000-0000-000072BE0000}"/>
    <cellStyle name="Total 5 4 2 8" xfId="48751" xr:uid="{00000000-0005-0000-0000-000073BE0000}"/>
    <cellStyle name="Total 5 4 2 8 2" xfId="48752" xr:uid="{00000000-0005-0000-0000-000074BE0000}"/>
    <cellStyle name="Total 5 4 2 8 2 2" xfId="48753" xr:uid="{00000000-0005-0000-0000-000075BE0000}"/>
    <cellStyle name="Total 5 4 2 8 3" xfId="48754" xr:uid="{00000000-0005-0000-0000-000076BE0000}"/>
    <cellStyle name="Total 5 4 2 9" xfId="48755" xr:uid="{00000000-0005-0000-0000-000077BE0000}"/>
    <cellStyle name="Total 5 4 2 9 2" xfId="48756" xr:uid="{00000000-0005-0000-0000-000078BE0000}"/>
    <cellStyle name="Total 5 4 2 9 2 2" xfId="48757" xr:uid="{00000000-0005-0000-0000-000079BE0000}"/>
    <cellStyle name="Total 5 4 2 9 3" xfId="48758" xr:uid="{00000000-0005-0000-0000-00007ABE0000}"/>
    <cellStyle name="Total 5 4 20" xfId="48759" xr:uid="{00000000-0005-0000-0000-00007BBE0000}"/>
    <cellStyle name="Total 5 4 3" xfId="48760" xr:uid="{00000000-0005-0000-0000-00007CBE0000}"/>
    <cellStyle name="Total 5 4 3 2" xfId="48761" xr:uid="{00000000-0005-0000-0000-00007DBE0000}"/>
    <cellStyle name="Total 5 4 3 2 2" xfId="48762" xr:uid="{00000000-0005-0000-0000-00007EBE0000}"/>
    <cellStyle name="Total 5 4 3 2 2 2" xfId="48763" xr:uid="{00000000-0005-0000-0000-00007FBE0000}"/>
    <cellStyle name="Total 5 4 3 2 3" xfId="48764" xr:uid="{00000000-0005-0000-0000-000080BE0000}"/>
    <cellStyle name="Total 5 4 3 2 4" xfId="48765" xr:uid="{00000000-0005-0000-0000-000081BE0000}"/>
    <cellStyle name="Total 5 4 3 3" xfId="48766" xr:uid="{00000000-0005-0000-0000-000082BE0000}"/>
    <cellStyle name="Total 5 4 3 3 2" xfId="48767" xr:uid="{00000000-0005-0000-0000-000083BE0000}"/>
    <cellStyle name="Total 5 4 3 4" xfId="48768" xr:uid="{00000000-0005-0000-0000-000084BE0000}"/>
    <cellStyle name="Total 5 4 3 5" xfId="48769" xr:uid="{00000000-0005-0000-0000-000085BE0000}"/>
    <cellStyle name="Total 5 4 4" xfId="48770" xr:uid="{00000000-0005-0000-0000-000086BE0000}"/>
    <cellStyle name="Total 5 4 4 2" xfId="48771" xr:uid="{00000000-0005-0000-0000-000087BE0000}"/>
    <cellStyle name="Total 5 4 4 2 2" xfId="48772" xr:uid="{00000000-0005-0000-0000-000088BE0000}"/>
    <cellStyle name="Total 5 4 4 2 3" xfId="48773" xr:uid="{00000000-0005-0000-0000-000089BE0000}"/>
    <cellStyle name="Total 5 4 4 3" xfId="48774" xr:uid="{00000000-0005-0000-0000-00008ABE0000}"/>
    <cellStyle name="Total 5 4 4 3 2" xfId="48775" xr:uid="{00000000-0005-0000-0000-00008BBE0000}"/>
    <cellStyle name="Total 5 4 4 4" xfId="48776" xr:uid="{00000000-0005-0000-0000-00008CBE0000}"/>
    <cellStyle name="Total 5 4 5" xfId="48777" xr:uid="{00000000-0005-0000-0000-00008DBE0000}"/>
    <cellStyle name="Total 5 4 5 2" xfId="48778" xr:uid="{00000000-0005-0000-0000-00008EBE0000}"/>
    <cellStyle name="Total 5 4 5 2 2" xfId="48779" xr:uid="{00000000-0005-0000-0000-00008FBE0000}"/>
    <cellStyle name="Total 5 4 5 2 3" xfId="48780" xr:uid="{00000000-0005-0000-0000-000090BE0000}"/>
    <cellStyle name="Total 5 4 5 3" xfId="48781" xr:uid="{00000000-0005-0000-0000-000091BE0000}"/>
    <cellStyle name="Total 5 4 5 4" xfId="48782" xr:uid="{00000000-0005-0000-0000-000092BE0000}"/>
    <cellStyle name="Total 5 4 6" xfId="48783" xr:uid="{00000000-0005-0000-0000-000093BE0000}"/>
    <cellStyle name="Total 5 4 6 2" xfId="48784" xr:uid="{00000000-0005-0000-0000-000094BE0000}"/>
    <cellStyle name="Total 5 4 6 2 2" xfId="48785" xr:uid="{00000000-0005-0000-0000-000095BE0000}"/>
    <cellStyle name="Total 5 4 6 3" xfId="48786" xr:uid="{00000000-0005-0000-0000-000096BE0000}"/>
    <cellStyle name="Total 5 4 6 4" xfId="48787" xr:uid="{00000000-0005-0000-0000-000097BE0000}"/>
    <cellStyle name="Total 5 4 7" xfId="48788" xr:uid="{00000000-0005-0000-0000-000098BE0000}"/>
    <cellStyle name="Total 5 4 7 2" xfId="48789" xr:uid="{00000000-0005-0000-0000-000099BE0000}"/>
    <cellStyle name="Total 5 4 7 2 2" xfId="48790" xr:uid="{00000000-0005-0000-0000-00009ABE0000}"/>
    <cellStyle name="Total 5 4 7 3" xfId="48791" xr:uid="{00000000-0005-0000-0000-00009BBE0000}"/>
    <cellStyle name="Total 5 4 8" xfId="48792" xr:uid="{00000000-0005-0000-0000-00009CBE0000}"/>
    <cellStyle name="Total 5 4 8 2" xfId="48793" xr:uid="{00000000-0005-0000-0000-00009DBE0000}"/>
    <cellStyle name="Total 5 4 8 2 2" xfId="48794" xr:uid="{00000000-0005-0000-0000-00009EBE0000}"/>
    <cellStyle name="Total 5 4 8 3" xfId="48795" xr:uid="{00000000-0005-0000-0000-00009FBE0000}"/>
    <cellStyle name="Total 5 4 9" xfId="48796" xr:uid="{00000000-0005-0000-0000-0000A0BE0000}"/>
    <cellStyle name="Total 5 4 9 2" xfId="48797" xr:uid="{00000000-0005-0000-0000-0000A1BE0000}"/>
    <cellStyle name="Total 5 4 9 2 2" xfId="48798" xr:uid="{00000000-0005-0000-0000-0000A2BE0000}"/>
    <cellStyle name="Total 5 4 9 3" xfId="48799" xr:uid="{00000000-0005-0000-0000-0000A3BE0000}"/>
    <cellStyle name="Total 5 5" xfId="48800" xr:uid="{00000000-0005-0000-0000-0000A4BE0000}"/>
    <cellStyle name="Total 5 5 10" xfId="48801" xr:uid="{00000000-0005-0000-0000-0000A5BE0000}"/>
    <cellStyle name="Total 5 5 10 2" xfId="48802" xr:uid="{00000000-0005-0000-0000-0000A6BE0000}"/>
    <cellStyle name="Total 5 5 10 2 2" xfId="48803" xr:uid="{00000000-0005-0000-0000-0000A7BE0000}"/>
    <cellStyle name="Total 5 5 10 3" xfId="48804" xr:uid="{00000000-0005-0000-0000-0000A8BE0000}"/>
    <cellStyle name="Total 5 5 11" xfId="48805" xr:uid="{00000000-0005-0000-0000-0000A9BE0000}"/>
    <cellStyle name="Total 5 5 11 2" xfId="48806" xr:uid="{00000000-0005-0000-0000-0000AABE0000}"/>
    <cellStyle name="Total 5 5 11 2 2" xfId="48807" xr:uid="{00000000-0005-0000-0000-0000ABBE0000}"/>
    <cellStyle name="Total 5 5 11 3" xfId="48808" xr:uid="{00000000-0005-0000-0000-0000ACBE0000}"/>
    <cellStyle name="Total 5 5 12" xfId="48809" xr:uid="{00000000-0005-0000-0000-0000ADBE0000}"/>
    <cellStyle name="Total 5 5 12 2" xfId="48810" xr:uid="{00000000-0005-0000-0000-0000AEBE0000}"/>
    <cellStyle name="Total 5 5 12 2 2" xfId="48811" xr:uid="{00000000-0005-0000-0000-0000AFBE0000}"/>
    <cellStyle name="Total 5 5 12 3" xfId="48812" xr:uid="{00000000-0005-0000-0000-0000B0BE0000}"/>
    <cellStyle name="Total 5 5 13" xfId="48813" xr:uid="{00000000-0005-0000-0000-0000B1BE0000}"/>
    <cellStyle name="Total 5 5 13 2" xfId="48814" xr:uid="{00000000-0005-0000-0000-0000B2BE0000}"/>
    <cellStyle name="Total 5 5 13 2 2" xfId="48815" xr:uid="{00000000-0005-0000-0000-0000B3BE0000}"/>
    <cellStyle name="Total 5 5 13 3" xfId="48816" xr:uid="{00000000-0005-0000-0000-0000B4BE0000}"/>
    <cellStyle name="Total 5 5 14" xfId="48817" xr:uid="{00000000-0005-0000-0000-0000B5BE0000}"/>
    <cellStyle name="Total 5 5 14 2" xfId="48818" xr:uid="{00000000-0005-0000-0000-0000B6BE0000}"/>
    <cellStyle name="Total 5 5 14 2 2" xfId="48819" xr:uid="{00000000-0005-0000-0000-0000B7BE0000}"/>
    <cellStyle name="Total 5 5 14 3" xfId="48820" xr:uid="{00000000-0005-0000-0000-0000B8BE0000}"/>
    <cellStyle name="Total 5 5 15" xfId="48821" xr:uid="{00000000-0005-0000-0000-0000B9BE0000}"/>
    <cellStyle name="Total 5 5 15 2" xfId="48822" xr:uid="{00000000-0005-0000-0000-0000BABE0000}"/>
    <cellStyle name="Total 5 5 15 2 2" xfId="48823" xr:uid="{00000000-0005-0000-0000-0000BBBE0000}"/>
    <cellStyle name="Total 5 5 15 3" xfId="48824" xr:uid="{00000000-0005-0000-0000-0000BCBE0000}"/>
    <cellStyle name="Total 5 5 16" xfId="48825" xr:uid="{00000000-0005-0000-0000-0000BDBE0000}"/>
    <cellStyle name="Total 5 5 16 2" xfId="48826" xr:uid="{00000000-0005-0000-0000-0000BEBE0000}"/>
    <cellStyle name="Total 5 5 16 2 2" xfId="48827" xr:uid="{00000000-0005-0000-0000-0000BFBE0000}"/>
    <cellStyle name="Total 5 5 16 3" xfId="48828" xr:uid="{00000000-0005-0000-0000-0000C0BE0000}"/>
    <cellStyle name="Total 5 5 17" xfId="48829" xr:uid="{00000000-0005-0000-0000-0000C1BE0000}"/>
    <cellStyle name="Total 5 5 17 2" xfId="48830" xr:uid="{00000000-0005-0000-0000-0000C2BE0000}"/>
    <cellStyle name="Total 5 5 17 2 2" xfId="48831" xr:uid="{00000000-0005-0000-0000-0000C3BE0000}"/>
    <cellStyle name="Total 5 5 17 3" xfId="48832" xr:uid="{00000000-0005-0000-0000-0000C4BE0000}"/>
    <cellStyle name="Total 5 5 18" xfId="48833" xr:uid="{00000000-0005-0000-0000-0000C5BE0000}"/>
    <cellStyle name="Total 5 5 18 2" xfId="48834" xr:uid="{00000000-0005-0000-0000-0000C6BE0000}"/>
    <cellStyle name="Total 5 5 18 2 2" xfId="48835" xr:uid="{00000000-0005-0000-0000-0000C7BE0000}"/>
    <cellStyle name="Total 5 5 18 3" xfId="48836" xr:uid="{00000000-0005-0000-0000-0000C8BE0000}"/>
    <cellStyle name="Total 5 5 19" xfId="48837" xr:uid="{00000000-0005-0000-0000-0000C9BE0000}"/>
    <cellStyle name="Total 5 5 19 2" xfId="48838" xr:uid="{00000000-0005-0000-0000-0000CABE0000}"/>
    <cellStyle name="Total 5 5 19 2 2" xfId="48839" xr:uid="{00000000-0005-0000-0000-0000CBBE0000}"/>
    <cellStyle name="Total 5 5 19 3" xfId="48840" xr:uid="{00000000-0005-0000-0000-0000CCBE0000}"/>
    <cellStyle name="Total 5 5 2" xfId="48841" xr:uid="{00000000-0005-0000-0000-0000CDBE0000}"/>
    <cellStyle name="Total 5 5 2 10" xfId="48842" xr:uid="{00000000-0005-0000-0000-0000CEBE0000}"/>
    <cellStyle name="Total 5 5 2 10 2" xfId="48843" xr:uid="{00000000-0005-0000-0000-0000CFBE0000}"/>
    <cellStyle name="Total 5 5 2 10 2 2" xfId="48844" xr:uid="{00000000-0005-0000-0000-0000D0BE0000}"/>
    <cellStyle name="Total 5 5 2 10 3" xfId="48845" xr:uid="{00000000-0005-0000-0000-0000D1BE0000}"/>
    <cellStyle name="Total 5 5 2 11" xfId="48846" xr:uid="{00000000-0005-0000-0000-0000D2BE0000}"/>
    <cellStyle name="Total 5 5 2 11 2" xfId="48847" xr:uid="{00000000-0005-0000-0000-0000D3BE0000}"/>
    <cellStyle name="Total 5 5 2 11 2 2" xfId="48848" xr:uid="{00000000-0005-0000-0000-0000D4BE0000}"/>
    <cellStyle name="Total 5 5 2 11 3" xfId="48849" xr:uid="{00000000-0005-0000-0000-0000D5BE0000}"/>
    <cellStyle name="Total 5 5 2 12" xfId="48850" xr:uid="{00000000-0005-0000-0000-0000D6BE0000}"/>
    <cellStyle name="Total 5 5 2 12 2" xfId="48851" xr:uid="{00000000-0005-0000-0000-0000D7BE0000}"/>
    <cellStyle name="Total 5 5 2 12 2 2" xfId="48852" xr:uid="{00000000-0005-0000-0000-0000D8BE0000}"/>
    <cellStyle name="Total 5 5 2 12 3" xfId="48853" xr:uid="{00000000-0005-0000-0000-0000D9BE0000}"/>
    <cellStyle name="Total 5 5 2 13" xfId="48854" xr:uid="{00000000-0005-0000-0000-0000DABE0000}"/>
    <cellStyle name="Total 5 5 2 13 2" xfId="48855" xr:uid="{00000000-0005-0000-0000-0000DBBE0000}"/>
    <cellStyle name="Total 5 5 2 13 2 2" xfId="48856" xr:uid="{00000000-0005-0000-0000-0000DCBE0000}"/>
    <cellStyle name="Total 5 5 2 13 3" xfId="48857" xr:uid="{00000000-0005-0000-0000-0000DDBE0000}"/>
    <cellStyle name="Total 5 5 2 14" xfId="48858" xr:uid="{00000000-0005-0000-0000-0000DEBE0000}"/>
    <cellStyle name="Total 5 5 2 14 2" xfId="48859" xr:uid="{00000000-0005-0000-0000-0000DFBE0000}"/>
    <cellStyle name="Total 5 5 2 14 2 2" xfId="48860" xr:uid="{00000000-0005-0000-0000-0000E0BE0000}"/>
    <cellStyle name="Total 5 5 2 14 3" xfId="48861" xr:uid="{00000000-0005-0000-0000-0000E1BE0000}"/>
    <cellStyle name="Total 5 5 2 15" xfId="48862" xr:uid="{00000000-0005-0000-0000-0000E2BE0000}"/>
    <cellStyle name="Total 5 5 2 15 2" xfId="48863" xr:uid="{00000000-0005-0000-0000-0000E3BE0000}"/>
    <cellStyle name="Total 5 5 2 15 2 2" xfId="48864" xr:uid="{00000000-0005-0000-0000-0000E4BE0000}"/>
    <cellStyle name="Total 5 5 2 15 3" xfId="48865" xr:uid="{00000000-0005-0000-0000-0000E5BE0000}"/>
    <cellStyle name="Total 5 5 2 16" xfId="48866" xr:uid="{00000000-0005-0000-0000-0000E6BE0000}"/>
    <cellStyle name="Total 5 5 2 16 2" xfId="48867" xr:uid="{00000000-0005-0000-0000-0000E7BE0000}"/>
    <cellStyle name="Total 5 5 2 16 2 2" xfId="48868" xr:uid="{00000000-0005-0000-0000-0000E8BE0000}"/>
    <cellStyle name="Total 5 5 2 16 3" xfId="48869" xr:uid="{00000000-0005-0000-0000-0000E9BE0000}"/>
    <cellStyle name="Total 5 5 2 17" xfId="48870" xr:uid="{00000000-0005-0000-0000-0000EABE0000}"/>
    <cellStyle name="Total 5 5 2 17 2" xfId="48871" xr:uid="{00000000-0005-0000-0000-0000EBBE0000}"/>
    <cellStyle name="Total 5 5 2 17 2 2" xfId="48872" xr:uid="{00000000-0005-0000-0000-0000ECBE0000}"/>
    <cellStyle name="Total 5 5 2 17 3" xfId="48873" xr:uid="{00000000-0005-0000-0000-0000EDBE0000}"/>
    <cellStyle name="Total 5 5 2 18" xfId="48874" xr:uid="{00000000-0005-0000-0000-0000EEBE0000}"/>
    <cellStyle name="Total 5 5 2 18 2" xfId="48875" xr:uid="{00000000-0005-0000-0000-0000EFBE0000}"/>
    <cellStyle name="Total 5 5 2 18 2 2" xfId="48876" xr:uid="{00000000-0005-0000-0000-0000F0BE0000}"/>
    <cellStyle name="Total 5 5 2 18 3" xfId="48877" xr:uid="{00000000-0005-0000-0000-0000F1BE0000}"/>
    <cellStyle name="Total 5 5 2 19" xfId="48878" xr:uid="{00000000-0005-0000-0000-0000F2BE0000}"/>
    <cellStyle name="Total 5 5 2 19 2" xfId="48879" xr:uid="{00000000-0005-0000-0000-0000F3BE0000}"/>
    <cellStyle name="Total 5 5 2 19 2 2" xfId="48880" xr:uid="{00000000-0005-0000-0000-0000F4BE0000}"/>
    <cellStyle name="Total 5 5 2 19 3" xfId="48881" xr:uid="{00000000-0005-0000-0000-0000F5BE0000}"/>
    <cellStyle name="Total 5 5 2 2" xfId="48882" xr:uid="{00000000-0005-0000-0000-0000F6BE0000}"/>
    <cellStyle name="Total 5 5 2 2 2" xfId="48883" xr:uid="{00000000-0005-0000-0000-0000F7BE0000}"/>
    <cellStyle name="Total 5 5 2 2 2 2" xfId="48884" xr:uid="{00000000-0005-0000-0000-0000F8BE0000}"/>
    <cellStyle name="Total 5 5 2 2 2 3" xfId="48885" xr:uid="{00000000-0005-0000-0000-0000F9BE0000}"/>
    <cellStyle name="Total 5 5 2 2 3" xfId="48886" xr:uid="{00000000-0005-0000-0000-0000FABE0000}"/>
    <cellStyle name="Total 5 5 2 2 3 2" xfId="48887" xr:uid="{00000000-0005-0000-0000-0000FBBE0000}"/>
    <cellStyle name="Total 5 5 2 2 4" xfId="48888" xr:uid="{00000000-0005-0000-0000-0000FCBE0000}"/>
    <cellStyle name="Total 5 5 2 20" xfId="48889" xr:uid="{00000000-0005-0000-0000-0000FDBE0000}"/>
    <cellStyle name="Total 5 5 2 20 2" xfId="48890" xr:uid="{00000000-0005-0000-0000-0000FEBE0000}"/>
    <cellStyle name="Total 5 5 2 20 2 2" xfId="48891" xr:uid="{00000000-0005-0000-0000-0000FFBE0000}"/>
    <cellStyle name="Total 5 5 2 20 3" xfId="48892" xr:uid="{00000000-0005-0000-0000-000000BF0000}"/>
    <cellStyle name="Total 5 5 2 21" xfId="48893" xr:uid="{00000000-0005-0000-0000-000001BF0000}"/>
    <cellStyle name="Total 5 5 2 21 2" xfId="48894" xr:uid="{00000000-0005-0000-0000-000002BF0000}"/>
    <cellStyle name="Total 5 5 2 22" xfId="48895" xr:uid="{00000000-0005-0000-0000-000003BF0000}"/>
    <cellStyle name="Total 5 5 2 23" xfId="48896" xr:uid="{00000000-0005-0000-0000-000004BF0000}"/>
    <cellStyle name="Total 5 5 2 3" xfId="48897" xr:uid="{00000000-0005-0000-0000-000005BF0000}"/>
    <cellStyle name="Total 5 5 2 3 2" xfId="48898" xr:uid="{00000000-0005-0000-0000-000006BF0000}"/>
    <cellStyle name="Total 5 5 2 3 2 2" xfId="48899" xr:uid="{00000000-0005-0000-0000-000007BF0000}"/>
    <cellStyle name="Total 5 5 2 3 3" xfId="48900" xr:uid="{00000000-0005-0000-0000-000008BF0000}"/>
    <cellStyle name="Total 5 5 2 3 4" xfId="48901" xr:uid="{00000000-0005-0000-0000-000009BF0000}"/>
    <cellStyle name="Total 5 5 2 4" xfId="48902" xr:uid="{00000000-0005-0000-0000-00000ABF0000}"/>
    <cellStyle name="Total 5 5 2 4 2" xfId="48903" xr:uid="{00000000-0005-0000-0000-00000BBF0000}"/>
    <cellStyle name="Total 5 5 2 4 2 2" xfId="48904" xr:uid="{00000000-0005-0000-0000-00000CBF0000}"/>
    <cellStyle name="Total 5 5 2 4 3" xfId="48905" xr:uid="{00000000-0005-0000-0000-00000DBF0000}"/>
    <cellStyle name="Total 5 5 2 4 4" xfId="48906" xr:uid="{00000000-0005-0000-0000-00000EBF0000}"/>
    <cellStyle name="Total 5 5 2 5" xfId="48907" xr:uid="{00000000-0005-0000-0000-00000FBF0000}"/>
    <cellStyle name="Total 5 5 2 5 2" xfId="48908" xr:uid="{00000000-0005-0000-0000-000010BF0000}"/>
    <cellStyle name="Total 5 5 2 5 2 2" xfId="48909" xr:uid="{00000000-0005-0000-0000-000011BF0000}"/>
    <cellStyle name="Total 5 5 2 5 3" xfId="48910" xr:uid="{00000000-0005-0000-0000-000012BF0000}"/>
    <cellStyle name="Total 5 5 2 6" xfId="48911" xr:uid="{00000000-0005-0000-0000-000013BF0000}"/>
    <cellStyle name="Total 5 5 2 6 2" xfId="48912" xr:uid="{00000000-0005-0000-0000-000014BF0000}"/>
    <cellStyle name="Total 5 5 2 6 2 2" xfId="48913" xr:uid="{00000000-0005-0000-0000-000015BF0000}"/>
    <cellStyle name="Total 5 5 2 6 3" xfId="48914" xr:uid="{00000000-0005-0000-0000-000016BF0000}"/>
    <cellStyle name="Total 5 5 2 7" xfId="48915" xr:uid="{00000000-0005-0000-0000-000017BF0000}"/>
    <cellStyle name="Total 5 5 2 7 2" xfId="48916" xr:uid="{00000000-0005-0000-0000-000018BF0000}"/>
    <cellStyle name="Total 5 5 2 7 2 2" xfId="48917" xr:uid="{00000000-0005-0000-0000-000019BF0000}"/>
    <cellStyle name="Total 5 5 2 7 3" xfId="48918" xr:uid="{00000000-0005-0000-0000-00001ABF0000}"/>
    <cellStyle name="Total 5 5 2 8" xfId="48919" xr:uid="{00000000-0005-0000-0000-00001BBF0000}"/>
    <cellStyle name="Total 5 5 2 8 2" xfId="48920" xr:uid="{00000000-0005-0000-0000-00001CBF0000}"/>
    <cellStyle name="Total 5 5 2 8 2 2" xfId="48921" xr:uid="{00000000-0005-0000-0000-00001DBF0000}"/>
    <cellStyle name="Total 5 5 2 8 3" xfId="48922" xr:uid="{00000000-0005-0000-0000-00001EBF0000}"/>
    <cellStyle name="Total 5 5 2 9" xfId="48923" xr:uid="{00000000-0005-0000-0000-00001FBF0000}"/>
    <cellStyle name="Total 5 5 2 9 2" xfId="48924" xr:uid="{00000000-0005-0000-0000-000020BF0000}"/>
    <cellStyle name="Total 5 5 2 9 2 2" xfId="48925" xr:uid="{00000000-0005-0000-0000-000021BF0000}"/>
    <cellStyle name="Total 5 5 2 9 3" xfId="48926" xr:uid="{00000000-0005-0000-0000-000022BF0000}"/>
    <cellStyle name="Total 5 5 20" xfId="48927" xr:uid="{00000000-0005-0000-0000-000023BF0000}"/>
    <cellStyle name="Total 5 5 20 2" xfId="48928" xr:uid="{00000000-0005-0000-0000-000024BF0000}"/>
    <cellStyle name="Total 5 5 20 2 2" xfId="48929" xr:uid="{00000000-0005-0000-0000-000025BF0000}"/>
    <cellStyle name="Total 5 5 20 3" xfId="48930" xr:uid="{00000000-0005-0000-0000-000026BF0000}"/>
    <cellStyle name="Total 5 5 21" xfId="48931" xr:uid="{00000000-0005-0000-0000-000027BF0000}"/>
    <cellStyle name="Total 5 5 21 2" xfId="48932" xr:uid="{00000000-0005-0000-0000-000028BF0000}"/>
    <cellStyle name="Total 5 5 21 2 2" xfId="48933" xr:uid="{00000000-0005-0000-0000-000029BF0000}"/>
    <cellStyle name="Total 5 5 21 3" xfId="48934" xr:uid="{00000000-0005-0000-0000-00002ABF0000}"/>
    <cellStyle name="Total 5 5 22" xfId="48935" xr:uid="{00000000-0005-0000-0000-00002BBF0000}"/>
    <cellStyle name="Total 5 5 22 2" xfId="48936" xr:uid="{00000000-0005-0000-0000-00002CBF0000}"/>
    <cellStyle name="Total 5 5 23" xfId="48937" xr:uid="{00000000-0005-0000-0000-00002DBF0000}"/>
    <cellStyle name="Total 5 5 24" xfId="48938" xr:uid="{00000000-0005-0000-0000-00002EBF0000}"/>
    <cellStyle name="Total 5 5 3" xfId="48939" xr:uid="{00000000-0005-0000-0000-00002FBF0000}"/>
    <cellStyle name="Total 5 5 3 2" xfId="48940" xr:uid="{00000000-0005-0000-0000-000030BF0000}"/>
    <cellStyle name="Total 5 5 3 2 2" xfId="48941" xr:uid="{00000000-0005-0000-0000-000031BF0000}"/>
    <cellStyle name="Total 5 5 3 2 3" xfId="48942" xr:uid="{00000000-0005-0000-0000-000032BF0000}"/>
    <cellStyle name="Total 5 5 3 3" xfId="48943" xr:uid="{00000000-0005-0000-0000-000033BF0000}"/>
    <cellStyle name="Total 5 5 3 3 2" xfId="48944" xr:uid="{00000000-0005-0000-0000-000034BF0000}"/>
    <cellStyle name="Total 5 5 3 4" xfId="48945" xr:uid="{00000000-0005-0000-0000-000035BF0000}"/>
    <cellStyle name="Total 5 5 4" xfId="48946" xr:uid="{00000000-0005-0000-0000-000036BF0000}"/>
    <cellStyle name="Total 5 5 4 2" xfId="48947" xr:uid="{00000000-0005-0000-0000-000037BF0000}"/>
    <cellStyle name="Total 5 5 4 2 2" xfId="48948" xr:uid="{00000000-0005-0000-0000-000038BF0000}"/>
    <cellStyle name="Total 5 5 4 3" xfId="48949" xr:uid="{00000000-0005-0000-0000-000039BF0000}"/>
    <cellStyle name="Total 5 5 4 4" xfId="48950" xr:uid="{00000000-0005-0000-0000-00003ABF0000}"/>
    <cellStyle name="Total 5 5 5" xfId="48951" xr:uid="{00000000-0005-0000-0000-00003BBF0000}"/>
    <cellStyle name="Total 5 5 5 2" xfId="48952" xr:uid="{00000000-0005-0000-0000-00003CBF0000}"/>
    <cellStyle name="Total 5 5 5 2 2" xfId="48953" xr:uid="{00000000-0005-0000-0000-00003DBF0000}"/>
    <cellStyle name="Total 5 5 5 3" xfId="48954" xr:uid="{00000000-0005-0000-0000-00003EBF0000}"/>
    <cellStyle name="Total 5 5 5 4" xfId="48955" xr:uid="{00000000-0005-0000-0000-00003FBF0000}"/>
    <cellStyle name="Total 5 5 6" xfId="48956" xr:uid="{00000000-0005-0000-0000-000040BF0000}"/>
    <cellStyle name="Total 5 5 6 2" xfId="48957" xr:uid="{00000000-0005-0000-0000-000041BF0000}"/>
    <cellStyle name="Total 5 5 6 2 2" xfId="48958" xr:uid="{00000000-0005-0000-0000-000042BF0000}"/>
    <cellStyle name="Total 5 5 6 3" xfId="48959" xr:uid="{00000000-0005-0000-0000-000043BF0000}"/>
    <cellStyle name="Total 5 5 7" xfId="48960" xr:uid="{00000000-0005-0000-0000-000044BF0000}"/>
    <cellStyle name="Total 5 5 7 2" xfId="48961" xr:uid="{00000000-0005-0000-0000-000045BF0000}"/>
    <cellStyle name="Total 5 5 7 2 2" xfId="48962" xr:uid="{00000000-0005-0000-0000-000046BF0000}"/>
    <cellStyle name="Total 5 5 7 3" xfId="48963" xr:uid="{00000000-0005-0000-0000-000047BF0000}"/>
    <cellStyle name="Total 5 5 8" xfId="48964" xr:uid="{00000000-0005-0000-0000-000048BF0000}"/>
    <cellStyle name="Total 5 5 8 2" xfId="48965" xr:uid="{00000000-0005-0000-0000-000049BF0000}"/>
    <cellStyle name="Total 5 5 8 2 2" xfId="48966" xr:uid="{00000000-0005-0000-0000-00004ABF0000}"/>
    <cellStyle name="Total 5 5 8 3" xfId="48967" xr:uid="{00000000-0005-0000-0000-00004BBF0000}"/>
    <cellStyle name="Total 5 5 9" xfId="48968" xr:uid="{00000000-0005-0000-0000-00004CBF0000}"/>
    <cellStyle name="Total 5 5 9 2" xfId="48969" xr:uid="{00000000-0005-0000-0000-00004DBF0000}"/>
    <cellStyle name="Total 5 5 9 2 2" xfId="48970" xr:uid="{00000000-0005-0000-0000-00004EBF0000}"/>
    <cellStyle name="Total 5 5 9 3" xfId="48971" xr:uid="{00000000-0005-0000-0000-00004FBF0000}"/>
    <cellStyle name="Total 5 6" xfId="48972" xr:uid="{00000000-0005-0000-0000-000050BF0000}"/>
    <cellStyle name="Total 5 6 10" xfId="48973" xr:uid="{00000000-0005-0000-0000-000051BF0000}"/>
    <cellStyle name="Total 5 6 10 2" xfId="48974" xr:uid="{00000000-0005-0000-0000-000052BF0000}"/>
    <cellStyle name="Total 5 6 10 2 2" xfId="48975" xr:uid="{00000000-0005-0000-0000-000053BF0000}"/>
    <cellStyle name="Total 5 6 10 3" xfId="48976" xr:uid="{00000000-0005-0000-0000-000054BF0000}"/>
    <cellStyle name="Total 5 6 11" xfId="48977" xr:uid="{00000000-0005-0000-0000-000055BF0000}"/>
    <cellStyle name="Total 5 6 11 2" xfId="48978" xr:uid="{00000000-0005-0000-0000-000056BF0000}"/>
    <cellStyle name="Total 5 6 11 2 2" xfId="48979" xr:uid="{00000000-0005-0000-0000-000057BF0000}"/>
    <cellStyle name="Total 5 6 11 3" xfId="48980" xr:uid="{00000000-0005-0000-0000-000058BF0000}"/>
    <cellStyle name="Total 5 6 12" xfId="48981" xr:uid="{00000000-0005-0000-0000-000059BF0000}"/>
    <cellStyle name="Total 5 6 12 2" xfId="48982" xr:uid="{00000000-0005-0000-0000-00005ABF0000}"/>
    <cellStyle name="Total 5 6 12 2 2" xfId="48983" xr:uid="{00000000-0005-0000-0000-00005BBF0000}"/>
    <cellStyle name="Total 5 6 12 3" xfId="48984" xr:uid="{00000000-0005-0000-0000-00005CBF0000}"/>
    <cellStyle name="Total 5 6 13" xfId="48985" xr:uid="{00000000-0005-0000-0000-00005DBF0000}"/>
    <cellStyle name="Total 5 6 13 2" xfId="48986" xr:uid="{00000000-0005-0000-0000-00005EBF0000}"/>
    <cellStyle name="Total 5 6 13 2 2" xfId="48987" xr:uid="{00000000-0005-0000-0000-00005FBF0000}"/>
    <cellStyle name="Total 5 6 13 3" xfId="48988" xr:uid="{00000000-0005-0000-0000-000060BF0000}"/>
    <cellStyle name="Total 5 6 14" xfId="48989" xr:uid="{00000000-0005-0000-0000-000061BF0000}"/>
    <cellStyle name="Total 5 6 14 2" xfId="48990" xr:uid="{00000000-0005-0000-0000-000062BF0000}"/>
    <cellStyle name="Total 5 6 14 2 2" xfId="48991" xr:uid="{00000000-0005-0000-0000-000063BF0000}"/>
    <cellStyle name="Total 5 6 14 3" xfId="48992" xr:uid="{00000000-0005-0000-0000-000064BF0000}"/>
    <cellStyle name="Total 5 6 15" xfId="48993" xr:uid="{00000000-0005-0000-0000-000065BF0000}"/>
    <cellStyle name="Total 5 6 15 2" xfId="48994" xr:uid="{00000000-0005-0000-0000-000066BF0000}"/>
    <cellStyle name="Total 5 6 15 2 2" xfId="48995" xr:uid="{00000000-0005-0000-0000-000067BF0000}"/>
    <cellStyle name="Total 5 6 15 3" xfId="48996" xr:uid="{00000000-0005-0000-0000-000068BF0000}"/>
    <cellStyle name="Total 5 6 16" xfId="48997" xr:uid="{00000000-0005-0000-0000-000069BF0000}"/>
    <cellStyle name="Total 5 6 16 2" xfId="48998" xr:uid="{00000000-0005-0000-0000-00006ABF0000}"/>
    <cellStyle name="Total 5 6 16 2 2" xfId="48999" xr:uid="{00000000-0005-0000-0000-00006BBF0000}"/>
    <cellStyle name="Total 5 6 16 3" xfId="49000" xr:uid="{00000000-0005-0000-0000-00006CBF0000}"/>
    <cellStyle name="Total 5 6 17" xfId="49001" xr:uid="{00000000-0005-0000-0000-00006DBF0000}"/>
    <cellStyle name="Total 5 6 17 2" xfId="49002" xr:uid="{00000000-0005-0000-0000-00006EBF0000}"/>
    <cellStyle name="Total 5 6 17 2 2" xfId="49003" xr:uid="{00000000-0005-0000-0000-00006FBF0000}"/>
    <cellStyle name="Total 5 6 17 3" xfId="49004" xr:uid="{00000000-0005-0000-0000-000070BF0000}"/>
    <cellStyle name="Total 5 6 18" xfId="49005" xr:uid="{00000000-0005-0000-0000-000071BF0000}"/>
    <cellStyle name="Total 5 6 18 2" xfId="49006" xr:uid="{00000000-0005-0000-0000-000072BF0000}"/>
    <cellStyle name="Total 5 6 18 2 2" xfId="49007" xr:uid="{00000000-0005-0000-0000-000073BF0000}"/>
    <cellStyle name="Total 5 6 18 3" xfId="49008" xr:uid="{00000000-0005-0000-0000-000074BF0000}"/>
    <cellStyle name="Total 5 6 19" xfId="49009" xr:uid="{00000000-0005-0000-0000-000075BF0000}"/>
    <cellStyle name="Total 5 6 19 2" xfId="49010" xr:uid="{00000000-0005-0000-0000-000076BF0000}"/>
    <cellStyle name="Total 5 6 19 2 2" xfId="49011" xr:uid="{00000000-0005-0000-0000-000077BF0000}"/>
    <cellStyle name="Total 5 6 19 3" xfId="49012" xr:uid="{00000000-0005-0000-0000-000078BF0000}"/>
    <cellStyle name="Total 5 6 2" xfId="49013" xr:uid="{00000000-0005-0000-0000-000079BF0000}"/>
    <cellStyle name="Total 5 6 2 2" xfId="49014" xr:uid="{00000000-0005-0000-0000-00007ABF0000}"/>
    <cellStyle name="Total 5 6 2 2 2" xfId="49015" xr:uid="{00000000-0005-0000-0000-00007BBF0000}"/>
    <cellStyle name="Total 5 6 2 2 3" xfId="49016" xr:uid="{00000000-0005-0000-0000-00007CBF0000}"/>
    <cellStyle name="Total 5 6 2 3" xfId="49017" xr:uid="{00000000-0005-0000-0000-00007DBF0000}"/>
    <cellStyle name="Total 5 6 2 3 2" xfId="49018" xr:uid="{00000000-0005-0000-0000-00007EBF0000}"/>
    <cellStyle name="Total 5 6 2 4" xfId="49019" xr:uid="{00000000-0005-0000-0000-00007FBF0000}"/>
    <cellStyle name="Total 5 6 20" xfId="49020" xr:uid="{00000000-0005-0000-0000-000080BF0000}"/>
    <cellStyle name="Total 5 6 20 2" xfId="49021" xr:uid="{00000000-0005-0000-0000-000081BF0000}"/>
    <cellStyle name="Total 5 6 20 2 2" xfId="49022" xr:uid="{00000000-0005-0000-0000-000082BF0000}"/>
    <cellStyle name="Total 5 6 20 3" xfId="49023" xr:uid="{00000000-0005-0000-0000-000083BF0000}"/>
    <cellStyle name="Total 5 6 21" xfId="49024" xr:uid="{00000000-0005-0000-0000-000084BF0000}"/>
    <cellStyle name="Total 5 6 21 2" xfId="49025" xr:uid="{00000000-0005-0000-0000-000085BF0000}"/>
    <cellStyle name="Total 5 6 22" xfId="49026" xr:uid="{00000000-0005-0000-0000-000086BF0000}"/>
    <cellStyle name="Total 5 6 23" xfId="49027" xr:uid="{00000000-0005-0000-0000-000087BF0000}"/>
    <cellStyle name="Total 5 6 3" xfId="49028" xr:uid="{00000000-0005-0000-0000-000088BF0000}"/>
    <cellStyle name="Total 5 6 3 2" xfId="49029" xr:uid="{00000000-0005-0000-0000-000089BF0000}"/>
    <cellStyle name="Total 5 6 3 2 2" xfId="49030" xr:uid="{00000000-0005-0000-0000-00008ABF0000}"/>
    <cellStyle name="Total 5 6 3 3" xfId="49031" xr:uid="{00000000-0005-0000-0000-00008BBF0000}"/>
    <cellStyle name="Total 5 6 3 4" xfId="49032" xr:uid="{00000000-0005-0000-0000-00008CBF0000}"/>
    <cellStyle name="Total 5 6 4" xfId="49033" xr:uid="{00000000-0005-0000-0000-00008DBF0000}"/>
    <cellStyle name="Total 5 6 4 2" xfId="49034" xr:uid="{00000000-0005-0000-0000-00008EBF0000}"/>
    <cellStyle name="Total 5 6 4 2 2" xfId="49035" xr:uid="{00000000-0005-0000-0000-00008FBF0000}"/>
    <cellStyle name="Total 5 6 4 3" xfId="49036" xr:uid="{00000000-0005-0000-0000-000090BF0000}"/>
    <cellStyle name="Total 5 6 4 4" xfId="49037" xr:uid="{00000000-0005-0000-0000-000091BF0000}"/>
    <cellStyle name="Total 5 6 5" xfId="49038" xr:uid="{00000000-0005-0000-0000-000092BF0000}"/>
    <cellStyle name="Total 5 6 5 2" xfId="49039" xr:uid="{00000000-0005-0000-0000-000093BF0000}"/>
    <cellStyle name="Total 5 6 5 2 2" xfId="49040" xr:uid="{00000000-0005-0000-0000-000094BF0000}"/>
    <cellStyle name="Total 5 6 5 3" xfId="49041" xr:uid="{00000000-0005-0000-0000-000095BF0000}"/>
    <cellStyle name="Total 5 6 6" xfId="49042" xr:uid="{00000000-0005-0000-0000-000096BF0000}"/>
    <cellStyle name="Total 5 6 6 2" xfId="49043" xr:uid="{00000000-0005-0000-0000-000097BF0000}"/>
    <cellStyle name="Total 5 6 6 2 2" xfId="49044" xr:uid="{00000000-0005-0000-0000-000098BF0000}"/>
    <cellStyle name="Total 5 6 6 3" xfId="49045" xr:uid="{00000000-0005-0000-0000-000099BF0000}"/>
    <cellStyle name="Total 5 6 7" xfId="49046" xr:uid="{00000000-0005-0000-0000-00009ABF0000}"/>
    <cellStyle name="Total 5 6 7 2" xfId="49047" xr:uid="{00000000-0005-0000-0000-00009BBF0000}"/>
    <cellStyle name="Total 5 6 7 2 2" xfId="49048" xr:uid="{00000000-0005-0000-0000-00009CBF0000}"/>
    <cellStyle name="Total 5 6 7 3" xfId="49049" xr:uid="{00000000-0005-0000-0000-00009DBF0000}"/>
    <cellStyle name="Total 5 6 8" xfId="49050" xr:uid="{00000000-0005-0000-0000-00009EBF0000}"/>
    <cellStyle name="Total 5 6 8 2" xfId="49051" xr:uid="{00000000-0005-0000-0000-00009FBF0000}"/>
    <cellStyle name="Total 5 6 8 2 2" xfId="49052" xr:uid="{00000000-0005-0000-0000-0000A0BF0000}"/>
    <cellStyle name="Total 5 6 8 3" xfId="49053" xr:uid="{00000000-0005-0000-0000-0000A1BF0000}"/>
    <cellStyle name="Total 5 6 9" xfId="49054" xr:uid="{00000000-0005-0000-0000-0000A2BF0000}"/>
    <cellStyle name="Total 5 6 9 2" xfId="49055" xr:uid="{00000000-0005-0000-0000-0000A3BF0000}"/>
    <cellStyle name="Total 5 6 9 2 2" xfId="49056" xr:uid="{00000000-0005-0000-0000-0000A4BF0000}"/>
    <cellStyle name="Total 5 6 9 3" xfId="49057" xr:uid="{00000000-0005-0000-0000-0000A5BF0000}"/>
    <cellStyle name="Total 5 7" xfId="49058" xr:uid="{00000000-0005-0000-0000-0000A6BF0000}"/>
    <cellStyle name="Total 5 7 2" xfId="49059" xr:uid="{00000000-0005-0000-0000-0000A7BF0000}"/>
    <cellStyle name="Total 5 7 2 2" xfId="49060" xr:uid="{00000000-0005-0000-0000-0000A8BF0000}"/>
    <cellStyle name="Total 5 7 2 3" xfId="49061" xr:uid="{00000000-0005-0000-0000-0000A9BF0000}"/>
    <cellStyle name="Total 5 7 3" xfId="49062" xr:uid="{00000000-0005-0000-0000-0000AABF0000}"/>
    <cellStyle name="Total 5 7 3 2" xfId="49063" xr:uid="{00000000-0005-0000-0000-0000ABBF0000}"/>
    <cellStyle name="Total 5 7 4" xfId="49064" xr:uid="{00000000-0005-0000-0000-0000ACBF0000}"/>
    <cellStyle name="Total 5 8" xfId="49065" xr:uid="{00000000-0005-0000-0000-0000ADBF0000}"/>
    <cellStyle name="Total 5 8 2" xfId="49066" xr:uid="{00000000-0005-0000-0000-0000AEBF0000}"/>
    <cellStyle name="Total 5 8 2 2" xfId="49067" xr:uid="{00000000-0005-0000-0000-0000AFBF0000}"/>
    <cellStyle name="Total 5 8 2 3" xfId="49068" xr:uid="{00000000-0005-0000-0000-0000B0BF0000}"/>
    <cellStyle name="Total 5 8 3" xfId="49069" xr:uid="{00000000-0005-0000-0000-0000B1BF0000}"/>
    <cellStyle name="Total 5 8 4" xfId="49070" xr:uid="{00000000-0005-0000-0000-0000B2BF0000}"/>
    <cellStyle name="Total 5 9" xfId="49071" xr:uid="{00000000-0005-0000-0000-0000B3BF0000}"/>
    <cellStyle name="Total 5 9 2" xfId="49072" xr:uid="{00000000-0005-0000-0000-0000B4BF0000}"/>
    <cellStyle name="Total 5 9 2 2" xfId="49073" xr:uid="{00000000-0005-0000-0000-0000B5BF0000}"/>
    <cellStyle name="Total 5 9 3" xfId="49074" xr:uid="{00000000-0005-0000-0000-0000B6BF0000}"/>
    <cellStyle name="Total 5 9 4" xfId="49075" xr:uid="{00000000-0005-0000-0000-0000B7BF0000}"/>
    <cellStyle name="Total 6" xfId="49076" xr:uid="{00000000-0005-0000-0000-0000B8BF0000}"/>
    <cellStyle name="Total 6 10" xfId="49077" xr:uid="{00000000-0005-0000-0000-0000B9BF0000}"/>
    <cellStyle name="Total 6 10 2" xfId="49078" xr:uid="{00000000-0005-0000-0000-0000BABF0000}"/>
    <cellStyle name="Total 6 10 2 2" xfId="49079" xr:uid="{00000000-0005-0000-0000-0000BBBF0000}"/>
    <cellStyle name="Total 6 10 3" xfId="49080" xr:uid="{00000000-0005-0000-0000-0000BCBF0000}"/>
    <cellStyle name="Total 6 11" xfId="49081" xr:uid="{00000000-0005-0000-0000-0000BDBF0000}"/>
    <cellStyle name="Total 6 11 2" xfId="49082" xr:uid="{00000000-0005-0000-0000-0000BEBF0000}"/>
    <cellStyle name="Total 6 11 2 2" xfId="49083" xr:uid="{00000000-0005-0000-0000-0000BFBF0000}"/>
    <cellStyle name="Total 6 11 3" xfId="49084" xr:uid="{00000000-0005-0000-0000-0000C0BF0000}"/>
    <cellStyle name="Total 6 12" xfId="49085" xr:uid="{00000000-0005-0000-0000-0000C1BF0000}"/>
    <cellStyle name="Total 6 12 2" xfId="49086" xr:uid="{00000000-0005-0000-0000-0000C2BF0000}"/>
    <cellStyle name="Total 6 12 2 2" xfId="49087" xr:uid="{00000000-0005-0000-0000-0000C3BF0000}"/>
    <cellStyle name="Total 6 12 3" xfId="49088" xr:uid="{00000000-0005-0000-0000-0000C4BF0000}"/>
    <cellStyle name="Total 6 13" xfId="49089" xr:uid="{00000000-0005-0000-0000-0000C5BF0000}"/>
    <cellStyle name="Total 6 13 2" xfId="49090" xr:uid="{00000000-0005-0000-0000-0000C6BF0000}"/>
    <cellStyle name="Total 6 13 2 2" xfId="49091" xr:uid="{00000000-0005-0000-0000-0000C7BF0000}"/>
    <cellStyle name="Total 6 13 3" xfId="49092" xr:uid="{00000000-0005-0000-0000-0000C8BF0000}"/>
    <cellStyle name="Total 6 14" xfId="49093" xr:uid="{00000000-0005-0000-0000-0000C9BF0000}"/>
    <cellStyle name="Total 6 14 2" xfId="49094" xr:uid="{00000000-0005-0000-0000-0000CABF0000}"/>
    <cellStyle name="Total 6 14 2 2" xfId="49095" xr:uid="{00000000-0005-0000-0000-0000CBBF0000}"/>
    <cellStyle name="Total 6 14 3" xfId="49096" xr:uid="{00000000-0005-0000-0000-0000CCBF0000}"/>
    <cellStyle name="Total 6 15" xfId="49097" xr:uid="{00000000-0005-0000-0000-0000CDBF0000}"/>
    <cellStyle name="Total 6 15 2" xfId="49098" xr:uid="{00000000-0005-0000-0000-0000CEBF0000}"/>
    <cellStyle name="Total 6 15 2 2" xfId="49099" xr:uid="{00000000-0005-0000-0000-0000CFBF0000}"/>
    <cellStyle name="Total 6 15 3" xfId="49100" xr:uid="{00000000-0005-0000-0000-0000D0BF0000}"/>
    <cellStyle name="Total 6 16" xfId="49101" xr:uid="{00000000-0005-0000-0000-0000D1BF0000}"/>
    <cellStyle name="Total 6 16 2" xfId="49102" xr:uid="{00000000-0005-0000-0000-0000D2BF0000}"/>
    <cellStyle name="Total 6 16 2 2" xfId="49103" xr:uid="{00000000-0005-0000-0000-0000D3BF0000}"/>
    <cellStyle name="Total 6 16 3" xfId="49104" xr:uid="{00000000-0005-0000-0000-0000D4BF0000}"/>
    <cellStyle name="Total 6 17" xfId="49105" xr:uid="{00000000-0005-0000-0000-0000D5BF0000}"/>
    <cellStyle name="Total 6 17 2" xfId="49106" xr:uid="{00000000-0005-0000-0000-0000D6BF0000}"/>
    <cellStyle name="Total 6 17 2 2" xfId="49107" xr:uid="{00000000-0005-0000-0000-0000D7BF0000}"/>
    <cellStyle name="Total 6 17 3" xfId="49108" xr:uid="{00000000-0005-0000-0000-0000D8BF0000}"/>
    <cellStyle name="Total 6 18" xfId="49109" xr:uid="{00000000-0005-0000-0000-0000D9BF0000}"/>
    <cellStyle name="Total 6 18 2" xfId="49110" xr:uid="{00000000-0005-0000-0000-0000DABF0000}"/>
    <cellStyle name="Total 6 18 2 2" xfId="49111" xr:uid="{00000000-0005-0000-0000-0000DBBF0000}"/>
    <cellStyle name="Total 6 18 3" xfId="49112" xr:uid="{00000000-0005-0000-0000-0000DCBF0000}"/>
    <cellStyle name="Total 6 19" xfId="49113" xr:uid="{00000000-0005-0000-0000-0000DDBF0000}"/>
    <cellStyle name="Total 6 19 2" xfId="49114" xr:uid="{00000000-0005-0000-0000-0000DEBF0000}"/>
    <cellStyle name="Total 6 19 2 2" xfId="49115" xr:uid="{00000000-0005-0000-0000-0000DFBF0000}"/>
    <cellStyle name="Total 6 19 3" xfId="49116" xr:uid="{00000000-0005-0000-0000-0000E0BF0000}"/>
    <cellStyle name="Total 6 2" xfId="49117" xr:uid="{00000000-0005-0000-0000-0000E1BF0000}"/>
    <cellStyle name="Total 6 2 10" xfId="49118" xr:uid="{00000000-0005-0000-0000-0000E2BF0000}"/>
    <cellStyle name="Total 6 2 10 2" xfId="49119" xr:uid="{00000000-0005-0000-0000-0000E3BF0000}"/>
    <cellStyle name="Total 6 2 10 2 2" xfId="49120" xr:uid="{00000000-0005-0000-0000-0000E4BF0000}"/>
    <cellStyle name="Total 6 2 10 3" xfId="49121" xr:uid="{00000000-0005-0000-0000-0000E5BF0000}"/>
    <cellStyle name="Total 6 2 11" xfId="49122" xr:uid="{00000000-0005-0000-0000-0000E6BF0000}"/>
    <cellStyle name="Total 6 2 11 2" xfId="49123" xr:uid="{00000000-0005-0000-0000-0000E7BF0000}"/>
    <cellStyle name="Total 6 2 11 2 2" xfId="49124" xr:uid="{00000000-0005-0000-0000-0000E8BF0000}"/>
    <cellStyle name="Total 6 2 11 3" xfId="49125" xr:uid="{00000000-0005-0000-0000-0000E9BF0000}"/>
    <cellStyle name="Total 6 2 12" xfId="49126" xr:uid="{00000000-0005-0000-0000-0000EABF0000}"/>
    <cellStyle name="Total 6 2 12 2" xfId="49127" xr:uid="{00000000-0005-0000-0000-0000EBBF0000}"/>
    <cellStyle name="Total 6 2 12 2 2" xfId="49128" xr:uid="{00000000-0005-0000-0000-0000ECBF0000}"/>
    <cellStyle name="Total 6 2 12 3" xfId="49129" xr:uid="{00000000-0005-0000-0000-0000EDBF0000}"/>
    <cellStyle name="Total 6 2 13" xfId="49130" xr:uid="{00000000-0005-0000-0000-0000EEBF0000}"/>
    <cellStyle name="Total 6 2 13 2" xfId="49131" xr:uid="{00000000-0005-0000-0000-0000EFBF0000}"/>
    <cellStyle name="Total 6 2 13 2 2" xfId="49132" xr:uid="{00000000-0005-0000-0000-0000F0BF0000}"/>
    <cellStyle name="Total 6 2 13 3" xfId="49133" xr:uid="{00000000-0005-0000-0000-0000F1BF0000}"/>
    <cellStyle name="Total 6 2 14" xfId="49134" xr:uid="{00000000-0005-0000-0000-0000F2BF0000}"/>
    <cellStyle name="Total 6 2 14 2" xfId="49135" xr:uid="{00000000-0005-0000-0000-0000F3BF0000}"/>
    <cellStyle name="Total 6 2 14 2 2" xfId="49136" xr:uid="{00000000-0005-0000-0000-0000F4BF0000}"/>
    <cellStyle name="Total 6 2 14 3" xfId="49137" xr:uid="{00000000-0005-0000-0000-0000F5BF0000}"/>
    <cellStyle name="Total 6 2 15" xfId="49138" xr:uid="{00000000-0005-0000-0000-0000F6BF0000}"/>
    <cellStyle name="Total 6 2 15 2" xfId="49139" xr:uid="{00000000-0005-0000-0000-0000F7BF0000}"/>
    <cellStyle name="Total 6 2 15 2 2" xfId="49140" xr:uid="{00000000-0005-0000-0000-0000F8BF0000}"/>
    <cellStyle name="Total 6 2 15 3" xfId="49141" xr:uid="{00000000-0005-0000-0000-0000F9BF0000}"/>
    <cellStyle name="Total 6 2 16" xfId="49142" xr:uid="{00000000-0005-0000-0000-0000FABF0000}"/>
    <cellStyle name="Total 6 2 16 2" xfId="49143" xr:uid="{00000000-0005-0000-0000-0000FBBF0000}"/>
    <cellStyle name="Total 6 2 16 2 2" xfId="49144" xr:uid="{00000000-0005-0000-0000-0000FCBF0000}"/>
    <cellStyle name="Total 6 2 16 3" xfId="49145" xr:uid="{00000000-0005-0000-0000-0000FDBF0000}"/>
    <cellStyle name="Total 6 2 17" xfId="49146" xr:uid="{00000000-0005-0000-0000-0000FEBF0000}"/>
    <cellStyle name="Total 6 2 17 2" xfId="49147" xr:uid="{00000000-0005-0000-0000-0000FFBF0000}"/>
    <cellStyle name="Total 6 2 17 2 2" xfId="49148" xr:uid="{00000000-0005-0000-0000-000000C00000}"/>
    <cellStyle name="Total 6 2 17 3" xfId="49149" xr:uid="{00000000-0005-0000-0000-000001C00000}"/>
    <cellStyle name="Total 6 2 18" xfId="49150" xr:uid="{00000000-0005-0000-0000-000002C00000}"/>
    <cellStyle name="Total 6 2 18 2" xfId="49151" xr:uid="{00000000-0005-0000-0000-000003C00000}"/>
    <cellStyle name="Total 6 2 18 2 2" xfId="49152" xr:uid="{00000000-0005-0000-0000-000004C00000}"/>
    <cellStyle name="Total 6 2 18 3" xfId="49153" xr:uid="{00000000-0005-0000-0000-000005C00000}"/>
    <cellStyle name="Total 6 2 19" xfId="49154" xr:uid="{00000000-0005-0000-0000-000006C00000}"/>
    <cellStyle name="Total 6 2 19 2" xfId="49155" xr:uid="{00000000-0005-0000-0000-000007C00000}"/>
    <cellStyle name="Total 6 2 19 2 2" xfId="49156" xr:uid="{00000000-0005-0000-0000-000008C00000}"/>
    <cellStyle name="Total 6 2 19 3" xfId="49157" xr:uid="{00000000-0005-0000-0000-000009C00000}"/>
    <cellStyle name="Total 6 2 2" xfId="49158" xr:uid="{00000000-0005-0000-0000-00000AC00000}"/>
    <cellStyle name="Total 6 2 2 10" xfId="49159" xr:uid="{00000000-0005-0000-0000-00000BC00000}"/>
    <cellStyle name="Total 6 2 2 10 2" xfId="49160" xr:uid="{00000000-0005-0000-0000-00000CC00000}"/>
    <cellStyle name="Total 6 2 2 10 2 2" xfId="49161" xr:uid="{00000000-0005-0000-0000-00000DC00000}"/>
    <cellStyle name="Total 6 2 2 10 3" xfId="49162" xr:uid="{00000000-0005-0000-0000-00000EC00000}"/>
    <cellStyle name="Total 6 2 2 11" xfId="49163" xr:uid="{00000000-0005-0000-0000-00000FC00000}"/>
    <cellStyle name="Total 6 2 2 11 2" xfId="49164" xr:uid="{00000000-0005-0000-0000-000010C00000}"/>
    <cellStyle name="Total 6 2 2 11 2 2" xfId="49165" xr:uid="{00000000-0005-0000-0000-000011C00000}"/>
    <cellStyle name="Total 6 2 2 11 3" xfId="49166" xr:uid="{00000000-0005-0000-0000-000012C00000}"/>
    <cellStyle name="Total 6 2 2 12" xfId="49167" xr:uid="{00000000-0005-0000-0000-000013C00000}"/>
    <cellStyle name="Total 6 2 2 12 2" xfId="49168" xr:uid="{00000000-0005-0000-0000-000014C00000}"/>
    <cellStyle name="Total 6 2 2 12 2 2" xfId="49169" xr:uid="{00000000-0005-0000-0000-000015C00000}"/>
    <cellStyle name="Total 6 2 2 12 3" xfId="49170" xr:uid="{00000000-0005-0000-0000-000016C00000}"/>
    <cellStyle name="Total 6 2 2 13" xfId="49171" xr:uid="{00000000-0005-0000-0000-000017C00000}"/>
    <cellStyle name="Total 6 2 2 13 2" xfId="49172" xr:uid="{00000000-0005-0000-0000-000018C00000}"/>
    <cellStyle name="Total 6 2 2 13 2 2" xfId="49173" xr:uid="{00000000-0005-0000-0000-000019C00000}"/>
    <cellStyle name="Total 6 2 2 13 3" xfId="49174" xr:uid="{00000000-0005-0000-0000-00001AC00000}"/>
    <cellStyle name="Total 6 2 2 14" xfId="49175" xr:uid="{00000000-0005-0000-0000-00001BC00000}"/>
    <cellStyle name="Total 6 2 2 14 2" xfId="49176" xr:uid="{00000000-0005-0000-0000-00001CC00000}"/>
    <cellStyle name="Total 6 2 2 14 2 2" xfId="49177" xr:uid="{00000000-0005-0000-0000-00001DC00000}"/>
    <cellStyle name="Total 6 2 2 14 3" xfId="49178" xr:uid="{00000000-0005-0000-0000-00001EC00000}"/>
    <cellStyle name="Total 6 2 2 15" xfId="49179" xr:uid="{00000000-0005-0000-0000-00001FC00000}"/>
    <cellStyle name="Total 6 2 2 15 2" xfId="49180" xr:uid="{00000000-0005-0000-0000-000020C00000}"/>
    <cellStyle name="Total 6 2 2 15 2 2" xfId="49181" xr:uid="{00000000-0005-0000-0000-000021C00000}"/>
    <cellStyle name="Total 6 2 2 15 3" xfId="49182" xr:uid="{00000000-0005-0000-0000-000022C00000}"/>
    <cellStyle name="Total 6 2 2 16" xfId="49183" xr:uid="{00000000-0005-0000-0000-000023C00000}"/>
    <cellStyle name="Total 6 2 2 16 2" xfId="49184" xr:uid="{00000000-0005-0000-0000-000024C00000}"/>
    <cellStyle name="Total 6 2 2 16 2 2" xfId="49185" xr:uid="{00000000-0005-0000-0000-000025C00000}"/>
    <cellStyle name="Total 6 2 2 16 3" xfId="49186" xr:uid="{00000000-0005-0000-0000-000026C00000}"/>
    <cellStyle name="Total 6 2 2 17" xfId="49187" xr:uid="{00000000-0005-0000-0000-000027C00000}"/>
    <cellStyle name="Total 6 2 2 17 2" xfId="49188" xr:uid="{00000000-0005-0000-0000-000028C00000}"/>
    <cellStyle name="Total 6 2 2 17 2 2" xfId="49189" xr:uid="{00000000-0005-0000-0000-000029C00000}"/>
    <cellStyle name="Total 6 2 2 17 3" xfId="49190" xr:uid="{00000000-0005-0000-0000-00002AC00000}"/>
    <cellStyle name="Total 6 2 2 18" xfId="49191" xr:uid="{00000000-0005-0000-0000-00002BC00000}"/>
    <cellStyle name="Total 6 2 2 18 2" xfId="49192" xr:uid="{00000000-0005-0000-0000-00002CC00000}"/>
    <cellStyle name="Total 6 2 2 19" xfId="49193" xr:uid="{00000000-0005-0000-0000-00002DC00000}"/>
    <cellStyle name="Total 6 2 2 2" xfId="49194" xr:uid="{00000000-0005-0000-0000-00002EC00000}"/>
    <cellStyle name="Total 6 2 2 2 10" xfId="49195" xr:uid="{00000000-0005-0000-0000-00002FC00000}"/>
    <cellStyle name="Total 6 2 2 2 10 2" xfId="49196" xr:uid="{00000000-0005-0000-0000-000030C00000}"/>
    <cellStyle name="Total 6 2 2 2 10 2 2" xfId="49197" xr:uid="{00000000-0005-0000-0000-000031C00000}"/>
    <cellStyle name="Total 6 2 2 2 10 3" xfId="49198" xr:uid="{00000000-0005-0000-0000-000032C00000}"/>
    <cellStyle name="Total 6 2 2 2 11" xfId="49199" xr:uid="{00000000-0005-0000-0000-000033C00000}"/>
    <cellStyle name="Total 6 2 2 2 11 2" xfId="49200" xr:uid="{00000000-0005-0000-0000-000034C00000}"/>
    <cellStyle name="Total 6 2 2 2 11 2 2" xfId="49201" xr:uid="{00000000-0005-0000-0000-000035C00000}"/>
    <cellStyle name="Total 6 2 2 2 11 3" xfId="49202" xr:uid="{00000000-0005-0000-0000-000036C00000}"/>
    <cellStyle name="Total 6 2 2 2 12" xfId="49203" xr:uid="{00000000-0005-0000-0000-000037C00000}"/>
    <cellStyle name="Total 6 2 2 2 12 2" xfId="49204" xr:uid="{00000000-0005-0000-0000-000038C00000}"/>
    <cellStyle name="Total 6 2 2 2 12 2 2" xfId="49205" xr:uid="{00000000-0005-0000-0000-000039C00000}"/>
    <cellStyle name="Total 6 2 2 2 12 3" xfId="49206" xr:uid="{00000000-0005-0000-0000-00003AC00000}"/>
    <cellStyle name="Total 6 2 2 2 13" xfId="49207" xr:uid="{00000000-0005-0000-0000-00003BC00000}"/>
    <cellStyle name="Total 6 2 2 2 13 2" xfId="49208" xr:uid="{00000000-0005-0000-0000-00003CC00000}"/>
    <cellStyle name="Total 6 2 2 2 13 2 2" xfId="49209" xr:uid="{00000000-0005-0000-0000-00003DC00000}"/>
    <cellStyle name="Total 6 2 2 2 13 3" xfId="49210" xr:uid="{00000000-0005-0000-0000-00003EC00000}"/>
    <cellStyle name="Total 6 2 2 2 14" xfId="49211" xr:uid="{00000000-0005-0000-0000-00003FC00000}"/>
    <cellStyle name="Total 6 2 2 2 14 2" xfId="49212" xr:uid="{00000000-0005-0000-0000-000040C00000}"/>
    <cellStyle name="Total 6 2 2 2 14 2 2" xfId="49213" xr:uid="{00000000-0005-0000-0000-000041C00000}"/>
    <cellStyle name="Total 6 2 2 2 14 3" xfId="49214" xr:uid="{00000000-0005-0000-0000-000042C00000}"/>
    <cellStyle name="Total 6 2 2 2 15" xfId="49215" xr:uid="{00000000-0005-0000-0000-000043C00000}"/>
    <cellStyle name="Total 6 2 2 2 15 2" xfId="49216" xr:uid="{00000000-0005-0000-0000-000044C00000}"/>
    <cellStyle name="Total 6 2 2 2 15 2 2" xfId="49217" xr:uid="{00000000-0005-0000-0000-000045C00000}"/>
    <cellStyle name="Total 6 2 2 2 15 3" xfId="49218" xr:uid="{00000000-0005-0000-0000-000046C00000}"/>
    <cellStyle name="Total 6 2 2 2 16" xfId="49219" xr:uid="{00000000-0005-0000-0000-000047C00000}"/>
    <cellStyle name="Total 6 2 2 2 16 2" xfId="49220" xr:uid="{00000000-0005-0000-0000-000048C00000}"/>
    <cellStyle name="Total 6 2 2 2 16 2 2" xfId="49221" xr:uid="{00000000-0005-0000-0000-000049C00000}"/>
    <cellStyle name="Total 6 2 2 2 16 3" xfId="49222" xr:uid="{00000000-0005-0000-0000-00004AC00000}"/>
    <cellStyle name="Total 6 2 2 2 17" xfId="49223" xr:uid="{00000000-0005-0000-0000-00004BC00000}"/>
    <cellStyle name="Total 6 2 2 2 17 2" xfId="49224" xr:uid="{00000000-0005-0000-0000-00004CC00000}"/>
    <cellStyle name="Total 6 2 2 2 17 2 2" xfId="49225" xr:uid="{00000000-0005-0000-0000-00004DC00000}"/>
    <cellStyle name="Total 6 2 2 2 17 3" xfId="49226" xr:uid="{00000000-0005-0000-0000-00004EC00000}"/>
    <cellStyle name="Total 6 2 2 2 18" xfId="49227" xr:uid="{00000000-0005-0000-0000-00004FC00000}"/>
    <cellStyle name="Total 6 2 2 2 18 2" xfId="49228" xr:uid="{00000000-0005-0000-0000-000050C00000}"/>
    <cellStyle name="Total 6 2 2 2 18 2 2" xfId="49229" xr:uid="{00000000-0005-0000-0000-000051C00000}"/>
    <cellStyle name="Total 6 2 2 2 18 3" xfId="49230" xr:uid="{00000000-0005-0000-0000-000052C00000}"/>
    <cellStyle name="Total 6 2 2 2 19" xfId="49231" xr:uid="{00000000-0005-0000-0000-000053C00000}"/>
    <cellStyle name="Total 6 2 2 2 19 2" xfId="49232" xr:uid="{00000000-0005-0000-0000-000054C00000}"/>
    <cellStyle name="Total 6 2 2 2 19 2 2" xfId="49233" xr:uid="{00000000-0005-0000-0000-000055C00000}"/>
    <cellStyle name="Total 6 2 2 2 19 3" xfId="49234" xr:uid="{00000000-0005-0000-0000-000056C00000}"/>
    <cellStyle name="Total 6 2 2 2 2" xfId="49235" xr:uid="{00000000-0005-0000-0000-000057C00000}"/>
    <cellStyle name="Total 6 2 2 2 2 2" xfId="49236" xr:uid="{00000000-0005-0000-0000-000058C00000}"/>
    <cellStyle name="Total 6 2 2 2 2 2 2" xfId="49237" xr:uid="{00000000-0005-0000-0000-000059C00000}"/>
    <cellStyle name="Total 6 2 2 2 2 2 3" xfId="49238" xr:uid="{00000000-0005-0000-0000-00005AC00000}"/>
    <cellStyle name="Total 6 2 2 2 2 3" xfId="49239" xr:uid="{00000000-0005-0000-0000-00005BC00000}"/>
    <cellStyle name="Total 6 2 2 2 2 3 2" xfId="49240" xr:uid="{00000000-0005-0000-0000-00005CC00000}"/>
    <cellStyle name="Total 6 2 2 2 2 4" xfId="49241" xr:uid="{00000000-0005-0000-0000-00005DC00000}"/>
    <cellStyle name="Total 6 2 2 2 20" xfId="49242" xr:uid="{00000000-0005-0000-0000-00005EC00000}"/>
    <cellStyle name="Total 6 2 2 2 20 2" xfId="49243" xr:uid="{00000000-0005-0000-0000-00005FC00000}"/>
    <cellStyle name="Total 6 2 2 2 20 2 2" xfId="49244" xr:uid="{00000000-0005-0000-0000-000060C00000}"/>
    <cellStyle name="Total 6 2 2 2 20 3" xfId="49245" xr:uid="{00000000-0005-0000-0000-000061C00000}"/>
    <cellStyle name="Total 6 2 2 2 21" xfId="49246" xr:uid="{00000000-0005-0000-0000-000062C00000}"/>
    <cellStyle name="Total 6 2 2 2 21 2" xfId="49247" xr:uid="{00000000-0005-0000-0000-000063C00000}"/>
    <cellStyle name="Total 6 2 2 2 22" xfId="49248" xr:uid="{00000000-0005-0000-0000-000064C00000}"/>
    <cellStyle name="Total 6 2 2 2 23" xfId="49249" xr:uid="{00000000-0005-0000-0000-000065C00000}"/>
    <cellStyle name="Total 6 2 2 2 3" xfId="49250" xr:uid="{00000000-0005-0000-0000-000066C00000}"/>
    <cellStyle name="Total 6 2 2 2 3 2" xfId="49251" xr:uid="{00000000-0005-0000-0000-000067C00000}"/>
    <cellStyle name="Total 6 2 2 2 3 2 2" xfId="49252" xr:uid="{00000000-0005-0000-0000-000068C00000}"/>
    <cellStyle name="Total 6 2 2 2 3 3" xfId="49253" xr:uid="{00000000-0005-0000-0000-000069C00000}"/>
    <cellStyle name="Total 6 2 2 2 3 4" xfId="49254" xr:uid="{00000000-0005-0000-0000-00006AC00000}"/>
    <cellStyle name="Total 6 2 2 2 4" xfId="49255" xr:uid="{00000000-0005-0000-0000-00006BC00000}"/>
    <cellStyle name="Total 6 2 2 2 4 2" xfId="49256" xr:uid="{00000000-0005-0000-0000-00006CC00000}"/>
    <cellStyle name="Total 6 2 2 2 4 2 2" xfId="49257" xr:uid="{00000000-0005-0000-0000-00006DC00000}"/>
    <cellStyle name="Total 6 2 2 2 4 3" xfId="49258" xr:uid="{00000000-0005-0000-0000-00006EC00000}"/>
    <cellStyle name="Total 6 2 2 2 4 4" xfId="49259" xr:uid="{00000000-0005-0000-0000-00006FC00000}"/>
    <cellStyle name="Total 6 2 2 2 5" xfId="49260" xr:uid="{00000000-0005-0000-0000-000070C00000}"/>
    <cellStyle name="Total 6 2 2 2 5 2" xfId="49261" xr:uid="{00000000-0005-0000-0000-000071C00000}"/>
    <cellStyle name="Total 6 2 2 2 5 2 2" xfId="49262" xr:uid="{00000000-0005-0000-0000-000072C00000}"/>
    <cellStyle name="Total 6 2 2 2 5 3" xfId="49263" xr:uid="{00000000-0005-0000-0000-000073C00000}"/>
    <cellStyle name="Total 6 2 2 2 6" xfId="49264" xr:uid="{00000000-0005-0000-0000-000074C00000}"/>
    <cellStyle name="Total 6 2 2 2 6 2" xfId="49265" xr:uid="{00000000-0005-0000-0000-000075C00000}"/>
    <cellStyle name="Total 6 2 2 2 6 2 2" xfId="49266" xr:uid="{00000000-0005-0000-0000-000076C00000}"/>
    <cellStyle name="Total 6 2 2 2 6 3" xfId="49267" xr:uid="{00000000-0005-0000-0000-000077C00000}"/>
    <cellStyle name="Total 6 2 2 2 7" xfId="49268" xr:uid="{00000000-0005-0000-0000-000078C00000}"/>
    <cellStyle name="Total 6 2 2 2 7 2" xfId="49269" xr:uid="{00000000-0005-0000-0000-000079C00000}"/>
    <cellStyle name="Total 6 2 2 2 7 2 2" xfId="49270" xr:uid="{00000000-0005-0000-0000-00007AC00000}"/>
    <cellStyle name="Total 6 2 2 2 7 3" xfId="49271" xr:uid="{00000000-0005-0000-0000-00007BC00000}"/>
    <cellStyle name="Total 6 2 2 2 8" xfId="49272" xr:uid="{00000000-0005-0000-0000-00007CC00000}"/>
    <cellStyle name="Total 6 2 2 2 8 2" xfId="49273" xr:uid="{00000000-0005-0000-0000-00007DC00000}"/>
    <cellStyle name="Total 6 2 2 2 8 2 2" xfId="49274" xr:uid="{00000000-0005-0000-0000-00007EC00000}"/>
    <cellStyle name="Total 6 2 2 2 8 3" xfId="49275" xr:uid="{00000000-0005-0000-0000-00007FC00000}"/>
    <cellStyle name="Total 6 2 2 2 9" xfId="49276" xr:uid="{00000000-0005-0000-0000-000080C00000}"/>
    <cellStyle name="Total 6 2 2 2 9 2" xfId="49277" xr:uid="{00000000-0005-0000-0000-000081C00000}"/>
    <cellStyle name="Total 6 2 2 2 9 2 2" xfId="49278" xr:uid="{00000000-0005-0000-0000-000082C00000}"/>
    <cellStyle name="Total 6 2 2 2 9 3" xfId="49279" xr:uid="{00000000-0005-0000-0000-000083C00000}"/>
    <cellStyle name="Total 6 2 2 20" xfId="49280" xr:uid="{00000000-0005-0000-0000-000084C00000}"/>
    <cellStyle name="Total 6 2 2 3" xfId="49281" xr:uid="{00000000-0005-0000-0000-000085C00000}"/>
    <cellStyle name="Total 6 2 2 3 2" xfId="49282" xr:uid="{00000000-0005-0000-0000-000086C00000}"/>
    <cellStyle name="Total 6 2 2 3 2 2" xfId="49283" xr:uid="{00000000-0005-0000-0000-000087C00000}"/>
    <cellStyle name="Total 6 2 2 3 2 3" xfId="49284" xr:uid="{00000000-0005-0000-0000-000088C00000}"/>
    <cellStyle name="Total 6 2 2 3 3" xfId="49285" xr:uid="{00000000-0005-0000-0000-000089C00000}"/>
    <cellStyle name="Total 6 2 2 3 3 2" xfId="49286" xr:uid="{00000000-0005-0000-0000-00008AC00000}"/>
    <cellStyle name="Total 6 2 2 3 4" xfId="49287" xr:uid="{00000000-0005-0000-0000-00008BC00000}"/>
    <cellStyle name="Total 6 2 2 4" xfId="49288" xr:uid="{00000000-0005-0000-0000-00008CC00000}"/>
    <cellStyle name="Total 6 2 2 4 2" xfId="49289" xr:uid="{00000000-0005-0000-0000-00008DC00000}"/>
    <cellStyle name="Total 6 2 2 4 2 2" xfId="49290" xr:uid="{00000000-0005-0000-0000-00008EC00000}"/>
    <cellStyle name="Total 6 2 2 4 3" xfId="49291" xr:uid="{00000000-0005-0000-0000-00008FC00000}"/>
    <cellStyle name="Total 6 2 2 4 4" xfId="49292" xr:uid="{00000000-0005-0000-0000-000090C00000}"/>
    <cellStyle name="Total 6 2 2 5" xfId="49293" xr:uid="{00000000-0005-0000-0000-000091C00000}"/>
    <cellStyle name="Total 6 2 2 5 2" xfId="49294" xr:uid="{00000000-0005-0000-0000-000092C00000}"/>
    <cellStyle name="Total 6 2 2 5 2 2" xfId="49295" xr:uid="{00000000-0005-0000-0000-000093C00000}"/>
    <cellStyle name="Total 6 2 2 5 3" xfId="49296" xr:uid="{00000000-0005-0000-0000-000094C00000}"/>
    <cellStyle name="Total 6 2 2 5 4" xfId="49297" xr:uid="{00000000-0005-0000-0000-000095C00000}"/>
    <cellStyle name="Total 6 2 2 6" xfId="49298" xr:uid="{00000000-0005-0000-0000-000096C00000}"/>
    <cellStyle name="Total 6 2 2 6 2" xfId="49299" xr:uid="{00000000-0005-0000-0000-000097C00000}"/>
    <cellStyle name="Total 6 2 2 6 2 2" xfId="49300" xr:uid="{00000000-0005-0000-0000-000098C00000}"/>
    <cellStyle name="Total 6 2 2 6 3" xfId="49301" xr:uid="{00000000-0005-0000-0000-000099C00000}"/>
    <cellStyle name="Total 6 2 2 7" xfId="49302" xr:uid="{00000000-0005-0000-0000-00009AC00000}"/>
    <cellStyle name="Total 6 2 2 7 2" xfId="49303" xr:uid="{00000000-0005-0000-0000-00009BC00000}"/>
    <cellStyle name="Total 6 2 2 7 2 2" xfId="49304" xr:uid="{00000000-0005-0000-0000-00009CC00000}"/>
    <cellStyle name="Total 6 2 2 7 3" xfId="49305" xr:uid="{00000000-0005-0000-0000-00009DC00000}"/>
    <cellStyle name="Total 6 2 2 8" xfId="49306" xr:uid="{00000000-0005-0000-0000-00009EC00000}"/>
    <cellStyle name="Total 6 2 2 8 2" xfId="49307" xr:uid="{00000000-0005-0000-0000-00009FC00000}"/>
    <cellStyle name="Total 6 2 2 8 2 2" xfId="49308" xr:uid="{00000000-0005-0000-0000-0000A0C00000}"/>
    <cellStyle name="Total 6 2 2 8 3" xfId="49309" xr:uid="{00000000-0005-0000-0000-0000A1C00000}"/>
    <cellStyle name="Total 6 2 2 9" xfId="49310" xr:uid="{00000000-0005-0000-0000-0000A2C00000}"/>
    <cellStyle name="Total 6 2 2 9 2" xfId="49311" xr:uid="{00000000-0005-0000-0000-0000A3C00000}"/>
    <cellStyle name="Total 6 2 2 9 2 2" xfId="49312" xr:uid="{00000000-0005-0000-0000-0000A4C00000}"/>
    <cellStyle name="Total 6 2 2 9 3" xfId="49313" xr:uid="{00000000-0005-0000-0000-0000A5C00000}"/>
    <cellStyle name="Total 6 2 20" xfId="49314" xr:uid="{00000000-0005-0000-0000-0000A6C00000}"/>
    <cellStyle name="Total 6 2 20 2" xfId="49315" xr:uid="{00000000-0005-0000-0000-0000A7C00000}"/>
    <cellStyle name="Total 6 2 20 2 2" xfId="49316" xr:uid="{00000000-0005-0000-0000-0000A8C00000}"/>
    <cellStyle name="Total 6 2 20 3" xfId="49317" xr:uid="{00000000-0005-0000-0000-0000A9C00000}"/>
    <cellStyle name="Total 6 2 21" xfId="49318" xr:uid="{00000000-0005-0000-0000-0000AAC00000}"/>
    <cellStyle name="Total 6 2 21 2" xfId="49319" xr:uid="{00000000-0005-0000-0000-0000ABC00000}"/>
    <cellStyle name="Total 6 2 22" xfId="49320" xr:uid="{00000000-0005-0000-0000-0000ACC00000}"/>
    <cellStyle name="Total 6 2 23" xfId="49321" xr:uid="{00000000-0005-0000-0000-0000ADC00000}"/>
    <cellStyle name="Total 6 2 3" xfId="49322" xr:uid="{00000000-0005-0000-0000-0000AEC00000}"/>
    <cellStyle name="Total 6 2 3 10" xfId="49323" xr:uid="{00000000-0005-0000-0000-0000AFC00000}"/>
    <cellStyle name="Total 6 2 3 10 2" xfId="49324" xr:uid="{00000000-0005-0000-0000-0000B0C00000}"/>
    <cellStyle name="Total 6 2 3 10 2 2" xfId="49325" xr:uid="{00000000-0005-0000-0000-0000B1C00000}"/>
    <cellStyle name="Total 6 2 3 10 3" xfId="49326" xr:uid="{00000000-0005-0000-0000-0000B2C00000}"/>
    <cellStyle name="Total 6 2 3 11" xfId="49327" xr:uid="{00000000-0005-0000-0000-0000B3C00000}"/>
    <cellStyle name="Total 6 2 3 11 2" xfId="49328" xr:uid="{00000000-0005-0000-0000-0000B4C00000}"/>
    <cellStyle name="Total 6 2 3 11 2 2" xfId="49329" xr:uid="{00000000-0005-0000-0000-0000B5C00000}"/>
    <cellStyle name="Total 6 2 3 11 3" xfId="49330" xr:uid="{00000000-0005-0000-0000-0000B6C00000}"/>
    <cellStyle name="Total 6 2 3 12" xfId="49331" xr:uid="{00000000-0005-0000-0000-0000B7C00000}"/>
    <cellStyle name="Total 6 2 3 12 2" xfId="49332" xr:uid="{00000000-0005-0000-0000-0000B8C00000}"/>
    <cellStyle name="Total 6 2 3 12 2 2" xfId="49333" xr:uid="{00000000-0005-0000-0000-0000B9C00000}"/>
    <cellStyle name="Total 6 2 3 12 3" xfId="49334" xr:uid="{00000000-0005-0000-0000-0000BAC00000}"/>
    <cellStyle name="Total 6 2 3 13" xfId="49335" xr:uid="{00000000-0005-0000-0000-0000BBC00000}"/>
    <cellStyle name="Total 6 2 3 13 2" xfId="49336" xr:uid="{00000000-0005-0000-0000-0000BCC00000}"/>
    <cellStyle name="Total 6 2 3 13 2 2" xfId="49337" xr:uid="{00000000-0005-0000-0000-0000BDC00000}"/>
    <cellStyle name="Total 6 2 3 13 3" xfId="49338" xr:uid="{00000000-0005-0000-0000-0000BEC00000}"/>
    <cellStyle name="Total 6 2 3 14" xfId="49339" xr:uid="{00000000-0005-0000-0000-0000BFC00000}"/>
    <cellStyle name="Total 6 2 3 14 2" xfId="49340" xr:uid="{00000000-0005-0000-0000-0000C0C00000}"/>
    <cellStyle name="Total 6 2 3 14 2 2" xfId="49341" xr:uid="{00000000-0005-0000-0000-0000C1C00000}"/>
    <cellStyle name="Total 6 2 3 14 3" xfId="49342" xr:uid="{00000000-0005-0000-0000-0000C2C00000}"/>
    <cellStyle name="Total 6 2 3 15" xfId="49343" xr:uid="{00000000-0005-0000-0000-0000C3C00000}"/>
    <cellStyle name="Total 6 2 3 15 2" xfId="49344" xr:uid="{00000000-0005-0000-0000-0000C4C00000}"/>
    <cellStyle name="Total 6 2 3 15 2 2" xfId="49345" xr:uid="{00000000-0005-0000-0000-0000C5C00000}"/>
    <cellStyle name="Total 6 2 3 15 3" xfId="49346" xr:uid="{00000000-0005-0000-0000-0000C6C00000}"/>
    <cellStyle name="Total 6 2 3 16" xfId="49347" xr:uid="{00000000-0005-0000-0000-0000C7C00000}"/>
    <cellStyle name="Total 6 2 3 16 2" xfId="49348" xr:uid="{00000000-0005-0000-0000-0000C8C00000}"/>
    <cellStyle name="Total 6 2 3 16 2 2" xfId="49349" xr:uid="{00000000-0005-0000-0000-0000C9C00000}"/>
    <cellStyle name="Total 6 2 3 16 3" xfId="49350" xr:uid="{00000000-0005-0000-0000-0000CAC00000}"/>
    <cellStyle name="Total 6 2 3 17" xfId="49351" xr:uid="{00000000-0005-0000-0000-0000CBC00000}"/>
    <cellStyle name="Total 6 2 3 17 2" xfId="49352" xr:uid="{00000000-0005-0000-0000-0000CCC00000}"/>
    <cellStyle name="Total 6 2 3 17 2 2" xfId="49353" xr:uid="{00000000-0005-0000-0000-0000CDC00000}"/>
    <cellStyle name="Total 6 2 3 17 3" xfId="49354" xr:uid="{00000000-0005-0000-0000-0000CEC00000}"/>
    <cellStyle name="Total 6 2 3 18" xfId="49355" xr:uid="{00000000-0005-0000-0000-0000CFC00000}"/>
    <cellStyle name="Total 6 2 3 18 2" xfId="49356" xr:uid="{00000000-0005-0000-0000-0000D0C00000}"/>
    <cellStyle name="Total 6 2 3 19" xfId="49357" xr:uid="{00000000-0005-0000-0000-0000D1C00000}"/>
    <cellStyle name="Total 6 2 3 2" xfId="49358" xr:uid="{00000000-0005-0000-0000-0000D2C00000}"/>
    <cellStyle name="Total 6 2 3 2 10" xfId="49359" xr:uid="{00000000-0005-0000-0000-0000D3C00000}"/>
    <cellStyle name="Total 6 2 3 2 10 2" xfId="49360" xr:uid="{00000000-0005-0000-0000-0000D4C00000}"/>
    <cellStyle name="Total 6 2 3 2 10 2 2" xfId="49361" xr:uid="{00000000-0005-0000-0000-0000D5C00000}"/>
    <cellStyle name="Total 6 2 3 2 10 3" xfId="49362" xr:uid="{00000000-0005-0000-0000-0000D6C00000}"/>
    <cellStyle name="Total 6 2 3 2 11" xfId="49363" xr:uid="{00000000-0005-0000-0000-0000D7C00000}"/>
    <cellStyle name="Total 6 2 3 2 11 2" xfId="49364" xr:uid="{00000000-0005-0000-0000-0000D8C00000}"/>
    <cellStyle name="Total 6 2 3 2 11 2 2" xfId="49365" xr:uid="{00000000-0005-0000-0000-0000D9C00000}"/>
    <cellStyle name="Total 6 2 3 2 11 3" xfId="49366" xr:uid="{00000000-0005-0000-0000-0000DAC00000}"/>
    <cellStyle name="Total 6 2 3 2 12" xfId="49367" xr:uid="{00000000-0005-0000-0000-0000DBC00000}"/>
    <cellStyle name="Total 6 2 3 2 12 2" xfId="49368" xr:uid="{00000000-0005-0000-0000-0000DCC00000}"/>
    <cellStyle name="Total 6 2 3 2 12 2 2" xfId="49369" xr:uid="{00000000-0005-0000-0000-0000DDC00000}"/>
    <cellStyle name="Total 6 2 3 2 12 3" xfId="49370" xr:uid="{00000000-0005-0000-0000-0000DEC00000}"/>
    <cellStyle name="Total 6 2 3 2 13" xfId="49371" xr:uid="{00000000-0005-0000-0000-0000DFC00000}"/>
    <cellStyle name="Total 6 2 3 2 13 2" xfId="49372" xr:uid="{00000000-0005-0000-0000-0000E0C00000}"/>
    <cellStyle name="Total 6 2 3 2 13 2 2" xfId="49373" xr:uid="{00000000-0005-0000-0000-0000E1C00000}"/>
    <cellStyle name="Total 6 2 3 2 13 3" xfId="49374" xr:uid="{00000000-0005-0000-0000-0000E2C00000}"/>
    <cellStyle name="Total 6 2 3 2 14" xfId="49375" xr:uid="{00000000-0005-0000-0000-0000E3C00000}"/>
    <cellStyle name="Total 6 2 3 2 14 2" xfId="49376" xr:uid="{00000000-0005-0000-0000-0000E4C00000}"/>
    <cellStyle name="Total 6 2 3 2 14 2 2" xfId="49377" xr:uid="{00000000-0005-0000-0000-0000E5C00000}"/>
    <cellStyle name="Total 6 2 3 2 14 3" xfId="49378" xr:uid="{00000000-0005-0000-0000-0000E6C00000}"/>
    <cellStyle name="Total 6 2 3 2 15" xfId="49379" xr:uid="{00000000-0005-0000-0000-0000E7C00000}"/>
    <cellStyle name="Total 6 2 3 2 15 2" xfId="49380" xr:uid="{00000000-0005-0000-0000-0000E8C00000}"/>
    <cellStyle name="Total 6 2 3 2 15 2 2" xfId="49381" xr:uid="{00000000-0005-0000-0000-0000E9C00000}"/>
    <cellStyle name="Total 6 2 3 2 15 3" xfId="49382" xr:uid="{00000000-0005-0000-0000-0000EAC00000}"/>
    <cellStyle name="Total 6 2 3 2 16" xfId="49383" xr:uid="{00000000-0005-0000-0000-0000EBC00000}"/>
    <cellStyle name="Total 6 2 3 2 16 2" xfId="49384" xr:uid="{00000000-0005-0000-0000-0000ECC00000}"/>
    <cellStyle name="Total 6 2 3 2 16 2 2" xfId="49385" xr:uid="{00000000-0005-0000-0000-0000EDC00000}"/>
    <cellStyle name="Total 6 2 3 2 16 3" xfId="49386" xr:uid="{00000000-0005-0000-0000-0000EEC00000}"/>
    <cellStyle name="Total 6 2 3 2 17" xfId="49387" xr:uid="{00000000-0005-0000-0000-0000EFC00000}"/>
    <cellStyle name="Total 6 2 3 2 17 2" xfId="49388" xr:uid="{00000000-0005-0000-0000-0000F0C00000}"/>
    <cellStyle name="Total 6 2 3 2 17 2 2" xfId="49389" xr:uid="{00000000-0005-0000-0000-0000F1C00000}"/>
    <cellStyle name="Total 6 2 3 2 17 3" xfId="49390" xr:uid="{00000000-0005-0000-0000-0000F2C00000}"/>
    <cellStyle name="Total 6 2 3 2 18" xfId="49391" xr:uid="{00000000-0005-0000-0000-0000F3C00000}"/>
    <cellStyle name="Total 6 2 3 2 18 2" xfId="49392" xr:uid="{00000000-0005-0000-0000-0000F4C00000}"/>
    <cellStyle name="Total 6 2 3 2 18 2 2" xfId="49393" xr:uid="{00000000-0005-0000-0000-0000F5C00000}"/>
    <cellStyle name="Total 6 2 3 2 18 3" xfId="49394" xr:uid="{00000000-0005-0000-0000-0000F6C00000}"/>
    <cellStyle name="Total 6 2 3 2 19" xfId="49395" xr:uid="{00000000-0005-0000-0000-0000F7C00000}"/>
    <cellStyle name="Total 6 2 3 2 19 2" xfId="49396" xr:uid="{00000000-0005-0000-0000-0000F8C00000}"/>
    <cellStyle name="Total 6 2 3 2 19 2 2" xfId="49397" xr:uid="{00000000-0005-0000-0000-0000F9C00000}"/>
    <cellStyle name="Total 6 2 3 2 19 3" xfId="49398" xr:uid="{00000000-0005-0000-0000-0000FAC00000}"/>
    <cellStyle name="Total 6 2 3 2 2" xfId="49399" xr:uid="{00000000-0005-0000-0000-0000FBC00000}"/>
    <cellStyle name="Total 6 2 3 2 2 2" xfId="49400" xr:uid="{00000000-0005-0000-0000-0000FCC00000}"/>
    <cellStyle name="Total 6 2 3 2 2 2 2" xfId="49401" xr:uid="{00000000-0005-0000-0000-0000FDC00000}"/>
    <cellStyle name="Total 6 2 3 2 2 3" xfId="49402" xr:uid="{00000000-0005-0000-0000-0000FEC00000}"/>
    <cellStyle name="Total 6 2 3 2 2 4" xfId="49403" xr:uid="{00000000-0005-0000-0000-0000FFC00000}"/>
    <cellStyle name="Total 6 2 3 2 20" xfId="49404" xr:uid="{00000000-0005-0000-0000-000000C10000}"/>
    <cellStyle name="Total 6 2 3 2 20 2" xfId="49405" xr:uid="{00000000-0005-0000-0000-000001C10000}"/>
    <cellStyle name="Total 6 2 3 2 20 2 2" xfId="49406" xr:uid="{00000000-0005-0000-0000-000002C10000}"/>
    <cellStyle name="Total 6 2 3 2 20 3" xfId="49407" xr:uid="{00000000-0005-0000-0000-000003C10000}"/>
    <cellStyle name="Total 6 2 3 2 21" xfId="49408" xr:uid="{00000000-0005-0000-0000-000004C10000}"/>
    <cellStyle name="Total 6 2 3 2 21 2" xfId="49409" xr:uid="{00000000-0005-0000-0000-000005C10000}"/>
    <cellStyle name="Total 6 2 3 2 22" xfId="49410" xr:uid="{00000000-0005-0000-0000-000006C10000}"/>
    <cellStyle name="Total 6 2 3 2 23" xfId="49411" xr:uid="{00000000-0005-0000-0000-000007C10000}"/>
    <cellStyle name="Total 6 2 3 2 3" xfId="49412" xr:uid="{00000000-0005-0000-0000-000008C10000}"/>
    <cellStyle name="Total 6 2 3 2 3 2" xfId="49413" xr:uid="{00000000-0005-0000-0000-000009C10000}"/>
    <cellStyle name="Total 6 2 3 2 3 2 2" xfId="49414" xr:uid="{00000000-0005-0000-0000-00000AC10000}"/>
    <cellStyle name="Total 6 2 3 2 3 3" xfId="49415" xr:uid="{00000000-0005-0000-0000-00000BC10000}"/>
    <cellStyle name="Total 6 2 3 2 3 4" xfId="49416" xr:uid="{00000000-0005-0000-0000-00000CC10000}"/>
    <cellStyle name="Total 6 2 3 2 4" xfId="49417" xr:uid="{00000000-0005-0000-0000-00000DC10000}"/>
    <cellStyle name="Total 6 2 3 2 4 2" xfId="49418" xr:uid="{00000000-0005-0000-0000-00000EC10000}"/>
    <cellStyle name="Total 6 2 3 2 4 2 2" xfId="49419" xr:uid="{00000000-0005-0000-0000-00000FC10000}"/>
    <cellStyle name="Total 6 2 3 2 4 3" xfId="49420" xr:uid="{00000000-0005-0000-0000-000010C10000}"/>
    <cellStyle name="Total 6 2 3 2 5" xfId="49421" xr:uid="{00000000-0005-0000-0000-000011C10000}"/>
    <cellStyle name="Total 6 2 3 2 5 2" xfId="49422" xr:uid="{00000000-0005-0000-0000-000012C10000}"/>
    <cellStyle name="Total 6 2 3 2 5 2 2" xfId="49423" xr:uid="{00000000-0005-0000-0000-000013C10000}"/>
    <cellStyle name="Total 6 2 3 2 5 3" xfId="49424" xr:uid="{00000000-0005-0000-0000-000014C10000}"/>
    <cellStyle name="Total 6 2 3 2 6" xfId="49425" xr:uid="{00000000-0005-0000-0000-000015C10000}"/>
    <cellStyle name="Total 6 2 3 2 6 2" xfId="49426" xr:uid="{00000000-0005-0000-0000-000016C10000}"/>
    <cellStyle name="Total 6 2 3 2 6 2 2" xfId="49427" xr:uid="{00000000-0005-0000-0000-000017C10000}"/>
    <cellStyle name="Total 6 2 3 2 6 3" xfId="49428" xr:uid="{00000000-0005-0000-0000-000018C10000}"/>
    <cellStyle name="Total 6 2 3 2 7" xfId="49429" xr:uid="{00000000-0005-0000-0000-000019C10000}"/>
    <cellStyle name="Total 6 2 3 2 7 2" xfId="49430" xr:uid="{00000000-0005-0000-0000-00001AC10000}"/>
    <cellStyle name="Total 6 2 3 2 7 2 2" xfId="49431" xr:uid="{00000000-0005-0000-0000-00001BC10000}"/>
    <cellStyle name="Total 6 2 3 2 7 3" xfId="49432" xr:uid="{00000000-0005-0000-0000-00001CC10000}"/>
    <cellStyle name="Total 6 2 3 2 8" xfId="49433" xr:uid="{00000000-0005-0000-0000-00001DC10000}"/>
    <cellStyle name="Total 6 2 3 2 8 2" xfId="49434" xr:uid="{00000000-0005-0000-0000-00001EC10000}"/>
    <cellStyle name="Total 6 2 3 2 8 2 2" xfId="49435" xr:uid="{00000000-0005-0000-0000-00001FC10000}"/>
    <cellStyle name="Total 6 2 3 2 8 3" xfId="49436" xr:uid="{00000000-0005-0000-0000-000020C10000}"/>
    <cellStyle name="Total 6 2 3 2 9" xfId="49437" xr:uid="{00000000-0005-0000-0000-000021C10000}"/>
    <cellStyle name="Total 6 2 3 2 9 2" xfId="49438" xr:uid="{00000000-0005-0000-0000-000022C10000}"/>
    <cellStyle name="Total 6 2 3 2 9 2 2" xfId="49439" xr:uid="{00000000-0005-0000-0000-000023C10000}"/>
    <cellStyle name="Total 6 2 3 2 9 3" xfId="49440" xr:uid="{00000000-0005-0000-0000-000024C10000}"/>
    <cellStyle name="Total 6 2 3 20" xfId="49441" xr:uid="{00000000-0005-0000-0000-000025C10000}"/>
    <cellStyle name="Total 6 2 3 3" xfId="49442" xr:uid="{00000000-0005-0000-0000-000026C10000}"/>
    <cellStyle name="Total 6 2 3 3 2" xfId="49443" xr:uid="{00000000-0005-0000-0000-000027C10000}"/>
    <cellStyle name="Total 6 2 3 3 2 2" xfId="49444" xr:uid="{00000000-0005-0000-0000-000028C10000}"/>
    <cellStyle name="Total 6 2 3 3 3" xfId="49445" xr:uid="{00000000-0005-0000-0000-000029C10000}"/>
    <cellStyle name="Total 6 2 3 3 4" xfId="49446" xr:uid="{00000000-0005-0000-0000-00002AC10000}"/>
    <cellStyle name="Total 6 2 3 4" xfId="49447" xr:uid="{00000000-0005-0000-0000-00002BC10000}"/>
    <cellStyle name="Total 6 2 3 4 2" xfId="49448" xr:uid="{00000000-0005-0000-0000-00002CC10000}"/>
    <cellStyle name="Total 6 2 3 4 2 2" xfId="49449" xr:uid="{00000000-0005-0000-0000-00002DC10000}"/>
    <cellStyle name="Total 6 2 3 4 3" xfId="49450" xr:uid="{00000000-0005-0000-0000-00002EC10000}"/>
    <cellStyle name="Total 6 2 3 4 4" xfId="49451" xr:uid="{00000000-0005-0000-0000-00002FC10000}"/>
    <cellStyle name="Total 6 2 3 5" xfId="49452" xr:uid="{00000000-0005-0000-0000-000030C10000}"/>
    <cellStyle name="Total 6 2 3 5 2" xfId="49453" xr:uid="{00000000-0005-0000-0000-000031C10000}"/>
    <cellStyle name="Total 6 2 3 5 2 2" xfId="49454" xr:uid="{00000000-0005-0000-0000-000032C10000}"/>
    <cellStyle name="Total 6 2 3 5 3" xfId="49455" xr:uid="{00000000-0005-0000-0000-000033C10000}"/>
    <cellStyle name="Total 6 2 3 6" xfId="49456" xr:uid="{00000000-0005-0000-0000-000034C10000}"/>
    <cellStyle name="Total 6 2 3 6 2" xfId="49457" xr:uid="{00000000-0005-0000-0000-000035C10000}"/>
    <cellStyle name="Total 6 2 3 6 2 2" xfId="49458" xr:uid="{00000000-0005-0000-0000-000036C10000}"/>
    <cellStyle name="Total 6 2 3 6 3" xfId="49459" xr:uid="{00000000-0005-0000-0000-000037C10000}"/>
    <cellStyle name="Total 6 2 3 7" xfId="49460" xr:uid="{00000000-0005-0000-0000-000038C10000}"/>
    <cellStyle name="Total 6 2 3 7 2" xfId="49461" xr:uid="{00000000-0005-0000-0000-000039C10000}"/>
    <cellStyle name="Total 6 2 3 7 2 2" xfId="49462" xr:uid="{00000000-0005-0000-0000-00003AC10000}"/>
    <cellStyle name="Total 6 2 3 7 3" xfId="49463" xr:uid="{00000000-0005-0000-0000-00003BC10000}"/>
    <cellStyle name="Total 6 2 3 8" xfId="49464" xr:uid="{00000000-0005-0000-0000-00003CC10000}"/>
    <cellStyle name="Total 6 2 3 8 2" xfId="49465" xr:uid="{00000000-0005-0000-0000-00003DC10000}"/>
    <cellStyle name="Total 6 2 3 8 2 2" xfId="49466" xr:uid="{00000000-0005-0000-0000-00003EC10000}"/>
    <cellStyle name="Total 6 2 3 8 3" xfId="49467" xr:uid="{00000000-0005-0000-0000-00003FC10000}"/>
    <cellStyle name="Total 6 2 3 9" xfId="49468" xr:uid="{00000000-0005-0000-0000-000040C10000}"/>
    <cellStyle name="Total 6 2 3 9 2" xfId="49469" xr:uid="{00000000-0005-0000-0000-000041C10000}"/>
    <cellStyle name="Total 6 2 3 9 2 2" xfId="49470" xr:uid="{00000000-0005-0000-0000-000042C10000}"/>
    <cellStyle name="Total 6 2 3 9 3" xfId="49471" xr:uid="{00000000-0005-0000-0000-000043C10000}"/>
    <cellStyle name="Total 6 2 4" xfId="49472" xr:uid="{00000000-0005-0000-0000-000044C10000}"/>
    <cellStyle name="Total 6 2 4 10" xfId="49473" xr:uid="{00000000-0005-0000-0000-000045C10000}"/>
    <cellStyle name="Total 6 2 4 10 2" xfId="49474" xr:uid="{00000000-0005-0000-0000-000046C10000}"/>
    <cellStyle name="Total 6 2 4 10 2 2" xfId="49475" xr:uid="{00000000-0005-0000-0000-000047C10000}"/>
    <cellStyle name="Total 6 2 4 10 3" xfId="49476" xr:uid="{00000000-0005-0000-0000-000048C10000}"/>
    <cellStyle name="Total 6 2 4 11" xfId="49477" xr:uid="{00000000-0005-0000-0000-000049C10000}"/>
    <cellStyle name="Total 6 2 4 11 2" xfId="49478" xr:uid="{00000000-0005-0000-0000-00004AC10000}"/>
    <cellStyle name="Total 6 2 4 11 2 2" xfId="49479" xr:uid="{00000000-0005-0000-0000-00004BC10000}"/>
    <cellStyle name="Total 6 2 4 11 3" xfId="49480" xr:uid="{00000000-0005-0000-0000-00004CC10000}"/>
    <cellStyle name="Total 6 2 4 12" xfId="49481" xr:uid="{00000000-0005-0000-0000-00004DC10000}"/>
    <cellStyle name="Total 6 2 4 12 2" xfId="49482" xr:uid="{00000000-0005-0000-0000-00004EC10000}"/>
    <cellStyle name="Total 6 2 4 12 2 2" xfId="49483" xr:uid="{00000000-0005-0000-0000-00004FC10000}"/>
    <cellStyle name="Total 6 2 4 12 3" xfId="49484" xr:uid="{00000000-0005-0000-0000-000050C10000}"/>
    <cellStyle name="Total 6 2 4 13" xfId="49485" xr:uid="{00000000-0005-0000-0000-000051C10000}"/>
    <cellStyle name="Total 6 2 4 13 2" xfId="49486" xr:uid="{00000000-0005-0000-0000-000052C10000}"/>
    <cellStyle name="Total 6 2 4 13 2 2" xfId="49487" xr:uid="{00000000-0005-0000-0000-000053C10000}"/>
    <cellStyle name="Total 6 2 4 13 3" xfId="49488" xr:uid="{00000000-0005-0000-0000-000054C10000}"/>
    <cellStyle name="Total 6 2 4 14" xfId="49489" xr:uid="{00000000-0005-0000-0000-000055C10000}"/>
    <cellStyle name="Total 6 2 4 14 2" xfId="49490" xr:uid="{00000000-0005-0000-0000-000056C10000}"/>
    <cellStyle name="Total 6 2 4 14 2 2" xfId="49491" xr:uid="{00000000-0005-0000-0000-000057C10000}"/>
    <cellStyle name="Total 6 2 4 14 3" xfId="49492" xr:uid="{00000000-0005-0000-0000-000058C10000}"/>
    <cellStyle name="Total 6 2 4 15" xfId="49493" xr:uid="{00000000-0005-0000-0000-000059C10000}"/>
    <cellStyle name="Total 6 2 4 15 2" xfId="49494" xr:uid="{00000000-0005-0000-0000-00005AC10000}"/>
    <cellStyle name="Total 6 2 4 15 2 2" xfId="49495" xr:uid="{00000000-0005-0000-0000-00005BC10000}"/>
    <cellStyle name="Total 6 2 4 15 3" xfId="49496" xr:uid="{00000000-0005-0000-0000-00005CC10000}"/>
    <cellStyle name="Total 6 2 4 16" xfId="49497" xr:uid="{00000000-0005-0000-0000-00005DC10000}"/>
    <cellStyle name="Total 6 2 4 16 2" xfId="49498" xr:uid="{00000000-0005-0000-0000-00005EC10000}"/>
    <cellStyle name="Total 6 2 4 16 2 2" xfId="49499" xr:uid="{00000000-0005-0000-0000-00005FC10000}"/>
    <cellStyle name="Total 6 2 4 16 3" xfId="49500" xr:uid="{00000000-0005-0000-0000-000060C10000}"/>
    <cellStyle name="Total 6 2 4 17" xfId="49501" xr:uid="{00000000-0005-0000-0000-000061C10000}"/>
    <cellStyle name="Total 6 2 4 17 2" xfId="49502" xr:uid="{00000000-0005-0000-0000-000062C10000}"/>
    <cellStyle name="Total 6 2 4 17 2 2" xfId="49503" xr:uid="{00000000-0005-0000-0000-000063C10000}"/>
    <cellStyle name="Total 6 2 4 17 3" xfId="49504" xr:uid="{00000000-0005-0000-0000-000064C10000}"/>
    <cellStyle name="Total 6 2 4 18" xfId="49505" xr:uid="{00000000-0005-0000-0000-000065C10000}"/>
    <cellStyle name="Total 6 2 4 18 2" xfId="49506" xr:uid="{00000000-0005-0000-0000-000066C10000}"/>
    <cellStyle name="Total 6 2 4 18 2 2" xfId="49507" xr:uid="{00000000-0005-0000-0000-000067C10000}"/>
    <cellStyle name="Total 6 2 4 18 3" xfId="49508" xr:uid="{00000000-0005-0000-0000-000068C10000}"/>
    <cellStyle name="Total 6 2 4 19" xfId="49509" xr:uid="{00000000-0005-0000-0000-000069C10000}"/>
    <cellStyle name="Total 6 2 4 19 2" xfId="49510" xr:uid="{00000000-0005-0000-0000-00006AC10000}"/>
    <cellStyle name="Total 6 2 4 19 2 2" xfId="49511" xr:uid="{00000000-0005-0000-0000-00006BC10000}"/>
    <cellStyle name="Total 6 2 4 19 3" xfId="49512" xr:uid="{00000000-0005-0000-0000-00006CC10000}"/>
    <cellStyle name="Total 6 2 4 2" xfId="49513" xr:uid="{00000000-0005-0000-0000-00006DC10000}"/>
    <cellStyle name="Total 6 2 4 2 10" xfId="49514" xr:uid="{00000000-0005-0000-0000-00006EC10000}"/>
    <cellStyle name="Total 6 2 4 2 10 2" xfId="49515" xr:uid="{00000000-0005-0000-0000-00006FC10000}"/>
    <cellStyle name="Total 6 2 4 2 10 2 2" xfId="49516" xr:uid="{00000000-0005-0000-0000-000070C10000}"/>
    <cellStyle name="Total 6 2 4 2 10 3" xfId="49517" xr:uid="{00000000-0005-0000-0000-000071C10000}"/>
    <cellStyle name="Total 6 2 4 2 11" xfId="49518" xr:uid="{00000000-0005-0000-0000-000072C10000}"/>
    <cellStyle name="Total 6 2 4 2 11 2" xfId="49519" xr:uid="{00000000-0005-0000-0000-000073C10000}"/>
    <cellStyle name="Total 6 2 4 2 11 2 2" xfId="49520" xr:uid="{00000000-0005-0000-0000-000074C10000}"/>
    <cellStyle name="Total 6 2 4 2 11 3" xfId="49521" xr:uid="{00000000-0005-0000-0000-000075C10000}"/>
    <cellStyle name="Total 6 2 4 2 12" xfId="49522" xr:uid="{00000000-0005-0000-0000-000076C10000}"/>
    <cellStyle name="Total 6 2 4 2 12 2" xfId="49523" xr:uid="{00000000-0005-0000-0000-000077C10000}"/>
    <cellStyle name="Total 6 2 4 2 12 2 2" xfId="49524" xr:uid="{00000000-0005-0000-0000-000078C10000}"/>
    <cellStyle name="Total 6 2 4 2 12 3" xfId="49525" xr:uid="{00000000-0005-0000-0000-000079C10000}"/>
    <cellStyle name="Total 6 2 4 2 13" xfId="49526" xr:uid="{00000000-0005-0000-0000-00007AC10000}"/>
    <cellStyle name="Total 6 2 4 2 13 2" xfId="49527" xr:uid="{00000000-0005-0000-0000-00007BC10000}"/>
    <cellStyle name="Total 6 2 4 2 13 2 2" xfId="49528" xr:uid="{00000000-0005-0000-0000-00007CC10000}"/>
    <cellStyle name="Total 6 2 4 2 13 3" xfId="49529" xr:uid="{00000000-0005-0000-0000-00007DC10000}"/>
    <cellStyle name="Total 6 2 4 2 14" xfId="49530" xr:uid="{00000000-0005-0000-0000-00007EC10000}"/>
    <cellStyle name="Total 6 2 4 2 14 2" xfId="49531" xr:uid="{00000000-0005-0000-0000-00007FC10000}"/>
    <cellStyle name="Total 6 2 4 2 14 2 2" xfId="49532" xr:uid="{00000000-0005-0000-0000-000080C10000}"/>
    <cellStyle name="Total 6 2 4 2 14 3" xfId="49533" xr:uid="{00000000-0005-0000-0000-000081C10000}"/>
    <cellStyle name="Total 6 2 4 2 15" xfId="49534" xr:uid="{00000000-0005-0000-0000-000082C10000}"/>
    <cellStyle name="Total 6 2 4 2 15 2" xfId="49535" xr:uid="{00000000-0005-0000-0000-000083C10000}"/>
    <cellStyle name="Total 6 2 4 2 15 2 2" xfId="49536" xr:uid="{00000000-0005-0000-0000-000084C10000}"/>
    <cellStyle name="Total 6 2 4 2 15 3" xfId="49537" xr:uid="{00000000-0005-0000-0000-000085C10000}"/>
    <cellStyle name="Total 6 2 4 2 16" xfId="49538" xr:uid="{00000000-0005-0000-0000-000086C10000}"/>
    <cellStyle name="Total 6 2 4 2 16 2" xfId="49539" xr:uid="{00000000-0005-0000-0000-000087C10000}"/>
    <cellStyle name="Total 6 2 4 2 16 2 2" xfId="49540" xr:uid="{00000000-0005-0000-0000-000088C10000}"/>
    <cellStyle name="Total 6 2 4 2 16 3" xfId="49541" xr:uid="{00000000-0005-0000-0000-000089C10000}"/>
    <cellStyle name="Total 6 2 4 2 17" xfId="49542" xr:uid="{00000000-0005-0000-0000-00008AC10000}"/>
    <cellStyle name="Total 6 2 4 2 17 2" xfId="49543" xr:uid="{00000000-0005-0000-0000-00008BC10000}"/>
    <cellStyle name="Total 6 2 4 2 17 2 2" xfId="49544" xr:uid="{00000000-0005-0000-0000-00008CC10000}"/>
    <cellStyle name="Total 6 2 4 2 17 3" xfId="49545" xr:uid="{00000000-0005-0000-0000-00008DC10000}"/>
    <cellStyle name="Total 6 2 4 2 18" xfId="49546" xr:uid="{00000000-0005-0000-0000-00008EC10000}"/>
    <cellStyle name="Total 6 2 4 2 18 2" xfId="49547" xr:uid="{00000000-0005-0000-0000-00008FC10000}"/>
    <cellStyle name="Total 6 2 4 2 18 2 2" xfId="49548" xr:uid="{00000000-0005-0000-0000-000090C10000}"/>
    <cellStyle name="Total 6 2 4 2 18 3" xfId="49549" xr:uid="{00000000-0005-0000-0000-000091C10000}"/>
    <cellStyle name="Total 6 2 4 2 19" xfId="49550" xr:uid="{00000000-0005-0000-0000-000092C10000}"/>
    <cellStyle name="Total 6 2 4 2 19 2" xfId="49551" xr:uid="{00000000-0005-0000-0000-000093C10000}"/>
    <cellStyle name="Total 6 2 4 2 19 2 2" xfId="49552" xr:uid="{00000000-0005-0000-0000-000094C10000}"/>
    <cellStyle name="Total 6 2 4 2 19 3" xfId="49553" xr:uid="{00000000-0005-0000-0000-000095C10000}"/>
    <cellStyle name="Total 6 2 4 2 2" xfId="49554" xr:uid="{00000000-0005-0000-0000-000096C10000}"/>
    <cellStyle name="Total 6 2 4 2 2 2" xfId="49555" xr:uid="{00000000-0005-0000-0000-000097C10000}"/>
    <cellStyle name="Total 6 2 4 2 2 2 2" xfId="49556" xr:uid="{00000000-0005-0000-0000-000098C10000}"/>
    <cellStyle name="Total 6 2 4 2 2 3" xfId="49557" xr:uid="{00000000-0005-0000-0000-000099C10000}"/>
    <cellStyle name="Total 6 2 4 2 2 4" xfId="49558" xr:uid="{00000000-0005-0000-0000-00009AC10000}"/>
    <cellStyle name="Total 6 2 4 2 20" xfId="49559" xr:uid="{00000000-0005-0000-0000-00009BC10000}"/>
    <cellStyle name="Total 6 2 4 2 20 2" xfId="49560" xr:uid="{00000000-0005-0000-0000-00009CC10000}"/>
    <cellStyle name="Total 6 2 4 2 20 2 2" xfId="49561" xr:uid="{00000000-0005-0000-0000-00009DC10000}"/>
    <cellStyle name="Total 6 2 4 2 20 3" xfId="49562" xr:uid="{00000000-0005-0000-0000-00009EC10000}"/>
    <cellStyle name="Total 6 2 4 2 21" xfId="49563" xr:uid="{00000000-0005-0000-0000-00009FC10000}"/>
    <cellStyle name="Total 6 2 4 2 21 2" xfId="49564" xr:uid="{00000000-0005-0000-0000-0000A0C10000}"/>
    <cellStyle name="Total 6 2 4 2 22" xfId="49565" xr:uid="{00000000-0005-0000-0000-0000A1C10000}"/>
    <cellStyle name="Total 6 2 4 2 23" xfId="49566" xr:uid="{00000000-0005-0000-0000-0000A2C10000}"/>
    <cellStyle name="Total 6 2 4 2 3" xfId="49567" xr:uid="{00000000-0005-0000-0000-0000A3C10000}"/>
    <cellStyle name="Total 6 2 4 2 3 2" xfId="49568" xr:uid="{00000000-0005-0000-0000-0000A4C10000}"/>
    <cellStyle name="Total 6 2 4 2 3 2 2" xfId="49569" xr:uid="{00000000-0005-0000-0000-0000A5C10000}"/>
    <cellStyle name="Total 6 2 4 2 3 3" xfId="49570" xr:uid="{00000000-0005-0000-0000-0000A6C10000}"/>
    <cellStyle name="Total 6 2 4 2 4" xfId="49571" xr:uid="{00000000-0005-0000-0000-0000A7C10000}"/>
    <cellStyle name="Total 6 2 4 2 4 2" xfId="49572" xr:uid="{00000000-0005-0000-0000-0000A8C10000}"/>
    <cellStyle name="Total 6 2 4 2 4 2 2" xfId="49573" xr:uid="{00000000-0005-0000-0000-0000A9C10000}"/>
    <cellStyle name="Total 6 2 4 2 4 3" xfId="49574" xr:uid="{00000000-0005-0000-0000-0000AAC10000}"/>
    <cellStyle name="Total 6 2 4 2 5" xfId="49575" xr:uid="{00000000-0005-0000-0000-0000ABC10000}"/>
    <cellStyle name="Total 6 2 4 2 5 2" xfId="49576" xr:uid="{00000000-0005-0000-0000-0000ACC10000}"/>
    <cellStyle name="Total 6 2 4 2 5 2 2" xfId="49577" xr:uid="{00000000-0005-0000-0000-0000ADC10000}"/>
    <cellStyle name="Total 6 2 4 2 5 3" xfId="49578" xr:uid="{00000000-0005-0000-0000-0000AEC10000}"/>
    <cellStyle name="Total 6 2 4 2 6" xfId="49579" xr:uid="{00000000-0005-0000-0000-0000AFC10000}"/>
    <cellStyle name="Total 6 2 4 2 6 2" xfId="49580" xr:uid="{00000000-0005-0000-0000-0000B0C10000}"/>
    <cellStyle name="Total 6 2 4 2 6 2 2" xfId="49581" xr:uid="{00000000-0005-0000-0000-0000B1C10000}"/>
    <cellStyle name="Total 6 2 4 2 6 3" xfId="49582" xr:uid="{00000000-0005-0000-0000-0000B2C10000}"/>
    <cellStyle name="Total 6 2 4 2 7" xfId="49583" xr:uid="{00000000-0005-0000-0000-0000B3C10000}"/>
    <cellStyle name="Total 6 2 4 2 7 2" xfId="49584" xr:uid="{00000000-0005-0000-0000-0000B4C10000}"/>
    <cellStyle name="Total 6 2 4 2 7 2 2" xfId="49585" xr:uid="{00000000-0005-0000-0000-0000B5C10000}"/>
    <cellStyle name="Total 6 2 4 2 7 3" xfId="49586" xr:uid="{00000000-0005-0000-0000-0000B6C10000}"/>
    <cellStyle name="Total 6 2 4 2 8" xfId="49587" xr:uid="{00000000-0005-0000-0000-0000B7C10000}"/>
    <cellStyle name="Total 6 2 4 2 8 2" xfId="49588" xr:uid="{00000000-0005-0000-0000-0000B8C10000}"/>
    <cellStyle name="Total 6 2 4 2 8 2 2" xfId="49589" xr:uid="{00000000-0005-0000-0000-0000B9C10000}"/>
    <cellStyle name="Total 6 2 4 2 8 3" xfId="49590" xr:uid="{00000000-0005-0000-0000-0000BAC10000}"/>
    <cellStyle name="Total 6 2 4 2 9" xfId="49591" xr:uid="{00000000-0005-0000-0000-0000BBC10000}"/>
    <cellStyle name="Total 6 2 4 2 9 2" xfId="49592" xr:uid="{00000000-0005-0000-0000-0000BCC10000}"/>
    <cellStyle name="Total 6 2 4 2 9 2 2" xfId="49593" xr:uid="{00000000-0005-0000-0000-0000BDC10000}"/>
    <cellStyle name="Total 6 2 4 2 9 3" xfId="49594" xr:uid="{00000000-0005-0000-0000-0000BEC10000}"/>
    <cellStyle name="Total 6 2 4 20" xfId="49595" xr:uid="{00000000-0005-0000-0000-0000BFC10000}"/>
    <cellStyle name="Total 6 2 4 20 2" xfId="49596" xr:uid="{00000000-0005-0000-0000-0000C0C10000}"/>
    <cellStyle name="Total 6 2 4 20 2 2" xfId="49597" xr:uid="{00000000-0005-0000-0000-0000C1C10000}"/>
    <cellStyle name="Total 6 2 4 20 3" xfId="49598" xr:uid="{00000000-0005-0000-0000-0000C2C10000}"/>
    <cellStyle name="Total 6 2 4 21" xfId="49599" xr:uid="{00000000-0005-0000-0000-0000C3C10000}"/>
    <cellStyle name="Total 6 2 4 21 2" xfId="49600" xr:uid="{00000000-0005-0000-0000-0000C4C10000}"/>
    <cellStyle name="Total 6 2 4 21 2 2" xfId="49601" xr:uid="{00000000-0005-0000-0000-0000C5C10000}"/>
    <cellStyle name="Total 6 2 4 21 3" xfId="49602" xr:uid="{00000000-0005-0000-0000-0000C6C10000}"/>
    <cellStyle name="Total 6 2 4 22" xfId="49603" xr:uid="{00000000-0005-0000-0000-0000C7C10000}"/>
    <cellStyle name="Total 6 2 4 22 2" xfId="49604" xr:uid="{00000000-0005-0000-0000-0000C8C10000}"/>
    <cellStyle name="Total 6 2 4 23" xfId="49605" xr:uid="{00000000-0005-0000-0000-0000C9C10000}"/>
    <cellStyle name="Total 6 2 4 24" xfId="49606" xr:uid="{00000000-0005-0000-0000-0000CAC10000}"/>
    <cellStyle name="Total 6 2 4 3" xfId="49607" xr:uid="{00000000-0005-0000-0000-0000CBC10000}"/>
    <cellStyle name="Total 6 2 4 3 2" xfId="49608" xr:uid="{00000000-0005-0000-0000-0000CCC10000}"/>
    <cellStyle name="Total 6 2 4 3 2 2" xfId="49609" xr:uid="{00000000-0005-0000-0000-0000CDC10000}"/>
    <cellStyle name="Total 6 2 4 3 3" xfId="49610" xr:uid="{00000000-0005-0000-0000-0000CEC10000}"/>
    <cellStyle name="Total 6 2 4 3 4" xfId="49611" xr:uid="{00000000-0005-0000-0000-0000CFC10000}"/>
    <cellStyle name="Total 6 2 4 4" xfId="49612" xr:uid="{00000000-0005-0000-0000-0000D0C10000}"/>
    <cellStyle name="Total 6 2 4 4 2" xfId="49613" xr:uid="{00000000-0005-0000-0000-0000D1C10000}"/>
    <cellStyle name="Total 6 2 4 4 2 2" xfId="49614" xr:uid="{00000000-0005-0000-0000-0000D2C10000}"/>
    <cellStyle name="Total 6 2 4 4 3" xfId="49615" xr:uid="{00000000-0005-0000-0000-0000D3C10000}"/>
    <cellStyle name="Total 6 2 4 4 4" xfId="49616" xr:uid="{00000000-0005-0000-0000-0000D4C10000}"/>
    <cellStyle name="Total 6 2 4 5" xfId="49617" xr:uid="{00000000-0005-0000-0000-0000D5C10000}"/>
    <cellStyle name="Total 6 2 4 5 2" xfId="49618" xr:uid="{00000000-0005-0000-0000-0000D6C10000}"/>
    <cellStyle name="Total 6 2 4 5 2 2" xfId="49619" xr:uid="{00000000-0005-0000-0000-0000D7C10000}"/>
    <cellStyle name="Total 6 2 4 5 3" xfId="49620" xr:uid="{00000000-0005-0000-0000-0000D8C10000}"/>
    <cellStyle name="Total 6 2 4 6" xfId="49621" xr:uid="{00000000-0005-0000-0000-0000D9C10000}"/>
    <cellStyle name="Total 6 2 4 6 2" xfId="49622" xr:uid="{00000000-0005-0000-0000-0000DAC10000}"/>
    <cellStyle name="Total 6 2 4 6 2 2" xfId="49623" xr:uid="{00000000-0005-0000-0000-0000DBC10000}"/>
    <cellStyle name="Total 6 2 4 6 3" xfId="49624" xr:uid="{00000000-0005-0000-0000-0000DCC10000}"/>
    <cellStyle name="Total 6 2 4 7" xfId="49625" xr:uid="{00000000-0005-0000-0000-0000DDC10000}"/>
    <cellStyle name="Total 6 2 4 7 2" xfId="49626" xr:uid="{00000000-0005-0000-0000-0000DEC10000}"/>
    <cellStyle name="Total 6 2 4 7 2 2" xfId="49627" xr:uid="{00000000-0005-0000-0000-0000DFC10000}"/>
    <cellStyle name="Total 6 2 4 7 3" xfId="49628" xr:uid="{00000000-0005-0000-0000-0000E0C10000}"/>
    <cellStyle name="Total 6 2 4 8" xfId="49629" xr:uid="{00000000-0005-0000-0000-0000E1C10000}"/>
    <cellStyle name="Total 6 2 4 8 2" xfId="49630" xr:uid="{00000000-0005-0000-0000-0000E2C10000}"/>
    <cellStyle name="Total 6 2 4 8 2 2" xfId="49631" xr:uid="{00000000-0005-0000-0000-0000E3C10000}"/>
    <cellStyle name="Total 6 2 4 8 3" xfId="49632" xr:uid="{00000000-0005-0000-0000-0000E4C10000}"/>
    <cellStyle name="Total 6 2 4 9" xfId="49633" xr:uid="{00000000-0005-0000-0000-0000E5C10000}"/>
    <cellStyle name="Total 6 2 4 9 2" xfId="49634" xr:uid="{00000000-0005-0000-0000-0000E6C10000}"/>
    <cellStyle name="Total 6 2 4 9 2 2" xfId="49635" xr:uid="{00000000-0005-0000-0000-0000E7C10000}"/>
    <cellStyle name="Total 6 2 4 9 3" xfId="49636" xr:uid="{00000000-0005-0000-0000-0000E8C10000}"/>
    <cellStyle name="Total 6 2 5" xfId="49637" xr:uid="{00000000-0005-0000-0000-0000E9C10000}"/>
    <cellStyle name="Total 6 2 5 10" xfId="49638" xr:uid="{00000000-0005-0000-0000-0000EAC10000}"/>
    <cellStyle name="Total 6 2 5 10 2" xfId="49639" xr:uid="{00000000-0005-0000-0000-0000EBC10000}"/>
    <cellStyle name="Total 6 2 5 10 2 2" xfId="49640" xr:uid="{00000000-0005-0000-0000-0000ECC10000}"/>
    <cellStyle name="Total 6 2 5 10 3" xfId="49641" xr:uid="{00000000-0005-0000-0000-0000EDC10000}"/>
    <cellStyle name="Total 6 2 5 11" xfId="49642" xr:uid="{00000000-0005-0000-0000-0000EEC10000}"/>
    <cellStyle name="Total 6 2 5 11 2" xfId="49643" xr:uid="{00000000-0005-0000-0000-0000EFC10000}"/>
    <cellStyle name="Total 6 2 5 11 2 2" xfId="49644" xr:uid="{00000000-0005-0000-0000-0000F0C10000}"/>
    <cellStyle name="Total 6 2 5 11 3" xfId="49645" xr:uid="{00000000-0005-0000-0000-0000F1C10000}"/>
    <cellStyle name="Total 6 2 5 12" xfId="49646" xr:uid="{00000000-0005-0000-0000-0000F2C10000}"/>
    <cellStyle name="Total 6 2 5 12 2" xfId="49647" xr:uid="{00000000-0005-0000-0000-0000F3C10000}"/>
    <cellStyle name="Total 6 2 5 12 2 2" xfId="49648" xr:uid="{00000000-0005-0000-0000-0000F4C10000}"/>
    <cellStyle name="Total 6 2 5 12 3" xfId="49649" xr:uid="{00000000-0005-0000-0000-0000F5C10000}"/>
    <cellStyle name="Total 6 2 5 13" xfId="49650" xr:uid="{00000000-0005-0000-0000-0000F6C10000}"/>
    <cellStyle name="Total 6 2 5 13 2" xfId="49651" xr:uid="{00000000-0005-0000-0000-0000F7C10000}"/>
    <cellStyle name="Total 6 2 5 13 2 2" xfId="49652" xr:uid="{00000000-0005-0000-0000-0000F8C10000}"/>
    <cellStyle name="Total 6 2 5 13 3" xfId="49653" xr:uid="{00000000-0005-0000-0000-0000F9C10000}"/>
    <cellStyle name="Total 6 2 5 14" xfId="49654" xr:uid="{00000000-0005-0000-0000-0000FAC10000}"/>
    <cellStyle name="Total 6 2 5 14 2" xfId="49655" xr:uid="{00000000-0005-0000-0000-0000FBC10000}"/>
    <cellStyle name="Total 6 2 5 14 2 2" xfId="49656" xr:uid="{00000000-0005-0000-0000-0000FCC10000}"/>
    <cellStyle name="Total 6 2 5 14 3" xfId="49657" xr:uid="{00000000-0005-0000-0000-0000FDC10000}"/>
    <cellStyle name="Total 6 2 5 15" xfId="49658" xr:uid="{00000000-0005-0000-0000-0000FEC10000}"/>
    <cellStyle name="Total 6 2 5 15 2" xfId="49659" xr:uid="{00000000-0005-0000-0000-0000FFC10000}"/>
    <cellStyle name="Total 6 2 5 15 2 2" xfId="49660" xr:uid="{00000000-0005-0000-0000-000000C20000}"/>
    <cellStyle name="Total 6 2 5 15 3" xfId="49661" xr:uid="{00000000-0005-0000-0000-000001C20000}"/>
    <cellStyle name="Total 6 2 5 16" xfId="49662" xr:uid="{00000000-0005-0000-0000-000002C20000}"/>
    <cellStyle name="Total 6 2 5 16 2" xfId="49663" xr:uid="{00000000-0005-0000-0000-000003C20000}"/>
    <cellStyle name="Total 6 2 5 16 2 2" xfId="49664" xr:uid="{00000000-0005-0000-0000-000004C20000}"/>
    <cellStyle name="Total 6 2 5 16 3" xfId="49665" xr:uid="{00000000-0005-0000-0000-000005C20000}"/>
    <cellStyle name="Total 6 2 5 17" xfId="49666" xr:uid="{00000000-0005-0000-0000-000006C20000}"/>
    <cellStyle name="Total 6 2 5 17 2" xfId="49667" xr:uid="{00000000-0005-0000-0000-000007C20000}"/>
    <cellStyle name="Total 6 2 5 17 2 2" xfId="49668" xr:uid="{00000000-0005-0000-0000-000008C20000}"/>
    <cellStyle name="Total 6 2 5 17 3" xfId="49669" xr:uid="{00000000-0005-0000-0000-000009C20000}"/>
    <cellStyle name="Total 6 2 5 18" xfId="49670" xr:uid="{00000000-0005-0000-0000-00000AC20000}"/>
    <cellStyle name="Total 6 2 5 18 2" xfId="49671" xr:uid="{00000000-0005-0000-0000-00000BC20000}"/>
    <cellStyle name="Total 6 2 5 18 2 2" xfId="49672" xr:uid="{00000000-0005-0000-0000-00000CC20000}"/>
    <cellStyle name="Total 6 2 5 18 3" xfId="49673" xr:uid="{00000000-0005-0000-0000-00000DC20000}"/>
    <cellStyle name="Total 6 2 5 19" xfId="49674" xr:uid="{00000000-0005-0000-0000-00000EC20000}"/>
    <cellStyle name="Total 6 2 5 19 2" xfId="49675" xr:uid="{00000000-0005-0000-0000-00000FC20000}"/>
    <cellStyle name="Total 6 2 5 19 2 2" xfId="49676" xr:uid="{00000000-0005-0000-0000-000010C20000}"/>
    <cellStyle name="Total 6 2 5 19 3" xfId="49677" xr:uid="{00000000-0005-0000-0000-000011C20000}"/>
    <cellStyle name="Total 6 2 5 2" xfId="49678" xr:uid="{00000000-0005-0000-0000-000012C20000}"/>
    <cellStyle name="Total 6 2 5 2 2" xfId="49679" xr:uid="{00000000-0005-0000-0000-000013C20000}"/>
    <cellStyle name="Total 6 2 5 2 2 2" xfId="49680" xr:uid="{00000000-0005-0000-0000-000014C20000}"/>
    <cellStyle name="Total 6 2 5 2 3" xfId="49681" xr:uid="{00000000-0005-0000-0000-000015C20000}"/>
    <cellStyle name="Total 6 2 5 2 4" xfId="49682" xr:uid="{00000000-0005-0000-0000-000016C20000}"/>
    <cellStyle name="Total 6 2 5 20" xfId="49683" xr:uid="{00000000-0005-0000-0000-000017C20000}"/>
    <cellStyle name="Total 6 2 5 20 2" xfId="49684" xr:uid="{00000000-0005-0000-0000-000018C20000}"/>
    <cellStyle name="Total 6 2 5 20 2 2" xfId="49685" xr:uid="{00000000-0005-0000-0000-000019C20000}"/>
    <cellStyle name="Total 6 2 5 20 3" xfId="49686" xr:uid="{00000000-0005-0000-0000-00001AC20000}"/>
    <cellStyle name="Total 6 2 5 21" xfId="49687" xr:uid="{00000000-0005-0000-0000-00001BC20000}"/>
    <cellStyle name="Total 6 2 5 21 2" xfId="49688" xr:uid="{00000000-0005-0000-0000-00001CC20000}"/>
    <cellStyle name="Total 6 2 5 22" xfId="49689" xr:uid="{00000000-0005-0000-0000-00001DC20000}"/>
    <cellStyle name="Total 6 2 5 23" xfId="49690" xr:uid="{00000000-0005-0000-0000-00001EC20000}"/>
    <cellStyle name="Total 6 2 5 3" xfId="49691" xr:uid="{00000000-0005-0000-0000-00001FC20000}"/>
    <cellStyle name="Total 6 2 5 3 2" xfId="49692" xr:uid="{00000000-0005-0000-0000-000020C20000}"/>
    <cellStyle name="Total 6 2 5 3 2 2" xfId="49693" xr:uid="{00000000-0005-0000-0000-000021C20000}"/>
    <cellStyle name="Total 6 2 5 3 3" xfId="49694" xr:uid="{00000000-0005-0000-0000-000022C20000}"/>
    <cellStyle name="Total 6 2 5 4" xfId="49695" xr:uid="{00000000-0005-0000-0000-000023C20000}"/>
    <cellStyle name="Total 6 2 5 4 2" xfId="49696" xr:uid="{00000000-0005-0000-0000-000024C20000}"/>
    <cellStyle name="Total 6 2 5 4 2 2" xfId="49697" xr:uid="{00000000-0005-0000-0000-000025C20000}"/>
    <cellStyle name="Total 6 2 5 4 3" xfId="49698" xr:uid="{00000000-0005-0000-0000-000026C20000}"/>
    <cellStyle name="Total 6 2 5 5" xfId="49699" xr:uid="{00000000-0005-0000-0000-000027C20000}"/>
    <cellStyle name="Total 6 2 5 5 2" xfId="49700" xr:uid="{00000000-0005-0000-0000-000028C20000}"/>
    <cellStyle name="Total 6 2 5 5 2 2" xfId="49701" xr:uid="{00000000-0005-0000-0000-000029C20000}"/>
    <cellStyle name="Total 6 2 5 5 3" xfId="49702" xr:uid="{00000000-0005-0000-0000-00002AC20000}"/>
    <cellStyle name="Total 6 2 5 6" xfId="49703" xr:uid="{00000000-0005-0000-0000-00002BC20000}"/>
    <cellStyle name="Total 6 2 5 6 2" xfId="49704" xr:uid="{00000000-0005-0000-0000-00002CC20000}"/>
    <cellStyle name="Total 6 2 5 6 2 2" xfId="49705" xr:uid="{00000000-0005-0000-0000-00002DC20000}"/>
    <cellStyle name="Total 6 2 5 6 3" xfId="49706" xr:uid="{00000000-0005-0000-0000-00002EC20000}"/>
    <cellStyle name="Total 6 2 5 7" xfId="49707" xr:uid="{00000000-0005-0000-0000-00002FC20000}"/>
    <cellStyle name="Total 6 2 5 7 2" xfId="49708" xr:uid="{00000000-0005-0000-0000-000030C20000}"/>
    <cellStyle name="Total 6 2 5 7 2 2" xfId="49709" xr:uid="{00000000-0005-0000-0000-000031C20000}"/>
    <cellStyle name="Total 6 2 5 7 3" xfId="49710" xr:uid="{00000000-0005-0000-0000-000032C20000}"/>
    <cellStyle name="Total 6 2 5 8" xfId="49711" xr:uid="{00000000-0005-0000-0000-000033C20000}"/>
    <cellStyle name="Total 6 2 5 8 2" xfId="49712" xr:uid="{00000000-0005-0000-0000-000034C20000}"/>
    <cellStyle name="Total 6 2 5 8 2 2" xfId="49713" xr:uid="{00000000-0005-0000-0000-000035C20000}"/>
    <cellStyle name="Total 6 2 5 8 3" xfId="49714" xr:uid="{00000000-0005-0000-0000-000036C20000}"/>
    <cellStyle name="Total 6 2 5 9" xfId="49715" xr:uid="{00000000-0005-0000-0000-000037C20000}"/>
    <cellStyle name="Total 6 2 5 9 2" xfId="49716" xr:uid="{00000000-0005-0000-0000-000038C20000}"/>
    <cellStyle name="Total 6 2 5 9 2 2" xfId="49717" xr:uid="{00000000-0005-0000-0000-000039C20000}"/>
    <cellStyle name="Total 6 2 5 9 3" xfId="49718" xr:uid="{00000000-0005-0000-0000-00003AC20000}"/>
    <cellStyle name="Total 6 2 6" xfId="49719" xr:uid="{00000000-0005-0000-0000-00003BC20000}"/>
    <cellStyle name="Total 6 2 6 2" xfId="49720" xr:uid="{00000000-0005-0000-0000-00003CC20000}"/>
    <cellStyle name="Total 6 2 6 2 2" xfId="49721" xr:uid="{00000000-0005-0000-0000-00003DC20000}"/>
    <cellStyle name="Total 6 2 6 3" xfId="49722" xr:uid="{00000000-0005-0000-0000-00003EC20000}"/>
    <cellStyle name="Total 6 2 6 4" xfId="49723" xr:uid="{00000000-0005-0000-0000-00003FC20000}"/>
    <cellStyle name="Total 6 2 7" xfId="49724" xr:uid="{00000000-0005-0000-0000-000040C20000}"/>
    <cellStyle name="Total 6 2 7 2" xfId="49725" xr:uid="{00000000-0005-0000-0000-000041C20000}"/>
    <cellStyle name="Total 6 2 7 2 2" xfId="49726" xr:uid="{00000000-0005-0000-0000-000042C20000}"/>
    <cellStyle name="Total 6 2 7 3" xfId="49727" xr:uid="{00000000-0005-0000-0000-000043C20000}"/>
    <cellStyle name="Total 6 2 8" xfId="49728" xr:uid="{00000000-0005-0000-0000-000044C20000}"/>
    <cellStyle name="Total 6 2 8 2" xfId="49729" xr:uid="{00000000-0005-0000-0000-000045C20000}"/>
    <cellStyle name="Total 6 2 8 2 2" xfId="49730" xr:uid="{00000000-0005-0000-0000-000046C20000}"/>
    <cellStyle name="Total 6 2 8 3" xfId="49731" xr:uid="{00000000-0005-0000-0000-000047C20000}"/>
    <cellStyle name="Total 6 2 9" xfId="49732" xr:uid="{00000000-0005-0000-0000-000048C20000}"/>
    <cellStyle name="Total 6 2 9 2" xfId="49733" xr:uid="{00000000-0005-0000-0000-000049C20000}"/>
    <cellStyle name="Total 6 2 9 2 2" xfId="49734" xr:uid="{00000000-0005-0000-0000-00004AC20000}"/>
    <cellStyle name="Total 6 2 9 3" xfId="49735" xr:uid="{00000000-0005-0000-0000-00004BC20000}"/>
    <cellStyle name="Total 6 20" xfId="49736" xr:uid="{00000000-0005-0000-0000-00004CC20000}"/>
    <cellStyle name="Total 6 20 2" xfId="49737" xr:uid="{00000000-0005-0000-0000-00004DC20000}"/>
    <cellStyle name="Total 6 20 2 2" xfId="49738" xr:uid="{00000000-0005-0000-0000-00004EC20000}"/>
    <cellStyle name="Total 6 20 3" xfId="49739" xr:uid="{00000000-0005-0000-0000-00004FC20000}"/>
    <cellStyle name="Total 6 21" xfId="49740" xr:uid="{00000000-0005-0000-0000-000050C20000}"/>
    <cellStyle name="Total 6 21 2" xfId="49741" xr:uid="{00000000-0005-0000-0000-000051C20000}"/>
    <cellStyle name="Total 6 21 2 2" xfId="49742" xr:uid="{00000000-0005-0000-0000-000052C20000}"/>
    <cellStyle name="Total 6 21 3" xfId="49743" xr:uid="{00000000-0005-0000-0000-000053C20000}"/>
    <cellStyle name="Total 6 22" xfId="49744" xr:uid="{00000000-0005-0000-0000-000054C20000}"/>
    <cellStyle name="Total 6 22 2" xfId="49745" xr:uid="{00000000-0005-0000-0000-000055C20000}"/>
    <cellStyle name="Total 6 23" xfId="49746" xr:uid="{00000000-0005-0000-0000-000056C20000}"/>
    <cellStyle name="Total 6 24" xfId="49747" xr:uid="{00000000-0005-0000-0000-000057C20000}"/>
    <cellStyle name="Total 6 25" xfId="49748" xr:uid="{00000000-0005-0000-0000-000058C20000}"/>
    <cellStyle name="Total 6 26" xfId="49749" xr:uid="{00000000-0005-0000-0000-000059C20000}"/>
    <cellStyle name="Total 6 27" xfId="49750" xr:uid="{00000000-0005-0000-0000-00005AC20000}"/>
    <cellStyle name="Total 6 3" xfId="49751" xr:uid="{00000000-0005-0000-0000-00005BC20000}"/>
    <cellStyle name="Total 6 3 10" xfId="49752" xr:uid="{00000000-0005-0000-0000-00005CC20000}"/>
    <cellStyle name="Total 6 3 10 2" xfId="49753" xr:uid="{00000000-0005-0000-0000-00005DC20000}"/>
    <cellStyle name="Total 6 3 10 2 2" xfId="49754" xr:uid="{00000000-0005-0000-0000-00005EC20000}"/>
    <cellStyle name="Total 6 3 10 3" xfId="49755" xr:uid="{00000000-0005-0000-0000-00005FC20000}"/>
    <cellStyle name="Total 6 3 11" xfId="49756" xr:uid="{00000000-0005-0000-0000-000060C20000}"/>
    <cellStyle name="Total 6 3 11 2" xfId="49757" xr:uid="{00000000-0005-0000-0000-000061C20000}"/>
    <cellStyle name="Total 6 3 11 2 2" xfId="49758" xr:uid="{00000000-0005-0000-0000-000062C20000}"/>
    <cellStyle name="Total 6 3 11 3" xfId="49759" xr:uid="{00000000-0005-0000-0000-000063C20000}"/>
    <cellStyle name="Total 6 3 12" xfId="49760" xr:uid="{00000000-0005-0000-0000-000064C20000}"/>
    <cellStyle name="Total 6 3 12 2" xfId="49761" xr:uid="{00000000-0005-0000-0000-000065C20000}"/>
    <cellStyle name="Total 6 3 12 2 2" xfId="49762" xr:uid="{00000000-0005-0000-0000-000066C20000}"/>
    <cellStyle name="Total 6 3 12 3" xfId="49763" xr:uid="{00000000-0005-0000-0000-000067C20000}"/>
    <cellStyle name="Total 6 3 13" xfId="49764" xr:uid="{00000000-0005-0000-0000-000068C20000}"/>
    <cellStyle name="Total 6 3 13 2" xfId="49765" xr:uid="{00000000-0005-0000-0000-000069C20000}"/>
    <cellStyle name="Total 6 3 13 2 2" xfId="49766" xr:uid="{00000000-0005-0000-0000-00006AC20000}"/>
    <cellStyle name="Total 6 3 13 3" xfId="49767" xr:uid="{00000000-0005-0000-0000-00006BC20000}"/>
    <cellStyle name="Total 6 3 14" xfId="49768" xr:uid="{00000000-0005-0000-0000-00006CC20000}"/>
    <cellStyle name="Total 6 3 14 2" xfId="49769" xr:uid="{00000000-0005-0000-0000-00006DC20000}"/>
    <cellStyle name="Total 6 3 14 2 2" xfId="49770" xr:uid="{00000000-0005-0000-0000-00006EC20000}"/>
    <cellStyle name="Total 6 3 14 3" xfId="49771" xr:uid="{00000000-0005-0000-0000-00006FC20000}"/>
    <cellStyle name="Total 6 3 15" xfId="49772" xr:uid="{00000000-0005-0000-0000-000070C20000}"/>
    <cellStyle name="Total 6 3 15 2" xfId="49773" xr:uid="{00000000-0005-0000-0000-000071C20000}"/>
    <cellStyle name="Total 6 3 15 2 2" xfId="49774" xr:uid="{00000000-0005-0000-0000-000072C20000}"/>
    <cellStyle name="Total 6 3 15 3" xfId="49775" xr:uid="{00000000-0005-0000-0000-000073C20000}"/>
    <cellStyle name="Total 6 3 16" xfId="49776" xr:uid="{00000000-0005-0000-0000-000074C20000}"/>
    <cellStyle name="Total 6 3 16 2" xfId="49777" xr:uid="{00000000-0005-0000-0000-000075C20000}"/>
    <cellStyle name="Total 6 3 16 2 2" xfId="49778" xr:uid="{00000000-0005-0000-0000-000076C20000}"/>
    <cellStyle name="Total 6 3 16 3" xfId="49779" xr:uid="{00000000-0005-0000-0000-000077C20000}"/>
    <cellStyle name="Total 6 3 17" xfId="49780" xr:uid="{00000000-0005-0000-0000-000078C20000}"/>
    <cellStyle name="Total 6 3 17 2" xfId="49781" xr:uid="{00000000-0005-0000-0000-000079C20000}"/>
    <cellStyle name="Total 6 3 17 2 2" xfId="49782" xr:uid="{00000000-0005-0000-0000-00007AC20000}"/>
    <cellStyle name="Total 6 3 17 3" xfId="49783" xr:uid="{00000000-0005-0000-0000-00007BC20000}"/>
    <cellStyle name="Total 6 3 18" xfId="49784" xr:uid="{00000000-0005-0000-0000-00007CC20000}"/>
    <cellStyle name="Total 6 3 18 2" xfId="49785" xr:uid="{00000000-0005-0000-0000-00007DC20000}"/>
    <cellStyle name="Total 6 3 19" xfId="49786" xr:uid="{00000000-0005-0000-0000-00007EC20000}"/>
    <cellStyle name="Total 6 3 2" xfId="49787" xr:uid="{00000000-0005-0000-0000-00007FC20000}"/>
    <cellStyle name="Total 6 3 2 10" xfId="49788" xr:uid="{00000000-0005-0000-0000-000080C20000}"/>
    <cellStyle name="Total 6 3 2 10 2" xfId="49789" xr:uid="{00000000-0005-0000-0000-000081C20000}"/>
    <cellStyle name="Total 6 3 2 10 2 2" xfId="49790" xr:uid="{00000000-0005-0000-0000-000082C20000}"/>
    <cellStyle name="Total 6 3 2 10 3" xfId="49791" xr:uid="{00000000-0005-0000-0000-000083C20000}"/>
    <cellStyle name="Total 6 3 2 11" xfId="49792" xr:uid="{00000000-0005-0000-0000-000084C20000}"/>
    <cellStyle name="Total 6 3 2 11 2" xfId="49793" xr:uid="{00000000-0005-0000-0000-000085C20000}"/>
    <cellStyle name="Total 6 3 2 11 2 2" xfId="49794" xr:uid="{00000000-0005-0000-0000-000086C20000}"/>
    <cellStyle name="Total 6 3 2 11 3" xfId="49795" xr:uid="{00000000-0005-0000-0000-000087C20000}"/>
    <cellStyle name="Total 6 3 2 12" xfId="49796" xr:uid="{00000000-0005-0000-0000-000088C20000}"/>
    <cellStyle name="Total 6 3 2 12 2" xfId="49797" xr:uid="{00000000-0005-0000-0000-000089C20000}"/>
    <cellStyle name="Total 6 3 2 12 2 2" xfId="49798" xr:uid="{00000000-0005-0000-0000-00008AC20000}"/>
    <cellStyle name="Total 6 3 2 12 3" xfId="49799" xr:uid="{00000000-0005-0000-0000-00008BC20000}"/>
    <cellStyle name="Total 6 3 2 13" xfId="49800" xr:uid="{00000000-0005-0000-0000-00008CC20000}"/>
    <cellStyle name="Total 6 3 2 13 2" xfId="49801" xr:uid="{00000000-0005-0000-0000-00008DC20000}"/>
    <cellStyle name="Total 6 3 2 13 2 2" xfId="49802" xr:uid="{00000000-0005-0000-0000-00008EC20000}"/>
    <cellStyle name="Total 6 3 2 13 3" xfId="49803" xr:uid="{00000000-0005-0000-0000-00008FC20000}"/>
    <cellStyle name="Total 6 3 2 14" xfId="49804" xr:uid="{00000000-0005-0000-0000-000090C20000}"/>
    <cellStyle name="Total 6 3 2 14 2" xfId="49805" xr:uid="{00000000-0005-0000-0000-000091C20000}"/>
    <cellStyle name="Total 6 3 2 14 2 2" xfId="49806" xr:uid="{00000000-0005-0000-0000-000092C20000}"/>
    <cellStyle name="Total 6 3 2 14 3" xfId="49807" xr:uid="{00000000-0005-0000-0000-000093C20000}"/>
    <cellStyle name="Total 6 3 2 15" xfId="49808" xr:uid="{00000000-0005-0000-0000-000094C20000}"/>
    <cellStyle name="Total 6 3 2 15 2" xfId="49809" xr:uid="{00000000-0005-0000-0000-000095C20000}"/>
    <cellStyle name="Total 6 3 2 15 2 2" xfId="49810" xr:uid="{00000000-0005-0000-0000-000096C20000}"/>
    <cellStyle name="Total 6 3 2 15 3" xfId="49811" xr:uid="{00000000-0005-0000-0000-000097C20000}"/>
    <cellStyle name="Total 6 3 2 16" xfId="49812" xr:uid="{00000000-0005-0000-0000-000098C20000}"/>
    <cellStyle name="Total 6 3 2 16 2" xfId="49813" xr:uid="{00000000-0005-0000-0000-000099C20000}"/>
    <cellStyle name="Total 6 3 2 16 2 2" xfId="49814" xr:uid="{00000000-0005-0000-0000-00009AC20000}"/>
    <cellStyle name="Total 6 3 2 16 3" xfId="49815" xr:uid="{00000000-0005-0000-0000-00009BC20000}"/>
    <cellStyle name="Total 6 3 2 17" xfId="49816" xr:uid="{00000000-0005-0000-0000-00009CC20000}"/>
    <cellStyle name="Total 6 3 2 17 2" xfId="49817" xr:uid="{00000000-0005-0000-0000-00009DC20000}"/>
    <cellStyle name="Total 6 3 2 17 2 2" xfId="49818" xr:uid="{00000000-0005-0000-0000-00009EC20000}"/>
    <cellStyle name="Total 6 3 2 17 3" xfId="49819" xr:uid="{00000000-0005-0000-0000-00009FC20000}"/>
    <cellStyle name="Total 6 3 2 18" xfId="49820" xr:uid="{00000000-0005-0000-0000-0000A0C20000}"/>
    <cellStyle name="Total 6 3 2 18 2" xfId="49821" xr:uid="{00000000-0005-0000-0000-0000A1C20000}"/>
    <cellStyle name="Total 6 3 2 18 2 2" xfId="49822" xr:uid="{00000000-0005-0000-0000-0000A2C20000}"/>
    <cellStyle name="Total 6 3 2 18 3" xfId="49823" xr:uid="{00000000-0005-0000-0000-0000A3C20000}"/>
    <cellStyle name="Total 6 3 2 19" xfId="49824" xr:uid="{00000000-0005-0000-0000-0000A4C20000}"/>
    <cellStyle name="Total 6 3 2 19 2" xfId="49825" xr:uid="{00000000-0005-0000-0000-0000A5C20000}"/>
    <cellStyle name="Total 6 3 2 19 2 2" xfId="49826" xr:uid="{00000000-0005-0000-0000-0000A6C20000}"/>
    <cellStyle name="Total 6 3 2 19 3" xfId="49827" xr:uid="{00000000-0005-0000-0000-0000A7C20000}"/>
    <cellStyle name="Total 6 3 2 2" xfId="49828" xr:uid="{00000000-0005-0000-0000-0000A8C20000}"/>
    <cellStyle name="Total 6 3 2 2 2" xfId="49829" xr:uid="{00000000-0005-0000-0000-0000A9C20000}"/>
    <cellStyle name="Total 6 3 2 2 2 2" xfId="49830" xr:uid="{00000000-0005-0000-0000-0000AAC20000}"/>
    <cellStyle name="Total 6 3 2 2 2 2 2" xfId="49831" xr:uid="{00000000-0005-0000-0000-0000ABC20000}"/>
    <cellStyle name="Total 6 3 2 2 2 3" xfId="49832" xr:uid="{00000000-0005-0000-0000-0000ACC20000}"/>
    <cellStyle name="Total 6 3 2 2 2 4" xfId="49833" xr:uid="{00000000-0005-0000-0000-0000ADC20000}"/>
    <cellStyle name="Total 6 3 2 2 3" xfId="49834" xr:uid="{00000000-0005-0000-0000-0000AEC20000}"/>
    <cellStyle name="Total 6 3 2 2 3 2" xfId="49835" xr:uid="{00000000-0005-0000-0000-0000AFC20000}"/>
    <cellStyle name="Total 6 3 2 2 4" xfId="49836" xr:uid="{00000000-0005-0000-0000-0000B0C20000}"/>
    <cellStyle name="Total 6 3 2 2 5" xfId="49837" xr:uid="{00000000-0005-0000-0000-0000B1C20000}"/>
    <cellStyle name="Total 6 3 2 20" xfId="49838" xr:uid="{00000000-0005-0000-0000-0000B2C20000}"/>
    <cellStyle name="Total 6 3 2 20 2" xfId="49839" xr:uid="{00000000-0005-0000-0000-0000B3C20000}"/>
    <cellStyle name="Total 6 3 2 20 2 2" xfId="49840" xr:uid="{00000000-0005-0000-0000-0000B4C20000}"/>
    <cellStyle name="Total 6 3 2 20 3" xfId="49841" xr:uid="{00000000-0005-0000-0000-0000B5C20000}"/>
    <cellStyle name="Total 6 3 2 21" xfId="49842" xr:uid="{00000000-0005-0000-0000-0000B6C20000}"/>
    <cellStyle name="Total 6 3 2 21 2" xfId="49843" xr:uid="{00000000-0005-0000-0000-0000B7C20000}"/>
    <cellStyle name="Total 6 3 2 22" xfId="49844" xr:uid="{00000000-0005-0000-0000-0000B8C20000}"/>
    <cellStyle name="Total 6 3 2 23" xfId="49845" xr:uid="{00000000-0005-0000-0000-0000B9C20000}"/>
    <cellStyle name="Total 6 3 2 3" xfId="49846" xr:uid="{00000000-0005-0000-0000-0000BAC20000}"/>
    <cellStyle name="Total 6 3 2 3 2" xfId="49847" xr:uid="{00000000-0005-0000-0000-0000BBC20000}"/>
    <cellStyle name="Total 6 3 2 3 2 2" xfId="49848" xr:uid="{00000000-0005-0000-0000-0000BCC20000}"/>
    <cellStyle name="Total 6 3 2 3 2 3" xfId="49849" xr:uid="{00000000-0005-0000-0000-0000BDC20000}"/>
    <cellStyle name="Total 6 3 2 3 3" xfId="49850" xr:uid="{00000000-0005-0000-0000-0000BEC20000}"/>
    <cellStyle name="Total 6 3 2 3 3 2" xfId="49851" xr:uid="{00000000-0005-0000-0000-0000BFC20000}"/>
    <cellStyle name="Total 6 3 2 3 4" xfId="49852" xr:uid="{00000000-0005-0000-0000-0000C0C20000}"/>
    <cellStyle name="Total 6 3 2 4" xfId="49853" xr:uid="{00000000-0005-0000-0000-0000C1C20000}"/>
    <cellStyle name="Total 6 3 2 4 2" xfId="49854" xr:uid="{00000000-0005-0000-0000-0000C2C20000}"/>
    <cellStyle name="Total 6 3 2 4 2 2" xfId="49855" xr:uid="{00000000-0005-0000-0000-0000C3C20000}"/>
    <cellStyle name="Total 6 3 2 4 3" xfId="49856" xr:uid="{00000000-0005-0000-0000-0000C4C20000}"/>
    <cellStyle name="Total 6 3 2 4 4" xfId="49857" xr:uid="{00000000-0005-0000-0000-0000C5C20000}"/>
    <cellStyle name="Total 6 3 2 5" xfId="49858" xr:uid="{00000000-0005-0000-0000-0000C6C20000}"/>
    <cellStyle name="Total 6 3 2 5 2" xfId="49859" xr:uid="{00000000-0005-0000-0000-0000C7C20000}"/>
    <cellStyle name="Total 6 3 2 5 2 2" xfId="49860" xr:uid="{00000000-0005-0000-0000-0000C8C20000}"/>
    <cellStyle name="Total 6 3 2 5 3" xfId="49861" xr:uid="{00000000-0005-0000-0000-0000C9C20000}"/>
    <cellStyle name="Total 6 3 2 5 4" xfId="49862" xr:uid="{00000000-0005-0000-0000-0000CAC20000}"/>
    <cellStyle name="Total 6 3 2 6" xfId="49863" xr:uid="{00000000-0005-0000-0000-0000CBC20000}"/>
    <cellStyle name="Total 6 3 2 6 2" xfId="49864" xr:uid="{00000000-0005-0000-0000-0000CCC20000}"/>
    <cellStyle name="Total 6 3 2 6 2 2" xfId="49865" xr:uid="{00000000-0005-0000-0000-0000CDC20000}"/>
    <cellStyle name="Total 6 3 2 6 3" xfId="49866" xr:uid="{00000000-0005-0000-0000-0000CEC20000}"/>
    <cellStyle name="Total 6 3 2 7" xfId="49867" xr:uid="{00000000-0005-0000-0000-0000CFC20000}"/>
    <cellStyle name="Total 6 3 2 7 2" xfId="49868" xr:uid="{00000000-0005-0000-0000-0000D0C20000}"/>
    <cellStyle name="Total 6 3 2 7 2 2" xfId="49869" xr:uid="{00000000-0005-0000-0000-0000D1C20000}"/>
    <cellStyle name="Total 6 3 2 7 3" xfId="49870" xr:uid="{00000000-0005-0000-0000-0000D2C20000}"/>
    <cellStyle name="Total 6 3 2 8" xfId="49871" xr:uid="{00000000-0005-0000-0000-0000D3C20000}"/>
    <cellStyle name="Total 6 3 2 8 2" xfId="49872" xr:uid="{00000000-0005-0000-0000-0000D4C20000}"/>
    <cellStyle name="Total 6 3 2 8 2 2" xfId="49873" xr:uid="{00000000-0005-0000-0000-0000D5C20000}"/>
    <cellStyle name="Total 6 3 2 8 3" xfId="49874" xr:uid="{00000000-0005-0000-0000-0000D6C20000}"/>
    <cellStyle name="Total 6 3 2 9" xfId="49875" xr:uid="{00000000-0005-0000-0000-0000D7C20000}"/>
    <cellStyle name="Total 6 3 2 9 2" xfId="49876" xr:uid="{00000000-0005-0000-0000-0000D8C20000}"/>
    <cellStyle name="Total 6 3 2 9 2 2" xfId="49877" xr:uid="{00000000-0005-0000-0000-0000D9C20000}"/>
    <cellStyle name="Total 6 3 2 9 3" xfId="49878" xr:uid="{00000000-0005-0000-0000-0000DAC20000}"/>
    <cellStyle name="Total 6 3 20" xfId="49879" xr:uid="{00000000-0005-0000-0000-0000DBC20000}"/>
    <cellStyle name="Total 6 3 3" xfId="49880" xr:uid="{00000000-0005-0000-0000-0000DCC20000}"/>
    <cellStyle name="Total 6 3 3 2" xfId="49881" xr:uid="{00000000-0005-0000-0000-0000DDC20000}"/>
    <cellStyle name="Total 6 3 3 2 2" xfId="49882" xr:uid="{00000000-0005-0000-0000-0000DEC20000}"/>
    <cellStyle name="Total 6 3 3 2 2 2" xfId="49883" xr:uid="{00000000-0005-0000-0000-0000DFC20000}"/>
    <cellStyle name="Total 6 3 3 2 3" xfId="49884" xr:uid="{00000000-0005-0000-0000-0000E0C20000}"/>
    <cellStyle name="Total 6 3 3 2 4" xfId="49885" xr:uid="{00000000-0005-0000-0000-0000E1C20000}"/>
    <cellStyle name="Total 6 3 3 3" xfId="49886" xr:uid="{00000000-0005-0000-0000-0000E2C20000}"/>
    <cellStyle name="Total 6 3 3 3 2" xfId="49887" xr:uid="{00000000-0005-0000-0000-0000E3C20000}"/>
    <cellStyle name="Total 6 3 3 4" xfId="49888" xr:uid="{00000000-0005-0000-0000-0000E4C20000}"/>
    <cellStyle name="Total 6 3 3 5" xfId="49889" xr:uid="{00000000-0005-0000-0000-0000E5C20000}"/>
    <cellStyle name="Total 6 3 4" xfId="49890" xr:uid="{00000000-0005-0000-0000-0000E6C20000}"/>
    <cellStyle name="Total 6 3 4 2" xfId="49891" xr:uid="{00000000-0005-0000-0000-0000E7C20000}"/>
    <cellStyle name="Total 6 3 4 2 2" xfId="49892" xr:uid="{00000000-0005-0000-0000-0000E8C20000}"/>
    <cellStyle name="Total 6 3 4 2 3" xfId="49893" xr:uid="{00000000-0005-0000-0000-0000E9C20000}"/>
    <cellStyle name="Total 6 3 4 3" xfId="49894" xr:uid="{00000000-0005-0000-0000-0000EAC20000}"/>
    <cellStyle name="Total 6 3 4 3 2" xfId="49895" xr:uid="{00000000-0005-0000-0000-0000EBC20000}"/>
    <cellStyle name="Total 6 3 4 4" xfId="49896" xr:uid="{00000000-0005-0000-0000-0000ECC20000}"/>
    <cellStyle name="Total 6 3 5" xfId="49897" xr:uid="{00000000-0005-0000-0000-0000EDC20000}"/>
    <cellStyle name="Total 6 3 5 2" xfId="49898" xr:uid="{00000000-0005-0000-0000-0000EEC20000}"/>
    <cellStyle name="Total 6 3 5 2 2" xfId="49899" xr:uid="{00000000-0005-0000-0000-0000EFC20000}"/>
    <cellStyle name="Total 6 3 5 2 3" xfId="49900" xr:uid="{00000000-0005-0000-0000-0000F0C20000}"/>
    <cellStyle name="Total 6 3 5 3" xfId="49901" xr:uid="{00000000-0005-0000-0000-0000F1C20000}"/>
    <cellStyle name="Total 6 3 5 4" xfId="49902" xr:uid="{00000000-0005-0000-0000-0000F2C20000}"/>
    <cellStyle name="Total 6 3 6" xfId="49903" xr:uid="{00000000-0005-0000-0000-0000F3C20000}"/>
    <cellStyle name="Total 6 3 6 2" xfId="49904" xr:uid="{00000000-0005-0000-0000-0000F4C20000}"/>
    <cellStyle name="Total 6 3 6 2 2" xfId="49905" xr:uid="{00000000-0005-0000-0000-0000F5C20000}"/>
    <cellStyle name="Total 6 3 6 3" xfId="49906" xr:uid="{00000000-0005-0000-0000-0000F6C20000}"/>
    <cellStyle name="Total 6 3 6 4" xfId="49907" xr:uid="{00000000-0005-0000-0000-0000F7C20000}"/>
    <cellStyle name="Total 6 3 7" xfId="49908" xr:uid="{00000000-0005-0000-0000-0000F8C20000}"/>
    <cellStyle name="Total 6 3 7 2" xfId="49909" xr:uid="{00000000-0005-0000-0000-0000F9C20000}"/>
    <cellStyle name="Total 6 3 7 2 2" xfId="49910" xr:uid="{00000000-0005-0000-0000-0000FAC20000}"/>
    <cellStyle name="Total 6 3 7 3" xfId="49911" xr:uid="{00000000-0005-0000-0000-0000FBC20000}"/>
    <cellStyle name="Total 6 3 8" xfId="49912" xr:uid="{00000000-0005-0000-0000-0000FCC20000}"/>
    <cellStyle name="Total 6 3 8 2" xfId="49913" xr:uid="{00000000-0005-0000-0000-0000FDC20000}"/>
    <cellStyle name="Total 6 3 8 2 2" xfId="49914" xr:uid="{00000000-0005-0000-0000-0000FEC20000}"/>
    <cellStyle name="Total 6 3 8 3" xfId="49915" xr:uid="{00000000-0005-0000-0000-0000FFC20000}"/>
    <cellStyle name="Total 6 3 9" xfId="49916" xr:uid="{00000000-0005-0000-0000-000000C30000}"/>
    <cellStyle name="Total 6 3 9 2" xfId="49917" xr:uid="{00000000-0005-0000-0000-000001C30000}"/>
    <cellStyle name="Total 6 3 9 2 2" xfId="49918" xr:uid="{00000000-0005-0000-0000-000002C30000}"/>
    <cellStyle name="Total 6 3 9 3" xfId="49919" xr:uid="{00000000-0005-0000-0000-000003C30000}"/>
    <cellStyle name="Total 6 4" xfId="49920" xr:uid="{00000000-0005-0000-0000-000004C30000}"/>
    <cellStyle name="Total 6 4 10" xfId="49921" xr:uid="{00000000-0005-0000-0000-000005C30000}"/>
    <cellStyle name="Total 6 4 10 2" xfId="49922" xr:uid="{00000000-0005-0000-0000-000006C30000}"/>
    <cellStyle name="Total 6 4 10 2 2" xfId="49923" xr:uid="{00000000-0005-0000-0000-000007C30000}"/>
    <cellStyle name="Total 6 4 10 3" xfId="49924" xr:uid="{00000000-0005-0000-0000-000008C30000}"/>
    <cellStyle name="Total 6 4 11" xfId="49925" xr:uid="{00000000-0005-0000-0000-000009C30000}"/>
    <cellStyle name="Total 6 4 11 2" xfId="49926" xr:uid="{00000000-0005-0000-0000-00000AC30000}"/>
    <cellStyle name="Total 6 4 11 2 2" xfId="49927" xr:uid="{00000000-0005-0000-0000-00000BC30000}"/>
    <cellStyle name="Total 6 4 11 3" xfId="49928" xr:uid="{00000000-0005-0000-0000-00000CC30000}"/>
    <cellStyle name="Total 6 4 12" xfId="49929" xr:uid="{00000000-0005-0000-0000-00000DC30000}"/>
    <cellStyle name="Total 6 4 12 2" xfId="49930" xr:uid="{00000000-0005-0000-0000-00000EC30000}"/>
    <cellStyle name="Total 6 4 12 2 2" xfId="49931" xr:uid="{00000000-0005-0000-0000-00000FC30000}"/>
    <cellStyle name="Total 6 4 12 3" xfId="49932" xr:uid="{00000000-0005-0000-0000-000010C30000}"/>
    <cellStyle name="Total 6 4 13" xfId="49933" xr:uid="{00000000-0005-0000-0000-000011C30000}"/>
    <cellStyle name="Total 6 4 13 2" xfId="49934" xr:uid="{00000000-0005-0000-0000-000012C30000}"/>
    <cellStyle name="Total 6 4 13 2 2" xfId="49935" xr:uid="{00000000-0005-0000-0000-000013C30000}"/>
    <cellStyle name="Total 6 4 13 3" xfId="49936" xr:uid="{00000000-0005-0000-0000-000014C30000}"/>
    <cellStyle name="Total 6 4 14" xfId="49937" xr:uid="{00000000-0005-0000-0000-000015C30000}"/>
    <cellStyle name="Total 6 4 14 2" xfId="49938" xr:uid="{00000000-0005-0000-0000-000016C30000}"/>
    <cellStyle name="Total 6 4 14 2 2" xfId="49939" xr:uid="{00000000-0005-0000-0000-000017C30000}"/>
    <cellStyle name="Total 6 4 14 3" xfId="49940" xr:uid="{00000000-0005-0000-0000-000018C30000}"/>
    <cellStyle name="Total 6 4 15" xfId="49941" xr:uid="{00000000-0005-0000-0000-000019C30000}"/>
    <cellStyle name="Total 6 4 15 2" xfId="49942" xr:uid="{00000000-0005-0000-0000-00001AC30000}"/>
    <cellStyle name="Total 6 4 15 2 2" xfId="49943" xr:uid="{00000000-0005-0000-0000-00001BC30000}"/>
    <cellStyle name="Total 6 4 15 3" xfId="49944" xr:uid="{00000000-0005-0000-0000-00001CC30000}"/>
    <cellStyle name="Total 6 4 16" xfId="49945" xr:uid="{00000000-0005-0000-0000-00001DC30000}"/>
    <cellStyle name="Total 6 4 16 2" xfId="49946" xr:uid="{00000000-0005-0000-0000-00001EC30000}"/>
    <cellStyle name="Total 6 4 16 2 2" xfId="49947" xr:uid="{00000000-0005-0000-0000-00001FC30000}"/>
    <cellStyle name="Total 6 4 16 3" xfId="49948" xr:uid="{00000000-0005-0000-0000-000020C30000}"/>
    <cellStyle name="Total 6 4 17" xfId="49949" xr:uid="{00000000-0005-0000-0000-000021C30000}"/>
    <cellStyle name="Total 6 4 17 2" xfId="49950" xr:uid="{00000000-0005-0000-0000-000022C30000}"/>
    <cellStyle name="Total 6 4 17 2 2" xfId="49951" xr:uid="{00000000-0005-0000-0000-000023C30000}"/>
    <cellStyle name="Total 6 4 17 3" xfId="49952" xr:uid="{00000000-0005-0000-0000-000024C30000}"/>
    <cellStyle name="Total 6 4 18" xfId="49953" xr:uid="{00000000-0005-0000-0000-000025C30000}"/>
    <cellStyle name="Total 6 4 18 2" xfId="49954" xr:uid="{00000000-0005-0000-0000-000026C30000}"/>
    <cellStyle name="Total 6 4 19" xfId="49955" xr:uid="{00000000-0005-0000-0000-000027C30000}"/>
    <cellStyle name="Total 6 4 2" xfId="49956" xr:uid="{00000000-0005-0000-0000-000028C30000}"/>
    <cellStyle name="Total 6 4 2 10" xfId="49957" xr:uid="{00000000-0005-0000-0000-000029C30000}"/>
    <cellStyle name="Total 6 4 2 10 2" xfId="49958" xr:uid="{00000000-0005-0000-0000-00002AC30000}"/>
    <cellStyle name="Total 6 4 2 10 2 2" xfId="49959" xr:uid="{00000000-0005-0000-0000-00002BC30000}"/>
    <cellStyle name="Total 6 4 2 10 3" xfId="49960" xr:uid="{00000000-0005-0000-0000-00002CC30000}"/>
    <cellStyle name="Total 6 4 2 11" xfId="49961" xr:uid="{00000000-0005-0000-0000-00002DC30000}"/>
    <cellStyle name="Total 6 4 2 11 2" xfId="49962" xr:uid="{00000000-0005-0000-0000-00002EC30000}"/>
    <cellStyle name="Total 6 4 2 11 2 2" xfId="49963" xr:uid="{00000000-0005-0000-0000-00002FC30000}"/>
    <cellStyle name="Total 6 4 2 11 3" xfId="49964" xr:uid="{00000000-0005-0000-0000-000030C30000}"/>
    <cellStyle name="Total 6 4 2 12" xfId="49965" xr:uid="{00000000-0005-0000-0000-000031C30000}"/>
    <cellStyle name="Total 6 4 2 12 2" xfId="49966" xr:uid="{00000000-0005-0000-0000-000032C30000}"/>
    <cellStyle name="Total 6 4 2 12 2 2" xfId="49967" xr:uid="{00000000-0005-0000-0000-000033C30000}"/>
    <cellStyle name="Total 6 4 2 12 3" xfId="49968" xr:uid="{00000000-0005-0000-0000-000034C30000}"/>
    <cellStyle name="Total 6 4 2 13" xfId="49969" xr:uid="{00000000-0005-0000-0000-000035C30000}"/>
    <cellStyle name="Total 6 4 2 13 2" xfId="49970" xr:uid="{00000000-0005-0000-0000-000036C30000}"/>
    <cellStyle name="Total 6 4 2 13 2 2" xfId="49971" xr:uid="{00000000-0005-0000-0000-000037C30000}"/>
    <cellStyle name="Total 6 4 2 13 3" xfId="49972" xr:uid="{00000000-0005-0000-0000-000038C30000}"/>
    <cellStyle name="Total 6 4 2 14" xfId="49973" xr:uid="{00000000-0005-0000-0000-000039C30000}"/>
    <cellStyle name="Total 6 4 2 14 2" xfId="49974" xr:uid="{00000000-0005-0000-0000-00003AC30000}"/>
    <cellStyle name="Total 6 4 2 14 2 2" xfId="49975" xr:uid="{00000000-0005-0000-0000-00003BC30000}"/>
    <cellStyle name="Total 6 4 2 14 3" xfId="49976" xr:uid="{00000000-0005-0000-0000-00003CC30000}"/>
    <cellStyle name="Total 6 4 2 15" xfId="49977" xr:uid="{00000000-0005-0000-0000-00003DC30000}"/>
    <cellStyle name="Total 6 4 2 15 2" xfId="49978" xr:uid="{00000000-0005-0000-0000-00003EC30000}"/>
    <cellStyle name="Total 6 4 2 15 2 2" xfId="49979" xr:uid="{00000000-0005-0000-0000-00003FC30000}"/>
    <cellStyle name="Total 6 4 2 15 3" xfId="49980" xr:uid="{00000000-0005-0000-0000-000040C30000}"/>
    <cellStyle name="Total 6 4 2 16" xfId="49981" xr:uid="{00000000-0005-0000-0000-000041C30000}"/>
    <cellStyle name="Total 6 4 2 16 2" xfId="49982" xr:uid="{00000000-0005-0000-0000-000042C30000}"/>
    <cellStyle name="Total 6 4 2 16 2 2" xfId="49983" xr:uid="{00000000-0005-0000-0000-000043C30000}"/>
    <cellStyle name="Total 6 4 2 16 3" xfId="49984" xr:uid="{00000000-0005-0000-0000-000044C30000}"/>
    <cellStyle name="Total 6 4 2 17" xfId="49985" xr:uid="{00000000-0005-0000-0000-000045C30000}"/>
    <cellStyle name="Total 6 4 2 17 2" xfId="49986" xr:uid="{00000000-0005-0000-0000-000046C30000}"/>
    <cellStyle name="Total 6 4 2 17 2 2" xfId="49987" xr:uid="{00000000-0005-0000-0000-000047C30000}"/>
    <cellStyle name="Total 6 4 2 17 3" xfId="49988" xr:uid="{00000000-0005-0000-0000-000048C30000}"/>
    <cellStyle name="Total 6 4 2 18" xfId="49989" xr:uid="{00000000-0005-0000-0000-000049C30000}"/>
    <cellStyle name="Total 6 4 2 18 2" xfId="49990" xr:uid="{00000000-0005-0000-0000-00004AC30000}"/>
    <cellStyle name="Total 6 4 2 18 2 2" xfId="49991" xr:uid="{00000000-0005-0000-0000-00004BC30000}"/>
    <cellStyle name="Total 6 4 2 18 3" xfId="49992" xr:uid="{00000000-0005-0000-0000-00004CC30000}"/>
    <cellStyle name="Total 6 4 2 19" xfId="49993" xr:uid="{00000000-0005-0000-0000-00004DC30000}"/>
    <cellStyle name="Total 6 4 2 19 2" xfId="49994" xr:uid="{00000000-0005-0000-0000-00004EC30000}"/>
    <cellStyle name="Total 6 4 2 19 2 2" xfId="49995" xr:uid="{00000000-0005-0000-0000-00004FC30000}"/>
    <cellStyle name="Total 6 4 2 19 3" xfId="49996" xr:uid="{00000000-0005-0000-0000-000050C30000}"/>
    <cellStyle name="Total 6 4 2 2" xfId="49997" xr:uid="{00000000-0005-0000-0000-000051C30000}"/>
    <cellStyle name="Total 6 4 2 2 2" xfId="49998" xr:uid="{00000000-0005-0000-0000-000052C30000}"/>
    <cellStyle name="Total 6 4 2 2 2 2" xfId="49999" xr:uid="{00000000-0005-0000-0000-000053C30000}"/>
    <cellStyle name="Total 6 4 2 2 2 2 2" xfId="50000" xr:uid="{00000000-0005-0000-0000-000054C30000}"/>
    <cellStyle name="Total 6 4 2 2 2 3" xfId="50001" xr:uid="{00000000-0005-0000-0000-000055C30000}"/>
    <cellStyle name="Total 6 4 2 2 2 4" xfId="50002" xr:uid="{00000000-0005-0000-0000-000056C30000}"/>
    <cellStyle name="Total 6 4 2 2 3" xfId="50003" xr:uid="{00000000-0005-0000-0000-000057C30000}"/>
    <cellStyle name="Total 6 4 2 2 3 2" xfId="50004" xr:uid="{00000000-0005-0000-0000-000058C30000}"/>
    <cellStyle name="Total 6 4 2 2 4" xfId="50005" xr:uid="{00000000-0005-0000-0000-000059C30000}"/>
    <cellStyle name="Total 6 4 2 2 5" xfId="50006" xr:uid="{00000000-0005-0000-0000-00005AC30000}"/>
    <cellStyle name="Total 6 4 2 20" xfId="50007" xr:uid="{00000000-0005-0000-0000-00005BC30000}"/>
    <cellStyle name="Total 6 4 2 20 2" xfId="50008" xr:uid="{00000000-0005-0000-0000-00005CC30000}"/>
    <cellStyle name="Total 6 4 2 20 2 2" xfId="50009" xr:uid="{00000000-0005-0000-0000-00005DC30000}"/>
    <cellStyle name="Total 6 4 2 20 3" xfId="50010" xr:uid="{00000000-0005-0000-0000-00005EC30000}"/>
    <cellStyle name="Total 6 4 2 21" xfId="50011" xr:uid="{00000000-0005-0000-0000-00005FC30000}"/>
    <cellStyle name="Total 6 4 2 21 2" xfId="50012" xr:uid="{00000000-0005-0000-0000-000060C30000}"/>
    <cellStyle name="Total 6 4 2 22" xfId="50013" xr:uid="{00000000-0005-0000-0000-000061C30000}"/>
    <cellStyle name="Total 6 4 2 23" xfId="50014" xr:uid="{00000000-0005-0000-0000-000062C30000}"/>
    <cellStyle name="Total 6 4 2 3" xfId="50015" xr:uid="{00000000-0005-0000-0000-000063C30000}"/>
    <cellStyle name="Total 6 4 2 3 2" xfId="50016" xr:uid="{00000000-0005-0000-0000-000064C30000}"/>
    <cellStyle name="Total 6 4 2 3 2 2" xfId="50017" xr:uid="{00000000-0005-0000-0000-000065C30000}"/>
    <cellStyle name="Total 6 4 2 3 2 3" xfId="50018" xr:uid="{00000000-0005-0000-0000-000066C30000}"/>
    <cellStyle name="Total 6 4 2 3 3" xfId="50019" xr:uid="{00000000-0005-0000-0000-000067C30000}"/>
    <cellStyle name="Total 6 4 2 3 3 2" xfId="50020" xr:uid="{00000000-0005-0000-0000-000068C30000}"/>
    <cellStyle name="Total 6 4 2 3 4" xfId="50021" xr:uid="{00000000-0005-0000-0000-000069C30000}"/>
    <cellStyle name="Total 6 4 2 4" xfId="50022" xr:uid="{00000000-0005-0000-0000-00006AC30000}"/>
    <cellStyle name="Total 6 4 2 4 2" xfId="50023" xr:uid="{00000000-0005-0000-0000-00006BC30000}"/>
    <cellStyle name="Total 6 4 2 4 2 2" xfId="50024" xr:uid="{00000000-0005-0000-0000-00006CC30000}"/>
    <cellStyle name="Total 6 4 2 4 3" xfId="50025" xr:uid="{00000000-0005-0000-0000-00006DC30000}"/>
    <cellStyle name="Total 6 4 2 4 4" xfId="50026" xr:uid="{00000000-0005-0000-0000-00006EC30000}"/>
    <cellStyle name="Total 6 4 2 5" xfId="50027" xr:uid="{00000000-0005-0000-0000-00006FC30000}"/>
    <cellStyle name="Total 6 4 2 5 2" xfId="50028" xr:uid="{00000000-0005-0000-0000-000070C30000}"/>
    <cellStyle name="Total 6 4 2 5 2 2" xfId="50029" xr:uid="{00000000-0005-0000-0000-000071C30000}"/>
    <cellStyle name="Total 6 4 2 5 3" xfId="50030" xr:uid="{00000000-0005-0000-0000-000072C30000}"/>
    <cellStyle name="Total 6 4 2 5 4" xfId="50031" xr:uid="{00000000-0005-0000-0000-000073C30000}"/>
    <cellStyle name="Total 6 4 2 6" xfId="50032" xr:uid="{00000000-0005-0000-0000-000074C30000}"/>
    <cellStyle name="Total 6 4 2 6 2" xfId="50033" xr:uid="{00000000-0005-0000-0000-000075C30000}"/>
    <cellStyle name="Total 6 4 2 6 2 2" xfId="50034" xr:uid="{00000000-0005-0000-0000-000076C30000}"/>
    <cellStyle name="Total 6 4 2 6 3" xfId="50035" xr:uid="{00000000-0005-0000-0000-000077C30000}"/>
    <cellStyle name="Total 6 4 2 7" xfId="50036" xr:uid="{00000000-0005-0000-0000-000078C30000}"/>
    <cellStyle name="Total 6 4 2 7 2" xfId="50037" xr:uid="{00000000-0005-0000-0000-000079C30000}"/>
    <cellStyle name="Total 6 4 2 7 2 2" xfId="50038" xr:uid="{00000000-0005-0000-0000-00007AC30000}"/>
    <cellStyle name="Total 6 4 2 7 3" xfId="50039" xr:uid="{00000000-0005-0000-0000-00007BC30000}"/>
    <cellStyle name="Total 6 4 2 8" xfId="50040" xr:uid="{00000000-0005-0000-0000-00007CC30000}"/>
    <cellStyle name="Total 6 4 2 8 2" xfId="50041" xr:uid="{00000000-0005-0000-0000-00007DC30000}"/>
    <cellStyle name="Total 6 4 2 8 2 2" xfId="50042" xr:uid="{00000000-0005-0000-0000-00007EC30000}"/>
    <cellStyle name="Total 6 4 2 8 3" xfId="50043" xr:uid="{00000000-0005-0000-0000-00007FC30000}"/>
    <cellStyle name="Total 6 4 2 9" xfId="50044" xr:uid="{00000000-0005-0000-0000-000080C30000}"/>
    <cellStyle name="Total 6 4 2 9 2" xfId="50045" xr:uid="{00000000-0005-0000-0000-000081C30000}"/>
    <cellStyle name="Total 6 4 2 9 2 2" xfId="50046" xr:uid="{00000000-0005-0000-0000-000082C30000}"/>
    <cellStyle name="Total 6 4 2 9 3" xfId="50047" xr:uid="{00000000-0005-0000-0000-000083C30000}"/>
    <cellStyle name="Total 6 4 20" xfId="50048" xr:uid="{00000000-0005-0000-0000-000084C30000}"/>
    <cellStyle name="Total 6 4 3" xfId="50049" xr:uid="{00000000-0005-0000-0000-000085C30000}"/>
    <cellStyle name="Total 6 4 3 2" xfId="50050" xr:uid="{00000000-0005-0000-0000-000086C30000}"/>
    <cellStyle name="Total 6 4 3 2 2" xfId="50051" xr:uid="{00000000-0005-0000-0000-000087C30000}"/>
    <cellStyle name="Total 6 4 3 2 2 2" xfId="50052" xr:uid="{00000000-0005-0000-0000-000088C30000}"/>
    <cellStyle name="Total 6 4 3 2 3" xfId="50053" xr:uid="{00000000-0005-0000-0000-000089C30000}"/>
    <cellStyle name="Total 6 4 3 2 4" xfId="50054" xr:uid="{00000000-0005-0000-0000-00008AC30000}"/>
    <cellStyle name="Total 6 4 3 3" xfId="50055" xr:uid="{00000000-0005-0000-0000-00008BC30000}"/>
    <cellStyle name="Total 6 4 3 3 2" xfId="50056" xr:uid="{00000000-0005-0000-0000-00008CC30000}"/>
    <cellStyle name="Total 6 4 3 4" xfId="50057" xr:uid="{00000000-0005-0000-0000-00008DC30000}"/>
    <cellStyle name="Total 6 4 3 5" xfId="50058" xr:uid="{00000000-0005-0000-0000-00008EC30000}"/>
    <cellStyle name="Total 6 4 4" xfId="50059" xr:uid="{00000000-0005-0000-0000-00008FC30000}"/>
    <cellStyle name="Total 6 4 4 2" xfId="50060" xr:uid="{00000000-0005-0000-0000-000090C30000}"/>
    <cellStyle name="Total 6 4 4 2 2" xfId="50061" xr:uid="{00000000-0005-0000-0000-000091C30000}"/>
    <cellStyle name="Total 6 4 4 2 3" xfId="50062" xr:uid="{00000000-0005-0000-0000-000092C30000}"/>
    <cellStyle name="Total 6 4 4 3" xfId="50063" xr:uid="{00000000-0005-0000-0000-000093C30000}"/>
    <cellStyle name="Total 6 4 4 3 2" xfId="50064" xr:uid="{00000000-0005-0000-0000-000094C30000}"/>
    <cellStyle name="Total 6 4 4 4" xfId="50065" xr:uid="{00000000-0005-0000-0000-000095C30000}"/>
    <cellStyle name="Total 6 4 5" xfId="50066" xr:uid="{00000000-0005-0000-0000-000096C30000}"/>
    <cellStyle name="Total 6 4 5 2" xfId="50067" xr:uid="{00000000-0005-0000-0000-000097C30000}"/>
    <cellStyle name="Total 6 4 5 2 2" xfId="50068" xr:uid="{00000000-0005-0000-0000-000098C30000}"/>
    <cellStyle name="Total 6 4 5 2 3" xfId="50069" xr:uid="{00000000-0005-0000-0000-000099C30000}"/>
    <cellStyle name="Total 6 4 5 3" xfId="50070" xr:uid="{00000000-0005-0000-0000-00009AC30000}"/>
    <cellStyle name="Total 6 4 5 4" xfId="50071" xr:uid="{00000000-0005-0000-0000-00009BC30000}"/>
    <cellStyle name="Total 6 4 6" xfId="50072" xr:uid="{00000000-0005-0000-0000-00009CC30000}"/>
    <cellStyle name="Total 6 4 6 2" xfId="50073" xr:uid="{00000000-0005-0000-0000-00009DC30000}"/>
    <cellStyle name="Total 6 4 6 2 2" xfId="50074" xr:uid="{00000000-0005-0000-0000-00009EC30000}"/>
    <cellStyle name="Total 6 4 6 3" xfId="50075" xr:uid="{00000000-0005-0000-0000-00009FC30000}"/>
    <cellStyle name="Total 6 4 6 4" xfId="50076" xr:uid="{00000000-0005-0000-0000-0000A0C30000}"/>
    <cellStyle name="Total 6 4 7" xfId="50077" xr:uid="{00000000-0005-0000-0000-0000A1C30000}"/>
    <cellStyle name="Total 6 4 7 2" xfId="50078" xr:uid="{00000000-0005-0000-0000-0000A2C30000}"/>
    <cellStyle name="Total 6 4 7 2 2" xfId="50079" xr:uid="{00000000-0005-0000-0000-0000A3C30000}"/>
    <cellStyle name="Total 6 4 7 3" xfId="50080" xr:uid="{00000000-0005-0000-0000-0000A4C30000}"/>
    <cellStyle name="Total 6 4 8" xfId="50081" xr:uid="{00000000-0005-0000-0000-0000A5C30000}"/>
    <cellStyle name="Total 6 4 8 2" xfId="50082" xr:uid="{00000000-0005-0000-0000-0000A6C30000}"/>
    <cellStyle name="Total 6 4 8 2 2" xfId="50083" xr:uid="{00000000-0005-0000-0000-0000A7C30000}"/>
    <cellStyle name="Total 6 4 8 3" xfId="50084" xr:uid="{00000000-0005-0000-0000-0000A8C30000}"/>
    <cellStyle name="Total 6 4 9" xfId="50085" xr:uid="{00000000-0005-0000-0000-0000A9C30000}"/>
    <cellStyle name="Total 6 4 9 2" xfId="50086" xr:uid="{00000000-0005-0000-0000-0000AAC30000}"/>
    <cellStyle name="Total 6 4 9 2 2" xfId="50087" xr:uid="{00000000-0005-0000-0000-0000ABC30000}"/>
    <cellStyle name="Total 6 4 9 3" xfId="50088" xr:uid="{00000000-0005-0000-0000-0000ACC30000}"/>
    <cellStyle name="Total 6 5" xfId="50089" xr:uid="{00000000-0005-0000-0000-0000ADC30000}"/>
    <cellStyle name="Total 6 5 10" xfId="50090" xr:uid="{00000000-0005-0000-0000-0000AEC30000}"/>
    <cellStyle name="Total 6 5 10 2" xfId="50091" xr:uid="{00000000-0005-0000-0000-0000AFC30000}"/>
    <cellStyle name="Total 6 5 10 2 2" xfId="50092" xr:uid="{00000000-0005-0000-0000-0000B0C30000}"/>
    <cellStyle name="Total 6 5 10 3" xfId="50093" xr:uid="{00000000-0005-0000-0000-0000B1C30000}"/>
    <cellStyle name="Total 6 5 11" xfId="50094" xr:uid="{00000000-0005-0000-0000-0000B2C30000}"/>
    <cellStyle name="Total 6 5 11 2" xfId="50095" xr:uid="{00000000-0005-0000-0000-0000B3C30000}"/>
    <cellStyle name="Total 6 5 11 2 2" xfId="50096" xr:uid="{00000000-0005-0000-0000-0000B4C30000}"/>
    <cellStyle name="Total 6 5 11 3" xfId="50097" xr:uid="{00000000-0005-0000-0000-0000B5C30000}"/>
    <cellStyle name="Total 6 5 12" xfId="50098" xr:uid="{00000000-0005-0000-0000-0000B6C30000}"/>
    <cellStyle name="Total 6 5 12 2" xfId="50099" xr:uid="{00000000-0005-0000-0000-0000B7C30000}"/>
    <cellStyle name="Total 6 5 12 2 2" xfId="50100" xr:uid="{00000000-0005-0000-0000-0000B8C30000}"/>
    <cellStyle name="Total 6 5 12 3" xfId="50101" xr:uid="{00000000-0005-0000-0000-0000B9C30000}"/>
    <cellStyle name="Total 6 5 13" xfId="50102" xr:uid="{00000000-0005-0000-0000-0000BAC30000}"/>
    <cellStyle name="Total 6 5 13 2" xfId="50103" xr:uid="{00000000-0005-0000-0000-0000BBC30000}"/>
    <cellStyle name="Total 6 5 13 2 2" xfId="50104" xr:uid="{00000000-0005-0000-0000-0000BCC30000}"/>
    <cellStyle name="Total 6 5 13 3" xfId="50105" xr:uid="{00000000-0005-0000-0000-0000BDC30000}"/>
    <cellStyle name="Total 6 5 14" xfId="50106" xr:uid="{00000000-0005-0000-0000-0000BEC30000}"/>
    <cellStyle name="Total 6 5 14 2" xfId="50107" xr:uid="{00000000-0005-0000-0000-0000BFC30000}"/>
    <cellStyle name="Total 6 5 14 2 2" xfId="50108" xr:uid="{00000000-0005-0000-0000-0000C0C30000}"/>
    <cellStyle name="Total 6 5 14 3" xfId="50109" xr:uid="{00000000-0005-0000-0000-0000C1C30000}"/>
    <cellStyle name="Total 6 5 15" xfId="50110" xr:uid="{00000000-0005-0000-0000-0000C2C30000}"/>
    <cellStyle name="Total 6 5 15 2" xfId="50111" xr:uid="{00000000-0005-0000-0000-0000C3C30000}"/>
    <cellStyle name="Total 6 5 15 2 2" xfId="50112" xr:uid="{00000000-0005-0000-0000-0000C4C30000}"/>
    <cellStyle name="Total 6 5 15 3" xfId="50113" xr:uid="{00000000-0005-0000-0000-0000C5C30000}"/>
    <cellStyle name="Total 6 5 16" xfId="50114" xr:uid="{00000000-0005-0000-0000-0000C6C30000}"/>
    <cellStyle name="Total 6 5 16 2" xfId="50115" xr:uid="{00000000-0005-0000-0000-0000C7C30000}"/>
    <cellStyle name="Total 6 5 16 2 2" xfId="50116" xr:uid="{00000000-0005-0000-0000-0000C8C30000}"/>
    <cellStyle name="Total 6 5 16 3" xfId="50117" xr:uid="{00000000-0005-0000-0000-0000C9C30000}"/>
    <cellStyle name="Total 6 5 17" xfId="50118" xr:uid="{00000000-0005-0000-0000-0000CAC30000}"/>
    <cellStyle name="Total 6 5 17 2" xfId="50119" xr:uid="{00000000-0005-0000-0000-0000CBC30000}"/>
    <cellStyle name="Total 6 5 17 2 2" xfId="50120" xr:uid="{00000000-0005-0000-0000-0000CCC30000}"/>
    <cellStyle name="Total 6 5 17 3" xfId="50121" xr:uid="{00000000-0005-0000-0000-0000CDC30000}"/>
    <cellStyle name="Total 6 5 18" xfId="50122" xr:uid="{00000000-0005-0000-0000-0000CEC30000}"/>
    <cellStyle name="Total 6 5 18 2" xfId="50123" xr:uid="{00000000-0005-0000-0000-0000CFC30000}"/>
    <cellStyle name="Total 6 5 18 2 2" xfId="50124" xr:uid="{00000000-0005-0000-0000-0000D0C30000}"/>
    <cellStyle name="Total 6 5 18 3" xfId="50125" xr:uid="{00000000-0005-0000-0000-0000D1C30000}"/>
    <cellStyle name="Total 6 5 19" xfId="50126" xr:uid="{00000000-0005-0000-0000-0000D2C30000}"/>
    <cellStyle name="Total 6 5 19 2" xfId="50127" xr:uid="{00000000-0005-0000-0000-0000D3C30000}"/>
    <cellStyle name="Total 6 5 19 2 2" xfId="50128" xr:uid="{00000000-0005-0000-0000-0000D4C30000}"/>
    <cellStyle name="Total 6 5 19 3" xfId="50129" xr:uid="{00000000-0005-0000-0000-0000D5C30000}"/>
    <cellStyle name="Total 6 5 2" xfId="50130" xr:uid="{00000000-0005-0000-0000-0000D6C30000}"/>
    <cellStyle name="Total 6 5 2 10" xfId="50131" xr:uid="{00000000-0005-0000-0000-0000D7C30000}"/>
    <cellStyle name="Total 6 5 2 10 2" xfId="50132" xr:uid="{00000000-0005-0000-0000-0000D8C30000}"/>
    <cellStyle name="Total 6 5 2 10 2 2" xfId="50133" xr:uid="{00000000-0005-0000-0000-0000D9C30000}"/>
    <cellStyle name="Total 6 5 2 10 3" xfId="50134" xr:uid="{00000000-0005-0000-0000-0000DAC30000}"/>
    <cellStyle name="Total 6 5 2 11" xfId="50135" xr:uid="{00000000-0005-0000-0000-0000DBC30000}"/>
    <cellStyle name="Total 6 5 2 11 2" xfId="50136" xr:uid="{00000000-0005-0000-0000-0000DCC30000}"/>
    <cellStyle name="Total 6 5 2 11 2 2" xfId="50137" xr:uid="{00000000-0005-0000-0000-0000DDC30000}"/>
    <cellStyle name="Total 6 5 2 11 3" xfId="50138" xr:uid="{00000000-0005-0000-0000-0000DEC30000}"/>
    <cellStyle name="Total 6 5 2 12" xfId="50139" xr:uid="{00000000-0005-0000-0000-0000DFC30000}"/>
    <cellStyle name="Total 6 5 2 12 2" xfId="50140" xr:uid="{00000000-0005-0000-0000-0000E0C30000}"/>
    <cellStyle name="Total 6 5 2 12 2 2" xfId="50141" xr:uid="{00000000-0005-0000-0000-0000E1C30000}"/>
    <cellStyle name="Total 6 5 2 12 3" xfId="50142" xr:uid="{00000000-0005-0000-0000-0000E2C30000}"/>
    <cellStyle name="Total 6 5 2 13" xfId="50143" xr:uid="{00000000-0005-0000-0000-0000E3C30000}"/>
    <cellStyle name="Total 6 5 2 13 2" xfId="50144" xr:uid="{00000000-0005-0000-0000-0000E4C30000}"/>
    <cellStyle name="Total 6 5 2 13 2 2" xfId="50145" xr:uid="{00000000-0005-0000-0000-0000E5C30000}"/>
    <cellStyle name="Total 6 5 2 13 3" xfId="50146" xr:uid="{00000000-0005-0000-0000-0000E6C30000}"/>
    <cellStyle name="Total 6 5 2 14" xfId="50147" xr:uid="{00000000-0005-0000-0000-0000E7C30000}"/>
    <cellStyle name="Total 6 5 2 14 2" xfId="50148" xr:uid="{00000000-0005-0000-0000-0000E8C30000}"/>
    <cellStyle name="Total 6 5 2 14 2 2" xfId="50149" xr:uid="{00000000-0005-0000-0000-0000E9C30000}"/>
    <cellStyle name="Total 6 5 2 14 3" xfId="50150" xr:uid="{00000000-0005-0000-0000-0000EAC30000}"/>
    <cellStyle name="Total 6 5 2 15" xfId="50151" xr:uid="{00000000-0005-0000-0000-0000EBC30000}"/>
    <cellStyle name="Total 6 5 2 15 2" xfId="50152" xr:uid="{00000000-0005-0000-0000-0000ECC30000}"/>
    <cellStyle name="Total 6 5 2 15 2 2" xfId="50153" xr:uid="{00000000-0005-0000-0000-0000EDC30000}"/>
    <cellStyle name="Total 6 5 2 15 3" xfId="50154" xr:uid="{00000000-0005-0000-0000-0000EEC30000}"/>
    <cellStyle name="Total 6 5 2 16" xfId="50155" xr:uid="{00000000-0005-0000-0000-0000EFC30000}"/>
    <cellStyle name="Total 6 5 2 16 2" xfId="50156" xr:uid="{00000000-0005-0000-0000-0000F0C30000}"/>
    <cellStyle name="Total 6 5 2 16 2 2" xfId="50157" xr:uid="{00000000-0005-0000-0000-0000F1C30000}"/>
    <cellStyle name="Total 6 5 2 16 3" xfId="50158" xr:uid="{00000000-0005-0000-0000-0000F2C30000}"/>
    <cellStyle name="Total 6 5 2 17" xfId="50159" xr:uid="{00000000-0005-0000-0000-0000F3C30000}"/>
    <cellStyle name="Total 6 5 2 17 2" xfId="50160" xr:uid="{00000000-0005-0000-0000-0000F4C30000}"/>
    <cellStyle name="Total 6 5 2 17 2 2" xfId="50161" xr:uid="{00000000-0005-0000-0000-0000F5C30000}"/>
    <cellStyle name="Total 6 5 2 17 3" xfId="50162" xr:uid="{00000000-0005-0000-0000-0000F6C30000}"/>
    <cellStyle name="Total 6 5 2 18" xfId="50163" xr:uid="{00000000-0005-0000-0000-0000F7C30000}"/>
    <cellStyle name="Total 6 5 2 18 2" xfId="50164" xr:uid="{00000000-0005-0000-0000-0000F8C30000}"/>
    <cellStyle name="Total 6 5 2 18 2 2" xfId="50165" xr:uid="{00000000-0005-0000-0000-0000F9C30000}"/>
    <cellStyle name="Total 6 5 2 18 3" xfId="50166" xr:uid="{00000000-0005-0000-0000-0000FAC30000}"/>
    <cellStyle name="Total 6 5 2 19" xfId="50167" xr:uid="{00000000-0005-0000-0000-0000FBC30000}"/>
    <cellStyle name="Total 6 5 2 19 2" xfId="50168" xr:uid="{00000000-0005-0000-0000-0000FCC30000}"/>
    <cellStyle name="Total 6 5 2 19 2 2" xfId="50169" xr:uid="{00000000-0005-0000-0000-0000FDC30000}"/>
    <cellStyle name="Total 6 5 2 19 3" xfId="50170" xr:uid="{00000000-0005-0000-0000-0000FEC30000}"/>
    <cellStyle name="Total 6 5 2 2" xfId="50171" xr:uid="{00000000-0005-0000-0000-0000FFC30000}"/>
    <cellStyle name="Total 6 5 2 2 2" xfId="50172" xr:uid="{00000000-0005-0000-0000-000000C40000}"/>
    <cellStyle name="Total 6 5 2 2 2 2" xfId="50173" xr:uid="{00000000-0005-0000-0000-000001C40000}"/>
    <cellStyle name="Total 6 5 2 2 2 3" xfId="50174" xr:uid="{00000000-0005-0000-0000-000002C40000}"/>
    <cellStyle name="Total 6 5 2 2 3" xfId="50175" xr:uid="{00000000-0005-0000-0000-000003C40000}"/>
    <cellStyle name="Total 6 5 2 2 3 2" xfId="50176" xr:uid="{00000000-0005-0000-0000-000004C40000}"/>
    <cellStyle name="Total 6 5 2 2 4" xfId="50177" xr:uid="{00000000-0005-0000-0000-000005C40000}"/>
    <cellStyle name="Total 6 5 2 20" xfId="50178" xr:uid="{00000000-0005-0000-0000-000006C40000}"/>
    <cellStyle name="Total 6 5 2 20 2" xfId="50179" xr:uid="{00000000-0005-0000-0000-000007C40000}"/>
    <cellStyle name="Total 6 5 2 20 2 2" xfId="50180" xr:uid="{00000000-0005-0000-0000-000008C40000}"/>
    <cellStyle name="Total 6 5 2 20 3" xfId="50181" xr:uid="{00000000-0005-0000-0000-000009C40000}"/>
    <cellStyle name="Total 6 5 2 21" xfId="50182" xr:uid="{00000000-0005-0000-0000-00000AC40000}"/>
    <cellStyle name="Total 6 5 2 21 2" xfId="50183" xr:uid="{00000000-0005-0000-0000-00000BC40000}"/>
    <cellStyle name="Total 6 5 2 22" xfId="50184" xr:uid="{00000000-0005-0000-0000-00000CC40000}"/>
    <cellStyle name="Total 6 5 2 23" xfId="50185" xr:uid="{00000000-0005-0000-0000-00000DC40000}"/>
    <cellStyle name="Total 6 5 2 3" xfId="50186" xr:uid="{00000000-0005-0000-0000-00000EC40000}"/>
    <cellStyle name="Total 6 5 2 3 2" xfId="50187" xr:uid="{00000000-0005-0000-0000-00000FC40000}"/>
    <cellStyle name="Total 6 5 2 3 2 2" xfId="50188" xr:uid="{00000000-0005-0000-0000-000010C40000}"/>
    <cellStyle name="Total 6 5 2 3 3" xfId="50189" xr:uid="{00000000-0005-0000-0000-000011C40000}"/>
    <cellStyle name="Total 6 5 2 3 4" xfId="50190" xr:uid="{00000000-0005-0000-0000-000012C40000}"/>
    <cellStyle name="Total 6 5 2 4" xfId="50191" xr:uid="{00000000-0005-0000-0000-000013C40000}"/>
    <cellStyle name="Total 6 5 2 4 2" xfId="50192" xr:uid="{00000000-0005-0000-0000-000014C40000}"/>
    <cellStyle name="Total 6 5 2 4 2 2" xfId="50193" xr:uid="{00000000-0005-0000-0000-000015C40000}"/>
    <cellStyle name="Total 6 5 2 4 3" xfId="50194" xr:uid="{00000000-0005-0000-0000-000016C40000}"/>
    <cellStyle name="Total 6 5 2 4 4" xfId="50195" xr:uid="{00000000-0005-0000-0000-000017C40000}"/>
    <cellStyle name="Total 6 5 2 5" xfId="50196" xr:uid="{00000000-0005-0000-0000-000018C40000}"/>
    <cellStyle name="Total 6 5 2 5 2" xfId="50197" xr:uid="{00000000-0005-0000-0000-000019C40000}"/>
    <cellStyle name="Total 6 5 2 5 2 2" xfId="50198" xr:uid="{00000000-0005-0000-0000-00001AC40000}"/>
    <cellStyle name="Total 6 5 2 5 3" xfId="50199" xr:uid="{00000000-0005-0000-0000-00001BC40000}"/>
    <cellStyle name="Total 6 5 2 6" xfId="50200" xr:uid="{00000000-0005-0000-0000-00001CC40000}"/>
    <cellStyle name="Total 6 5 2 6 2" xfId="50201" xr:uid="{00000000-0005-0000-0000-00001DC40000}"/>
    <cellStyle name="Total 6 5 2 6 2 2" xfId="50202" xr:uid="{00000000-0005-0000-0000-00001EC40000}"/>
    <cellStyle name="Total 6 5 2 6 3" xfId="50203" xr:uid="{00000000-0005-0000-0000-00001FC40000}"/>
    <cellStyle name="Total 6 5 2 7" xfId="50204" xr:uid="{00000000-0005-0000-0000-000020C40000}"/>
    <cellStyle name="Total 6 5 2 7 2" xfId="50205" xr:uid="{00000000-0005-0000-0000-000021C40000}"/>
    <cellStyle name="Total 6 5 2 7 2 2" xfId="50206" xr:uid="{00000000-0005-0000-0000-000022C40000}"/>
    <cellStyle name="Total 6 5 2 7 3" xfId="50207" xr:uid="{00000000-0005-0000-0000-000023C40000}"/>
    <cellStyle name="Total 6 5 2 8" xfId="50208" xr:uid="{00000000-0005-0000-0000-000024C40000}"/>
    <cellStyle name="Total 6 5 2 8 2" xfId="50209" xr:uid="{00000000-0005-0000-0000-000025C40000}"/>
    <cellStyle name="Total 6 5 2 8 2 2" xfId="50210" xr:uid="{00000000-0005-0000-0000-000026C40000}"/>
    <cellStyle name="Total 6 5 2 8 3" xfId="50211" xr:uid="{00000000-0005-0000-0000-000027C40000}"/>
    <cellStyle name="Total 6 5 2 9" xfId="50212" xr:uid="{00000000-0005-0000-0000-000028C40000}"/>
    <cellStyle name="Total 6 5 2 9 2" xfId="50213" xr:uid="{00000000-0005-0000-0000-000029C40000}"/>
    <cellStyle name="Total 6 5 2 9 2 2" xfId="50214" xr:uid="{00000000-0005-0000-0000-00002AC40000}"/>
    <cellStyle name="Total 6 5 2 9 3" xfId="50215" xr:uid="{00000000-0005-0000-0000-00002BC40000}"/>
    <cellStyle name="Total 6 5 20" xfId="50216" xr:uid="{00000000-0005-0000-0000-00002CC40000}"/>
    <cellStyle name="Total 6 5 20 2" xfId="50217" xr:uid="{00000000-0005-0000-0000-00002DC40000}"/>
    <cellStyle name="Total 6 5 20 2 2" xfId="50218" xr:uid="{00000000-0005-0000-0000-00002EC40000}"/>
    <cellStyle name="Total 6 5 20 3" xfId="50219" xr:uid="{00000000-0005-0000-0000-00002FC40000}"/>
    <cellStyle name="Total 6 5 21" xfId="50220" xr:uid="{00000000-0005-0000-0000-000030C40000}"/>
    <cellStyle name="Total 6 5 21 2" xfId="50221" xr:uid="{00000000-0005-0000-0000-000031C40000}"/>
    <cellStyle name="Total 6 5 21 2 2" xfId="50222" xr:uid="{00000000-0005-0000-0000-000032C40000}"/>
    <cellStyle name="Total 6 5 21 3" xfId="50223" xr:uid="{00000000-0005-0000-0000-000033C40000}"/>
    <cellStyle name="Total 6 5 22" xfId="50224" xr:uid="{00000000-0005-0000-0000-000034C40000}"/>
    <cellStyle name="Total 6 5 22 2" xfId="50225" xr:uid="{00000000-0005-0000-0000-000035C40000}"/>
    <cellStyle name="Total 6 5 23" xfId="50226" xr:uid="{00000000-0005-0000-0000-000036C40000}"/>
    <cellStyle name="Total 6 5 24" xfId="50227" xr:uid="{00000000-0005-0000-0000-000037C40000}"/>
    <cellStyle name="Total 6 5 3" xfId="50228" xr:uid="{00000000-0005-0000-0000-000038C40000}"/>
    <cellStyle name="Total 6 5 3 2" xfId="50229" xr:uid="{00000000-0005-0000-0000-000039C40000}"/>
    <cellStyle name="Total 6 5 3 2 2" xfId="50230" xr:uid="{00000000-0005-0000-0000-00003AC40000}"/>
    <cellStyle name="Total 6 5 3 2 3" xfId="50231" xr:uid="{00000000-0005-0000-0000-00003BC40000}"/>
    <cellStyle name="Total 6 5 3 3" xfId="50232" xr:uid="{00000000-0005-0000-0000-00003CC40000}"/>
    <cellStyle name="Total 6 5 3 3 2" xfId="50233" xr:uid="{00000000-0005-0000-0000-00003DC40000}"/>
    <cellStyle name="Total 6 5 3 4" xfId="50234" xr:uid="{00000000-0005-0000-0000-00003EC40000}"/>
    <cellStyle name="Total 6 5 4" xfId="50235" xr:uid="{00000000-0005-0000-0000-00003FC40000}"/>
    <cellStyle name="Total 6 5 4 2" xfId="50236" xr:uid="{00000000-0005-0000-0000-000040C40000}"/>
    <cellStyle name="Total 6 5 4 2 2" xfId="50237" xr:uid="{00000000-0005-0000-0000-000041C40000}"/>
    <cellStyle name="Total 6 5 4 3" xfId="50238" xr:uid="{00000000-0005-0000-0000-000042C40000}"/>
    <cellStyle name="Total 6 5 4 4" xfId="50239" xr:uid="{00000000-0005-0000-0000-000043C40000}"/>
    <cellStyle name="Total 6 5 5" xfId="50240" xr:uid="{00000000-0005-0000-0000-000044C40000}"/>
    <cellStyle name="Total 6 5 5 2" xfId="50241" xr:uid="{00000000-0005-0000-0000-000045C40000}"/>
    <cellStyle name="Total 6 5 5 2 2" xfId="50242" xr:uid="{00000000-0005-0000-0000-000046C40000}"/>
    <cellStyle name="Total 6 5 5 3" xfId="50243" xr:uid="{00000000-0005-0000-0000-000047C40000}"/>
    <cellStyle name="Total 6 5 5 4" xfId="50244" xr:uid="{00000000-0005-0000-0000-000048C40000}"/>
    <cellStyle name="Total 6 5 6" xfId="50245" xr:uid="{00000000-0005-0000-0000-000049C40000}"/>
    <cellStyle name="Total 6 5 6 2" xfId="50246" xr:uid="{00000000-0005-0000-0000-00004AC40000}"/>
    <cellStyle name="Total 6 5 6 2 2" xfId="50247" xr:uid="{00000000-0005-0000-0000-00004BC40000}"/>
    <cellStyle name="Total 6 5 6 3" xfId="50248" xr:uid="{00000000-0005-0000-0000-00004CC40000}"/>
    <cellStyle name="Total 6 5 7" xfId="50249" xr:uid="{00000000-0005-0000-0000-00004DC40000}"/>
    <cellStyle name="Total 6 5 7 2" xfId="50250" xr:uid="{00000000-0005-0000-0000-00004EC40000}"/>
    <cellStyle name="Total 6 5 7 2 2" xfId="50251" xr:uid="{00000000-0005-0000-0000-00004FC40000}"/>
    <cellStyle name="Total 6 5 7 3" xfId="50252" xr:uid="{00000000-0005-0000-0000-000050C40000}"/>
    <cellStyle name="Total 6 5 8" xfId="50253" xr:uid="{00000000-0005-0000-0000-000051C40000}"/>
    <cellStyle name="Total 6 5 8 2" xfId="50254" xr:uid="{00000000-0005-0000-0000-000052C40000}"/>
    <cellStyle name="Total 6 5 8 2 2" xfId="50255" xr:uid="{00000000-0005-0000-0000-000053C40000}"/>
    <cellStyle name="Total 6 5 8 3" xfId="50256" xr:uid="{00000000-0005-0000-0000-000054C40000}"/>
    <cellStyle name="Total 6 5 9" xfId="50257" xr:uid="{00000000-0005-0000-0000-000055C40000}"/>
    <cellStyle name="Total 6 5 9 2" xfId="50258" xr:uid="{00000000-0005-0000-0000-000056C40000}"/>
    <cellStyle name="Total 6 5 9 2 2" xfId="50259" xr:uid="{00000000-0005-0000-0000-000057C40000}"/>
    <cellStyle name="Total 6 5 9 3" xfId="50260" xr:uid="{00000000-0005-0000-0000-000058C40000}"/>
    <cellStyle name="Total 6 6" xfId="50261" xr:uid="{00000000-0005-0000-0000-000059C40000}"/>
    <cellStyle name="Total 6 6 10" xfId="50262" xr:uid="{00000000-0005-0000-0000-00005AC40000}"/>
    <cellStyle name="Total 6 6 10 2" xfId="50263" xr:uid="{00000000-0005-0000-0000-00005BC40000}"/>
    <cellStyle name="Total 6 6 10 2 2" xfId="50264" xr:uid="{00000000-0005-0000-0000-00005CC40000}"/>
    <cellStyle name="Total 6 6 10 3" xfId="50265" xr:uid="{00000000-0005-0000-0000-00005DC40000}"/>
    <cellStyle name="Total 6 6 11" xfId="50266" xr:uid="{00000000-0005-0000-0000-00005EC40000}"/>
    <cellStyle name="Total 6 6 11 2" xfId="50267" xr:uid="{00000000-0005-0000-0000-00005FC40000}"/>
    <cellStyle name="Total 6 6 11 2 2" xfId="50268" xr:uid="{00000000-0005-0000-0000-000060C40000}"/>
    <cellStyle name="Total 6 6 11 3" xfId="50269" xr:uid="{00000000-0005-0000-0000-000061C40000}"/>
    <cellStyle name="Total 6 6 12" xfId="50270" xr:uid="{00000000-0005-0000-0000-000062C40000}"/>
    <cellStyle name="Total 6 6 12 2" xfId="50271" xr:uid="{00000000-0005-0000-0000-000063C40000}"/>
    <cellStyle name="Total 6 6 12 2 2" xfId="50272" xr:uid="{00000000-0005-0000-0000-000064C40000}"/>
    <cellStyle name="Total 6 6 12 3" xfId="50273" xr:uid="{00000000-0005-0000-0000-000065C40000}"/>
    <cellStyle name="Total 6 6 13" xfId="50274" xr:uid="{00000000-0005-0000-0000-000066C40000}"/>
    <cellStyle name="Total 6 6 13 2" xfId="50275" xr:uid="{00000000-0005-0000-0000-000067C40000}"/>
    <cellStyle name="Total 6 6 13 2 2" xfId="50276" xr:uid="{00000000-0005-0000-0000-000068C40000}"/>
    <cellStyle name="Total 6 6 13 3" xfId="50277" xr:uid="{00000000-0005-0000-0000-000069C40000}"/>
    <cellStyle name="Total 6 6 14" xfId="50278" xr:uid="{00000000-0005-0000-0000-00006AC40000}"/>
    <cellStyle name="Total 6 6 14 2" xfId="50279" xr:uid="{00000000-0005-0000-0000-00006BC40000}"/>
    <cellStyle name="Total 6 6 14 2 2" xfId="50280" xr:uid="{00000000-0005-0000-0000-00006CC40000}"/>
    <cellStyle name="Total 6 6 14 3" xfId="50281" xr:uid="{00000000-0005-0000-0000-00006DC40000}"/>
    <cellStyle name="Total 6 6 15" xfId="50282" xr:uid="{00000000-0005-0000-0000-00006EC40000}"/>
    <cellStyle name="Total 6 6 15 2" xfId="50283" xr:uid="{00000000-0005-0000-0000-00006FC40000}"/>
    <cellStyle name="Total 6 6 15 2 2" xfId="50284" xr:uid="{00000000-0005-0000-0000-000070C40000}"/>
    <cellStyle name="Total 6 6 15 3" xfId="50285" xr:uid="{00000000-0005-0000-0000-000071C40000}"/>
    <cellStyle name="Total 6 6 16" xfId="50286" xr:uid="{00000000-0005-0000-0000-000072C40000}"/>
    <cellStyle name="Total 6 6 16 2" xfId="50287" xr:uid="{00000000-0005-0000-0000-000073C40000}"/>
    <cellStyle name="Total 6 6 16 2 2" xfId="50288" xr:uid="{00000000-0005-0000-0000-000074C40000}"/>
    <cellStyle name="Total 6 6 16 3" xfId="50289" xr:uid="{00000000-0005-0000-0000-000075C40000}"/>
    <cellStyle name="Total 6 6 17" xfId="50290" xr:uid="{00000000-0005-0000-0000-000076C40000}"/>
    <cellStyle name="Total 6 6 17 2" xfId="50291" xr:uid="{00000000-0005-0000-0000-000077C40000}"/>
    <cellStyle name="Total 6 6 17 2 2" xfId="50292" xr:uid="{00000000-0005-0000-0000-000078C40000}"/>
    <cellStyle name="Total 6 6 17 3" xfId="50293" xr:uid="{00000000-0005-0000-0000-000079C40000}"/>
    <cellStyle name="Total 6 6 18" xfId="50294" xr:uid="{00000000-0005-0000-0000-00007AC40000}"/>
    <cellStyle name="Total 6 6 18 2" xfId="50295" xr:uid="{00000000-0005-0000-0000-00007BC40000}"/>
    <cellStyle name="Total 6 6 18 2 2" xfId="50296" xr:uid="{00000000-0005-0000-0000-00007CC40000}"/>
    <cellStyle name="Total 6 6 18 3" xfId="50297" xr:uid="{00000000-0005-0000-0000-00007DC40000}"/>
    <cellStyle name="Total 6 6 19" xfId="50298" xr:uid="{00000000-0005-0000-0000-00007EC40000}"/>
    <cellStyle name="Total 6 6 19 2" xfId="50299" xr:uid="{00000000-0005-0000-0000-00007FC40000}"/>
    <cellStyle name="Total 6 6 19 2 2" xfId="50300" xr:uid="{00000000-0005-0000-0000-000080C40000}"/>
    <cellStyle name="Total 6 6 19 3" xfId="50301" xr:uid="{00000000-0005-0000-0000-000081C40000}"/>
    <cellStyle name="Total 6 6 2" xfId="50302" xr:uid="{00000000-0005-0000-0000-000082C40000}"/>
    <cellStyle name="Total 6 6 2 2" xfId="50303" xr:uid="{00000000-0005-0000-0000-000083C40000}"/>
    <cellStyle name="Total 6 6 2 2 2" xfId="50304" xr:uid="{00000000-0005-0000-0000-000084C40000}"/>
    <cellStyle name="Total 6 6 2 2 3" xfId="50305" xr:uid="{00000000-0005-0000-0000-000085C40000}"/>
    <cellStyle name="Total 6 6 2 3" xfId="50306" xr:uid="{00000000-0005-0000-0000-000086C40000}"/>
    <cellStyle name="Total 6 6 2 3 2" xfId="50307" xr:uid="{00000000-0005-0000-0000-000087C40000}"/>
    <cellStyle name="Total 6 6 2 4" xfId="50308" xr:uid="{00000000-0005-0000-0000-000088C40000}"/>
    <cellStyle name="Total 6 6 20" xfId="50309" xr:uid="{00000000-0005-0000-0000-000089C40000}"/>
    <cellStyle name="Total 6 6 20 2" xfId="50310" xr:uid="{00000000-0005-0000-0000-00008AC40000}"/>
    <cellStyle name="Total 6 6 20 2 2" xfId="50311" xr:uid="{00000000-0005-0000-0000-00008BC40000}"/>
    <cellStyle name="Total 6 6 20 3" xfId="50312" xr:uid="{00000000-0005-0000-0000-00008CC40000}"/>
    <cellStyle name="Total 6 6 21" xfId="50313" xr:uid="{00000000-0005-0000-0000-00008DC40000}"/>
    <cellStyle name="Total 6 6 21 2" xfId="50314" xr:uid="{00000000-0005-0000-0000-00008EC40000}"/>
    <cellStyle name="Total 6 6 22" xfId="50315" xr:uid="{00000000-0005-0000-0000-00008FC40000}"/>
    <cellStyle name="Total 6 6 23" xfId="50316" xr:uid="{00000000-0005-0000-0000-000090C40000}"/>
    <cellStyle name="Total 6 6 3" xfId="50317" xr:uid="{00000000-0005-0000-0000-000091C40000}"/>
    <cellStyle name="Total 6 6 3 2" xfId="50318" xr:uid="{00000000-0005-0000-0000-000092C40000}"/>
    <cellStyle name="Total 6 6 3 2 2" xfId="50319" xr:uid="{00000000-0005-0000-0000-000093C40000}"/>
    <cellStyle name="Total 6 6 3 3" xfId="50320" xr:uid="{00000000-0005-0000-0000-000094C40000}"/>
    <cellStyle name="Total 6 6 3 4" xfId="50321" xr:uid="{00000000-0005-0000-0000-000095C40000}"/>
    <cellStyle name="Total 6 6 4" xfId="50322" xr:uid="{00000000-0005-0000-0000-000096C40000}"/>
    <cellStyle name="Total 6 6 4 2" xfId="50323" xr:uid="{00000000-0005-0000-0000-000097C40000}"/>
    <cellStyle name="Total 6 6 4 2 2" xfId="50324" xr:uid="{00000000-0005-0000-0000-000098C40000}"/>
    <cellStyle name="Total 6 6 4 3" xfId="50325" xr:uid="{00000000-0005-0000-0000-000099C40000}"/>
    <cellStyle name="Total 6 6 4 4" xfId="50326" xr:uid="{00000000-0005-0000-0000-00009AC40000}"/>
    <cellStyle name="Total 6 6 5" xfId="50327" xr:uid="{00000000-0005-0000-0000-00009BC40000}"/>
    <cellStyle name="Total 6 6 5 2" xfId="50328" xr:uid="{00000000-0005-0000-0000-00009CC40000}"/>
    <cellStyle name="Total 6 6 5 2 2" xfId="50329" xr:uid="{00000000-0005-0000-0000-00009DC40000}"/>
    <cellStyle name="Total 6 6 5 3" xfId="50330" xr:uid="{00000000-0005-0000-0000-00009EC40000}"/>
    <cellStyle name="Total 6 6 6" xfId="50331" xr:uid="{00000000-0005-0000-0000-00009FC40000}"/>
    <cellStyle name="Total 6 6 6 2" xfId="50332" xr:uid="{00000000-0005-0000-0000-0000A0C40000}"/>
    <cellStyle name="Total 6 6 6 2 2" xfId="50333" xr:uid="{00000000-0005-0000-0000-0000A1C40000}"/>
    <cellStyle name="Total 6 6 6 3" xfId="50334" xr:uid="{00000000-0005-0000-0000-0000A2C40000}"/>
    <cellStyle name="Total 6 6 7" xfId="50335" xr:uid="{00000000-0005-0000-0000-0000A3C40000}"/>
    <cellStyle name="Total 6 6 7 2" xfId="50336" xr:uid="{00000000-0005-0000-0000-0000A4C40000}"/>
    <cellStyle name="Total 6 6 7 2 2" xfId="50337" xr:uid="{00000000-0005-0000-0000-0000A5C40000}"/>
    <cellStyle name="Total 6 6 7 3" xfId="50338" xr:uid="{00000000-0005-0000-0000-0000A6C40000}"/>
    <cellStyle name="Total 6 6 8" xfId="50339" xr:uid="{00000000-0005-0000-0000-0000A7C40000}"/>
    <cellStyle name="Total 6 6 8 2" xfId="50340" xr:uid="{00000000-0005-0000-0000-0000A8C40000}"/>
    <cellStyle name="Total 6 6 8 2 2" xfId="50341" xr:uid="{00000000-0005-0000-0000-0000A9C40000}"/>
    <cellStyle name="Total 6 6 8 3" xfId="50342" xr:uid="{00000000-0005-0000-0000-0000AAC40000}"/>
    <cellStyle name="Total 6 6 9" xfId="50343" xr:uid="{00000000-0005-0000-0000-0000ABC40000}"/>
    <cellStyle name="Total 6 6 9 2" xfId="50344" xr:uid="{00000000-0005-0000-0000-0000ACC40000}"/>
    <cellStyle name="Total 6 6 9 2 2" xfId="50345" xr:uid="{00000000-0005-0000-0000-0000ADC40000}"/>
    <cellStyle name="Total 6 6 9 3" xfId="50346" xr:uid="{00000000-0005-0000-0000-0000AEC40000}"/>
    <cellStyle name="Total 6 7" xfId="50347" xr:uid="{00000000-0005-0000-0000-0000AFC40000}"/>
    <cellStyle name="Total 6 7 2" xfId="50348" xr:uid="{00000000-0005-0000-0000-0000B0C40000}"/>
    <cellStyle name="Total 6 7 2 2" xfId="50349" xr:uid="{00000000-0005-0000-0000-0000B1C40000}"/>
    <cellStyle name="Total 6 7 2 3" xfId="50350" xr:uid="{00000000-0005-0000-0000-0000B2C40000}"/>
    <cellStyle name="Total 6 7 3" xfId="50351" xr:uid="{00000000-0005-0000-0000-0000B3C40000}"/>
    <cellStyle name="Total 6 7 3 2" xfId="50352" xr:uid="{00000000-0005-0000-0000-0000B4C40000}"/>
    <cellStyle name="Total 6 7 4" xfId="50353" xr:uid="{00000000-0005-0000-0000-0000B5C40000}"/>
    <cellStyle name="Total 6 8" xfId="50354" xr:uid="{00000000-0005-0000-0000-0000B6C40000}"/>
    <cellStyle name="Total 6 8 2" xfId="50355" xr:uid="{00000000-0005-0000-0000-0000B7C40000}"/>
    <cellStyle name="Total 6 8 2 2" xfId="50356" xr:uid="{00000000-0005-0000-0000-0000B8C40000}"/>
    <cellStyle name="Total 6 8 2 3" xfId="50357" xr:uid="{00000000-0005-0000-0000-0000B9C40000}"/>
    <cellStyle name="Total 6 8 3" xfId="50358" xr:uid="{00000000-0005-0000-0000-0000BAC40000}"/>
    <cellStyle name="Total 6 8 4" xfId="50359" xr:uid="{00000000-0005-0000-0000-0000BBC40000}"/>
    <cellStyle name="Total 6 9" xfId="50360" xr:uid="{00000000-0005-0000-0000-0000BCC40000}"/>
    <cellStyle name="Total 6 9 2" xfId="50361" xr:uid="{00000000-0005-0000-0000-0000BDC40000}"/>
    <cellStyle name="Total 6 9 2 2" xfId="50362" xr:uid="{00000000-0005-0000-0000-0000BEC40000}"/>
    <cellStyle name="Total 6 9 3" xfId="50363" xr:uid="{00000000-0005-0000-0000-0000BFC40000}"/>
    <cellStyle name="Total 6 9 4" xfId="50364" xr:uid="{00000000-0005-0000-0000-0000C0C40000}"/>
    <cellStyle name="Total 7" xfId="50365" xr:uid="{00000000-0005-0000-0000-0000C1C40000}"/>
    <cellStyle name="Total 8" xfId="50412" xr:uid="{511CE7B6-A696-40E7-944E-D58273A8DFEE}"/>
    <cellStyle name="Total 9" xfId="50445" xr:uid="{DE067963-7478-4709-AA16-55729851C51D}"/>
    <cellStyle name="Total Currency" xfId="50366" xr:uid="{00000000-0005-0000-0000-0000C2C40000}"/>
    <cellStyle name="Total Normal" xfId="50367" xr:uid="{00000000-0005-0000-0000-0000C3C40000}"/>
    <cellStyle name="TSQL" xfId="50368" xr:uid="{00000000-0005-0000-0000-0000C4C40000}"/>
    <cellStyle name="TypeNote" xfId="50369" xr:uid="{00000000-0005-0000-0000-0000C5C40000}"/>
    <cellStyle name="u5shares" xfId="50370" xr:uid="{00000000-0005-0000-0000-0000C6C40000}"/>
    <cellStyle name="Unit" xfId="50371" xr:uid="{00000000-0005-0000-0000-0000C7C40000}"/>
    <cellStyle name="UnitOfMeasure" xfId="50372" xr:uid="{00000000-0005-0000-0000-0000C8C40000}"/>
    <cellStyle name="ValNum" xfId="50373" xr:uid="{00000000-0005-0000-0000-0000C9C40000}"/>
    <cellStyle name="Value" xfId="50374" xr:uid="{00000000-0005-0000-0000-0000CAC40000}"/>
    <cellStyle name="Variable assumptions" xfId="50375" xr:uid="{00000000-0005-0000-0000-0000CBC40000}"/>
    <cellStyle name="Vertical" xfId="50376" xr:uid="{00000000-0005-0000-0000-0000CCC40000}"/>
    <cellStyle name="Warning Text 2" xfId="50377" xr:uid="{00000000-0005-0000-0000-0000CDC40000}"/>
    <cellStyle name="Warning Text 3" xfId="50378" xr:uid="{00000000-0005-0000-0000-0000CEC40000}"/>
    <cellStyle name="Warning Text 4" xfId="50379" xr:uid="{00000000-0005-0000-0000-0000CFC40000}"/>
    <cellStyle name="Warning Text 5" xfId="50380" xr:uid="{00000000-0005-0000-0000-0000D0C40000}"/>
    <cellStyle name="Warning Text 6" xfId="50381" xr:uid="{00000000-0005-0000-0000-0000D1C40000}"/>
    <cellStyle name="Warnings" xfId="50382" xr:uid="{00000000-0005-0000-0000-0000D2C40000}"/>
    <cellStyle name="Warnings 2" xfId="50383" xr:uid="{00000000-0005-0000-0000-0000D3C40000}"/>
    <cellStyle name="whole number" xfId="50384" xr:uid="{00000000-0005-0000-0000-0000D4C40000}"/>
    <cellStyle name="whole number 2" xfId="50385" xr:uid="{00000000-0005-0000-0000-0000D5C40000}"/>
    <cellStyle name="whole number 3" xfId="50386" xr:uid="{00000000-0005-0000-0000-0000D6C40000}"/>
  </cellStyles>
  <dxfs count="44">
    <dxf>
      <font>
        <b val="0"/>
        <i/>
      </font>
      <fill>
        <patternFill>
          <bgColor theme="0" tint="-0.14996795556505021"/>
        </patternFill>
      </fill>
    </dxf>
    <dxf>
      <font>
        <b val="0"/>
        <i/>
      </font>
      <fill>
        <patternFill>
          <bgColor theme="0" tint="-0.14996795556505021"/>
        </patternFill>
      </fill>
    </dxf>
    <dxf>
      <font>
        <color theme="0"/>
      </font>
    </dxf>
    <dxf>
      <font>
        <color theme="0"/>
      </font>
    </dxf>
    <dxf>
      <font>
        <color theme="0"/>
      </font>
    </dxf>
    <dxf>
      <font>
        <color theme="0"/>
      </font>
    </dxf>
    <dxf>
      <font>
        <color theme="0"/>
      </font>
    </dxf>
    <dxf>
      <font>
        <b/>
        <i val="0"/>
      </font>
      <border>
        <left style="thin">
          <color auto="1"/>
        </left>
        <right style="thin">
          <color auto="1"/>
        </right>
        <top style="thin">
          <color auto="1"/>
        </top>
        <bottom style="thin">
          <color auto="1"/>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b val="0"/>
        <i val="0"/>
      </font>
      <fill>
        <patternFill>
          <bgColor theme="6" tint="0.39994506668294322"/>
        </patternFill>
      </fill>
      <border>
        <left/>
        <right/>
        <top/>
        <bottom/>
      </border>
    </dxf>
    <dxf>
      <font>
        <color theme="0"/>
      </font>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border>
    </dxf>
    <dxf>
      <fill>
        <patternFill>
          <bgColor theme="0" tint="-0.14996795556505021"/>
        </patternFill>
      </fill>
    </dxf>
    <dxf>
      <fill>
        <patternFill>
          <bgColor theme="6" tint="0.39994506668294322"/>
        </patternFill>
      </fill>
    </dxf>
    <dxf>
      <fill>
        <patternFill>
          <bgColor theme="6" tint="0.39994506668294322"/>
        </patternFill>
      </fill>
    </dxf>
    <dxf>
      <font>
        <color theme="0"/>
      </font>
    </dxf>
    <dxf>
      <font>
        <b val="0"/>
        <i/>
      </font>
      <fill>
        <patternFill>
          <bgColor theme="0" tint="-0.14996795556505021"/>
        </patternFill>
      </fill>
    </dxf>
    <dxf>
      <font>
        <b val="0"/>
        <i/>
      </font>
      <fill>
        <patternFill>
          <bgColor theme="0" tint="-0.14996795556505021"/>
        </patternFill>
      </fill>
    </dxf>
  </dxfs>
  <tableStyles count="0" defaultTableStyle="TableStyleMedium2" defaultPivotStyle="PivotStyleLight16"/>
  <colors>
    <mruColors>
      <color rgb="FF99CC00"/>
      <color rgb="FFFF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onnetapp01\ASDDATA\MP\SWAUP2\Demography\BWRM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gf1live.virago.internal.dtlr.gov.uk\flgr\COMMON\99I2K\Group3\forecast\Pre%20Budget%20Reports\PBR%202006\Summer%20changes\CTPBR06L_orig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dows/temp/PROF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dows\temp\PROF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gov.uk/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 val="Data_Variables2"/>
      <sheetName val="Savings_Uplifts2"/>
      <sheetName val="GDP_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Model inputs"/>
      <sheetName val="Master_Development_Programme"/>
      <sheetName val="Commercial_-_Projects"/>
      <sheetName val="Project_timeline"/>
      <sheetName val="Team_contact_details"/>
      <sheetName val="Land_Ownership"/>
      <sheetName val="Plot-level_breakdowns"/>
      <sheetName val="Corporate_Plan"/>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 val="Forecast data"/>
      <sheetName val="FertAssCha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 val="FertAssChart"/>
      <sheetName val="Forecast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_versus_actuals"/>
      <sheetName val="quarterly"/>
      <sheetName val="estimation"/>
      <sheetName val="quarterly_accuracy"/>
      <sheetName val="annually"/>
      <sheetName val="occurrences_-long_term+feathers"/>
      <sheetName val="occurrences_-_long_term_A4"/>
      <sheetName val="occurrences-_recent_&amp;_projected"/>
      <sheetName val="Comparison-Pop_Trends"/>
      <sheetName val="estimates versus actuals"/>
      <sheetName val="quarterly accuracy"/>
      <sheetName val="occurrences -long term+feathers"/>
      <sheetName val="occurrences - long term A4"/>
      <sheetName val="occurrences- recent &amp; projected"/>
      <sheetName val="Comparison-Pop Trends"/>
      <sheetName val="estimates_versus_actuals1"/>
      <sheetName val="quarterly_accuracy1"/>
      <sheetName val="occurrences_-long_term+feather1"/>
      <sheetName val="occurrences_-_long_term_A41"/>
      <sheetName val="occurrences-_recent_&amp;_projecte1"/>
      <sheetName val="Comparison-Pop_Trends1"/>
      <sheetName val="estimates_versus_actuals2"/>
      <sheetName val="quarterly_accuracy2"/>
      <sheetName val="occurrences_-long_term+feather2"/>
      <sheetName val="occurrences_-_long_term_A42"/>
      <sheetName val="occurrences-_recent_&amp;_projecte2"/>
      <sheetName val="Comparison-Pop_Trends2"/>
      <sheetName val="estimates_versus_actuals3"/>
      <sheetName val="quarterly_accuracy3"/>
      <sheetName val="occurrences_-long_term+feather3"/>
      <sheetName val="occurrences_-_long_term_A43"/>
      <sheetName val="occurrences-_recent_&amp;_projecte3"/>
      <sheetName val="Comparison-Pop_Trends3"/>
      <sheetName val="CHGSPD19.FIN"/>
      <sheetName val="estimates_versus_actuals4"/>
      <sheetName val="quarterly_accuracy4"/>
      <sheetName val="occurrences_-long_term+feather4"/>
      <sheetName val="occurrences_-_long_term_A44"/>
      <sheetName val="occurrences-_recent_&amp;_projecte4"/>
      <sheetName val="Comparison-Pop_Trend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4.6 ten year 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RESULT_091"/>
      <sheetName val="Latest_check1"/>
      <sheetName val="Nom__Input1"/>
      <sheetName val="Social_sec_&amp;_TC1"/>
      <sheetName val="Pub_sec_pensions1"/>
      <sheetName val="RESULT_101"/>
      <sheetName val="AYLs_re-forecast_benefits_+CPS1"/>
      <sheetName val="Re-forecast_benefits1"/>
      <sheetName val="4_6_ten_year_bonds1"/>
      <sheetName val="RESULT_092"/>
      <sheetName val="Latest_check2"/>
      <sheetName val="Nom__Input2"/>
      <sheetName val="Social_sec_&amp;_TC2"/>
      <sheetName val="Pub_sec_pensions2"/>
      <sheetName val="RESULT_102"/>
      <sheetName val="AYLs_re-forecast_benefits_+CPS2"/>
      <sheetName val="Re-forecast_benefits2"/>
      <sheetName val="4_6_ten_year_bonds2"/>
      <sheetName val="RESULT_093"/>
      <sheetName val="Latest_check3"/>
      <sheetName val="Nom__Input3"/>
      <sheetName val="Social_sec_&amp;_TC3"/>
      <sheetName val="Pub_sec_pensions3"/>
      <sheetName val="RESULT_103"/>
      <sheetName val="AYLs_re-forecast_benefits_+CPS3"/>
      <sheetName val="Re-forecast_benefits3"/>
      <sheetName val="4_6_ten_year_bonds3"/>
      <sheetName val="Forecast data"/>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SUMMARY_TABLE"/>
      <sheetName val="ET_TABLE"/>
      <sheetName val="Annex B T37 Providers"/>
      <sheetName val="UK99"/>
      <sheetName val="SUMMARY_TABLE1"/>
      <sheetName val="ET_TABLE1"/>
      <sheetName val="SUMMARY_TABLE2"/>
      <sheetName val="ET_TABLE2"/>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 sheetId="6" refreshError="1"/>
      <sheetData sheetId="7">
        <row r="17">
          <cell r="Q17">
            <v>1266</v>
          </cell>
        </row>
      </sheetData>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local-government-finance-report-2024-to-2025" TargetMode="External"/><Relationship Id="rId2" Type="http://schemas.openxmlformats.org/officeDocument/2006/relationships/hyperlink" Target="https://www.gov.uk/government/publications/business-rates-green-plant-and-machinery-exemption-compensation-allocations-2022-to-2023-and-2023-to-2024-onwards" TargetMode="External"/><Relationship Id="rId1" Type="http://schemas.openxmlformats.org/officeDocument/2006/relationships/hyperlink" Target="https://www.gov.uk/government/collections/final-local-government-finance-settlement-england-2024-to-2025"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B0C8-5B8A-4766-A9CF-6A89419EC32B}">
  <sheetPr codeName="Sheet10">
    <tabColor rgb="FF00B0F0"/>
    <pageSetUpPr fitToPage="1"/>
  </sheetPr>
  <dimension ref="A1:K70"/>
  <sheetViews>
    <sheetView tabSelected="1" zoomScaleNormal="100" workbookViewId="0">
      <selection activeCell="B5" sqref="B5"/>
    </sheetView>
  </sheetViews>
  <sheetFormatPr defaultColWidth="7.44140625" defaultRowHeight="12.75"/>
  <cols>
    <col min="1" max="1" width="7.44140625" style="4"/>
    <col min="2" max="2" width="41.109375" style="4" customWidth="1"/>
    <col min="3" max="3" width="13.109375" style="4" customWidth="1"/>
    <col min="4" max="4" width="43.109375" style="4" customWidth="1"/>
    <col min="5" max="5" width="12.109375" style="4" customWidth="1"/>
    <col min="6" max="6" width="13.109375" style="4" bestFit="1" customWidth="1"/>
    <col min="7" max="16384" width="7.44140625" style="4"/>
  </cols>
  <sheetData>
    <row r="1" spans="1:7" ht="21">
      <c r="B1" s="31" t="s">
        <v>1320</v>
      </c>
    </row>
    <row r="3" spans="1:7" ht="21">
      <c r="B3" s="32" t="s">
        <v>1392</v>
      </c>
      <c r="C3" s="33"/>
      <c r="E3" s="13"/>
    </row>
    <row r="4" spans="1:7" ht="16.5" thickBot="1">
      <c r="B4" s="33"/>
      <c r="C4" s="83"/>
      <c r="D4" s="35"/>
      <c r="E4" s="35"/>
    </row>
    <row r="5" spans="1:7" ht="16.5" thickBot="1">
      <c r="B5" s="34" t="s">
        <v>379</v>
      </c>
      <c r="C5" s="83" t="str">
        <f>INDEX('Calculator 50%'!A:A,MATCH(B5,'Calculator 50%'!D:D,0))</f>
        <v>E3831</v>
      </c>
      <c r="D5" s="84">
        <f>INDEX('Calculator 50%'!H:H,MATCH(C5,'Calculator 50%'!A:A,0))</f>
        <v>0</v>
      </c>
      <c r="E5" s="35" t="str">
        <f>IF(INDEX('Calculator 50%'!G:G,MATCH(C5,'Calculator 50%'!A:A,0))="","",INDEX('Calculator 50%'!G:G,MATCH(C5,'Calculator 50%'!A:A,0)))</f>
        <v>West Sussex Business Rates Pool</v>
      </c>
    </row>
    <row r="6" spans="1:7">
      <c r="C6" s="35"/>
      <c r="D6" s="35">
        <f>INDEX('Calculator 50%'!I:I,MATCH(C5,'Calculator 50%'!A:A,0))</f>
        <v>0</v>
      </c>
      <c r="E6" s="35"/>
    </row>
    <row r="7" spans="1:7" ht="30.75" thickBot="1">
      <c r="A7" s="36"/>
      <c r="B7" s="37" t="s">
        <v>380</v>
      </c>
      <c r="C7" s="38" t="s">
        <v>381</v>
      </c>
      <c r="D7" s="39"/>
      <c r="E7" s="13"/>
      <c r="G7" s="40"/>
    </row>
    <row r="8" spans="1:7" ht="15">
      <c r="A8" s="41" t="str">
        <f t="shared" ref="A8:A15" si="0">CONCATENATE("Row ",ROW())</f>
        <v>Row 8</v>
      </c>
      <c r="B8" s="42" t="s">
        <v>382</v>
      </c>
      <c r="C8" s="43">
        <f>IF(OR($D$5="BRP",$D$5="BRPP"), "NA", INDEX('Calculator 50%'!J:J,MATCH($C$5,'Calculator 50%'!A:A,0)))</f>
        <v>0.4</v>
      </c>
      <c r="D8" s="44" t="str">
        <f>IF(OR(D5="BRP",D5="BRPP"),"Not applicable for pools",
IF(D6="Pilot","Local authority share under the 50% scheme",
"Local authority share"))</f>
        <v>Local authority share</v>
      </c>
      <c r="G8" s="13"/>
    </row>
    <row r="9" spans="1:7" ht="29.25" customHeight="1">
      <c r="A9" s="41" t="str">
        <f t="shared" si="0"/>
        <v>Row 9</v>
      </c>
      <c r="B9" s="86" t="s">
        <v>1321</v>
      </c>
      <c r="C9" s="93">
        <f>INDEX('Calculator 50%'!K:K,MATCH($C$5,'Calculator 50%'!A:A,0))</f>
        <v>1833283.87363212</v>
      </c>
      <c r="D9" s="45" t="str">
        <f>IF($D$5="BRP","Total BFL of all local authorities in the pool",
IF($D$5="BRPP","Total BFL of all local authorities in the pool under the 50% scheme",
IF($D$6="Pilot","BFL under 50% scheme",
"As set out in Local Government Finance Report 2023-24")))</f>
        <v>As set out in Local Government Finance Report 2023-24</v>
      </c>
    </row>
    <row r="10" spans="1:7" ht="15">
      <c r="A10" s="41" t="str">
        <f t="shared" si="0"/>
        <v>Row 10</v>
      </c>
      <c r="B10" s="86" t="s">
        <v>383</v>
      </c>
      <c r="C10" s="93">
        <f>'L&amp;SN Calculator'!C9*0.925</f>
        <v>1695787.5831097111</v>
      </c>
      <c r="D10" s="45" t="s">
        <v>384</v>
      </c>
      <c r="E10" s="13"/>
    </row>
    <row r="11" spans="1:7" ht="17.25">
      <c r="A11" s="41" t="str">
        <f t="shared" si="0"/>
        <v>Row 11</v>
      </c>
      <c r="B11" s="86" t="s">
        <v>385</v>
      </c>
      <c r="C11" s="94">
        <f>INDEX('Calculator 50%'!M:M,MATCH($C$5,'Calculator 50%'!A:A,0))</f>
        <v>0.5</v>
      </c>
      <c r="D11" s="148" t="str">
        <f>IF($D$6="Pilot","Levy rate is set to zero",
IF(D5="BRP","As set out in Key Information for Pools 2024-25",
"As set out in Key Information 2024-25"))</f>
        <v>As set out in Key Information 2024-25</v>
      </c>
      <c r="E11" s="13"/>
    </row>
    <row r="12" spans="1:7" ht="29.25" customHeight="1">
      <c r="A12" s="41" t="str">
        <f t="shared" si="0"/>
        <v>Row 12</v>
      </c>
      <c r="B12" s="86" t="str">
        <f>IF($C$12&lt;0,"Tariff 2023-24","Top up 2023-24")</f>
        <v>Tariff 2023-24</v>
      </c>
      <c r="C12" s="93">
        <f>INDEX('Calculator 50%'!N:N,MATCH($C$5,'Calculator 50%'!A:A,0))</f>
        <v>-5801656.2789157508</v>
      </c>
      <c r="D12" s="45" t="str">
        <f>IF(D5="BRP","Total top-up and tariff of all local authorities in the pool",
IF(D5="BRPP","Total top-up and tariff of all local authorities in the pool under the 50% scheme",
IF(D6="Pilot",CONCATENATE(B12," under the 50% scheme"),
"As set out in Local Government Finance Report 2023-24")))</f>
        <v>As set out in Local Government Finance Report 2023-24</v>
      </c>
      <c r="E12" s="13"/>
    </row>
    <row r="13" spans="1:7" ht="29.25" customHeight="1">
      <c r="A13" s="41" t="str">
        <f t="shared" si="0"/>
        <v>Row 13</v>
      </c>
      <c r="B13" s="86" t="str">
        <f>IF($C$12&lt;0,"Tariff 2023-24 reconciliation¹⁰","Top up 2023-24 reconciliation¹⁰")</f>
        <v>Tariff 2023-24 reconciliation¹⁰</v>
      </c>
      <c r="C13" s="93">
        <f>INDEX('Calculator 50%'!O:O,MATCH($C$5,'Calculator 50%'!A:A,0))</f>
        <v>-84540.158581812197</v>
      </c>
      <c r="D13" s="45" t="str">
        <f>IF(D5="BRP","Total top-up and tariff reconciliation of all local authorities in the pool",
IF(D5="BRPP","Total top-up and tariff reconciliation of all local authorities in the pool under the 50% scheme",
IF(D6="Pilot",CONCATENATE(B13," under the 50% scheme"),
"As set out in Local Government Finance Report 2024-25")))</f>
        <v>As set out in Local Government Finance Report 2024-25</v>
      </c>
      <c r="E13" s="13"/>
    </row>
    <row r="14" spans="1:7" ht="29.25" customHeight="1">
      <c r="A14" s="41" t="str">
        <f t="shared" si="0"/>
        <v>Row 14</v>
      </c>
      <c r="B14" s="87" t="s">
        <v>386</v>
      </c>
      <c r="C14" s="95">
        <f>IF($D$5=0,INDEX(SBRR!E:E,MATCH($C$5,SBRR!A:A,0)),"NA")</f>
        <v>0.68600000000000005</v>
      </c>
      <c r="D14" s="45" t="str">
        <f>IF(D5=0,"As set in regulations (L&amp;SN Regs Schedule 4, Column G)","NA")</f>
        <v>As set in regulations (L&amp;SN Regs Schedule 4, Column G)</v>
      </c>
      <c r="E14" s="13"/>
      <c r="F14" s="13"/>
    </row>
    <row r="15" spans="1:7" ht="30.75" customHeight="1" thickBot="1">
      <c r="A15" s="41" t="str">
        <f t="shared" si="0"/>
        <v>Row 15</v>
      </c>
      <c r="B15" s="47" t="s">
        <v>387</v>
      </c>
      <c r="C15" s="48">
        <f>IF($D$5=0,IF(INDEX(SBRR!$H:$H,MATCH($C$5,SBRR!$A:$A,0))=0,"NA",INDEX(SBRR!$H:$H,MATCH($C$5,SBRR!$A:$A,0))),"NA")</f>
        <v>93947</v>
      </c>
      <c r="D15" s="49" t="str">
        <f>IF(D5=0,"As set in regulations (L&amp;SN Regs Schedule 4, Column H)","NA")</f>
        <v>As set in regulations (L&amp;SN Regs Schedule 4, Column H)</v>
      </c>
      <c r="E15" s="13"/>
      <c r="F15" s="126"/>
    </row>
    <row r="16" spans="1:7" ht="15">
      <c r="A16" s="41"/>
      <c r="B16" s="41"/>
      <c r="C16" s="41"/>
      <c r="D16" s="41"/>
      <c r="E16" s="13"/>
      <c r="F16" s="6"/>
    </row>
    <row r="17" spans="1:9" ht="18" thickBot="1">
      <c r="A17" s="41"/>
      <c r="B17" s="50" t="s">
        <v>388</v>
      </c>
      <c r="C17" s="51"/>
      <c r="D17" s="41"/>
      <c r="E17" s="13"/>
    </row>
    <row r="18" spans="1:9" ht="30" customHeight="1">
      <c r="A18" s="41" t="str">
        <f t="shared" ref="A18:A49" si="1">CONCATENATE("Row ",ROW())</f>
        <v>Row 18</v>
      </c>
      <c r="B18" s="52" t="s">
        <v>389</v>
      </c>
      <c r="C18" s="53"/>
      <c r="D18" s="54" t="str">
        <f>IF($D$5=0,CONCATENATE(A8," x Part 1, Line 11 of the NNDR3 form"),
IF(OR($D$5="P",$D$5="F", $C$5="E6348"),CONCATENATE(A8," x the sum of Part 1, Line 11 of the NNDR3 form for all relevant billing authorities"),
"NA"))</f>
        <v>Row 8 x Part 1, Line 11 of the NNDR3 form</v>
      </c>
      <c r="E18" s="13"/>
      <c r="F18" s="11"/>
    </row>
    <row r="19" spans="1:9" ht="45.6" customHeight="1">
      <c r="A19" s="41" t="str">
        <f t="shared" si="1"/>
        <v>Row 19</v>
      </c>
      <c r="B19" s="87" t="s">
        <v>390</v>
      </c>
      <c r="C19" s="96"/>
      <c r="D19" s="45" t="str">
        <f>IF($D$5=0,CONCATENATE("-(",A8," x Part 3, Line 7 Column 1 of the NNDR3 form x SBRR factor ‘Column G’)"),
IF(OR($D$5="P",$D$5="F", $C$5="E6348"),CONCATENATE("-",A8," x the sum of (Part 3, Line 7 Column 1 of the NNDR3 form x SBRR factor ‘Column G’) for all relevant billing authorities"),
"NA"))</f>
        <v>-(Row 8 x Part 3, Line 7 Column 1 of the NNDR3 form x SBRR factor ‘Column G’)</v>
      </c>
      <c r="E19" s="13"/>
      <c r="F19" s="11"/>
    </row>
    <row r="20" spans="1:9" ht="51.75" customHeight="1">
      <c r="A20" s="41" t="str">
        <f t="shared" si="1"/>
        <v>Row 20</v>
      </c>
      <c r="B20" s="87" t="s">
        <v>391</v>
      </c>
      <c r="C20" s="96"/>
      <c r="D20" s="45" t="str">
        <f>IF($D$5=0,CONCATENATE("-(",A8," x Part 3, Line 10 Column 1 of the NNDR3 form x 0.5)"),
IF(OR($D$5="P",$D$5="F", $C$5="E6348"),CONCATENATE("-",A8," x the sum of (Part 3, Line 10 Column 1 of the NNDR3 form x 0.5) for all relevant billing authorities"),
"NA"))</f>
        <v>-(Row 8 x Part 3, Line 10 Column 1 of the NNDR3 form x 0.5)</v>
      </c>
      <c r="E20" s="13"/>
      <c r="F20" s="11"/>
    </row>
    <row r="21" spans="1:9" ht="47.25" customHeight="1">
      <c r="A21" s="41" t="str">
        <f t="shared" si="1"/>
        <v>Row 21</v>
      </c>
      <c r="B21" s="87" t="s">
        <v>1330</v>
      </c>
      <c r="C21" s="96"/>
      <c r="D21" s="45" t="str">
        <f>IF($D$5=0,CONCATENATE("-(",A8," x Part 3, Line 11, Column 1 of the NNDR3 form x SBRR factor 'Column G')"),
IF(OR($D$5="P",$D$5="F", $C$5="E6348"),CONCATENATE("-",A8," x the sum of (Part 3, Line 11, Column 1 of the NNDR3 form x SBRR factor 'Column G') for all relevant billing authorities"),"NA"))</f>
        <v>-(Row 8 x Part 3, Line 11, Column 1 of the NNDR3 form x SBRR factor 'Column G')</v>
      </c>
      <c r="E21" s="13"/>
      <c r="F21" s="11"/>
    </row>
    <row r="22" spans="1:9" ht="41.25" customHeight="1">
      <c r="A22" s="41" t="str">
        <f t="shared" si="1"/>
        <v>Row 22</v>
      </c>
      <c r="B22" s="87" t="s">
        <v>392</v>
      </c>
      <c r="C22" s="96"/>
      <c r="D22" s="45" t="str">
        <f>IF($D$5=0,CONCATENATE(A8," x ",A15),
IF(OR($D$5="P",$D$5="F", $C$5="E6348"),CONCATENATE(A8," x the sum of ",A15," for all relevant billing authorities"),"NA"))</f>
        <v>Row 8 x Row 15</v>
      </c>
      <c r="E22" s="13"/>
      <c r="F22" s="11"/>
    </row>
    <row r="23" spans="1:9" ht="36" customHeight="1">
      <c r="A23" s="41" t="str">
        <f t="shared" si="1"/>
        <v>Row 23</v>
      </c>
      <c r="B23" s="87" t="s">
        <v>393</v>
      </c>
      <c r="C23" s="96"/>
      <c r="D23" s="45" t="str">
        <f>IF($D$5=0,CONCATENATE("-(",A8," x Part 3, Line 39, Column 1 of the NNDR3 form)"),"NA")</f>
        <v>-(Row 8 x Part 3, Line 39, Column 1 of the NNDR3 form)</v>
      </c>
      <c r="E23" s="13"/>
      <c r="F23" s="11"/>
    </row>
    <row r="24" spans="1:9" ht="32.25">
      <c r="A24" s="41" t="str">
        <f t="shared" si="1"/>
        <v>Row 24</v>
      </c>
      <c r="B24" s="87" t="s">
        <v>394</v>
      </c>
      <c r="C24" s="96"/>
      <c r="D24" s="45" t="str">
        <f>IF($D$5=0,CONCATENATE("-(",A8," x Part 3, Line 40, Column 1 of the NNDR3 form)"),"NA")</f>
        <v>-(Row 8 x Part 3, Line 40, Column 1 of the NNDR3 form)</v>
      </c>
      <c r="E24" s="13"/>
      <c r="F24" s="11"/>
    </row>
    <row r="25" spans="1:9" ht="33" customHeight="1">
      <c r="A25" s="41" t="str">
        <f t="shared" si="1"/>
        <v>Row 25</v>
      </c>
      <c r="B25" s="87" t="s">
        <v>395</v>
      </c>
      <c r="C25" s="96"/>
      <c r="D25" s="45" t="str">
        <f>IF($D$5=0,CONCATENATE("-(",A8," x Part 3, Line 42, Column 1 of the NNDR3 form)"),"NA")</f>
        <v>-(Row 8 x Part 3, Line 42, Column 1 of the NNDR3 form)</v>
      </c>
      <c r="E25" s="13"/>
      <c r="F25" s="11"/>
    </row>
    <row r="26" spans="1:9" ht="33.75" customHeight="1">
      <c r="A26" s="41" t="str">
        <f t="shared" si="1"/>
        <v>Row 26</v>
      </c>
      <c r="B26" s="55" t="s">
        <v>396</v>
      </c>
      <c r="C26" s="93"/>
      <c r="D26" s="146" t="str">
        <f>IF($D$5="BRP","NA",IF($D$5=0,CONCATENATE("-(",A$8," x Part 3, Line 20, Column 1 of the NNDR3 form)"),CONCATENATE("-(",A$8," x the sum of Part 3, Line 20, Column 1 of the NNDR3 form for all relevant billing authorities)")))</f>
        <v>-(Row 8 x Part 3, Line 20, Column 1 of the NNDR3 form)</v>
      </c>
      <c r="E26" s="13"/>
      <c r="F26" s="11"/>
      <c r="I26" s="6"/>
    </row>
    <row r="27" spans="1:9" ht="33" customHeight="1">
      <c r="A27" s="41" t="str">
        <f t="shared" si="1"/>
        <v>Row 27</v>
      </c>
      <c r="B27" s="52" t="s">
        <v>397</v>
      </c>
      <c r="C27" s="90"/>
      <c r="D27" s="146" t="str">
        <f>IF($D$5="BRP","NA",IF($D$5=0,CONCATENATE("-(",A$8," x Part 3, Line 21, Column 1 of the NNDR3 form)"),CONCATENATE("-(",A$8," x the sum of Part 3, Line 21, Column 1 of the NNDR3 form for all relevant billing authorities)")))</f>
        <v>-(Row 8 x Part 3, Line 21, Column 1 of the NNDR3 form)</v>
      </c>
      <c r="E27" s="13"/>
      <c r="F27" s="11"/>
    </row>
    <row r="28" spans="1:9" ht="33" customHeight="1">
      <c r="A28" s="41" t="str">
        <f t="shared" si="1"/>
        <v>Row 28</v>
      </c>
      <c r="B28" s="87" t="s">
        <v>1328</v>
      </c>
      <c r="C28" s="96"/>
      <c r="D28" s="146" t="str">
        <f>IF($D$5="BRP","NA",IF($D$5=0,CONCATENATE("-(",A$8," x Part 3, Line 22, Column 1 of the NNDR3 form)"),CONCATENATE("-(",A$8," x the sum of Part 3, Line 22, Column 1 of the NNDR3 form for all relevant billing authorities)")))</f>
        <v>-(Row 8 x Part 3, Line 22, Column 1 of the NNDR3 form)</v>
      </c>
      <c r="E28" s="13"/>
      <c r="F28" s="11"/>
    </row>
    <row r="29" spans="1:9" ht="32.25">
      <c r="A29" s="41" t="str">
        <f t="shared" si="1"/>
        <v>Row 29</v>
      </c>
      <c r="B29" s="87" t="s">
        <v>398</v>
      </c>
      <c r="C29" s="96"/>
      <c r="D29" s="45" t="str">
        <f>IF($D$5=0,CONCATENATE("-(",A8," x Part 3, Line 45, Column 1 of the NNDR3 form)"),"NA")</f>
        <v>-(Row 8 x Part 3, Line 45, Column 1 of the NNDR3 form)</v>
      </c>
      <c r="E29" s="13"/>
      <c r="F29" s="11"/>
    </row>
    <row r="30" spans="1:9" ht="32.25">
      <c r="A30" s="41" t="str">
        <f t="shared" si="1"/>
        <v>Row 30</v>
      </c>
      <c r="B30" s="87" t="s">
        <v>399</v>
      </c>
      <c r="C30" s="96"/>
      <c r="D30" s="45" t="str">
        <f>IF($D$5=0,CONCATENATE("-(",A8," x Part 3, Line 46, Column 1 of the NNDR3 form)"),"NA")</f>
        <v>-(Row 8 x Part 3, Line 46, Column 1 of the NNDR3 form)</v>
      </c>
      <c r="E30" s="13"/>
      <c r="F30" s="11"/>
    </row>
    <row r="31" spans="1:9" ht="35.25" customHeight="1">
      <c r="A31" s="41" t="str">
        <f t="shared" si="1"/>
        <v>Row 31</v>
      </c>
      <c r="B31" s="87" t="s">
        <v>400</v>
      </c>
      <c r="C31" s="96"/>
      <c r="D31" s="45" t="str">
        <f>IF($D$5=0,CONCATENATE("-(",A8," x Part 3, Line 47, Column 1 of the NNDR3 form)"),"NA")</f>
        <v>-(Row 8 x Part 3, Line 47, Column 1 of the NNDR3 form)</v>
      </c>
      <c r="E31" s="13"/>
      <c r="F31" s="11"/>
    </row>
    <row r="32" spans="1:9" ht="17.25">
      <c r="A32" s="41" t="str">
        <f t="shared" si="1"/>
        <v>Row 32</v>
      </c>
      <c r="B32" s="87" t="s">
        <v>401</v>
      </c>
      <c r="C32" s="96"/>
      <c r="D32" s="45" t="str">
        <f>IF($D$5=0,CONCATENATE("-(",A8," x Part 3, Line 48, Column 1 of the NNDR3 form)"),"NA")</f>
        <v>-(Row 8 x Part 3, Line 48, Column 1 of the NNDR3 form)</v>
      </c>
      <c r="E32" s="13"/>
      <c r="F32" s="11"/>
    </row>
    <row r="33" spans="1:9" ht="32.25">
      <c r="A33" s="41" t="str">
        <f t="shared" si="1"/>
        <v>Row 33</v>
      </c>
      <c r="B33" s="87" t="s">
        <v>402</v>
      </c>
      <c r="C33" s="96"/>
      <c r="D33" s="45" t="str">
        <f>IF($D$5=0,CONCATENATE("-(",A8," x Part 3, Line 49, Column 1 of the NNDR3 form)"),"NA")</f>
        <v>-(Row 8 x Part 3, Line 49, Column 1 of the NNDR3 form)</v>
      </c>
      <c r="E33" s="13"/>
      <c r="F33" s="11"/>
    </row>
    <row r="34" spans="1:9" ht="30.6" customHeight="1">
      <c r="A34" s="41" t="str">
        <f t="shared" si="1"/>
        <v>Row 34</v>
      </c>
      <c r="B34" s="87" t="s">
        <v>403</v>
      </c>
      <c r="C34" s="96"/>
      <c r="D34" s="45" t="str">
        <f>IF($D$5=0,CONCATENATE("-(",A8," x Part 3, Line 50, Column 1 of the NNDR3 form)"),"NA")</f>
        <v>-(Row 8 x Part 3, Line 50, Column 1 of the NNDR3 form)</v>
      </c>
      <c r="E34" s="13"/>
      <c r="F34" s="11"/>
    </row>
    <row r="35" spans="1:9" ht="17.25">
      <c r="A35" s="41" t="str">
        <f t="shared" si="1"/>
        <v>Row 35</v>
      </c>
      <c r="B35" s="87" t="s">
        <v>404</v>
      </c>
      <c r="C35" s="96"/>
      <c r="D35" s="45" t="str">
        <f>IF($D$5=0,CONCATENATE("-(",A8," x Part 3, Line 51, Column 1 of the NNDR3 form)"),"NA")</f>
        <v>-(Row 8 x Part 3, Line 51, Column 1 of the NNDR3 form)</v>
      </c>
      <c r="E35" s="13"/>
      <c r="F35" s="11"/>
    </row>
    <row r="36" spans="1:9" ht="30.75" customHeight="1">
      <c r="A36" s="41" t="str">
        <f t="shared" si="1"/>
        <v>Row 36</v>
      </c>
      <c r="B36" s="87" t="s">
        <v>405</v>
      </c>
      <c r="C36" s="96"/>
      <c r="D36" s="45" t="str">
        <f>IF($D$5=0,CONCATENATE("-(",A8," x Part 3, Line 52, Column 1 of the NNDR3 form)"),"NA")</f>
        <v>-(Row 8 x Part 3, Line 52, Column 1 of the NNDR3 form)</v>
      </c>
      <c r="E36" s="13"/>
      <c r="F36" s="11"/>
    </row>
    <row r="37" spans="1:9" ht="28.35" customHeight="1">
      <c r="A37" s="41" t="str">
        <f t="shared" si="1"/>
        <v>Row 37</v>
      </c>
      <c r="B37" s="87" t="s">
        <v>406</v>
      </c>
      <c r="C37" s="96"/>
      <c r="D37" s="45" t="str">
        <f>IF($D$5=0,CONCATENATE("-(",A8," x Part 3, Line 53, Column 1 of the NNDR3 form)"),"NA")</f>
        <v>-(Row 8 x Part 3, Line 53, Column 1 of the NNDR3 form)</v>
      </c>
      <c r="E37" s="13"/>
      <c r="F37" s="11"/>
    </row>
    <row r="38" spans="1:9" ht="32.25">
      <c r="A38" s="41" t="str">
        <f t="shared" si="1"/>
        <v>Row 38</v>
      </c>
      <c r="B38" s="87" t="s">
        <v>407</v>
      </c>
      <c r="C38" s="96"/>
      <c r="D38" s="45" t="str">
        <f>IF($D$5=0,CONCATENATE("-(",A8," x Part 3, Line 54, Column 1 of the NNDR3 form)"),"NA")</f>
        <v>-(Row 8 x Part 3, Line 54, Column 1 of the NNDR3 form)</v>
      </c>
      <c r="E38" s="13"/>
      <c r="F38" s="11"/>
    </row>
    <row r="39" spans="1:9" ht="31.35" customHeight="1">
      <c r="A39" s="41" t="str">
        <f t="shared" si="1"/>
        <v>Row 39</v>
      </c>
      <c r="B39" s="87" t="s">
        <v>1331</v>
      </c>
      <c r="C39" s="96"/>
      <c r="D39" s="146" t="str">
        <f>IF($D$5="BRP","NA",IF($D$5=0,CONCATENATE("-(",A$8," x Part 3, Line 55, Column 1 of the NNDR3 form)"),CONCATENATE("-(",A$8," x the sum of Part 3, Line 55, Column 1 of the NNDR3 form for all relevant billing authorities)")))</f>
        <v>-(Row 8 x Part 3, Line 55, Column 1 of the NNDR3 form)</v>
      </c>
      <c r="E39" s="13"/>
      <c r="F39" s="11"/>
    </row>
    <row r="40" spans="1:9" ht="47.25">
      <c r="A40" s="41" t="str">
        <f t="shared" si="1"/>
        <v>Row 40</v>
      </c>
      <c r="B40" s="87" t="s">
        <v>1332</v>
      </c>
      <c r="C40" s="93"/>
      <c r="D40" s="146" t="str">
        <f>IF($D$5=0,CONCATENATE("-(",A$8," x Part 3, Line 56, Column 1 of the NNDR3 form)"),"NA")</f>
        <v>-(Row 8 x Part 3, Line 56, Column 1 of the NNDR3 form)</v>
      </c>
      <c r="E40" s="13"/>
      <c r="F40" s="11"/>
    </row>
    <row r="41" spans="1:9" ht="32.25" customHeight="1">
      <c r="A41" s="41" t="str">
        <f t="shared" si="1"/>
        <v>Row 41</v>
      </c>
      <c r="B41" s="87" t="s">
        <v>408</v>
      </c>
      <c r="C41" s="93"/>
      <c r="D41" s="45" t="str">
        <f>IF($D$5=0,CONCATENATE("-(",A8," x Part 3, Line 57, Column 1 of the NNDR3 form)"),"NA")</f>
        <v>-(Row 8 x Part 3, Line 57, Column 1 of the NNDR3 form)</v>
      </c>
      <c r="E41" s="13"/>
      <c r="F41" s="11"/>
    </row>
    <row r="42" spans="1:9" ht="32.25" customHeight="1">
      <c r="A42" s="41" t="str">
        <f t="shared" si="1"/>
        <v>Row 42</v>
      </c>
      <c r="B42" s="55" t="s">
        <v>409</v>
      </c>
      <c r="C42" s="93"/>
      <c r="D42" s="45" t="str">
        <f>IF($D$5=0,CONCATENATE("-(",A8," x Part 3, Line 58, Column 1 of the NNDR3 form)"),"NA")</f>
        <v>-(Row 8 x Part 3, Line 58, Column 1 of the NNDR3 form)</v>
      </c>
      <c r="E42" s="13"/>
      <c r="F42" s="11"/>
    </row>
    <row r="43" spans="1:9" ht="32.25" customHeight="1">
      <c r="A43" s="41" t="str">
        <f t="shared" si="1"/>
        <v>Row 43</v>
      </c>
      <c r="B43" s="55" t="s">
        <v>410</v>
      </c>
      <c r="C43" s="93"/>
      <c r="D43" s="146" t="str">
        <f>IF($D$5="BRP","NA",IF($D$5=0,CONCATENATE("-(",A$8," x Part 3, Line 59, Column 1 of the NNDR3 form)"),CONCATENATE("-(",A$8," x the sum of Part 3, Line 59, Column 1 of the NNDR3 form for all relevant billing authorities)")))</f>
        <v>-(Row 8 x Part 3, Line 59, Column 1 of the NNDR3 form)</v>
      </c>
      <c r="E43" s="13"/>
      <c r="F43" s="11"/>
    </row>
    <row r="44" spans="1:9" ht="48" customHeight="1">
      <c r="A44" s="41" t="str">
        <f t="shared" si="1"/>
        <v>Row 44</v>
      </c>
      <c r="B44" s="55" t="s">
        <v>411</v>
      </c>
      <c r="C44" s="93"/>
      <c r="D44" s="45" t="str">
        <f>IF($D$5=0,CONCATENATE("-(",A8," x Part 3, Line 60, Column 1 of the NNDR3 form)"),"NA")</f>
        <v>-(Row 8 x Part 3, Line 60, Column 1 of the NNDR3 form)</v>
      </c>
      <c r="E44" s="13"/>
      <c r="F44" s="11"/>
    </row>
    <row r="45" spans="1:9" ht="32.25" customHeight="1">
      <c r="A45" s="41" t="str">
        <f t="shared" si="1"/>
        <v>Row 45</v>
      </c>
      <c r="B45" s="55" t="s">
        <v>412</v>
      </c>
      <c r="C45" s="93"/>
      <c r="D45" s="146" t="str">
        <f>IF($D$5=0,CONCATENATE("-(",A8," x Part 3, Line 61, Column 1 of the NNDR3 form)"),"NA")</f>
        <v>-(Row 8 x Part 3, Line 61, Column 1 of the NNDR3 form)</v>
      </c>
      <c r="E45" s="13"/>
      <c r="F45" s="11"/>
    </row>
    <row r="46" spans="1:9" ht="32.25" customHeight="1">
      <c r="A46" s="41" t="str">
        <f t="shared" si="1"/>
        <v>Row 46</v>
      </c>
      <c r="B46" s="55" t="s">
        <v>1333</v>
      </c>
      <c r="C46" s="93"/>
      <c r="D46" s="146" t="str">
        <f>IF($D$5=0,CONCATENATE("-(",A$8," x Part 3, Line 62, Column 1 of the NNDR3 form)"),"NA")</f>
        <v>-(Row 8 x Part 3, Line 62, Column 1 of the NNDR3 form)</v>
      </c>
      <c r="E46" s="13"/>
      <c r="F46" s="11"/>
    </row>
    <row r="47" spans="1:9" ht="33.75" customHeight="1">
      <c r="A47" s="41" t="str">
        <f t="shared" si="1"/>
        <v>Row 47</v>
      </c>
      <c r="B47" s="55" t="s">
        <v>413</v>
      </c>
      <c r="C47" s="93"/>
      <c r="D47" s="146" t="str">
        <f>IF($D$5=0,CONCATENATE("-(",A8," x Part 3, Line 63, Column 1 of the NNDR3 form)"),"NA")</f>
        <v>-(Row 8 x Part 3, Line 63, Column 1 of the NNDR3 form)</v>
      </c>
      <c r="E47" s="13"/>
      <c r="F47" s="11"/>
      <c r="I47" s="6"/>
    </row>
    <row r="48" spans="1:9" ht="33.75" customHeight="1">
      <c r="A48" s="41" t="str">
        <f t="shared" si="1"/>
        <v>Row 48</v>
      </c>
      <c r="B48" s="55" t="s">
        <v>1329</v>
      </c>
      <c r="C48" s="93"/>
      <c r="D48" s="146" t="str">
        <f>IF($D$5=0,CONCATENATE("-(",A9," x Part 3, Line 64, Column 1 of the NNDR3 form)"),"NA")</f>
        <v>-(Row 9 x Part 3, Line 64, Column 1 of the NNDR3 form)</v>
      </c>
      <c r="E48" s="13"/>
      <c r="F48" s="11"/>
      <c r="I48" s="6"/>
    </row>
    <row r="49" spans="1:11" ht="74.650000000000006" customHeight="1" thickBot="1">
      <c r="A49" s="41" t="str">
        <f t="shared" si="1"/>
        <v>Row 49</v>
      </c>
      <c r="B49" s="114" t="s">
        <v>1304</v>
      </c>
      <c r="C49" s="113"/>
      <c r="D49" s="147" t="str">
        <f>IF($D$5="BRP","NA","Green Plant and Machinery Exemption compensation allocations as announced alongside 2024-25 Local Government Finance Settlement"&amp;_xlfn.UNICHAR(8310)&amp;" and set out in The Non-Domestic Rating (Levy and Safety Net) Regulations 2013 (as amended)"&amp;_xlfn.UNICHAR(8311))</f>
        <v>Green Plant and Machinery Exemption compensation allocations as announced alongside 2024-25 Local Government Finance Settlement⁶ and set out in The Non-Domestic Rating (Levy and Safety Net) Regulations 2013 (as amended)⁷</v>
      </c>
      <c r="E49" s="13"/>
      <c r="F49" s="11"/>
      <c r="I49" s="6"/>
    </row>
    <row r="50" spans="1:11" ht="15">
      <c r="A50" s="41"/>
      <c r="B50" s="41"/>
      <c r="C50" s="41"/>
      <c r="D50" s="41"/>
      <c r="E50" s="13"/>
      <c r="F50" s="11"/>
    </row>
    <row r="51" spans="1:11" ht="15.75" thickBot="1">
      <c r="A51" s="41"/>
      <c r="B51" s="56" t="s">
        <v>1305</v>
      </c>
      <c r="C51" s="41"/>
      <c r="D51" s="41"/>
      <c r="E51" s="82"/>
      <c r="F51" s="11"/>
    </row>
    <row r="52" spans="1:11" ht="87.75" customHeight="1">
      <c r="A52" s="41" t="str">
        <f t="shared" ref="A52:A57" si="2">CONCATENATE("Row ",ROW())</f>
        <v>Row 52</v>
      </c>
      <c r="B52" s="57" t="s">
        <v>1325</v>
      </c>
      <c r="C52" s="58">
        <f>IF(OR(D5="BRP",D5="BRPP"),IFERROR(INDEX('Pool dropdown'!$B$7:$AL$22,MATCH($B5,'Pool dropdown'!$B$7:$B$22,0),MATCH("Retained rates income",'Pool dropdown'!$B$7:$AL$7,0)),""),
IF(D5=0,(SUM(C12:C13,C18:C24,C26:C49)-C25),SUM(C12:C13,C18:C22,C26:C28,C39,C43,C49)))</f>
        <v>-5886196.4374975627</v>
      </c>
      <c r="D52" s="64" t="str">
        <f>IF(D5="BRP","The sum of retained income of all local authority in the pool (can be calculated in Pool dropdown worksheet)",
IF(D5="BRPP","The sum of retained income of all local authorities in the pool under the 50% scheme",
IF(D5=0, CONCATENATE("The sum of ",A12,", ",A13,", ",A18," to ",A49," excluding ",A25,", and then minus ",A25),
CONCATENATE(A$12," + ",$A$13," + ",$A$18," + ",$A$19," + ",$A$20," + ",$A$21," + ",$A$22," + ",$A$26," + ",$A$27," + ",$A$28," + ",$A$39," + ",$A$43," + ",$A$49))))</f>
        <v>The sum of Row 12, Row 13, Row 18 to Row 49 excluding Row 25, and then minus Row 25</v>
      </c>
      <c r="E52" s="85"/>
      <c r="F52" s="134"/>
      <c r="G52" s="13"/>
      <c r="H52" s="13"/>
      <c r="I52" s="11"/>
      <c r="J52" s="11"/>
    </row>
    <row r="53" spans="1:11" ht="32.25" customHeight="1" thickBot="1">
      <c r="A53" s="41" t="str">
        <f t="shared" si="2"/>
        <v>Row 53</v>
      </c>
      <c r="B53" s="59" t="s">
        <v>414</v>
      </c>
      <c r="C53" s="97">
        <f>IF(ISERROR(C52/C9),0,C52/C9)</f>
        <v>-3.2107392216546216</v>
      </c>
      <c r="D53" s="49" t="str">
        <f>CONCATENATE($A$52," / ",$A$9)</f>
        <v>Row 52 / Row 9</v>
      </c>
      <c r="E53" s="85"/>
      <c r="F53" s="134"/>
      <c r="G53" s="13"/>
      <c r="H53" s="13"/>
      <c r="I53" s="13"/>
      <c r="J53" s="13"/>
      <c r="K53" s="13"/>
    </row>
    <row r="54" spans="1:11" ht="30">
      <c r="A54" s="41" t="str">
        <f t="shared" si="2"/>
        <v>Row 54</v>
      </c>
      <c r="B54" s="60" t="s">
        <v>1323</v>
      </c>
      <c r="C54" s="58">
        <f>IFERROR(IF(C10-C52&gt;0,C10-C52,0),"")</f>
        <v>7581984.020607274</v>
      </c>
      <c r="D54" s="54" t="str">
        <f>CONCATENATE("If (",$A$10," - ",$A$52,") is greater than 0, (",$A$10," - ",$A$52,"), otherwise 0")</f>
        <v>If (Row 10 - Row 52) is greater than 0, (Row 10 - Row 52), otherwise 0</v>
      </c>
      <c r="E54" s="5"/>
      <c r="F54" s="6"/>
    </row>
    <row r="55" spans="1:11" ht="17.25">
      <c r="A55" s="41" t="str">
        <f t="shared" si="2"/>
        <v>Row 55</v>
      </c>
      <c r="B55" s="127" t="s">
        <v>1405</v>
      </c>
      <c r="C55" s="128">
        <f>IF(E5="",C54,0)</f>
        <v>0</v>
      </c>
      <c r="D55" s="46" t="s">
        <v>1407</v>
      </c>
      <c r="E55" s="85"/>
      <c r="F55" s="6"/>
    </row>
    <row r="56" spans="1:11" ht="30">
      <c r="A56" s="41" t="str">
        <f t="shared" si="2"/>
        <v>Row 56</v>
      </c>
      <c r="B56" s="55" t="s">
        <v>1324</v>
      </c>
      <c r="C56" s="129">
        <f>ROUND(IF($C$53&gt;1,($C$52-$C$9)*$C$11,0),0)</f>
        <v>0</v>
      </c>
      <c r="D56" s="130" t="str">
        <f>CONCATENATE("If ",A53," is greater than 100%, (",A52," - ",A9,") x ",A11,", otherwise 0")</f>
        <v>If Row 53 is greater than 100%, (Row 52 - Row 9) x Row 11, otherwise 0</v>
      </c>
      <c r="E56" s="85"/>
    </row>
    <row r="57" spans="1:11" ht="18" thickBot="1">
      <c r="A57" s="41" t="str">
        <f t="shared" si="2"/>
        <v>Row 57</v>
      </c>
      <c r="B57" s="131" t="s">
        <v>1406</v>
      </c>
      <c r="C57" s="132">
        <f>IF(E5="",C56,0)</f>
        <v>0</v>
      </c>
      <c r="D57" s="133" t="s">
        <v>1408</v>
      </c>
      <c r="E57" s="85"/>
      <c r="F57" s="6"/>
    </row>
    <row r="60" spans="1:11" ht="15.75">
      <c r="A60" s="61" t="s">
        <v>415</v>
      </c>
      <c r="B60" s="62"/>
      <c r="C60" s="12"/>
    </row>
    <row r="61" spans="1:11" ht="41.25" customHeight="1">
      <c r="A61" s="61"/>
      <c r="B61" s="183" t="s">
        <v>1399</v>
      </c>
      <c r="C61" s="183"/>
      <c r="D61" s="183"/>
    </row>
    <row r="62" spans="1:11" ht="43.5" customHeight="1">
      <c r="A62" s="63"/>
      <c r="B62" s="181" t="s">
        <v>1404</v>
      </c>
      <c r="C62" s="181"/>
      <c r="D62" s="181"/>
    </row>
    <row r="63" spans="1:11" ht="16.149999999999999" customHeight="1">
      <c r="A63" s="63"/>
      <c r="B63" s="183" t="s">
        <v>1338</v>
      </c>
      <c r="C63" s="184"/>
      <c r="D63" s="184"/>
    </row>
    <row r="64" spans="1:11" ht="40.5" customHeight="1">
      <c r="A64" s="63"/>
      <c r="B64" s="183" t="str">
        <f>CONCATENATE("4 This section shows a breakdown of the amounts that are used in the calculation of 'retained rates income' (see ",A52," above) in accordance with Sch. 1 to the Non-Domestic Rating (Levy and Safety Net) Regulations 2013 (SI 2013/737) (as amended). They are based on the figures provided by authorities in NNDR3 returns.")</f>
        <v>4 This section shows a breakdown of the amounts that are used in the calculation of 'retained rates income' (see Row 52 above) in accordance with Sch. 1 to the Non-Domestic Rating (Levy and Safety Net) Regulations 2013 (SI 2013/737) (as amended). They are based on the figures provided by authorities in NNDR3 returns.</v>
      </c>
      <c r="C64" s="183"/>
      <c r="D64" s="183"/>
    </row>
    <row r="65" spans="1:6" ht="15.75" customHeight="1">
      <c r="A65" s="63"/>
      <c r="B65" s="183" t="s">
        <v>1327</v>
      </c>
      <c r="C65" s="183"/>
      <c r="D65" s="183"/>
    </row>
    <row r="66" spans="1:6" ht="43.5" customHeight="1">
      <c r="A66" s="63"/>
      <c r="B66" s="181" t="s">
        <v>1402</v>
      </c>
      <c r="C66" s="181"/>
      <c r="D66" s="181"/>
    </row>
    <row r="67" spans="1:6" ht="39" customHeight="1">
      <c r="B67" s="183" t="s">
        <v>1322</v>
      </c>
      <c r="C67" s="183"/>
      <c r="D67" s="183"/>
    </row>
    <row r="68" spans="1:6" ht="31.9" customHeight="1">
      <c r="B68" s="182" t="s">
        <v>1326</v>
      </c>
      <c r="C68" s="182"/>
      <c r="D68" s="182"/>
      <c r="F68" s="13"/>
    </row>
    <row r="69" spans="1:6" ht="33.6" customHeight="1">
      <c r="B69" s="183" t="s">
        <v>416</v>
      </c>
      <c r="C69" s="183"/>
      <c r="D69" s="183"/>
    </row>
    <row r="70" spans="1:6" ht="28.5" customHeight="1">
      <c r="B70" s="181" t="s">
        <v>1403</v>
      </c>
      <c r="C70" s="181"/>
      <c r="D70" s="181"/>
    </row>
  </sheetData>
  <mergeCells count="10">
    <mergeCell ref="B70:D70"/>
    <mergeCell ref="B68:D68"/>
    <mergeCell ref="B69:D69"/>
    <mergeCell ref="B61:D61"/>
    <mergeCell ref="B62:D62"/>
    <mergeCell ref="B64:D64"/>
    <mergeCell ref="B65:D65"/>
    <mergeCell ref="B66:D66"/>
    <mergeCell ref="B67:D67"/>
    <mergeCell ref="B63:D63"/>
  </mergeCells>
  <conditionalFormatting sqref="B68">
    <cfRule type="expression" dxfId="43" priority="5">
      <formula>$E$5&lt;&gt;""</formula>
    </cfRule>
  </conditionalFormatting>
  <conditionalFormatting sqref="B54:D54 C55:C57">
    <cfRule type="expression" dxfId="42" priority="3">
      <formula>$E$5&lt;&gt;""</formula>
    </cfRule>
  </conditionalFormatting>
  <conditionalFormatting sqref="C5">
    <cfRule type="expression" dxfId="41" priority="18">
      <formula>LEFT($C$5,3)="BRP"</formula>
    </cfRule>
  </conditionalFormatting>
  <conditionalFormatting sqref="C18:C49">
    <cfRule type="expression" dxfId="40" priority="13">
      <formula>IF($D18="NA",1,0)=0</formula>
    </cfRule>
  </conditionalFormatting>
  <conditionalFormatting sqref="C52">
    <cfRule type="expression" dxfId="39" priority="9">
      <formula>$C$52=""</formula>
    </cfRule>
  </conditionalFormatting>
  <conditionalFormatting sqref="D19:D20">
    <cfRule type="expression" dxfId="38" priority="4">
      <formula>IF($B$19="N/A",1,0)=1</formula>
    </cfRule>
  </conditionalFormatting>
  <conditionalFormatting sqref="B55:B57">
    <cfRule type="expression" dxfId="1" priority="2">
      <formula>$E$5&lt;&gt;""</formula>
    </cfRule>
  </conditionalFormatting>
  <conditionalFormatting sqref="D55:D57">
    <cfRule type="expression" dxfId="0" priority="1">
      <formula>$E$5&lt;&gt;""</formula>
    </cfRule>
  </conditionalFormatting>
  <dataValidations count="5">
    <dataValidation type="custom" allowBlank="1" showInputMessage="1" showErrorMessage="1" error="This cell cannot be edited by users. " sqref="B65:B66" xr:uid="{89104719-967B-45EB-B4E9-6B8763ACC141}">
      <formula1>$C$6="UNLOCK"</formula1>
    </dataValidation>
    <dataValidation type="custom" allowBlank="1" showInputMessage="1" showErrorMessage="1" error="This cell cannot be edited by users." sqref="B51" xr:uid="{EBD1A255-AAAB-493D-B724-0635CFA0EDF6}">
      <formula1>$C$6="UNLOCK"</formula1>
    </dataValidation>
    <dataValidation type="custom" allowBlank="1" showInputMessage="1" showErrorMessage="1" sqref="B7 C62 C64 C60 C66 B61:B64 A60:A66 B69" xr:uid="{2DDFC22C-6105-49E6-B871-B2BA082EA1E8}">
      <formula1>$C$6="UNLOCK"</formula1>
    </dataValidation>
    <dataValidation type="custom" allowBlank="1" showInputMessage="1" showErrorMessage="1" error="This cell cannot be edited by users" sqref="B17" xr:uid="{15415206-97EF-49A1-B495-B7E0C20898EE}">
      <formula1>$C$6="UNLOCK"</formula1>
    </dataValidation>
    <dataValidation type="custom" allowBlank="1" showInputMessage="1" showErrorMessage="1" sqref="B67:B68 D1:D4 D5:E6 C1:C16 B8:B16 B2:B4 A1:A4 B6 D8:D50 C50 B18:B50 A6:A57 B53:B57 C51:D57" xr:uid="{F88B8CC2-631A-4829-90CB-F995C0B3822A}">
      <formula1>$D$7="UNLOCK"</formula1>
    </dataValidation>
  </dataValidations>
  <hyperlinks>
    <hyperlink ref="B62:D62" r:id="rId1" display="2 Levy rates are sourced from the 2024-25 LGF Settlement Key Information table. This reflects adjustments made in previous years due to changes in top-ups and tariffs following the Revaluation adjustment." xr:uid="{EDEDAD3A-2C2A-4FA8-9528-25049297942C}"/>
    <hyperlink ref="B66:D66" r:id="rId2" display="6 The compensation allocations for the Green Plant and Machinery Exemption for 2022-23 and for 2023-24 onwards can be found at: https://www.gov.uk/government/publications/business-rates-green-plant-and-machinery-exemption-compensation-allocations-2022-to-2023-and-2023-to-2024-onwards" xr:uid="{570593B5-F833-4AE7-93DF-442DD79B01DE}"/>
    <hyperlink ref="B70:D70" r:id="rId3" display="10 As set out in the Local Government Finance Report 2024-25 (https://www.gov.uk/government/publications/local-government-finance-report-2024-to-2025), this adjustment is derived from the 2023/24 settlement where local authority top-up and tariffs were to be adjusted for the impact of the 2023 Revaluation." xr:uid="{B93E0FD4-60D5-45A3-B7E9-B72F7071E611}"/>
  </hyperlinks>
  <pageMargins left="0.7" right="0.7" top="0.75" bottom="0.75" header="0.3" footer="0.3"/>
  <pageSetup paperSize="9" scale="36"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F830B699-60DF-4984-A8B1-A824881B12B6}">
          <x14:formula1>
            <xm:f>'Calculator 50%'!$D$8:$D$382</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7177-C4F8-41D6-90C0-D2E472AF4AD1}">
  <sheetPr>
    <tabColor rgb="FF00B0F0"/>
  </sheetPr>
  <dimension ref="A1:AR24"/>
  <sheetViews>
    <sheetView workbookViewId="0">
      <pane xSplit="2" ySplit="7" topLeftCell="C8" activePane="bottomRight" state="frozen"/>
      <selection pane="topRight" activeCell="C1" sqref="C1"/>
      <selection pane="bottomLeft" activeCell="A8" sqref="A8"/>
      <selection pane="bottomRight" activeCell="B5" sqref="B5"/>
    </sheetView>
  </sheetViews>
  <sheetFormatPr defaultRowHeight="15"/>
  <cols>
    <col min="1" max="1" width="2.5546875" customWidth="1"/>
    <col min="2" max="2" width="35.109375" style="171" customWidth="1"/>
    <col min="3" max="3" width="8.77734375" style="171" customWidth="1"/>
    <col min="4" max="5" width="8.77734375" customWidth="1"/>
    <col min="37" max="37" width="9.77734375" bestFit="1" customWidth="1"/>
    <col min="38" max="38" width="11.5546875" bestFit="1" customWidth="1"/>
    <col min="39" max="44" width="11.5546875" customWidth="1"/>
  </cols>
  <sheetData>
    <row r="1" spans="1:44" ht="18.75">
      <c r="A1" s="4"/>
      <c r="B1" s="31" t="s">
        <v>1400</v>
      </c>
      <c r="C1" s="31"/>
      <c r="D1" s="31"/>
      <c r="E1" s="31"/>
      <c r="F1" s="4"/>
      <c r="G1" s="4"/>
    </row>
    <row r="2" spans="1:44">
      <c r="A2" s="4"/>
      <c r="B2" s="4"/>
      <c r="C2" s="4"/>
      <c r="D2" s="4"/>
      <c r="E2" s="4"/>
      <c r="F2" s="4"/>
      <c r="G2" s="4"/>
    </row>
    <row r="3" spans="1:44" ht="21">
      <c r="A3" s="4"/>
      <c r="B3" s="32" t="s">
        <v>1393</v>
      </c>
      <c r="C3" s="32"/>
      <c r="D3" s="32"/>
      <c r="E3" s="32"/>
      <c r="F3" s="33"/>
      <c r="G3" s="4"/>
    </row>
    <row r="4" spans="1:44" ht="16.5" thickBot="1">
      <c r="A4" s="4"/>
      <c r="B4" s="33"/>
      <c r="C4" s="33"/>
      <c r="D4" s="33"/>
      <c r="E4" s="33"/>
      <c r="F4" s="83"/>
      <c r="G4" s="35"/>
    </row>
    <row r="5" spans="1:44" ht="16.5" thickBot="1">
      <c r="A5" s="4"/>
      <c r="B5" s="34" t="s">
        <v>1146</v>
      </c>
      <c r="C5" s="83">
        <f>INDEX('Calculator 50%'!A:A,MATCH(B5,'Calculator 50%'!D:D,0))</f>
        <v>1</v>
      </c>
      <c r="D5" s="180" t="s">
        <v>1401</v>
      </c>
    </row>
    <row r="6" spans="1:44" ht="15.75" thickBot="1">
      <c r="A6" s="4"/>
      <c r="B6" s="4"/>
      <c r="C6" s="4"/>
      <c r="D6" s="4"/>
      <c r="E6" s="4"/>
      <c r="F6" s="35"/>
      <c r="G6" s="35">
        <f>INDEX('Calculator 50%'!I:I,MATCH(C5,'Calculator 50%'!A:A,0))</f>
        <v>0</v>
      </c>
    </row>
    <row r="7" spans="1:44" ht="196.15" customHeight="1" thickBot="1">
      <c r="C7" s="174" t="s">
        <v>422</v>
      </c>
      <c r="D7" s="174" t="s">
        <v>425</v>
      </c>
      <c r="E7" s="174" t="s">
        <v>1319</v>
      </c>
      <c r="F7" s="175" t="s">
        <v>1359</v>
      </c>
      <c r="G7" s="175" t="s">
        <v>1360</v>
      </c>
      <c r="H7" s="175" t="s">
        <v>1361</v>
      </c>
      <c r="I7" s="175" t="s">
        <v>1362</v>
      </c>
      <c r="J7" s="176" t="s">
        <v>1363</v>
      </c>
      <c r="K7" s="175" t="s">
        <v>1364</v>
      </c>
      <c r="L7" s="175" t="s">
        <v>1365</v>
      </c>
      <c r="M7" s="175" t="s">
        <v>1366</v>
      </c>
      <c r="N7" s="175" t="s">
        <v>1367</v>
      </c>
      <c r="O7" s="175" t="s">
        <v>1368</v>
      </c>
      <c r="P7" s="175" t="s">
        <v>1369</v>
      </c>
      <c r="Q7" s="175" t="s">
        <v>1370</v>
      </c>
      <c r="R7" s="175" t="s">
        <v>1371</v>
      </c>
      <c r="S7" s="175" t="s">
        <v>1372</v>
      </c>
      <c r="T7" s="175" t="s">
        <v>1373</v>
      </c>
      <c r="U7" s="175" t="s">
        <v>1374</v>
      </c>
      <c r="V7" s="175" t="s">
        <v>1375</v>
      </c>
      <c r="W7" s="175" t="s">
        <v>1376</v>
      </c>
      <c r="X7" s="175" t="s">
        <v>1377</v>
      </c>
      <c r="Y7" s="175" t="s">
        <v>1378</v>
      </c>
      <c r="Z7" s="175" t="s">
        <v>1379</v>
      </c>
      <c r="AA7" s="175" t="s">
        <v>1380</v>
      </c>
      <c r="AB7" s="175" t="s">
        <v>1381</v>
      </c>
      <c r="AC7" s="175" t="s">
        <v>1382</v>
      </c>
      <c r="AD7" s="175" t="s">
        <v>1383</v>
      </c>
      <c r="AE7" s="175" t="s">
        <v>1384</v>
      </c>
      <c r="AF7" s="175" t="s">
        <v>1385</v>
      </c>
      <c r="AG7" s="175" t="s">
        <v>1386</v>
      </c>
      <c r="AH7" s="175" t="s">
        <v>1387</v>
      </c>
      <c r="AI7" s="175" t="s">
        <v>1388</v>
      </c>
      <c r="AJ7" s="175" t="s">
        <v>1389</v>
      </c>
      <c r="AK7" s="175" t="s">
        <v>1390</v>
      </c>
      <c r="AL7" s="173" t="s">
        <v>1391</v>
      </c>
      <c r="AM7" s="173" t="s">
        <v>1394</v>
      </c>
      <c r="AN7" s="173" t="s">
        <v>414</v>
      </c>
      <c r="AO7" s="173" t="s">
        <v>1395</v>
      </c>
      <c r="AP7" s="173" t="s">
        <v>1396</v>
      </c>
      <c r="AQ7" s="173" t="s">
        <v>1398</v>
      </c>
      <c r="AR7" s="173" t="s">
        <v>1397</v>
      </c>
    </row>
    <row r="8" spans="1:44">
      <c r="B8" s="171" t="str" cm="1">
        <f t="array" ref="B8">IF(ISERROR(INDEX('Pools KI 2023-24'!$E$8:$E$228,SMALL(IF($B$5='Pools KI 2023-24'!$D$8:$D$228,ROW('Pools KI 2023-24'!$D$8:$D$228)-ROW('Pools KI 2023-24'!$D$8)+1),ROW(1:1)))),"",INDEX('Pools KI 2023-24'!$E$8:$E$228,SMALL(IF($B$5='Pools KI 2023-24'!$D$8:$D$228,ROW('Pools KI 2023-24'!$D$8:$D$228)-ROW('Pools KI 2023-24'!$D$8)+1),ROW(1:1))))</f>
        <v>Cambridgeshire</v>
      </c>
      <c r="C8" s="172">
        <f>IFERROR(INDEX('Calculator 50%'!J:J,MATCH($B8,'Calculator 50%'!$D:$D,0)),"")</f>
        <v>0.09</v>
      </c>
      <c r="D8" s="169">
        <f>IFERROR(INDEX('Calculator 50%'!N:N,MATCH($B8,'Calculator 50%'!$D:$D,0)),"")</f>
        <v>39187355.856609404</v>
      </c>
      <c r="E8" s="169">
        <f>IFERROR(INDEX('Calculator 50%'!O:O,MATCH($B8,'Calculator 50%'!$D:$D,0)),"")</f>
        <v>-66809.354742162002</v>
      </c>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70">
        <f>IF(B8="","",SUM(D8:L8,N8:AK8)-M8)</f>
        <v>39120546.501867242</v>
      </c>
      <c r="AM8" s="169">
        <f>IFERROR(INDEX('Calculator 50%'!K:K,MATCH($B8,'Calculator 50%'!$D:$D,0)),"")</f>
        <v>67839780.723825097</v>
      </c>
      <c r="AN8" s="177" t="str">
        <f>IF($B8=$B$5,AL8/AM8,"")</f>
        <v/>
      </c>
      <c r="AO8" s="177" t="str">
        <f>IF($B8=$B$5,0.925*$AM8,"")</f>
        <v/>
      </c>
      <c r="AP8" s="177" t="str">
        <f>IF($B8=$B$5,IF(AO8-AL8&gt;0,AO8-AL8,0),"")</f>
        <v/>
      </c>
      <c r="AQ8" s="178" t="str">
        <f>IF($B8=$B$5,INDEX('Calculator 50%'!M:M,MATCH($B8,'Calculator 50%'!$D:$D,0)),"")</f>
        <v/>
      </c>
      <c r="AR8" s="170" t="str">
        <f>IF($B8=$B$5,IF(AL8-AM8&gt;0,(AL8-AM8)*AQ8,0),"")</f>
        <v/>
      </c>
    </row>
    <row r="9" spans="1:44">
      <c r="B9" s="171" t="str" cm="1">
        <f t="array" ref="B9">IF(ISERROR(INDEX('Pools KI 2023-24'!$E$8:$E$228,SMALL(IF($B$5='Pools KI 2023-24'!$D$8:$D$228,ROW('Pools KI 2023-24'!$D$8:$D$228)-ROW('Pools KI 2023-24'!$D$8)+1),ROW(2:2)))),"",INDEX('Pools KI 2023-24'!$E$8:$E$228,SMALL(IF($B$5='Pools KI 2023-24'!$D$8:$D$228,ROW('Pools KI 2023-24'!$D$8:$D$228)-ROW('Pools KI 2023-24'!$D$8)+1),ROW(2:2))))</f>
        <v>Cambridgeshire Fire</v>
      </c>
      <c r="C9" s="172">
        <f>IFERROR(INDEX('Calculator 50%'!J:J,MATCH($B9,'Calculator 50%'!$D:$D,0)),"")</f>
        <v>0.01</v>
      </c>
      <c r="D9" s="169">
        <f>IFERROR(INDEX('Calculator 50%'!N:N,MATCH($B9,'Calculator 50%'!$D:$D,0)),"")</f>
        <v>2171860.3205110002</v>
      </c>
      <c r="E9" s="169">
        <f>IFERROR(INDEX('Calculator 50%'!O:O,MATCH($B9,'Calculator 50%'!$D:$D,0)),"")</f>
        <v>-7922.0026713913094</v>
      </c>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70">
        <f>IF(B9="","",IF($B9=$B$5,SUM($AL$8:$AL8),SUM(D9:L9,N9:AK9)-M9))</f>
        <v>2163938.317839609</v>
      </c>
      <c r="AM9" s="169">
        <f>IFERROR(INDEX('Calculator 50%'!K:K,MATCH($B9,'Calculator 50%'!$D:$D,0)),"")</f>
        <v>6344383.0437516496</v>
      </c>
      <c r="AN9" s="177" t="str">
        <f t="shared" ref="AN9:AN22" si="0">IF($B9=$B$5,AL9/AM9,"")</f>
        <v/>
      </c>
      <c r="AO9" s="177" t="str">
        <f t="shared" ref="AO9:AO22" si="1">IF($B9=$B$5,0.925*$AM9,"")</f>
        <v/>
      </c>
      <c r="AP9" s="170" t="str">
        <f t="shared" ref="AP9:AP15" si="2">IF($B9=$B$5,IF(AO9-AL9&gt;0,AO9-AL9,0),"")</f>
        <v/>
      </c>
      <c r="AQ9" s="178" t="str">
        <f>IF($B9=$B$5,INDEX('Calculator 50%'!M:M,MATCH($B9,'Calculator 50%'!$D:$D,0)),"")</f>
        <v/>
      </c>
      <c r="AR9" s="170" t="str">
        <f t="shared" ref="AR9:AR22" si="3">IF($B9=$B$5,IF(AL9-AM9&gt;0,(AL9-AM9)*AQ9,0),"")</f>
        <v/>
      </c>
    </row>
    <row r="10" spans="1:44">
      <c r="B10" s="171" t="str" cm="1">
        <f t="array" ref="B10">IF(ISERROR(INDEX('Pools KI 2023-24'!$E$8:$E$228,SMALL(IF($B$5='Pools KI 2023-24'!$D$8:$D$228,ROW('Pools KI 2023-24'!$D$8:$D$228)-ROW('Pools KI 2023-24'!$D$8)+1),ROW(3:3)))),"",INDEX('Pools KI 2023-24'!$E$8:$E$228,SMALL(IF($B$5='Pools KI 2023-24'!$D$8:$D$228,ROW('Pools KI 2023-24'!$D$8:$D$228)-ROW('Pools KI 2023-24'!$D$8)+1),ROW(3:3))))</f>
        <v>East Cambridgeshire</v>
      </c>
      <c r="C10" s="172">
        <f>IFERROR(INDEX('Calculator 50%'!J:J,MATCH($B10,'Calculator 50%'!$D:$D,0)),"")</f>
        <v>0.4</v>
      </c>
      <c r="D10" s="169">
        <f>IFERROR(INDEX('Calculator 50%'!N:N,MATCH($B10,'Calculator 50%'!$D:$D,0)),"")</f>
        <v>-6568796.72100743</v>
      </c>
      <c r="E10" s="169">
        <f>IFERROR(INDEX('Calculator 50%'!O:O,MATCH($B10,'Calculator 50%'!$D:$D,0)),"")</f>
        <v>159631.069263496</v>
      </c>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70">
        <f>IF(B10="","",IF($B10=$B$5,SUM($AL$8:$AL9),SUM(D10:L10,N10:AK10)-M10))</f>
        <v>-6409165.6517439336</v>
      </c>
      <c r="AM10" s="169">
        <f>IFERROR(INDEX('Calculator 50%'!K:K,MATCH($B10,'Calculator 50%'!$D:$D,0)),"")</f>
        <v>2558387.7284936798</v>
      </c>
      <c r="AN10" s="177" t="str">
        <f t="shared" si="0"/>
        <v/>
      </c>
      <c r="AO10" s="169" t="str">
        <f t="shared" si="1"/>
        <v/>
      </c>
      <c r="AP10" s="170" t="str">
        <f t="shared" si="2"/>
        <v/>
      </c>
      <c r="AQ10" s="178" t="str">
        <f>IF($B10=$B$5,INDEX('Calculator 50%'!M:M,MATCH($B10,'Calculator 50%'!$D:$D,0)),"")</f>
        <v/>
      </c>
      <c r="AR10" s="170" t="str">
        <f t="shared" si="3"/>
        <v/>
      </c>
    </row>
    <row r="11" spans="1:44">
      <c r="B11" s="171" t="str" cm="1">
        <f t="array" ref="B11">IF(ISERROR(INDEX('Pools KI 2023-24'!$E$8:$E$228,SMALL(IF($B$5='Pools KI 2023-24'!$D$8:$D$228,ROW('Pools KI 2023-24'!$D$8:$D$228)-ROW('Pools KI 2023-24'!$D$8)+1),ROW(4:4)))),"",INDEX('Pools KI 2023-24'!$E$8:$E$228,SMALL(IF($B$5='Pools KI 2023-24'!$D$8:$D$228,ROW('Pools KI 2023-24'!$D$8:$D$228)-ROW('Pools KI 2023-24'!$D$8)+1),ROW(4:4))))</f>
        <v>Fenland</v>
      </c>
      <c r="C11" s="172">
        <f>IFERROR(INDEX('Calculator 50%'!J:J,MATCH($B11,'Calculator 50%'!$D:$D,0)),"")</f>
        <v>0.4</v>
      </c>
      <c r="D11" s="169">
        <f>IFERROR(INDEX('Calculator 50%'!N:N,MATCH($B11,'Calculator 50%'!$D:$D,0)),"")</f>
        <v>-7367123.1300782096</v>
      </c>
      <c r="E11" s="169">
        <f>IFERROR(INDEX('Calculator 50%'!O:O,MATCH($B11,'Calculator 50%'!$D:$D,0)),"")</f>
        <v>123392.361695613</v>
      </c>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70">
        <f>IF(B11="","",IF($B11=$B$5,SUM($AL$8:$AL10),SUM(D11:L11,N11:AK11)-M11))</f>
        <v>-7243730.7683825968</v>
      </c>
      <c r="AM11" s="169">
        <f>IFERROR(INDEX('Calculator 50%'!K:K,MATCH($B11,'Calculator 50%'!$D:$D,0)),"")</f>
        <v>3840409.75943108</v>
      </c>
      <c r="AN11" s="177" t="str">
        <f t="shared" si="0"/>
        <v/>
      </c>
      <c r="AO11" s="169" t="str">
        <f t="shared" si="1"/>
        <v/>
      </c>
      <c r="AP11" s="170" t="str">
        <f t="shared" si="2"/>
        <v/>
      </c>
      <c r="AQ11" s="178" t="str">
        <f>IF($B11=$B$5,INDEX('Calculator 50%'!M:M,MATCH($B11,'Calculator 50%'!$D:$D,0)),"")</f>
        <v/>
      </c>
      <c r="AR11" s="170" t="str">
        <f t="shared" si="3"/>
        <v/>
      </c>
    </row>
    <row r="12" spans="1:44">
      <c r="B12" s="171" t="str" cm="1">
        <f t="array" ref="B12">IF(ISERROR(INDEX('Pools KI 2023-24'!$E$8:$E$228,SMALL(IF($B$5='Pools KI 2023-24'!$D$8:$D$228,ROW('Pools KI 2023-24'!$D$8:$D$228)-ROW('Pools KI 2023-24'!$D$8)+1),ROW(5:5)))),"",INDEX('Pools KI 2023-24'!$E$8:$E$228,SMALL(IF($B$5='Pools KI 2023-24'!$D$8:$D$228,ROW('Pools KI 2023-24'!$D$8:$D$228)-ROW('Pools KI 2023-24'!$D$8)+1),ROW(5:5))))</f>
        <v>Peterborough</v>
      </c>
      <c r="C12" s="172">
        <f>IFERROR(INDEX('Calculator 50%'!J:J,MATCH($B12,'Calculator 50%'!$D:$D,0)),"")</f>
        <v>0.49</v>
      </c>
      <c r="D12" s="169">
        <f>IFERROR(INDEX('Calculator 50%'!N:N,MATCH($B12,'Calculator 50%'!$D:$D,0)),"")</f>
        <v>-4612119.7766895201</v>
      </c>
      <c r="E12" s="169">
        <f>IFERROR(INDEX('Calculator 50%'!O:O,MATCH($B12,'Calculator 50%'!$D:$D,0)),"")</f>
        <v>20322.260281989897</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70">
        <f>IF(B12="","",IF($B12=$B$5,SUM($AL$8:$AL11),SUM(D12:L12,N12:AK12)-M12))</f>
        <v>-4591797.5164075298</v>
      </c>
      <c r="AM12" s="169">
        <f>IFERROR(INDEX('Calculator 50%'!K:K,MATCH($B12,'Calculator 50%'!$D:$D,0)),"")</f>
        <v>43583283.9704675</v>
      </c>
      <c r="AN12" s="177" t="str">
        <f t="shared" si="0"/>
        <v/>
      </c>
      <c r="AO12" s="169" t="str">
        <f t="shared" si="1"/>
        <v/>
      </c>
      <c r="AP12" s="170" t="str">
        <f t="shared" si="2"/>
        <v/>
      </c>
      <c r="AQ12" s="178" t="str">
        <f>IF($B12=$B$5,INDEX('Calculator 50%'!M:M,MATCH($B12,'Calculator 50%'!$D:$D,0)),"")</f>
        <v/>
      </c>
      <c r="AR12" s="170" t="str">
        <f t="shared" si="3"/>
        <v/>
      </c>
    </row>
    <row r="13" spans="1:44">
      <c r="B13" s="171" t="str" cm="1">
        <f t="array" ref="B13">IF(ISERROR(INDEX('Pools KI 2023-24'!$E$8:$E$228,SMALL(IF($B$5='Pools KI 2023-24'!$D$8:$D$228,ROW('Pools KI 2023-24'!$D$8:$D$228)-ROW('Pools KI 2023-24'!$D$8)+1),ROW(6:6)))),"",INDEX('Pools KI 2023-24'!$E$8:$E$228,SMALL(IF($B$5='Pools KI 2023-24'!$D$8:$D$228,ROW('Pools KI 2023-24'!$D$8:$D$228)-ROW('Pools KI 2023-24'!$D$8)+1),ROW(6:6))))</f>
        <v>South Cambridgeshire</v>
      </c>
      <c r="C13" s="172">
        <f>IFERROR(INDEX('Calculator 50%'!J:J,MATCH($B13,'Calculator 50%'!$D:$D,0)),"")</f>
        <v>0.4</v>
      </c>
      <c r="D13" s="169">
        <f>IFERROR(INDEX('Calculator 50%'!N:N,MATCH($B13,'Calculator 50%'!$D:$D,0)),"")</f>
        <v>-33901818.369189501</v>
      </c>
      <c r="E13" s="169">
        <f>IFERROR(INDEX('Calculator 50%'!O:O,MATCH($B13,'Calculator 50%'!$D:$D,0)),"")</f>
        <v>8401.0854115277289</v>
      </c>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f>IF(B13="","",IF($B13=$B$5,SUM($AL$8:$AL12),SUM(D13:L13,N13:AK13)-M13))</f>
        <v>-33893417.283777975</v>
      </c>
      <c r="AM13" s="169">
        <f>IFERROR(INDEX('Calculator 50%'!K:K,MATCH($B13,'Calculator 50%'!$D:$D,0)),"")</f>
        <v>2746220.8320185901</v>
      </c>
      <c r="AN13" s="177" t="str">
        <f t="shared" si="0"/>
        <v/>
      </c>
      <c r="AO13" s="169" t="str">
        <f t="shared" si="1"/>
        <v/>
      </c>
      <c r="AP13" s="170" t="str">
        <f t="shared" si="2"/>
        <v/>
      </c>
      <c r="AQ13" s="178" t="str">
        <f>IF($B13=$B$5,INDEX('Calculator 50%'!M:M,MATCH($B13,'Calculator 50%'!$D:$D,0)),"")</f>
        <v/>
      </c>
      <c r="AR13" s="170" t="str">
        <f t="shared" si="3"/>
        <v/>
      </c>
    </row>
    <row r="14" spans="1:44">
      <c r="B14" s="171" t="str" cm="1">
        <f t="array" ref="B14">IF(ISERROR(INDEX('Pools KI 2023-24'!$E$8:$E$228,SMALL(IF($B$5='Pools KI 2023-24'!$D$8:$D$228,ROW('Pools KI 2023-24'!$D$8:$D$228)-ROW('Pools KI 2023-24'!$D$8)+1),ROW(7:7)))),"",INDEX('Pools KI 2023-24'!$E$8:$E$228,SMALL(IF($B$5='Pools KI 2023-24'!$D$8:$D$228,ROW('Pools KI 2023-24'!$D$8:$D$228)-ROW('Pools KI 2023-24'!$D$8)+1),ROW(7:7))))</f>
        <v>Cambridgeshire Business Rates Pool</v>
      </c>
      <c r="C14" s="172">
        <f>IFERROR(INDEX('Calculator 50%'!J:J,MATCH($B14,'Calculator 50%'!$D:$D,0)),"")</f>
        <v>1</v>
      </c>
      <c r="D14" s="169">
        <f>IFERROR(INDEX('Calculator 50%'!N:N,MATCH($B14,'Calculator 50%'!$D:$D,0)),"")</f>
        <v>-11090641.819844259</v>
      </c>
      <c r="E14" s="169">
        <f>IFERROR(INDEX('Calculator 50%'!O:O,MATCH($B14,'Calculator 50%'!$D:$D,0)),"")</f>
        <v>237015.41923907329</v>
      </c>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70">
        <f>IF(B14="","",IF($B14=$B$5,SUM($AL$8:$AL13),SUM(D14:L14,N14:AK14)-M14))</f>
        <v>-10853626.400605187</v>
      </c>
      <c r="AM14" s="169">
        <f>IFERROR(INDEX('Calculator 50%'!K:K,MATCH($B14,'Calculator 50%'!$D:$D,0)),"")</f>
        <v>126912466.0579876</v>
      </c>
      <c r="AN14" s="177">
        <f t="shared" si="0"/>
        <v>-8.5520569710197378E-2</v>
      </c>
      <c r="AO14" s="169">
        <f t="shared" si="1"/>
        <v>117394031.10363853</v>
      </c>
      <c r="AP14" s="170">
        <f t="shared" si="2"/>
        <v>128247657.50424372</v>
      </c>
      <c r="AQ14" s="178">
        <f>IF($B14=$B$5,INDEX('Calculator 50%'!M:M,MATCH($B14,'Calculator 50%'!$D:$D,0)),"")</f>
        <v>7.8466020945933135E-2</v>
      </c>
      <c r="AR14" s="170">
        <f t="shared" si="3"/>
        <v>0</v>
      </c>
    </row>
    <row r="15" spans="1:44">
      <c r="B15" s="171" t="str" cm="1">
        <f t="array" ref="B15">IF(ISERROR(INDEX('Pools KI 2023-24'!$E$8:$E$228,SMALL(IF($B$5='Pools KI 2023-24'!$D$8:$D$228,ROW('Pools KI 2023-24'!$D$8:$D$228)-ROW('Pools KI 2023-24'!$D$8)+1),ROW(8:8)))),"",INDEX('Pools KI 2023-24'!$E$8:$E$228,SMALL(IF($B$5='Pools KI 2023-24'!$D$8:$D$228,ROW('Pools KI 2023-24'!$D$8:$D$228)-ROW('Pools KI 2023-24'!$D$8)+1),ROW(8:8))))</f>
        <v/>
      </c>
      <c r="C15" s="172" t="str">
        <f>IFERROR(INDEX('Calculator 50%'!J:J,MATCH($B15,'Calculator 50%'!$D:$D,0)),"")</f>
        <v/>
      </c>
      <c r="D15" s="169" t="str">
        <f>IFERROR(INDEX('Calculator 50%'!N:N,MATCH($B15,'Calculator 50%'!$D:$D,0)),"")</f>
        <v/>
      </c>
      <c r="E15" s="169" t="str">
        <f>IFERROR(INDEX('Calculator 50%'!O:O,MATCH($B15,'Calculator 50%'!$D:$D,0)),"")</f>
        <v/>
      </c>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t="str">
        <f>IF(B15="","",IF($B15=$B$5,SUM($AL$8:$AL14),SUM(D15:L15,N15:AK15)-M15))</f>
        <v/>
      </c>
      <c r="AM15" s="169" t="str">
        <f>IFERROR(INDEX('Calculator 50%'!K:K,MATCH($B15,'Calculator 50%'!$D:$D,0)),"")</f>
        <v/>
      </c>
      <c r="AN15" s="177" t="str">
        <f t="shared" si="0"/>
        <v/>
      </c>
      <c r="AO15" s="169" t="str">
        <f t="shared" si="1"/>
        <v/>
      </c>
      <c r="AP15" s="170" t="str">
        <f t="shared" si="2"/>
        <v/>
      </c>
      <c r="AQ15" s="178" t="str">
        <f>IF($B15=$B$5,INDEX('Calculator 50%'!M:M,MATCH($B15,'Calculator 50%'!$D:$D,0)),"")</f>
        <v/>
      </c>
      <c r="AR15" s="170" t="str">
        <f t="shared" si="3"/>
        <v/>
      </c>
    </row>
    <row r="16" spans="1:44">
      <c r="B16" s="171" t="str" cm="1">
        <f t="array" ref="B16">IF(ISERROR(INDEX('Pools KI 2023-24'!$E$8:$E$228,SMALL(IF($B$5='Pools KI 2023-24'!$D$8:$D$228,ROW('Pools KI 2023-24'!$D$8:$D$228)-ROW('Pools KI 2023-24'!$D$8)+1),ROW(9:9)))),"",INDEX('Pools KI 2023-24'!$E$8:$E$228,SMALL(IF($B$5='Pools KI 2023-24'!$D$8:$D$228,ROW('Pools KI 2023-24'!$D$8:$D$228)-ROW('Pools KI 2023-24'!$D$8)+1),ROW(9:9))))</f>
        <v/>
      </c>
      <c r="C16" s="172" t="str">
        <f>IFERROR(INDEX('Calculator 50%'!J:J,MATCH($B16,'Calculator 50%'!$D:$D,0)),"")</f>
        <v/>
      </c>
      <c r="D16" s="169" t="str">
        <f>IFERROR(INDEX('Calculator 50%'!N:N,MATCH($B16,'Calculator 50%'!$D:$D,0)),"")</f>
        <v/>
      </c>
      <c r="E16" s="169" t="str">
        <f>IFERROR(INDEX('Calculator 50%'!O:O,MATCH($B16,'Calculator 50%'!$D:$D,0)),"")</f>
        <v/>
      </c>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70" t="str">
        <f>IF(B16="","",IF($B16=$B$5,SUM($AL$8:$AL15),SUM(D16:L16,N16:AK16)-M16))</f>
        <v/>
      </c>
      <c r="AM16" s="169" t="str">
        <f>IFERROR(INDEX('Calculator 50%'!K:K,MATCH($B16,'Calculator 50%'!$D:$D,0)),"")</f>
        <v/>
      </c>
      <c r="AN16" s="177" t="str">
        <f>IF($B16=$B$5,AL16/AM16,"")</f>
        <v/>
      </c>
      <c r="AO16" s="169" t="str">
        <f>IF($B16=$B$5,0.925*$AM16,"")</f>
        <v/>
      </c>
      <c r="AP16" s="170" t="str">
        <f>IF($B16=$B$5,IF(AO16-AL16&gt;0,AO16-AL16,0),"")</f>
        <v/>
      </c>
      <c r="AQ16" s="178" t="str">
        <f>IF($B16=$B$5,INDEX('Calculator 50%'!M:M,MATCH($B16,'Calculator 50%'!$D:$D,0)),"")</f>
        <v/>
      </c>
      <c r="AR16" s="170" t="str">
        <f t="shared" si="3"/>
        <v/>
      </c>
    </row>
    <row r="17" spans="2:44">
      <c r="B17" s="171" t="str" cm="1">
        <f t="array" ref="B17">IF(ISERROR(INDEX('Pools KI 2023-24'!$E$8:$E$228,SMALL(IF($B$5='Pools KI 2023-24'!$D$8:$D$228,ROW('Pools KI 2023-24'!$D$8:$D$228)-ROW('Pools KI 2023-24'!$D$8)+1),ROW(10:10)))),"",INDEX('Pools KI 2023-24'!$E$8:$E$228,SMALL(IF($B$5='Pools KI 2023-24'!$D$8:$D$228,ROW('Pools KI 2023-24'!$D$8:$D$228)-ROW('Pools KI 2023-24'!$D$8)+1),ROW(10:10))))</f>
        <v/>
      </c>
      <c r="C17" s="172" t="str">
        <f>IFERROR(INDEX('Calculator 50%'!J:J,MATCH($B17,'Calculator 50%'!$D:$D,0)),"")</f>
        <v/>
      </c>
      <c r="D17" s="169" t="str">
        <f>IFERROR(INDEX('Calculator 50%'!N:N,MATCH($B17,'Calculator 50%'!$D:$D,0)),"")</f>
        <v/>
      </c>
      <c r="E17" s="169" t="str">
        <f>IFERROR(INDEX('Calculator 50%'!O:O,MATCH($B17,'Calculator 50%'!$D:$D,0)),"")</f>
        <v/>
      </c>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70" t="str">
        <f>IF(B17="","",IF($B17=$B$5,SUM($AL$8:$AL16),SUM(D17:L17,N17:AK17)-M17))</f>
        <v/>
      </c>
      <c r="AM17" s="169" t="str">
        <f>IFERROR(INDEX('Calculator 50%'!K:K,MATCH($B17,'Calculator 50%'!$D:$D,0)),"")</f>
        <v/>
      </c>
      <c r="AN17" s="177" t="str">
        <f t="shared" si="0"/>
        <v/>
      </c>
      <c r="AO17" s="169" t="str">
        <f t="shared" si="1"/>
        <v/>
      </c>
      <c r="AP17" s="170" t="str">
        <f t="shared" ref="AP17:AP22" si="4">IF($B17=$B$5,IF(AO17-AL17&gt;0,AO17-AL17,0),"")</f>
        <v/>
      </c>
      <c r="AQ17" s="178" t="str">
        <f>IF($B17=$B$5,INDEX('Calculator 50%'!M:M,MATCH($B17,'Calculator 50%'!$D:$D,0)),"")</f>
        <v/>
      </c>
      <c r="AR17" s="170" t="str">
        <f t="shared" si="3"/>
        <v/>
      </c>
    </row>
    <row r="18" spans="2:44">
      <c r="B18" s="171" t="str" cm="1">
        <f t="array" ref="B18">IF(ISERROR(INDEX('Pools KI 2023-24'!$E$8:$E$228,SMALL(IF($B$5='Pools KI 2023-24'!$D$8:$D$228,ROW('Pools KI 2023-24'!$D$8:$D$228)-ROW('Pools KI 2023-24'!$D$8)+1),ROW(11:11)))),"",INDEX('Pools KI 2023-24'!$E$8:$E$228,SMALL(IF($B$5='Pools KI 2023-24'!$D$8:$D$228,ROW('Pools KI 2023-24'!$D$8:$D$228)-ROW('Pools KI 2023-24'!$D$8)+1),ROW(11:11))))</f>
        <v/>
      </c>
      <c r="C18" s="172" t="str">
        <f>IFERROR(INDEX('Calculator 50%'!J:J,MATCH($B18,'Calculator 50%'!$D:$D,0)),"")</f>
        <v/>
      </c>
      <c r="D18" s="169" t="str">
        <f>IFERROR(INDEX('Calculator 50%'!N:N,MATCH($B18,'Calculator 50%'!$D:$D,0)),"")</f>
        <v/>
      </c>
      <c r="E18" s="169" t="str">
        <f>IFERROR(INDEX('Calculator 50%'!O:O,MATCH($B18,'Calculator 50%'!$D:$D,0)),"")</f>
        <v/>
      </c>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70" t="str">
        <f>IF(B18="","",IF($B18=$B$5,SUM($AL$8:$AL17),SUM(D18:L18,N18:AK18)-M18))</f>
        <v/>
      </c>
      <c r="AM18" s="169" t="str">
        <f>IFERROR(INDEX('Calculator 50%'!K:K,MATCH($B18,'Calculator 50%'!$D:$D,0)),"")</f>
        <v/>
      </c>
      <c r="AN18" s="177" t="str">
        <f t="shared" si="0"/>
        <v/>
      </c>
      <c r="AO18" s="169" t="str">
        <f t="shared" si="1"/>
        <v/>
      </c>
      <c r="AP18" s="170" t="str">
        <f t="shared" si="4"/>
        <v/>
      </c>
      <c r="AQ18" s="178" t="str">
        <f>IF($B18=$B$5,INDEX('Calculator 50%'!M:M,MATCH($B18,'Calculator 50%'!$D:$D,0)),"")</f>
        <v/>
      </c>
      <c r="AR18" s="170" t="str">
        <f t="shared" si="3"/>
        <v/>
      </c>
    </row>
    <row r="19" spans="2:44">
      <c r="B19" s="171" t="str" cm="1">
        <f t="array" ref="B19">IF(ISERROR(INDEX('Pools KI 2023-24'!$E$8:$E$228,SMALL(IF($B$5='Pools KI 2023-24'!$D$8:$D$228,ROW('Pools KI 2023-24'!$D$8:$D$228)-ROW('Pools KI 2023-24'!$D$8)+1),ROW(12:12)))),"",INDEX('Pools KI 2023-24'!$E$8:$E$228,SMALL(IF($B$5='Pools KI 2023-24'!$D$8:$D$228,ROW('Pools KI 2023-24'!$D$8:$D$228)-ROW('Pools KI 2023-24'!$D$8)+1),ROW(12:12))))</f>
        <v/>
      </c>
      <c r="C19" s="172" t="str">
        <f>IFERROR(INDEX('Calculator 50%'!J:J,MATCH($B19,'Calculator 50%'!$D:$D,0)),"")</f>
        <v/>
      </c>
      <c r="D19" s="169" t="str">
        <f>IFERROR(INDEX('Calculator 50%'!N:N,MATCH($B19,'Calculator 50%'!$D:$D,0)),"")</f>
        <v/>
      </c>
      <c r="E19" s="169" t="str">
        <f>IFERROR(INDEX('Calculator 50%'!O:O,MATCH($B19,'Calculator 50%'!$D:$D,0)),"")</f>
        <v/>
      </c>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t="str">
        <f>IF(B19="","",IF($B19=$B$5,SUM($AL$8:$AL18),SUM(D19:L19,N19:AK19)-M19))</f>
        <v/>
      </c>
      <c r="AM19" s="169" t="str">
        <f>IFERROR(INDEX('Calculator 50%'!K:K,MATCH($B19,'Calculator 50%'!$D:$D,0)),"")</f>
        <v/>
      </c>
      <c r="AN19" s="177" t="str">
        <f t="shared" si="0"/>
        <v/>
      </c>
      <c r="AO19" s="169" t="str">
        <f t="shared" si="1"/>
        <v/>
      </c>
      <c r="AP19" s="170" t="str">
        <f t="shared" si="4"/>
        <v/>
      </c>
      <c r="AQ19" s="178" t="str">
        <f>IF($B19=$B$5,INDEX('Calculator 50%'!M:M,MATCH($B19,'Calculator 50%'!$D:$D,0)),"")</f>
        <v/>
      </c>
      <c r="AR19" s="170" t="str">
        <f t="shared" si="3"/>
        <v/>
      </c>
    </row>
    <row r="20" spans="2:44">
      <c r="B20" s="171" t="str" cm="1">
        <f t="array" ref="B20">IF(ISERROR(INDEX('Pools KI 2023-24'!$E$8:$E$228,SMALL(IF($B$5='Pools KI 2023-24'!$D$8:$D$228,ROW('Pools KI 2023-24'!$D$8:$D$228)-ROW('Pools KI 2023-24'!$D$8)+1),ROW(13:13)))),"",INDEX('Pools KI 2023-24'!$E$8:$E$228,SMALL(IF($B$5='Pools KI 2023-24'!$D$8:$D$228,ROW('Pools KI 2023-24'!$D$8:$D$228)-ROW('Pools KI 2023-24'!$D$8)+1),ROW(13:13))))</f>
        <v/>
      </c>
      <c r="C20" s="172" t="str">
        <f>IFERROR(INDEX('Calculator 50%'!J:J,MATCH($B20,'Calculator 50%'!$D:$D,0)),"")</f>
        <v/>
      </c>
      <c r="D20" s="169" t="str">
        <f>IFERROR(INDEX('Calculator 50%'!N:N,MATCH($B20,'Calculator 50%'!$D:$D,0)),"")</f>
        <v/>
      </c>
      <c r="E20" s="169" t="str">
        <f>IFERROR(INDEX('Calculator 50%'!O:O,MATCH($B20,'Calculator 50%'!$D:$D,0)),"")</f>
        <v/>
      </c>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t="str">
        <f>IF(B20="","",IF($B20=$B$5,SUM($AL$8:$AL19),SUM(D20:L20,N20:AK20)-M20))</f>
        <v/>
      </c>
      <c r="AM20" s="169" t="str">
        <f>IFERROR(INDEX('Calculator 50%'!K:K,MATCH($B20,'Calculator 50%'!$D:$D,0)),"")</f>
        <v/>
      </c>
      <c r="AN20" s="177" t="str">
        <f t="shared" si="0"/>
        <v/>
      </c>
      <c r="AO20" s="169" t="str">
        <f t="shared" si="1"/>
        <v/>
      </c>
      <c r="AP20" s="170" t="str">
        <f t="shared" si="4"/>
        <v/>
      </c>
      <c r="AQ20" s="178" t="str">
        <f>IF($B20=$B$5,INDEX('Calculator 50%'!M:M,MATCH($B20,'Calculator 50%'!$D:$D,0)),"")</f>
        <v/>
      </c>
      <c r="AR20" s="170" t="str">
        <f t="shared" si="3"/>
        <v/>
      </c>
    </row>
    <row r="21" spans="2:44">
      <c r="B21" s="171" t="str" cm="1">
        <f t="array" ref="B21">IF(ISERROR(INDEX('Pools KI 2023-24'!$E$8:$E$228,SMALL(IF($B$5='Pools KI 2023-24'!$D$8:$D$228,ROW('Pools KI 2023-24'!$D$8:$D$228)-ROW('Pools KI 2023-24'!$D$8)+1),ROW(14:14)))),"",INDEX('Pools KI 2023-24'!$E$8:$E$228,SMALL(IF($B$5='Pools KI 2023-24'!$D$8:$D$228,ROW('Pools KI 2023-24'!$D$8:$D$228)-ROW('Pools KI 2023-24'!$D$8)+1),ROW(14:14))))</f>
        <v/>
      </c>
      <c r="C21" s="172" t="str">
        <f>IFERROR(INDEX('Calculator 50%'!J:J,MATCH($B21,'Calculator 50%'!$D:$D,0)),"")</f>
        <v/>
      </c>
      <c r="D21" s="169" t="str">
        <f>IFERROR(INDEX('Calculator 50%'!N:N,MATCH($B21,'Calculator 50%'!$D:$D,0)),"")</f>
        <v/>
      </c>
      <c r="E21" s="169" t="str">
        <f>IFERROR(INDEX('Calculator 50%'!O:O,MATCH($B21,'Calculator 50%'!$D:$D,0)),"")</f>
        <v/>
      </c>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t="str">
        <f>IF(B21="","",IF($B21=$B$5,SUM($AL$8:$AL20),SUM(D21:L21,N21:AK21)-M21))</f>
        <v/>
      </c>
      <c r="AM21" s="169" t="str">
        <f>IFERROR(INDEX('Calculator 50%'!K:K,MATCH($B21,'Calculator 50%'!$D:$D,0)),"")</f>
        <v/>
      </c>
      <c r="AN21" s="177" t="str">
        <f t="shared" si="0"/>
        <v/>
      </c>
      <c r="AO21" s="169" t="str">
        <f t="shared" si="1"/>
        <v/>
      </c>
      <c r="AP21" s="170" t="str">
        <f t="shared" si="4"/>
        <v/>
      </c>
      <c r="AQ21" s="178" t="str">
        <f>IF($B21=$B$5,INDEX('Calculator 50%'!M:M,MATCH($B21,'Calculator 50%'!$D:$D,0)),"")</f>
        <v/>
      </c>
      <c r="AR21" s="170" t="str">
        <f t="shared" si="3"/>
        <v/>
      </c>
    </row>
    <row r="22" spans="2:44">
      <c r="B22" s="171" t="str" cm="1">
        <f t="array" ref="B22">IF(ISERROR(INDEX('Pools KI 2023-24'!$E$8:$E$228,SMALL(IF($B$5='Pools KI 2023-24'!$D$8:$D$228,ROW('Pools KI 2023-24'!$D$8:$D$228)-ROW('Pools KI 2023-24'!$D$8)+1),ROW(15:15)))),"",INDEX('Pools KI 2023-24'!$E$8:$E$228,SMALL(IF($B$5='Pools KI 2023-24'!$D$8:$D$228,ROW('Pools KI 2023-24'!$D$8:$D$228)-ROW('Pools KI 2023-24'!$D$8)+1),ROW(15:15))))</f>
        <v/>
      </c>
      <c r="C22" s="172" t="str">
        <f>IFERROR(INDEX('Calculator 50%'!J:J,MATCH($B22,'Calculator 50%'!$D:$D,0)),"")</f>
        <v/>
      </c>
      <c r="D22" s="169" t="str">
        <f>IFERROR(INDEX('Calculator 50%'!N:N,MATCH($B22,'Calculator 50%'!$D:$D,0)),"")</f>
        <v/>
      </c>
      <c r="E22" s="169" t="str">
        <f>IFERROR(INDEX('Calculator 50%'!O:O,MATCH($B22,'Calculator 50%'!$D:$D,0)),"")</f>
        <v/>
      </c>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t="str">
        <f>IF(B22="","",IF($B22=$B$5,SUM($AL$8:$AL21),SUM(D22:L22,N22:AK22)-M22))</f>
        <v/>
      </c>
      <c r="AM22" s="169" t="str">
        <f>IFERROR(INDEX('Calculator 50%'!K:K,MATCH($B22,'Calculator 50%'!$D:$D,0)),"")</f>
        <v/>
      </c>
      <c r="AN22" s="177" t="str">
        <f t="shared" si="0"/>
        <v/>
      </c>
      <c r="AO22" s="169" t="str">
        <f t="shared" si="1"/>
        <v/>
      </c>
      <c r="AP22" s="170" t="str">
        <f t="shared" si="4"/>
        <v/>
      </c>
      <c r="AQ22" s="178" t="str">
        <f>IF($B22=$B$5,INDEX('Calculator 50%'!M:M,MATCH($B22,'Calculator 50%'!$D:$D,0)),"")</f>
        <v/>
      </c>
      <c r="AR22" s="170" t="str">
        <f t="shared" si="3"/>
        <v/>
      </c>
    </row>
    <row r="24" spans="2:44">
      <c r="AP24" s="179"/>
    </row>
  </sheetData>
  <conditionalFormatting sqref="B8:AL8 AN8:AR8">
    <cfRule type="expression" dxfId="37" priority="1">
      <formula>$B$8=$B$5</formula>
    </cfRule>
  </conditionalFormatting>
  <conditionalFormatting sqref="B10:AR10">
    <cfRule type="expression" dxfId="36" priority="3">
      <formula>$B$10=$B$5</formula>
    </cfRule>
  </conditionalFormatting>
  <conditionalFormatting sqref="B11:AR11">
    <cfRule type="expression" dxfId="35" priority="4">
      <formula>$B$11=$B$5</formula>
    </cfRule>
  </conditionalFormatting>
  <conditionalFormatting sqref="B12:AR12">
    <cfRule type="expression" dxfId="34" priority="5">
      <formula>$B$12=$B$5</formula>
    </cfRule>
  </conditionalFormatting>
  <conditionalFormatting sqref="B13:AR13">
    <cfRule type="expression" dxfId="33" priority="6">
      <formula>$B$13=$B$5</formula>
    </cfRule>
  </conditionalFormatting>
  <conditionalFormatting sqref="B14:AR14">
    <cfRule type="expression" dxfId="32" priority="7">
      <formula>$B$14=$B$5</formula>
    </cfRule>
  </conditionalFormatting>
  <conditionalFormatting sqref="B15:AR15">
    <cfRule type="expression" dxfId="31" priority="8">
      <formula>$B$15=$B$5</formula>
    </cfRule>
  </conditionalFormatting>
  <conditionalFormatting sqref="B16:AR16">
    <cfRule type="expression" dxfId="30" priority="9">
      <formula>$B$16=$B$5</formula>
    </cfRule>
  </conditionalFormatting>
  <conditionalFormatting sqref="B17:AR17">
    <cfRule type="expression" dxfId="29" priority="10">
      <formula>$B$17=$B$5</formula>
    </cfRule>
  </conditionalFormatting>
  <conditionalFormatting sqref="B18:AR18">
    <cfRule type="expression" dxfId="28" priority="11">
      <formula>$B$18=$B$5</formula>
    </cfRule>
  </conditionalFormatting>
  <conditionalFormatting sqref="B19:AR19">
    <cfRule type="expression" dxfId="27" priority="12">
      <formula>$B$19=$B$5</formula>
    </cfRule>
  </conditionalFormatting>
  <conditionalFormatting sqref="B20:AR20">
    <cfRule type="expression" dxfId="26" priority="13">
      <formula>$B$20=$B$5</formula>
    </cfRule>
  </conditionalFormatting>
  <conditionalFormatting sqref="B21:AR21">
    <cfRule type="expression" dxfId="25" priority="14">
      <formula>$B$21=$B$5</formula>
    </cfRule>
  </conditionalFormatting>
  <conditionalFormatting sqref="B22:AR22">
    <cfRule type="expression" dxfId="24" priority="15">
      <formula>$B$22=$B$5</formula>
    </cfRule>
  </conditionalFormatting>
  <conditionalFormatting sqref="C5">
    <cfRule type="expression" dxfId="23" priority="31">
      <formula>LEFT($C$5,3)="BRP"</formula>
    </cfRule>
  </conditionalFormatting>
  <conditionalFormatting sqref="F8:AK8">
    <cfRule type="expression" dxfId="22" priority="16">
      <formula>AND($B$8&lt;&gt;"",F$8="",$B$8&lt;&gt;$B$5)</formula>
    </cfRule>
  </conditionalFormatting>
  <conditionalFormatting sqref="F9:AK9">
    <cfRule type="expression" dxfId="21" priority="17">
      <formula>AND($B$9&lt;&gt;"",F$9="",$B$9&lt;&gt;$B$5)</formula>
    </cfRule>
  </conditionalFormatting>
  <conditionalFormatting sqref="F10:AK10">
    <cfRule type="expression" dxfId="20" priority="18">
      <formula>AND($B$10&lt;&gt;"",F$10="",$B$10&lt;&gt;$B$5)</formula>
    </cfRule>
  </conditionalFormatting>
  <conditionalFormatting sqref="F11:AK11">
    <cfRule type="expression" dxfId="19" priority="19">
      <formula>AND($B$11&lt;&gt;"",F$11="",$B$11&lt;&gt;$B$5)</formula>
    </cfRule>
  </conditionalFormatting>
  <conditionalFormatting sqref="F12:AK12">
    <cfRule type="expression" dxfId="18" priority="20">
      <formula>AND($B$12&lt;&gt;"",F$12="",$B$12&lt;&gt;$B$5)</formula>
    </cfRule>
  </conditionalFormatting>
  <conditionalFormatting sqref="F13:AK13">
    <cfRule type="expression" dxfId="17" priority="21">
      <formula>AND($B$13&lt;&gt;"",F$13="",$B$13&lt;&gt;$B$5)</formula>
    </cfRule>
  </conditionalFormatting>
  <conditionalFormatting sqref="F14:AK14">
    <cfRule type="expression" dxfId="16" priority="22">
      <formula>AND($B$14&lt;&gt;"",F$14="",$B$14&lt;&gt;$B$5)</formula>
    </cfRule>
  </conditionalFormatting>
  <conditionalFormatting sqref="F15:AK15">
    <cfRule type="expression" dxfId="15" priority="23">
      <formula>AND($B$15&lt;&gt;"",F$15="",$B$15&lt;&gt;$B$5)</formula>
    </cfRule>
  </conditionalFormatting>
  <conditionalFormatting sqref="F16:AK16">
    <cfRule type="expression" dxfId="14" priority="24">
      <formula>AND($B$16&lt;&gt;"",F$16="",$B$16&lt;&gt;$B$5)</formula>
    </cfRule>
  </conditionalFormatting>
  <conditionalFormatting sqref="F17:AK17">
    <cfRule type="expression" dxfId="13" priority="25">
      <formula>AND($B$17&lt;&gt;"",F$17="",$B$17&lt;&gt;$B$5)</formula>
    </cfRule>
  </conditionalFormatting>
  <conditionalFormatting sqref="F18:AK18">
    <cfRule type="expression" dxfId="12" priority="26">
      <formula>AND($B$18&lt;&gt;"",F$18="",$B$18&lt;&gt;$B$5)</formula>
    </cfRule>
  </conditionalFormatting>
  <conditionalFormatting sqref="F19:AK19">
    <cfRule type="expression" dxfId="11" priority="27">
      <formula>AND($B$19&lt;&gt;"",F$19="",$B$19&lt;&gt;$B$5)</formula>
    </cfRule>
  </conditionalFormatting>
  <conditionalFormatting sqref="F20:AK20">
    <cfRule type="expression" dxfId="10" priority="28">
      <formula>AND($B$20&lt;&gt;"",F$20="",$B$20&lt;&gt;$B$5)</formula>
    </cfRule>
  </conditionalFormatting>
  <conditionalFormatting sqref="F21:AK21">
    <cfRule type="expression" dxfId="9" priority="29">
      <formula>AND($B$21&lt;&gt;"",F$21="",$B$21&lt;&gt;$B$5)</formula>
    </cfRule>
  </conditionalFormatting>
  <conditionalFormatting sqref="F22:AK22">
    <cfRule type="expression" dxfId="8" priority="30">
      <formula>AND($B$22&lt;&gt;"",F$22="",$B$21&lt;&gt;$B$5)</formula>
    </cfRule>
  </conditionalFormatting>
  <conditionalFormatting sqref="AM8 B9:AR9">
    <cfRule type="expression" dxfId="7" priority="2">
      <formula>$B$9=$B$5</formula>
    </cfRule>
  </conditionalFormatting>
  <dataValidations count="1">
    <dataValidation type="custom" allowBlank="1" showInputMessage="1" showErrorMessage="1" sqref="A1:A4 B4:C4 B2:C2 F1:G4 A6:G6 D2:E4 C5" xr:uid="{C7A7FD67-9EDE-41EB-84B0-68FCBD3BA7D7}">
      <formula1>$G$7="UNLOCK"</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210706-09C2-4811-B304-6DD8142785D2}">
          <x14:formula1>
            <xm:f>'Calculator 50%'!$D$361:$D$382</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tabColor rgb="FFFFFF00"/>
    <pageSetUpPr fitToPage="1"/>
  </sheetPr>
  <dimension ref="A1:P385"/>
  <sheetViews>
    <sheetView zoomScale="80" zoomScaleNormal="80" workbookViewId="0">
      <pane xSplit="4" ySplit="3" topLeftCell="E308" activePane="bottomRight" state="frozen"/>
      <selection activeCell="G11" sqref="G11"/>
      <selection pane="topRight" activeCell="G11" sqref="G11"/>
      <selection pane="bottomLeft" activeCell="G11" sqref="G11"/>
      <selection pane="bottomRight" activeCell="N317" sqref="N317"/>
    </sheetView>
  </sheetViews>
  <sheetFormatPr defaultColWidth="8.77734375" defaultRowHeight="15"/>
  <cols>
    <col min="1" max="1" width="5.77734375" style="4" customWidth="1"/>
    <col min="2" max="2" width="8.77734375" style="4" bestFit="1" customWidth="1"/>
    <col min="3" max="3" width="6.109375" style="4" customWidth="1"/>
    <col min="4" max="4" width="19.5546875" customWidth="1"/>
    <col min="5" max="5" width="7.109375" style="4" customWidth="1"/>
    <col min="6" max="6" width="7.5546875" style="4" customWidth="1"/>
    <col min="7" max="7" width="19.77734375" style="4" customWidth="1"/>
    <col min="8" max="8" width="6.109375" bestFit="1" customWidth="1"/>
    <col min="9" max="9" width="5.109375" customWidth="1"/>
    <col min="10" max="10" width="7.109375" style="4" customWidth="1"/>
    <col min="11" max="11" width="11.5546875" style="4" bestFit="1" customWidth="1"/>
    <col min="12" max="12" width="11.77734375" style="4" bestFit="1" customWidth="1"/>
    <col min="13" max="13" width="9.77734375" style="4" customWidth="1"/>
    <col min="14" max="14" width="10.77734375" style="4" bestFit="1" customWidth="1"/>
    <col min="15" max="15" width="10.77734375" style="4" customWidth="1"/>
    <col min="16" max="16384" width="8.77734375" style="4"/>
  </cols>
  <sheetData>
    <row r="1" spans="1:16" ht="12.75">
      <c r="A1" s="2"/>
      <c r="B1" s="2">
        <v>2</v>
      </c>
      <c r="C1" s="2">
        <v>3</v>
      </c>
      <c r="D1" s="2">
        <v>4</v>
      </c>
      <c r="E1" s="2">
        <v>5</v>
      </c>
      <c r="F1" s="2">
        <v>6</v>
      </c>
      <c r="G1" s="2">
        <v>7</v>
      </c>
      <c r="H1" s="3">
        <v>8</v>
      </c>
      <c r="I1" s="3">
        <v>9</v>
      </c>
      <c r="J1" s="2">
        <v>10</v>
      </c>
      <c r="K1" s="2">
        <v>11</v>
      </c>
      <c r="L1" s="2">
        <v>12</v>
      </c>
      <c r="M1" s="2">
        <v>13</v>
      </c>
      <c r="N1" s="2">
        <v>14</v>
      </c>
      <c r="O1" s="2"/>
    </row>
    <row r="2" spans="1:16" ht="13.5" thickBot="1">
      <c r="D2" s="4"/>
      <c r="G2" s="4" t="s">
        <v>1306</v>
      </c>
      <c r="H2" s="5"/>
      <c r="I2" s="5"/>
      <c r="L2" s="13"/>
    </row>
    <row r="3" spans="1:16" ht="171" customHeight="1" thickBot="1">
      <c r="A3" s="14" t="s">
        <v>1</v>
      </c>
      <c r="B3" s="14" t="s">
        <v>2</v>
      </c>
      <c r="C3" s="14" t="s">
        <v>3</v>
      </c>
      <c r="D3" s="14" t="s">
        <v>417</v>
      </c>
      <c r="E3" s="15" t="s">
        <v>418</v>
      </c>
      <c r="F3" s="15" t="s">
        <v>419</v>
      </c>
      <c r="G3" s="14" t="s">
        <v>1316</v>
      </c>
      <c r="H3" s="16" t="s">
        <v>420</v>
      </c>
      <c r="I3" s="80" t="s">
        <v>421</v>
      </c>
      <c r="J3" s="17" t="s">
        <v>422</v>
      </c>
      <c r="K3" s="7" t="s">
        <v>423</v>
      </c>
      <c r="L3" s="17" t="s">
        <v>424</v>
      </c>
      <c r="M3" s="17" t="s">
        <v>1317</v>
      </c>
      <c r="N3" s="17" t="s">
        <v>425</v>
      </c>
      <c r="O3" s="17" t="s">
        <v>1319</v>
      </c>
    </row>
    <row r="4" spans="1:16" ht="12.75">
      <c r="A4" s="77" t="s">
        <v>429</v>
      </c>
      <c r="B4" s="77" t="s">
        <v>4</v>
      </c>
      <c r="C4" s="77" t="s">
        <v>3</v>
      </c>
      <c r="D4" s="77" t="s">
        <v>5</v>
      </c>
      <c r="E4" s="77" t="s">
        <v>1334</v>
      </c>
      <c r="F4" s="78" t="s">
        <v>1335</v>
      </c>
      <c r="G4" s="77" t="s">
        <v>6</v>
      </c>
      <c r="H4" s="77"/>
      <c r="I4" s="77" t="s">
        <v>426</v>
      </c>
      <c r="J4" s="77" t="s">
        <v>1315</v>
      </c>
      <c r="K4" s="77" t="s">
        <v>1130</v>
      </c>
      <c r="L4" s="77" t="s">
        <v>1336</v>
      </c>
      <c r="M4" s="77" t="s">
        <v>1318</v>
      </c>
      <c r="N4" s="77" t="s">
        <v>1131</v>
      </c>
      <c r="O4" s="77" t="s">
        <v>1314</v>
      </c>
    </row>
    <row r="5" spans="1:16" ht="12.75">
      <c r="D5" s="4"/>
      <c r="E5" s="22"/>
      <c r="F5" s="22"/>
      <c r="H5" s="79"/>
      <c r="I5" s="79"/>
      <c r="J5" s="1"/>
      <c r="K5" s="76" t="s">
        <v>1313</v>
      </c>
      <c r="L5" s="76"/>
      <c r="M5" s="76"/>
      <c r="N5" s="76" t="s">
        <v>1312</v>
      </c>
      <c r="O5" s="76"/>
    </row>
    <row r="6" spans="1:16" ht="12.75">
      <c r="D6" s="2" t="s">
        <v>7</v>
      </c>
      <c r="E6" s="22"/>
      <c r="F6" s="22"/>
      <c r="H6" s="79"/>
      <c r="I6" s="79"/>
      <c r="J6" s="1"/>
      <c r="K6" s="81">
        <v>12942572337.298933</v>
      </c>
      <c r="L6" s="81">
        <v>11971879412.001507</v>
      </c>
      <c r="M6" s="81"/>
      <c r="N6" s="81">
        <v>33425941.059060927</v>
      </c>
      <c r="O6" s="81">
        <v>24579572.404119238</v>
      </c>
    </row>
    <row r="7" spans="1:16" ht="12.75">
      <c r="D7" s="4"/>
      <c r="E7" s="22"/>
      <c r="F7" s="22"/>
      <c r="H7" s="79"/>
      <c r="I7" s="79"/>
      <c r="J7" s="22"/>
      <c r="K7" s="115"/>
      <c r="L7" s="22"/>
      <c r="M7" s="22"/>
      <c r="N7" s="22"/>
      <c r="O7" s="22"/>
    </row>
    <row r="8" spans="1:16" ht="12.75">
      <c r="A8" s="136" t="s">
        <v>8</v>
      </c>
      <c r="B8" s="136" t="s">
        <v>431</v>
      </c>
      <c r="C8" s="136" t="s">
        <v>432</v>
      </c>
      <c r="D8" s="136" t="s">
        <v>379</v>
      </c>
      <c r="E8" s="137" t="s">
        <v>350</v>
      </c>
      <c r="F8" s="138" t="s">
        <v>1301</v>
      </c>
      <c r="G8" s="136" t="s">
        <v>1163</v>
      </c>
      <c r="H8" s="139">
        <v>0</v>
      </c>
      <c r="I8" s="139">
        <v>0</v>
      </c>
      <c r="J8" s="140">
        <v>0.4</v>
      </c>
      <c r="K8" s="88">
        <v>1833283.87363212</v>
      </c>
      <c r="L8" s="125">
        <v>1695787.5831097111</v>
      </c>
      <c r="M8" s="141">
        <v>0.5</v>
      </c>
      <c r="N8" s="88">
        <v>-5801656.2789157508</v>
      </c>
      <c r="O8" s="145">
        <v>-84540.158581812197</v>
      </c>
      <c r="P8" s="30"/>
    </row>
    <row r="9" spans="1:16" ht="12.75">
      <c r="A9" s="98" t="s">
        <v>10</v>
      </c>
      <c r="B9" s="26" t="s">
        <v>434</v>
      </c>
      <c r="C9" s="26" t="s">
        <v>432</v>
      </c>
      <c r="D9" s="26" t="s">
        <v>435</v>
      </c>
      <c r="E9" s="122" t="s">
        <v>87</v>
      </c>
      <c r="F9" s="123" t="s">
        <v>89</v>
      </c>
      <c r="G9" s="26" t="s">
        <v>1147</v>
      </c>
      <c r="H9" s="28">
        <v>0</v>
      </c>
      <c r="I9" s="28">
        <v>0</v>
      </c>
      <c r="J9" s="18">
        <v>0.4</v>
      </c>
      <c r="K9" s="8">
        <v>3342924.9188101799</v>
      </c>
      <c r="L9" s="9">
        <v>3092205.5498994165</v>
      </c>
      <c r="M9" s="10">
        <v>0.5</v>
      </c>
      <c r="N9" s="8">
        <v>-10640492.492411401</v>
      </c>
      <c r="O9" s="9">
        <v>279947.761142203</v>
      </c>
      <c r="P9" s="30"/>
    </row>
    <row r="10" spans="1:16" ht="12.75">
      <c r="A10" s="98" t="s">
        <v>11</v>
      </c>
      <c r="B10" s="26" t="s">
        <v>436</v>
      </c>
      <c r="C10" s="26" t="s">
        <v>432</v>
      </c>
      <c r="D10" s="26" t="s">
        <v>437</v>
      </c>
      <c r="E10" s="122" t="s">
        <v>350</v>
      </c>
      <c r="F10" s="123" t="s">
        <v>1301</v>
      </c>
      <c r="G10" s="26" t="s">
        <v>1163</v>
      </c>
      <c r="H10" s="28">
        <v>0</v>
      </c>
      <c r="I10" s="28">
        <v>0</v>
      </c>
      <c r="J10" s="18">
        <v>0.4</v>
      </c>
      <c r="K10" s="8">
        <v>3805981.5004261802</v>
      </c>
      <c r="L10" s="9">
        <v>3520532.8878942169</v>
      </c>
      <c r="M10" s="10">
        <v>0.5</v>
      </c>
      <c r="N10" s="8">
        <v>-9949153.8633784316</v>
      </c>
      <c r="O10" s="9">
        <v>222435.011431797</v>
      </c>
      <c r="P10" s="30"/>
    </row>
    <row r="11" spans="1:16" ht="12.75">
      <c r="A11" s="98" t="s">
        <v>12</v>
      </c>
      <c r="B11" s="26" t="s">
        <v>438</v>
      </c>
      <c r="C11" s="26" t="s">
        <v>432</v>
      </c>
      <c r="D11" s="26" t="s">
        <v>439</v>
      </c>
      <c r="E11" s="122" t="s">
        <v>230</v>
      </c>
      <c r="F11" s="123" t="s">
        <v>231</v>
      </c>
      <c r="G11" s="26" t="s">
        <v>1160</v>
      </c>
      <c r="H11" s="28">
        <v>0</v>
      </c>
      <c r="I11" s="28">
        <v>0</v>
      </c>
      <c r="J11" s="18">
        <v>0.4</v>
      </c>
      <c r="K11" s="8">
        <v>4030607.4670894896</v>
      </c>
      <c r="L11" s="9">
        <v>3728311.907057778</v>
      </c>
      <c r="M11" s="10">
        <v>0.5</v>
      </c>
      <c r="N11" s="8">
        <v>-11245827.909002999</v>
      </c>
      <c r="O11" s="9">
        <v>-38868.900363045395</v>
      </c>
      <c r="P11" s="30"/>
    </row>
    <row r="12" spans="1:16" ht="12.75">
      <c r="A12" s="98" t="s">
        <v>13</v>
      </c>
      <c r="B12" s="26" t="s">
        <v>440</v>
      </c>
      <c r="C12" s="26" t="s">
        <v>432</v>
      </c>
      <c r="D12" s="26" t="s">
        <v>441</v>
      </c>
      <c r="E12" s="122" t="s">
        <v>169</v>
      </c>
      <c r="F12" s="123" t="s">
        <v>170</v>
      </c>
      <c r="G12" s="26" t="s">
        <v>1153</v>
      </c>
      <c r="H12" s="28">
        <v>0</v>
      </c>
      <c r="I12" s="28">
        <v>0</v>
      </c>
      <c r="J12" s="18">
        <v>0.4</v>
      </c>
      <c r="K12" s="8">
        <v>2985315.2247463297</v>
      </c>
      <c r="L12" s="9">
        <v>2761416.582890355</v>
      </c>
      <c r="M12" s="10">
        <v>0.5</v>
      </c>
      <c r="N12" s="8">
        <v>-16282277.931773501</v>
      </c>
      <c r="O12" s="9">
        <v>-37934.955561350798</v>
      </c>
      <c r="P12" s="30"/>
    </row>
    <row r="13" spans="1:16" ht="13.35" customHeight="1">
      <c r="A13" s="98" t="s">
        <v>15</v>
      </c>
      <c r="B13" s="26" t="s">
        <v>445</v>
      </c>
      <c r="C13" s="26" t="s">
        <v>432</v>
      </c>
      <c r="D13" s="26" t="s">
        <v>446</v>
      </c>
      <c r="E13" s="122" t="s">
        <v>304</v>
      </c>
      <c r="F13" s="123" t="s">
        <v>1301</v>
      </c>
      <c r="G13" s="26" t="s">
        <v>1161</v>
      </c>
      <c r="H13" s="28">
        <v>0</v>
      </c>
      <c r="I13" s="28">
        <v>0</v>
      </c>
      <c r="J13" s="18">
        <v>0.4</v>
      </c>
      <c r="K13" s="8">
        <v>2218731.3022975</v>
      </c>
      <c r="L13" s="9">
        <v>2052326.4546251877</v>
      </c>
      <c r="M13" s="10">
        <v>0.5</v>
      </c>
      <c r="N13" s="8">
        <v>-7953395.4230635501</v>
      </c>
      <c r="O13" s="9">
        <v>134363.63801534701</v>
      </c>
      <c r="P13" s="30"/>
    </row>
    <row r="14" spans="1:16" ht="12.75">
      <c r="A14" s="98" t="s">
        <v>16</v>
      </c>
      <c r="B14" s="26" t="s">
        <v>447</v>
      </c>
      <c r="C14" s="26" t="s">
        <v>448</v>
      </c>
      <c r="D14" s="26" t="s">
        <v>449</v>
      </c>
      <c r="E14" s="122" t="s">
        <v>133</v>
      </c>
      <c r="F14" s="123" t="s">
        <v>1301</v>
      </c>
      <c r="G14" s="26" t="s">
        <v>1164</v>
      </c>
      <c r="H14" s="28">
        <v>0</v>
      </c>
      <c r="I14" s="28">
        <v>0</v>
      </c>
      <c r="J14" s="18">
        <v>0.3</v>
      </c>
      <c r="K14" s="8">
        <v>59858046.035922602</v>
      </c>
      <c r="L14" s="9">
        <v>55368692.583228409</v>
      </c>
      <c r="M14" s="10">
        <v>0</v>
      </c>
      <c r="N14" s="8">
        <v>36687292.048989899</v>
      </c>
      <c r="O14" s="9">
        <v>72483.188161584199</v>
      </c>
      <c r="P14" s="30"/>
    </row>
    <row r="15" spans="1:16" ht="12.75">
      <c r="A15" s="98" t="s">
        <v>17</v>
      </c>
      <c r="B15" s="26" t="s">
        <v>450</v>
      </c>
      <c r="C15" s="26" t="s">
        <v>448</v>
      </c>
      <c r="D15" s="26" t="s">
        <v>451</v>
      </c>
      <c r="E15" s="122" t="s">
        <v>133</v>
      </c>
      <c r="F15" s="123" t="s">
        <v>1301</v>
      </c>
      <c r="G15" s="26" t="s">
        <v>1150</v>
      </c>
      <c r="H15" s="28">
        <v>0</v>
      </c>
      <c r="I15" s="28">
        <v>0</v>
      </c>
      <c r="J15" s="18">
        <v>0.3</v>
      </c>
      <c r="K15" s="8">
        <v>60928683.981181301</v>
      </c>
      <c r="L15" s="9">
        <v>56359032.682592705</v>
      </c>
      <c r="M15" s="10">
        <v>0</v>
      </c>
      <c r="N15" s="8">
        <v>22132015.884553801</v>
      </c>
      <c r="O15" s="9">
        <v>-269148.749462854</v>
      </c>
      <c r="P15" s="30"/>
    </row>
    <row r="16" spans="1:16" ht="12.75">
      <c r="A16" s="98" t="s">
        <v>18</v>
      </c>
      <c r="B16" s="26" t="s">
        <v>452</v>
      </c>
      <c r="C16" s="26" t="s">
        <v>453</v>
      </c>
      <c r="D16" s="26" t="s">
        <v>454</v>
      </c>
      <c r="E16" s="122" t="s">
        <v>1301</v>
      </c>
      <c r="F16" s="123" t="s">
        <v>287</v>
      </c>
      <c r="G16" s="26" t="s">
        <v>1164</v>
      </c>
      <c r="H16" s="28">
        <v>0</v>
      </c>
      <c r="I16" s="28">
        <v>0</v>
      </c>
      <c r="J16" s="18">
        <v>0.49</v>
      </c>
      <c r="K16" s="8">
        <v>59065250.576103203</v>
      </c>
      <c r="L16" s="9">
        <v>54635356.782895468</v>
      </c>
      <c r="M16" s="10">
        <v>0</v>
      </c>
      <c r="N16" s="8">
        <v>32267508.991712801</v>
      </c>
      <c r="O16" s="9">
        <v>111959.057177742</v>
      </c>
      <c r="P16" s="30"/>
    </row>
    <row r="17" spans="1:16" ht="12.75">
      <c r="A17" s="98" t="s">
        <v>20</v>
      </c>
      <c r="B17" s="26" t="s">
        <v>456</v>
      </c>
      <c r="C17" s="26" t="s">
        <v>432</v>
      </c>
      <c r="D17" s="26" t="s">
        <v>457</v>
      </c>
      <c r="E17" s="122" t="s">
        <v>118</v>
      </c>
      <c r="F17" s="123" t="s">
        <v>119</v>
      </c>
      <c r="G17" s="26" t="s">
        <v>1151</v>
      </c>
      <c r="H17" s="28">
        <v>0</v>
      </c>
      <c r="I17" s="28">
        <v>0</v>
      </c>
      <c r="J17" s="18">
        <v>0.4</v>
      </c>
      <c r="K17" s="8">
        <v>5914831.3770831097</v>
      </c>
      <c r="L17" s="9">
        <v>5471219.0238018772</v>
      </c>
      <c r="M17" s="10">
        <v>0.5</v>
      </c>
      <c r="N17" s="8">
        <v>-28293621.0632619</v>
      </c>
      <c r="O17" s="9">
        <v>123062.96129790401</v>
      </c>
      <c r="P17" s="30"/>
    </row>
    <row r="18" spans="1:16" ht="12.75">
      <c r="A18" s="98" t="s">
        <v>21</v>
      </c>
      <c r="B18" s="26" t="s">
        <v>458</v>
      </c>
      <c r="C18" s="26" t="s">
        <v>432</v>
      </c>
      <c r="D18" s="26" t="s">
        <v>459</v>
      </c>
      <c r="E18" s="122" t="s">
        <v>140</v>
      </c>
      <c r="F18" s="123" t="s">
        <v>141</v>
      </c>
      <c r="G18" s="26" t="s">
        <v>1164</v>
      </c>
      <c r="H18" s="28">
        <v>0</v>
      </c>
      <c r="I18" s="28">
        <v>0</v>
      </c>
      <c r="J18" s="18">
        <v>0.4</v>
      </c>
      <c r="K18" s="8">
        <v>3166396.41584905</v>
      </c>
      <c r="L18" s="9">
        <v>2928916.6846603714</v>
      </c>
      <c r="M18" s="10">
        <v>0.5</v>
      </c>
      <c r="N18" s="8">
        <v>-30440149.841921501</v>
      </c>
      <c r="O18" s="9">
        <v>58128.015730691404</v>
      </c>
      <c r="P18" s="30"/>
    </row>
    <row r="19" spans="1:16" ht="12.75">
      <c r="A19" s="98" t="s">
        <v>22</v>
      </c>
      <c r="B19" s="26" t="s">
        <v>460</v>
      </c>
      <c r="C19" s="26" t="s">
        <v>432</v>
      </c>
      <c r="D19" s="26" t="s">
        <v>461</v>
      </c>
      <c r="E19" s="122" t="s">
        <v>230</v>
      </c>
      <c r="F19" s="123" t="s">
        <v>231</v>
      </c>
      <c r="G19" s="26" t="s">
        <v>1160</v>
      </c>
      <c r="H19" s="28">
        <v>0</v>
      </c>
      <c r="I19" s="28">
        <v>0</v>
      </c>
      <c r="J19" s="18">
        <v>0.4</v>
      </c>
      <c r="K19" s="8">
        <v>4208023.7055712901</v>
      </c>
      <c r="L19" s="9">
        <v>3892421.9276534435</v>
      </c>
      <c r="M19" s="10">
        <v>0.5</v>
      </c>
      <c r="N19" s="8">
        <v>-13792028.244777501</v>
      </c>
      <c r="O19" s="9">
        <v>87661.985511944702</v>
      </c>
      <c r="P19" s="30"/>
    </row>
    <row r="20" spans="1:16" ht="12.75">
      <c r="A20" s="98" t="s">
        <v>23</v>
      </c>
      <c r="B20" s="26" t="s">
        <v>462</v>
      </c>
      <c r="C20" s="26" t="s">
        <v>463</v>
      </c>
      <c r="D20" s="26" t="s">
        <v>464</v>
      </c>
      <c r="E20" s="122" t="s">
        <v>369</v>
      </c>
      <c r="F20" s="123" t="s">
        <v>14</v>
      </c>
      <c r="G20" s="26" t="s">
        <v>1164</v>
      </c>
      <c r="H20" s="28">
        <v>0</v>
      </c>
      <c r="I20" s="28" t="s">
        <v>426</v>
      </c>
      <c r="J20" s="18">
        <v>0.49</v>
      </c>
      <c r="K20" s="8">
        <v>24575159.129559699</v>
      </c>
      <c r="L20" s="9">
        <v>22732022.194842722</v>
      </c>
      <c r="M20" s="10">
        <v>0</v>
      </c>
      <c r="N20" s="8">
        <v>-10246002.969370201</v>
      </c>
      <c r="O20" s="9">
        <v>148588.36626557601</v>
      </c>
      <c r="P20" s="30"/>
    </row>
    <row r="21" spans="1:16" ht="12.75">
      <c r="A21" s="98" t="s">
        <v>24</v>
      </c>
      <c r="B21" s="26" t="s">
        <v>465</v>
      </c>
      <c r="C21" s="26" t="s">
        <v>463</v>
      </c>
      <c r="D21" s="26" t="s">
        <v>466</v>
      </c>
      <c r="E21" s="122" t="s">
        <v>1301</v>
      </c>
      <c r="F21" s="123" t="s">
        <v>25</v>
      </c>
      <c r="G21" s="26" t="s">
        <v>1164</v>
      </c>
      <c r="H21" s="28">
        <v>0</v>
      </c>
      <c r="I21" s="28">
        <v>0</v>
      </c>
      <c r="J21" s="18">
        <v>0.49</v>
      </c>
      <c r="K21" s="8">
        <v>33342016.039531201</v>
      </c>
      <c r="L21" s="9">
        <v>30841364.836566363</v>
      </c>
      <c r="M21" s="10">
        <v>4.9448853354925E-2</v>
      </c>
      <c r="N21" s="8">
        <v>-1826115.7311937299</v>
      </c>
      <c r="O21" s="9">
        <v>91622.5716037034</v>
      </c>
      <c r="P21" s="30"/>
    </row>
    <row r="22" spans="1:16" ht="12.75">
      <c r="A22" s="98" t="s">
        <v>27</v>
      </c>
      <c r="B22" s="26" t="s">
        <v>471</v>
      </c>
      <c r="C22" s="26" t="s">
        <v>448</v>
      </c>
      <c r="D22" s="26" t="s">
        <v>472</v>
      </c>
      <c r="E22" s="122" t="s">
        <v>133</v>
      </c>
      <c r="F22" s="123" t="s">
        <v>1301</v>
      </c>
      <c r="G22" s="26" t="s">
        <v>1164</v>
      </c>
      <c r="H22" s="28">
        <v>0</v>
      </c>
      <c r="I22" s="28">
        <v>0</v>
      </c>
      <c r="J22" s="18">
        <v>0.3</v>
      </c>
      <c r="K22" s="8">
        <v>38023418.628824502</v>
      </c>
      <c r="L22" s="9">
        <v>35171662.231662668</v>
      </c>
      <c r="M22" s="10">
        <v>0</v>
      </c>
      <c r="N22" s="8">
        <v>14225278.783653699</v>
      </c>
      <c r="O22" s="9">
        <v>65592.208734098997</v>
      </c>
      <c r="P22" s="30"/>
    </row>
    <row r="23" spans="1:16" ht="13.35" customHeight="1">
      <c r="A23" s="98" t="s">
        <v>28</v>
      </c>
      <c r="B23" s="26" t="s">
        <v>473</v>
      </c>
      <c r="C23" s="26" t="s">
        <v>453</v>
      </c>
      <c r="D23" s="26" t="s">
        <v>474</v>
      </c>
      <c r="E23" s="122" t="s">
        <v>1301</v>
      </c>
      <c r="F23" s="123" t="s">
        <v>346</v>
      </c>
      <c r="G23" s="26" t="s">
        <v>1164</v>
      </c>
      <c r="H23" s="28">
        <v>0</v>
      </c>
      <c r="I23" s="28" t="s">
        <v>426</v>
      </c>
      <c r="J23" s="18">
        <v>0.49</v>
      </c>
      <c r="K23" s="8">
        <v>371617451.65463495</v>
      </c>
      <c r="L23" s="9">
        <v>343746142.78053737</v>
      </c>
      <c r="M23" s="10">
        <v>0</v>
      </c>
      <c r="N23" s="8">
        <v>157923336.39915198</v>
      </c>
      <c r="O23" s="9">
        <v>-871167.74023681402</v>
      </c>
      <c r="P23" s="30"/>
    </row>
    <row r="24" spans="1:16" ht="12.75">
      <c r="A24" s="98" t="s">
        <v>29</v>
      </c>
      <c r="B24" s="26" t="s">
        <v>475</v>
      </c>
      <c r="C24" s="26" t="s">
        <v>432</v>
      </c>
      <c r="D24" s="26" t="s">
        <v>476</v>
      </c>
      <c r="E24" s="122" t="s">
        <v>182</v>
      </c>
      <c r="F24" s="123" t="s">
        <v>183</v>
      </c>
      <c r="G24" s="26" t="s">
        <v>1309</v>
      </c>
      <c r="H24" s="28">
        <v>0</v>
      </c>
      <c r="I24" s="28">
        <v>0</v>
      </c>
      <c r="J24" s="18">
        <v>0.4</v>
      </c>
      <c r="K24" s="8">
        <v>2313698.8293172899</v>
      </c>
      <c r="L24" s="9">
        <v>2140171.417118493</v>
      </c>
      <c r="M24" s="10">
        <v>0.5</v>
      </c>
      <c r="N24" s="8">
        <v>-13946325.312381299</v>
      </c>
      <c r="O24" s="9">
        <v>-15201.172015894199</v>
      </c>
      <c r="P24" s="30"/>
    </row>
    <row r="25" spans="1:16" ht="12.75">
      <c r="A25" s="98" t="s">
        <v>30</v>
      </c>
      <c r="B25" s="26" t="s">
        <v>477</v>
      </c>
      <c r="C25" s="26" t="s">
        <v>463</v>
      </c>
      <c r="D25" s="26" t="s">
        <v>478</v>
      </c>
      <c r="E25" s="122" t="s">
        <v>1301</v>
      </c>
      <c r="F25" s="123" t="s">
        <v>178</v>
      </c>
      <c r="G25" s="26" t="s">
        <v>1164</v>
      </c>
      <c r="H25" s="28">
        <v>0</v>
      </c>
      <c r="I25" s="28">
        <v>0</v>
      </c>
      <c r="J25" s="18">
        <v>0.49</v>
      </c>
      <c r="K25" s="8">
        <v>46233937.253225297</v>
      </c>
      <c r="L25" s="9">
        <v>42766391.959233403</v>
      </c>
      <c r="M25" s="10">
        <v>0</v>
      </c>
      <c r="N25" s="8">
        <v>25117279.813879799</v>
      </c>
      <c r="O25" s="9">
        <v>100470.596221164</v>
      </c>
      <c r="P25" s="30"/>
    </row>
    <row r="26" spans="1:16" ht="13.35" customHeight="1">
      <c r="A26" s="98" t="s">
        <v>31</v>
      </c>
      <c r="B26" s="26" t="s">
        <v>479</v>
      </c>
      <c r="C26" s="26" t="s">
        <v>463</v>
      </c>
      <c r="D26" s="26" t="s">
        <v>480</v>
      </c>
      <c r="E26" s="122" t="s">
        <v>1301</v>
      </c>
      <c r="F26" s="123" t="s">
        <v>178</v>
      </c>
      <c r="G26" s="26" t="s">
        <v>1164</v>
      </c>
      <c r="H26" s="28">
        <v>0</v>
      </c>
      <c r="I26" s="28">
        <v>0</v>
      </c>
      <c r="J26" s="18">
        <v>0.49</v>
      </c>
      <c r="K26" s="8">
        <v>50114407.9859346</v>
      </c>
      <c r="L26" s="9">
        <v>46355827.386989504</v>
      </c>
      <c r="M26" s="10">
        <v>0</v>
      </c>
      <c r="N26" s="8">
        <v>26730146.869660798</v>
      </c>
      <c r="O26" s="9">
        <v>482810.04795627104</v>
      </c>
      <c r="P26" s="30"/>
    </row>
    <row r="27" spans="1:16" ht="12.75">
      <c r="A27" s="98" t="s">
        <v>32</v>
      </c>
      <c r="B27" s="26" t="s">
        <v>481</v>
      </c>
      <c r="C27" s="26" t="s">
        <v>432</v>
      </c>
      <c r="D27" s="26" t="s">
        <v>482</v>
      </c>
      <c r="E27" s="122" t="s">
        <v>87</v>
      </c>
      <c r="F27" s="123" t="s">
        <v>89</v>
      </c>
      <c r="G27" s="26" t="s">
        <v>1147</v>
      </c>
      <c r="H27" s="28">
        <v>0</v>
      </c>
      <c r="I27" s="28">
        <v>0</v>
      </c>
      <c r="J27" s="18">
        <v>0.4</v>
      </c>
      <c r="K27" s="8">
        <v>3035921.5372401602</v>
      </c>
      <c r="L27" s="9">
        <v>2808227.4219471482</v>
      </c>
      <c r="M27" s="10">
        <v>0.5</v>
      </c>
      <c r="N27" s="8">
        <v>-6786006.19245819</v>
      </c>
      <c r="O27" s="9">
        <v>34080.3514489441</v>
      </c>
      <c r="P27" s="30"/>
    </row>
    <row r="28" spans="1:16" ht="13.35" customHeight="1">
      <c r="A28" s="98" t="s">
        <v>33</v>
      </c>
      <c r="B28" s="26" t="s">
        <v>483</v>
      </c>
      <c r="C28" s="26" t="s">
        <v>453</v>
      </c>
      <c r="D28" s="26" t="s">
        <v>1132</v>
      </c>
      <c r="E28" s="122" t="s">
        <v>1301</v>
      </c>
      <c r="F28" s="123" t="s">
        <v>368</v>
      </c>
      <c r="G28" s="26" t="s">
        <v>1164</v>
      </c>
      <c r="H28" s="28">
        <v>0</v>
      </c>
      <c r="I28" s="28" t="s">
        <v>426</v>
      </c>
      <c r="J28" s="18">
        <v>0.49</v>
      </c>
      <c r="K28" s="8">
        <v>70708954.458679006</v>
      </c>
      <c r="L28" s="9">
        <v>65405782.874278083</v>
      </c>
      <c r="M28" s="10">
        <v>0</v>
      </c>
      <c r="N28" s="8">
        <v>27244992.806472398</v>
      </c>
      <c r="O28" s="9">
        <v>-20640.222865441898</v>
      </c>
      <c r="P28" s="30"/>
    </row>
    <row r="29" spans="1:16" ht="13.35" customHeight="1">
      <c r="A29" s="98" t="s">
        <v>34</v>
      </c>
      <c r="B29" s="26" t="s">
        <v>484</v>
      </c>
      <c r="C29" s="26" t="s">
        <v>432</v>
      </c>
      <c r="D29" s="26" t="s">
        <v>485</v>
      </c>
      <c r="E29" s="122" t="s">
        <v>188</v>
      </c>
      <c r="F29" s="123" t="s">
        <v>1301</v>
      </c>
      <c r="G29" s="26" t="s">
        <v>1156</v>
      </c>
      <c r="H29" s="28">
        <v>0</v>
      </c>
      <c r="I29" s="28">
        <v>0</v>
      </c>
      <c r="J29" s="18">
        <v>0.4</v>
      </c>
      <c r="K29" s="8">
        <v>2804128.8655999601</v>
      </c>
      <c r="L29" s="9">
        <v>2593819.200679963</v>
      </c>
      <c r="M29" s="10">
        <v>0.5</v>
      </c>
      <c r="N29" s="8">
        <v>-5246806.4209345803</v>
      </c>
      <c r="O29" s="9">
        <v>46266.4202127545</v>
      </c>
      <c r="P29" s="30"/>
    </row>
    <row r="30" spans="1:16" ht="13.35" customHeight="1">
      <c r="A30" s="98" t="s">
        <v>35</v>
      </c>
      <c r="B30" s="26" t="s">
        <v>486</v>
      </c>
      <c r="C30" s="26" t="s">
        <v>463</v>
      </c>
      <c r="D30" s="26" t="s">
        <v>487</v>
      </c>
      <c r="E30" s="122" t="s">
        <v>1301</v>
      </c>
      <c r="F30" s="123" t="s">
        <v>94</v>
      </c>
      <c r="G30" s="26" t="s">
        <v>1164</v>
      </c>
      <c r="H30" s="28">
        <v>0</v>
      </c>
      <c r="I30" s="28">
        <v>0</v>
      </c>
      <c r="J30" s="18">
        <v>0.49</v>
      </c>
      <c r="K30" s="8">
        <v>56953129.004788995</v>
      </c>
      <c r="L30" s="9">
        <v>52681644.32942982</v>
      </c>
      <c r="M30" s="10">
        <v>0.27154162183684899</v>
      </c>
      <c r="N30" s="8">
        <v>-22239172.923181999</v>
      </c>
      <c r="O30" s="9">
        <v>1009209.0951319601</v>
      </c>
      <c r="P30" s="30"/>
    </row>
    <row r="31" spans="1:16" ht="13.35" customHeight="1">
      <c r="A31" s="98" t="s">
        <v>36</v>
      </c>
      <c r="B31" s="26" t="s">
        <v>488</v>
      </c>
      <c r="C31" s="26" t="s">
        <v>463</v>
      </c>
      <c r="D31" s="26" t="s">
        <v>489</v>
      </c>
      <c r="E31" s="122" t="s">
        <v>1301</v>
      </c>
      <c r="F31" s="123" t="s">
        <v>26</v>
      </c>
      <c r="G31" s="26" t="s">
        <v>1164</v>
      </c>
      <c r="H31" s="28">
        <v>0</v>
      </c>
      <c r="I31" s="28">
        <v>0</v>
      </c>
      <c r="J31" s="18">
        <v>0.49</v>
      </c>
      <c r="K31" s="8">
        <v>17461783.357358802</v>
      </c>
      <c r="L31" s="9">
        <v>16152149.605556892</v>
      </c>
      <c r="M31" s="10">
        <v>0.19590305386993301</v>
      </c>
      <c r="N31" s="8">
        <v>-5508870.9910957599</v>
      </c>
      <c r="O31" s="9">
        <v>1254636.84409973</v>
      </c>
      <c r="P31" s="30"/>
    </row>
    <row r="32" spans="1:16" ht="12.75">
      <c r="A32" s="98" t="s">
        <v>37</v>
      </c>
      <c r="B32" s="26" t="s">
        <v>490</v>
      </c>
      <c r="C32" s="26" t="s">
        <v>453</v>
      </c>
      <c r="D32" s="26" t="s">
        <v>491</v>
      </c>
      <c r="E32" s="122" t="s">
        <v>1301</v>
      </c>
      <c r="F32" s="123" t="s">
        <v>351</v>
      </c>
      <c r="G32" s="26" t="s">
        <v>1155</v>
      </c>
      <c r="H32" s="28">
        <v>0</v>
      </c>
      <c r="I32" s="28">
        <v>0</v>
      </c>
      <c r="J32" s="18">
        <v>0.49</v>
      </c>
      <c r="K32" s="8">
        <v>144468902.74098799</v>
      </c>
      <c r="L32" s="9">
        <v>133633735.03541389</v>
      </c>
      <c r="M32" s="10">
        <v>0</v>
      </c>
      <c r="N32" s="8">
        <v>74971672.627072901</v>
      </c>
      <c r="O32" s="9">
        <v>696824.86524126795</v>
      </c>
      <c r="P32" s="30"/>
    </row>
    <row r="33" spans="1:16" ht="12.75">
      <c r="A33" s="98" t="s">
        <v>38</v>
      </c>
      <c r="B33" s="26" t="s">
        <v>492</v>
      </c>
      <c r="C33" s="26" t="s">
        <v>432</v>
      </c>
      <c r="D33" s="26" t="s">
        <v>493</v>
      </c>
      <c r="E33" s="122" t="s">
        <v>118</v>
      </c>
      <c r="F33" s="123" t="s">
        <v>119</v>
      </c>
      <c r="G33" s="26" t="s">
        <v>1151</v>
      </c>
      <c r="H33" s="28">
        <v>0</v>
      </c>
      <c r="I33" s="28">
        <v>0</v>
      </c>
      <c r="J33" s="18">
        <v>0.4</v>
      </c>
      <c r="K33" s="8">
        <v>3617417.0637421403</v>
      </c>
      <c r="L33" s="9">
        <v>3346110.78396148</v>
      </c>
      <c r="M33" s="10">
        <v>0.5</v>
      </c>
      <c r="N33" s="8">
        <v>-16346289.324867399</v>
      </c>
      <c r="O33" s="9">
        <v>-21560.8402965977</v>
      </c>
      <c r="P33" s="30"/>
    </row>
    <row r="34" spans="1:16" ht="13.35" customHeight="1">
      <c r="A34" s="98" t="s">
        <v>39</v>
      </c>
      <c r="B34" s="26" t="s">
        <v>494</v>
      </c>
      <c r="C34" s="26" t="s">
        <v>432</v>
      </c>
      <c r="D34" s="26" t="s">
        <v>495</v>
      </c>
      <c r="E34" s="122" t="s">
        <v>212</v>
      </c>
      <c r="F34" s="123" t="s">
        <v>1301</v>
      </c>
      <c r="G34" s="26" t="s">
        <v>1158</v>
      </c>
      <c r="H34" s="28">
        <v>0</v>
      </c>
      <c r="I34" s="28">
        <v>0</v>
      </c>
      <c r="J34" s="18">
        <v>0.4</v>
      </c>
      <c r="K34" s="8">
        <v>4107582.6966678104</v>
      </c>
      <c r="L34" s="9">
        <v>3799513.9944177247</v>
      </c>
      <c r="M34" s="10">
        <v>0.5</v>
      </c>
      <c r="N34" s="8">
        <v>-10070328.277486099</v>
      </c>
      <c r="O34" s="9">
        <v>198770.80609723699</v>
      </c>
      <c r="P34" s="30"/>
    </row>
    <row r="35" spans="1:16" ht="13.35" customHeight="1">
      <c r="A35" s="98" t="s">
        <v>40</v>
      </c>
      <c r="B35" s="26" t="s">
        <v>496</v>
      </c>
      <c r="C35" s="26" t="s">
        <v>448</v>
      </c>
      <c r="D35" s="26" t="s">
        <v>497</v>
      </c>
      <c r="E35" s="122" t="s">
        <v>133</v>
      </c>
      <c r="F35" s="123" t="s">
        <v>1301</v>
      </c>
      <c r="G35" s="26" t="s">
        <v>1150</v>
      </c>
      <c r="H35" s="28">
        <v>0</v>
      </c>
      <c r="I35" s="28">
        <v>0</v>
      </c>
      <c r="J35" s="18">
        <v>0.3</v>
      </c>
      <c r="K35" s="8">
        <v>91626116.695463002</v>
      </c>
      <c r="L35" s="9">
        <v>84754157.943303287</v>
      </c>
      <c r="M35" s="10">
        <v>0</v>
      </c>
      <c r="N35" s="8">
        <v>50884736.037537299</v>
      </c>
      <c r="O35" s="9">
        <v>-638878.44326465204</v>
      </c>
      <c r="P35" s="30"/>
    </row>
    <row r="36" spans="1:16" ht="13.35" customHeight="1">
      <c r="A36" s="98" t="s">
        <v>41</v>
      </c>
      <c r="B36" s="26" t="s">
        <v>498</v>
      </c>
      <c r="C36" s="26" t="s">
        <v>432</v>
      </c>
      <c r="D36" s="26" t="s">
        <v>499</v>
      </c>
      <c r="E36" s="122" t="s">
        <v>118</v>
      </c>
      <c r="F36" s="123" t="s">
        <v>119</v>
      </c>
      <c r="G36" s="26" t="s">
        <v>1164</v>
      </c>
      <c r="H36" s="28">
        <v>0</v>
      </c>
      <c r="I36" s="28">
        <v>0</v>
      </c>
      <c r="J36" s="18">
        <v>0.4</v>
      </c>
      <c r="K36" s="8">
        <v>1721332.3861573699</v>
      </c>
      <c r="L36" s="9">
        <v>1592232.4571955672</v>
      </c>
      <c r="M36" s="10">
        <v>0.5</v>
      </c>
      <c r="N36" s="8">
        <v>-10755999.5360764</v>
      </c>
      <c r="O36" s="9">
        <v>-185769.789422912</v>
      </c>
      <c r="P36" s="30"/>
    </row>
    <row r="37" spans="1:16" ht="12.75">
      <c r="A37" s="98" t="s">
        <v>42</v>
      </c>
      <c r="B37" s="26" t="s">
        <v>500</v>
      </c>
      <c r="C37" s="26" t="s">
        <v>463</v>
      </c>
      <c r="D37" s="26" t="s">
        <v>501</v>
      </c>
      <c r="E37" s="122" t="s">
        <v>1301</v>
      </c>
      <c r="F37" s="123" t="s">
        <v>109</v>
      </c>
      <c r="G37" s="26" t="s">
        <v>1164</v>
      </c>
      <c r="H37" s="28">
        <v>0</v>
      </c>
      <c r="I37" s="28">
        <v>0</v>
      </c>
      <c r="J37" s="18">
        <v>0.49</v>
      </c>
      <c r="K37" s="8">
        <v>61348169.974602893</v>
      </c>
      <c r="L37" s="9">
        <v>56747057.226507679</v>
      </c>
      <c r="M37" s="10">
        <v>0</v>
      </c>
      <c r="N37" s="8">
        <v>1212134.8063396399</v>
      </c>
      <c r="O37" s="9">
        <v>367993.69138101599</v>
      </c>
      <c r="P37" s="30"/>
    </row>
    <row r="38" spans="1:16" ht="13.35" customHeight="1">
      <c r="A38" s="98" t="s">
        <v>43</v>
      </c>
      <c r="B38" s="26" t="s">
        <v>502</v>
      </c>
      <c r="C38" s="26" t="s">
        <v>463</v>
      </c>
      <c r="D38" s="26" t="s">
        <v>503</v>
      </c>
      <c r="E38" s="122" t="s">
        <v>369</v>
      </c>
      <c r="F38" s="123" t="s">
        <v>14</v>
      </c>
      <c r="G38" s="26" t="s">
        <v>1164</v>
      </c>
      <c r="H38" s="28">
        <v>0</v>
      </c>
      <c r="I38" s="28" t="s">
        <v>426</v>
      </c>
      <c r="J38" s="18">
        <v>0.49</v>
      </c>
      <c r="K38" s="8">
        <v>105815631.66653299</v>
      </c>
      <c r="L38" s="9">
        <v>97879459.291543022</v>
      </c>
      <c r="M38" s="10">
        <v>0</v>
      </c>
      <c r="N38" s="8">
        <v>-8306668.6950502396</v>
      </c>
      <c r="O38" s="9">
        <v>91571.151680938099</v>
      </c>
      <c r="P38" s="30"/>
    </row>
    <row r="39" spans="1:16" ht="13.35" customHeight="1">
      <c r="A39" s="98" t="s">
        <v>44</v>
      </c>
      <c r="B39" s="26" t="s">
        <v>504</v>
      </c>
      <c r="C39" s="26" t="s">
        <v>432</v>
      </c>
      <c r="D39" s="26" t="s">
        <v>505</v>
      </c>
      <c r="E39" s="122" t="s">
        <v>212</v>
      </c>
      <c r="F39" s="123" t="s">
        <v>1301</v>
      </c>
      <c r="G39" s="26" t="s">
        <v>1158</v>
      </c>
      <c r="H39" s="28">
        <v>0</v>
      </c>
      <c r="I39" s="28">
        <v>0</v>
      </c>
      <c r="J39" s="18">
        <v>0.4</v>
      </c>
      <c r="K39" s="8">
        <v>2983157.8431680799</v>
      </c>
      <c r="L39" s="9">
        <v>2759421.0049304739</v>
      </c>
      <c r="M39" s="10">
        <v>0.5</v>
      </c>
      <c r="N39" s="8">
        <v>-9817953.7873530984</v>
      </c>
      <c r="O39" s="9">
        <v>158510.48347047801</v>
      </c>
      <c r="P39" s="30"/>
    </row>
    <row r="40" spans="1:16" ht="12.75">
      <c r="A40" s="98" t="s">
        <v>45</v>
      </c>
      <c r="B40" s="26" t="s">
        <v>506</v>
      </c>
      <c r="C40" s="26" t="s">
        <v>448</v>
      </c>
      <c r="D40" s="26" t="s">
        <v>507</v>
      </c>
      <c r="E40" s="122" t="s">
        <v>133</v>
      </c>
      <c r="F40" s="123" t="s">
        <v>1301</v>
      </c>
      <c r="G40" s="26" t="s">
        <v>1164</v>
      </c>
      <c r="H40" s="28">
        <v>0</v>
      </c>
      <c r="I40" s="28">
        <v>0</v>
      </c>
      <c r="J40" s="18">
        <v>0.3</v>
      </c>
      <c r="K40" s="8">
        <v>39913141.830566101</v>
      </c>
      <c r="L40" s="9">
        <v>36919656.193273649</v>
      </c>
      <c r="M40" s="10">
        <v>0</v>
      </c>
      <c r="N40" s="8">
        <v>10853701.611261001</v>
      </c>
      <c r="O40" s="9">
        <v>109759.56577094299</v>
      </c>
      <c r="P40" s="30"/>
    </row>
    <row r="41" spans="1:16" ht="13.35" customHeight="1">
      <c r="A41" s="98" t="s">
        <v>46</v>
      </c>
      <c r="B41" s="26" t="s">
        <v>508</v>
      </c>
      <c r="C41" s="26" t="s">
        <v>432</v>
      </c>
      <c r="D41" s="26" t="s">
        <v>509</v>
      </c>
      <c r="E41" s="122" t="s">
        <v>362</v>
      </c>
      <c r="F41" s="123" t="s">
        <v>152</v>
      </c>
      <c r="G41" s="26" t="s">
        <v>1310</v>
      </c>
      <c r="H41" s="28">
        <v>0</v>
      </c>
      <c r="I41" s="28">
        <v>0</v>
      </c>
      <c r="J41" s="18">
        <v>0.4</v>
      </c>
      <c r="K41" s="8">
        <v>1811519.4225022299</v>
      </c>
      <c r="L41" s="9">
        <v>1675655.4658145627</v>
      </c>
      <c r="M41" s="10">
        <v>0.5</v>
      </c>
      <c r="N41" s="8">
        <v>-9276157.6008730009</v>
      </c>
      <c r="O41" s="9">
        <v>-119895.972623496</v>
      </c>
      <c r="P41" s="30"/>
    </row>
    <row r="42" spans="1:16" ht="13.35" customHeight="1">
      <c r="A42" s="98" t="s">
        <v>47</v>
      </c>
      <c r="B42" s="26" t="s">
        <v>510</v>
      </c>
      <c r="C42" s="26" t="s">
        <v>432</v>
      </c>
      <c r="D42" s="26" t="s">
        <v>511</v>
      </c>
      <c r="E42" s="122" t="s">
        <v>154</v>
      </c>
      <c r="F42" s="123" t="s">
        <v>1301</v>
      </c>
      <c r="G42" s="26" t="s">
        <v>1164</v>
      </c>
      <c r="H42" s="28">
        <v>0</v>
      </c>
      <c r="I42" s="28">
        <v>0</v>
      </c>
      <c r="J42" s="18">
        <v>0.4</v>
      </c>
      <c r="K42" s="8">
        <v>2442218.0380116496</v>
      </c>
      <c r="L42" s="9">
        <v>2259051.6851607761</v>
      </c>
      <c r="M42" s="10">
        <v>0.5</v>
      </c>
      <c r="N42" s="8">
        <v>-15766130.7007141</v>
      </c>
      <c r="O42" s="9">
        <v>116008.039394266</v>
      </c>
      <c r="P42" s="30"/>
    </row>
    <row r="43" spans="1:16" ht="13.35" customHeight="1">
      <c r="A43" s="98" t="s">
        <v>48</v>
      </c>
      <c r="B43" s="26" t="s">
        <v>512</v>
      </c>
      <c r="C43" s="26" t="s">
        <v>432</v>
      </c>
      <c r="D43" s="26" t="s">
        <v>513</v>
      </c>
      <c r="E43" s="122" t="s">
        <v>230</v>
      </c>
      <c r="F43" s="123" t="s">
        <v>231</v>
      </c>
      <c r="G43" s="26" t="s">
        <v>1160</v>
      </c>
      <c r="H43" s="28">
        <v>0</v>
      </c>
      <c r="I43" s="28">
        <v>0</v>
      </c>
      <c r="J43" s="18">
        <v>0.4</v>
      </c>
      <c r="K43" s="8">
        <v>3005905.8275913298</v>
      </c>
      <c r="L43" s="9">
        <v>2780462.8905219804</v>
      </c>
      <c r="M43" s="10">
        <v>0.5</v>
      </c>
      <c r="N43" s="8">
        <v>-7877224.4948051004</v>
      </c>
      <c r="O43" s="9">
        <v>-69495.7985248443</v>
      </c>
      <c r="P43" s="30"/>
    </row>
    <row r="44" spans="1:16" ht="13.35" customHeight="1">
      <c r="A44" s="98" t="s">
        <v>49</v>
      </c>
      <c r="B44" s="26" t="s">
        <v>514</v>
      </c>
      <c r="C44" s="26" t="s">
        <v>463</v>
      </c>
      <c r="D44" s="26" t="s">
        <v>515</v>
      </c>
      <c r="E44" s="122" t="s">
        <v>1301</v>
      </c>
      <c r="F44" s="123" t="s">
        <v>50</v>
      </c>
      <c r="G44" s="26" t="s">
        <v>1164</v>
      </c>
      <c r="H44" s="28">
        <v>0</v>
      </c>
      <c r="I44" s="28">
        <v>0</v>
      </c>
      <c r="J44" s="18">
        <v>0.49</v>
      </c>
      <c r="K44" s="8">
        <v>56472374.856659994</v>
      </c>
      <c r="L44" s="9">
        <v>52236946.742410496</v>
      </c>
      <c r="M44" s="10">
        <v>0.43853810643966701</v>
      </c>
      <c r="N44" s="8">
        <v>-43832565.421736196</v>
      </c>
      <c r="O44" s="9">
        <v>-276017.226232021</v>
      </c>
      <c r="P44" s="30"/>
    </row>
    <row r="45" spans="1:16" ht="13.35" customHeight="1">
      <c r="A45" s="98" t="s">
        <v>51</v>
      </c>
      <c r="B45" s="26" t="s">
        <v>518</v>
      </c>
      <c r="C45" s="26" t="s">
        <v>432</v>
      </c>
      <c r="D45" s="26" t="s">
        <v>519</v>
      </c>
      <c r="E45" s="122" t="s">
        <v>177</v>
      </c>
      <c r="F45" s="123" t="s">
        <v>178</v>
      </c>
      <c r="G45" s="26" t="s">
        <v>1154</v>
      </c>
      <c r="H45" s="28">
        <v>0</v>
      </c>
      <c r="I45" s="28">
        <v>0</v>
      </c>
      <c r="J45" s="18">
        <v>0.4</v>
      </c>
      <c r="K45" s="8">
        <v>4424081.38914546</v>
      </c>
      <c r="L45" s="9">
        <v>4092275.2849595505</v>
      </c>
      <c r="M45" s="10">
        <v>0.5</v>
      </c>
      <c r="N45" s="8">
        <v>-6644695.5172546906</v>
      </c>
      <c r="O45" s="9">
        <v>23444.431262025701</v>
      </c>
      <c r="P45" s="30"/>
    </row>
    <row r="46" spans="1:16" ht="13.35" customHeight="1">
      <c r="A46" s="98" t="s">
        <v>52</v>
      </c>
      <c r="B46" s="26" t="s">
        <v>520</v>
      </c>
      <c r="C46" s="26" t="s">
        <v>453</v>
      </c>
      <c r="D46" s="26" t="s">
        <v>1133</v>
      </c>
      <c r="E46" s="122" t="s">
        <v>1301</v>
      </c>
      <c r="F46" s="123" t="s">
        <v>368</v>
      </c>
      <c r="G46" s="26" t="s">
        <v>1164</v>
      </c>
      <c r="H46" s="28">
        <v>0</v>
      </c>
      <c r="I46" s="28" t="s">
        <v>426</v>
      </c>
      <c r="J46" s="18">
        <v>0.49</v>
      </c>
      <c r="K46" s="8">
        <v>37356470.343538597</v>
      </c>
      <c r="L46" s="9">
        <v>34554735.067773201</v>
      </c>
      <c r="M46" s="10">
        <v>0</v>
      </c>
      <c r="N46" s="8">
        <v>11930214.3449772</v>
      </c>
      <c r="O46" s="9">
        <v>-238199.877646323</v>
      </c>
      <c r="P46" s="30"/>
    </row>
    <row r="47" spans="1:16" ht="12.75">
      <c r="A47" s="98" t="s">
        <v>53</v>
      </c>
      <c r="B47" s="26" t="s">
        <v>521</v>
      </c>
      <c r="C47" s="26" t="s">
        <v>453</v>
      </c>
      <c r="D47" s="26" t="s">
        <v>522</v>
      </c>
      <c r="E47" s="122" t="s">
        <v>1301</v>
      </c>
      <c r="F47" s="123" t="s">
        <v>351</v>
      </c>
      <c r="G47" s="26" t="s">
        <v>1155</v>
      </c>
      <c r="H47" s="28">
        <v>0</v>
      </c>
      <c r="I47" s="28">
        <v>0</v>
      </c>
      <c r="J47" s="18">
        <v>0.49</v>
      </c>
      <c r="K47" s="8">
        <v>43808803.3000848</v>
      </c>
      <c r="L47" s="9">
        <v>40523143.052578442</v>
      </c>
      <c r="M47" s="10">
        <v>0</v>
      </c>
      <c r="N47" s="8">
        <v>13957133.798847601</v>
      </c>
      <c r="O47" s="9">
        <v>-9568.4671228219995</v>
      </c>
      <c r="P47" s="30"/>
    </row>
    <row r="48" spans="1:16" ht="13.35" customHeight="1">
      <c r="A48" s="98" t="s">
        <v>54</v>
      </c>
      <c r="B48" s="26" t="s">
        <v>523</v>
      </c>
      <c r="C48" s="26" t="s">
        <v>432</v>
      </c>
      <c r="D48" s="26" t="s">
        <v>524</v>
      </c>
      <c r="E48" s="122" t="s">
        <v>55</v>
      </c>
      <c r="F48" s="123" t="s">
        <v>56</v>
      </c>
      <c r="G48" s="26" t="s">
        <v>1164</v>
      </c>
      <c r="H48" s="28">
        <v>0</v>
      </c>
      <c r="I48" s="28">
        <v>0</v>
      </c>
      <c r="J48" s="18">
        <v>0.4</v>
      </c>
      <c r="K48" s="8">
        <v>4431639.1504731299</v>
      </c>
      <c r="L48" s="9">
        <v>4099266.2141876454</v>
      </c>
      <c r="M48" s="10">
        <v>0.5</v>
      </c>
      <c r="N48" s="8">
        <v>-40145158.484363496</v>
      </c>
      <c r="O48" s="9">
        <v>-193395.87581047398</v>
      </c>
      <c r="P48" s="30"/>
    </row>
    <row r="49" spans="1:16" ht="13.35" customHeight="1">
      <c r="A49" s="98" t="s">
        <v>57</v>
      </c>
      <c r="B49" s="26" t="s">
        <v>530</v>
      </c>
      <c r="C49" s="26" t="s">
        <v>531</v>
      </c>
      <c r="D49" s="26" t="s">
        <v>532</v>
      </c>
      <c r="E49" s="122" t="s">
        <v>133</v>
      </c>
      <c r="F49" s="123" t="s">
        <v>1301</v>
      </c>
      <c r="G49" s="26" t="s">
        <v>1164</v>
      </c>
      <c r="H49" s="28">
        <v>0</v>
      </c>
      <c r="I49" s="28">
        <v>0</v>
      </c>
      <c r="J49" s="18">
        <v>0.3</v>
      </c>
      <c r="K49" s="8">
        <v>94910205.286811799</v>
      </c>
      <c r="L49" s="9">
        <v>87791939.890300915</v>
      </c>
      <c r="M49" s="10">
        <v>0.49078530055264902</v>
      </c>
      <c r="N49" s="8">
        <v>-88427794.527588993</v>
      </c>
      <c r="O49" s="9">
        <v>-3047439.1562681096</v>
      </c>
      <c r="P49" s="30"/>
    </row>
    <row r="50" spans="1:16" ht="13.35" customHeight="1">
      <c r="A50" s="98" t="s">
        <v>58</v>
      </c>
      <c r="B50" s="26" t="s">
        <v>533</v>
      </c>
      <c r="C50" s="26" t="s">
        <v>432</v>
      </c>
      <c r="D50" s="26" t="s">
        <v>534</v>
      </c>
      <c r="E50" s="122" t="s">
        <v>295</v>
      </c>
      <c r="F50" s="123" t="s">
        <v>296</v>
      </c>
      <c r="G50" s="26" t="s">
        <v>1308</v>
      </c>
      <c r="H50" s="28">
        <v>0</v>
      </c>
      <c r="I50" s="28">
        <v>0</v>
      </c>
      <c r="J50" s="18">
        <v>0.4</v>
      </c>
      <c r="K50" s="8">
        <v>3159538.9875058401</v>
      </c>
      <c r="L50" s="9">
        <v>2922573.5634429022</v>
      </c>
      <c r="M50" s="10">
        <v>0.5</v>
      </c>
      <c r="N50" s="8">
        <v>-9847761.0346354805</v>
      </c>
      <c r="O50" s="9">
        <v>-24583.533000809501</v>
      </c>
      <c r="P50" s="30"/>
    </row>
    <row r="51" spans="1:16" ht="13.35" customHeight="1">
      <c r="A51" s="98" t="s">
        <v>59</v>
      </c>
      <c r="B51" s="26" t="s">
        <v>535</v>
      </c>
      <c r="C51" s="26" t="s">
        <v>432</v>
      </c>
      <c r="D51" s="26" t="s">
        <v>536</v>
      </c>
      <c r="E51" s="122" t="s">
        <v>169</v>
      </c>
      <c r="F51" s="123" t="s">
        <v>170</v>
      </c>
      <c r="G51" s="26" t="s">
        <v>1164</v>
      </c>
      <c r="H51" s="28">
        <v>0</v>
      </c>
      <c r="I51" s="28">
        <v>0</v>
      </c>
      <c r="J51" s="18">
        <v>0.4</v>
      </c>
      <c r="K51" s="8">
        <v>4862759.06759491</v>
      </c>
      <c r="L51" s="9">
        <v>4498052.1375252921</v>
      </c>
      <c r="M51" s="10">
        <v>0.5</v>
      </c>
      <c r="N51" s="8">
        <v>-17157281.205418102</v>
      </c>
      <c r="O51" s="9">
        <v>50692.764827182698</v>
      </c>
      <c r="P51" s="30"/>
    </row>
    <row r="52" spans="1:16" ht="13.35" customHeight="1">
      <c r="A52" s="98" t="s">
        <v>61</v>
      </c>
      <c r="B52" s="26" t="s">
        <v>538</v>
      </c>
      <c r="C52" s="26" t="s">
        <v>432</v>
      </c>
      <c r="D52" s="26" t="s">
        <v>539</v>
      </c>
      <c r="E52" s="122" t="s">
        <v>118</v>
      </c>
      <c r="F52" s="123" t="s">
        <v>119</v>
      </c>
      <c r="G52" s="26" t="s">
        <v>1151</v>
      </c>
      <c r="H52" s="28">
        <v>0</v>
      </c>
      <c r="I52" s="28">
        <v>0</v>
      </c>
      <c r="J52" s="18">
        <v>0.4</v>
      </c>
      <c r="K52" s="8">
        <v>2347930.5831757099</v>
      </c>
      <c r="L52" s="9">
        <v>2171835.789437532</v>
      </c>
      <c r="M52" s="10">
        <v>0.5</v>
      </c>
      <c r="N52" s="8">
        <v>-4325317.4500570903</v>
      </c>
      <c r="O52" s="9">
        <v>88614.603557315902</v>
      </c>
      <c r="P52" s="30"/>
    </row>
    <row r="53" spans="1:16" ht="13.35" customHeight="1">
      <c r="A53" s="98" t="s">
        <v>62</v>
      </c>
      <c r="B53" s="26" t="s">
        <v>540</v>
      </c>
      <c r="C53" s="26" t="s">
        <v>463</v>
      </c>
      <c r="D53" s="26" t="s">
        <v>541</v>
      </c>
      <c r="E53" s="122" t="s">
        <v>1301</v>
      </c>
      <c r="F53" s="123" t="s">
        <v>25</v>
      </c>
      <c r="G53" s="26" t="s">
        <v>1164</v>
      </c>
      <c r="H53" s="28">
        <v>0</v>
      </c>
      <c r="I53" s="28">
        <v>0</v>
      </c>
      <c r="J53" s="18">
        <v>0.49</v>
      </c>
      <c r="K53" s="8">
        <v>33377064.4197671</v>
      </c>
      <c r="L53" s="9">
        <v>30873784.588284571</v>
      </c>
      <c r="M53" s="10">
        <v>0.31389862795399298</v>
      </c>
      <c r="N53" s="8">
        <v>-15029843.9244259</v>
      </c>
      <c r="O53" s="9">
        <v>-240515.75326085801</v>
      </c>
      <c r="P53" s="30"/>
    </row>
    <row r="54" spans="1:16" ht="13.35" customHeight="1">
      <c r="A54" s="98" t="s">
        <v>63</v>
      </c>
      <c r="B54" s="26" t="s">
        <v>542</v>
      </c>
      <c r="C54" s="26" t="s">
        <v>432</v>
      </c>
      <c r="D54" s="26" t="s">
        <v>543</v>
      </c>
      <c r="E54" s="122" t="s">
        <v>182</v>
      </c>
      <c r="F54" s="123" t="s">
        <v>183</v>
      </c>
      <c r="G54" s="26" t="s">
        <v>1309</v>
      </c>
      <c r="H54" s="28">
        <v>0</v>
      </c>
      <c r="I54" s="28">
        <v>0</v>
      </c>
      <c r="J54" s="18">
        <v>0.4</v>
      </c>
      <c r="K54" s="8">
        <v>4453405.2793027498</v>
      </c>
      <c r="L54" s="9">
        <v>4119399.8833550438</v>
      </c>
      <c r="M54" s="10">
        <v>0.5</v>
      </c>
      <c r="N54" s="8">
        <v>-16046540.785443099</v>
      </c>
      <c r="O54" s="9">
        <v>29428.971381765499</v>
      </c>
      <c r="P54" s="30"/>
    </row>
    <row r="55" spans="1:16" ht="13.35" customHeight="1">
      <c r="A55" s="98" t="s">
        <v>64</v>
      </c>
      <c r="B55" s="26" t="s">
        <v>544</v>
      </c>
      <c r="C55" s="26" t="s">
        <v>432</v>
      </c>
      <c r="D55" s="26" t="s">
        <v>545</v>
      </c>
      <c r="E55" s="122" t="s">
        <v>118</v>
      </c>
      <c r="F55" s="123" t="s">
        <v>119</v>
      </c>
      <c r="G55" s="26" t="s">
        <v>1151</v>
      </c>
      <c r="H55" s="28">
        <v>0</v>
      </c>
      <c r="I55" s="28">
        <v>0</v>
      </c>
      <c r="J55" s="18">
        <v>0.4</v>
      </c>
      <c r="K55" s="8">
        <v>3535674.6054465198</v>
      </c>
      <c r="L55" s="9">
        <v>3270499.0100380308</v>
      </c>
      <c r="M55" s="10">
        <v>0.5</v>
      </c>
      <c r="N55" s="8">
        <v>-29542621.432415199</v>
      </c>
      <c r="O55" s="9">
        <v>257303.440530894</v>
      </c>
      <c r="P55" s="30"/>
    </row>
    <row r="56" spans="1:16" ht="13.35" customHeight="1">
      <c r="A56" s="98" t="s">
        <v>65</v>
      </c>
      <c r="B56" s="26" t="s">
        <v>546</v>
      </c>
      <c r="C56" s="26" t="s">
        <v>432</v>
      </c>
      <c r="D56" s="26" t="s">
        <v>547</v>
      </c>
      <c r="E56" s="122" t="s">
        <v>129</v>
      </c>
      <c r="F56" s="123" t="s">
        <v>1301</v>
      </c>
      <c r="G56" s="26" t="s">
        <v>1152</v>
      </c>
      <c r="H56" s="28">
        <v>0</v>
      </c>
      <c r="I56" s="28">
        <v>0</v>
      </c>
      <c r="J56" s="18">
        <v>0.4</v>
      </c>
      <c r="K56" s="8">
        <v>2947775.9830878</v>
      </c>
      <c r="L56" s="9">
        <v>2726692.784356215</v>
      </c>
      <c r="M56" s="10">
        <v>0.5</v>
      </c>
      <c r="N56" s="8">
        <v>-20991879.724405799</v>
      </c>
      <c r="O56" s="9">
        <v>95542.468688552894</v>
      </c>
      <c r="P56" s="30"/>
    </row>
    <row r="57" spans="1:16" ht="13.35" customHeight="1">
      <c r="A57" s="98" t="s">
        <v>66</v>
      </c>
      <c r="B57" s="26" t="s">
        <v>548</v>
      </c>
      <c r="C57" s="26" t="s">
        <v>432</v>
      </c>
      <c r="D57" s="26" t="s">
        <v>549</v>
      </c>
      <c r="E57" s="122" t="s">
        <v>236</v>
      </c>
      <c r="F57" s="123" t="s">
        <v>1301</v>
      </c>
      <c r="G57" s="26" t="s">
        <v>1159</v>
      </c>
      <c r="H57" s="28">
        <v>0</v>
      </c>
      <c r="I57" s="28">
        <v>0</v>
      </c>
      <c r="J57" s="18">
        <v>0.4</v>
      </c>
      <c r="K57" s="8">
        <v>3961749.0204884298</v>
      </c>
      <c r="L57" s="9">
        <v>3664617.8439517976</v>
      </c>
      <c r="M57" s="10">
        <v>0.5</v>
      </c>
      <c r="N57" s="8">
        <v>-33009797.696199398</v>
      </c>
      <c r="O57" s="9">
        <v>174351.82066019901</v>
      </c>
      <c r="P57" s="30"/>
    </row>
    <row r="58" spans="1:16" ht="13.35" customHeight="1">
      <c r="A58" s="98" t="s">
        <v>67</v>
      </c>
      <c r="B58" s="26" t="s">
        <v>550</v>
      </c>
      <c r="C58" s="26" t="s">
        <v>463</v>
      </c>
      <c r="D58" s="26" t="s">
        <v>551</v>
      </c>
      <c r="E58" s="122" t="s">
        <v>1301</v>
      </c>
      <c r="F58" s="123" t="s">
        <v>68</v>
      </c>
      <c r="G58" s="26" t="s">
        <v>1164</v>
      </c>
      <c r="H58" s="28">
        <v>0</v>
      </c>
      <c r="I58" s="28">
        <v>0</v>
      </c>
      <c r="J58" s="18">
        <v>0.49</v>
      </c>
      <c r="K58" s="8">
        <v>44128196.474337302</v>
      </c>
      <c r="L58" s="9">
        <v>40818581.738762006</v>
      </c>
      <c r="M58" s="10">
        <v>0.385143809734525</v>
      </c>
      <c r="N58" s="8">
        <v>-27431907.326096699</v>
      </c>
      <c r="O58" s="9">
        <v>-209843.66530451801</v>
      </c>
      <c r="P58" s="30"/>
    </row>
    <row r="59" spans="1:16" ht="12.75">
      <c r="A59" s="98" t="s">
        <v>69</v>
      </c>
      <c r="B59" s="26" t="s">
        <v>554</v>
      </c>
      <c r="C59" s="26" t="s">
        <v>463</v>
      </c>
      <c r="D59" s="26" t="s">
        <v>555</v>
      </c>
      <c r="E59" s="122" t="s">
        <v>1301</v>
      </c>
      <c r="F59" s="123" t="s">
        <v>68</v>
      </c>
      <c r="G59" s="26" t="s">
        <v>1164</v>
      </c>
      <c r="H59" s="28">
        <v>0</v>
      </c>
      <c r="I59" s="28">
        <v>0</v>
      </c>
      <c r="J59" s="18">
        <v>0.49</v>
      </c>
      <c r="K59" s="8">
        <v>54934345.698826</v>
      </c>
      <c r="L59" s="9">
        <v>50814269.771414049</v>
      </c>
      <c r="M59" s="10">
        <v>0.25364373334097001</v>
      </c>
      <c r="N59" s="8">
        <v>-19219538.894534901</v>
      </c>
      <c r="O59" s="9">
        <v>550502.19699852599</v>
      </c>
      <c r="P59" s="30"/>
    </row>
    <row r="60" spans="1:16" ht="13.35" customHeight="1">
      <c r="A60" s="98" t="s">
        <v>70</v>
      </c>
      <c r="B60" s="26" t="s">
        <v>556</v>
      </c>
      <c r="C60" s="26" t="s">
        <v>432</v>
      </c>
      <c r="D60" s="26" t="s">
        <v>557</v>
      </c>
      <c r="E60" s="122" t="s">
        <v>87</v>
      </c>
      <c r="F60" s="123" t="s">
        <v>89</v>
      </c>
      <c r="G60" s="26" t="s">
        <v>1147</v>
      </c>
      <c r="H60" s="28">
        <v>0</v>
      </c>
      <c r="I60" s="28">
        <v>0</v>
      </c>
      <c r="J60" s="18">
        <v>0.4</v>
      </c>
      <c r="K60" s="8">
        <v>3499764.5261807898</v>
      </c>
      <c r="L60" s="9">
        <v>3237282.1867172308</v>
      </c>
      <c r="M60" s="10">
        <v>0.5</v>
      </c>
      <c r="N60" s="8">
        <v>-11829710.6900477</v>
      </c>
      <c r="O60" s="9">
        <v>186482.797384212</v>
      </c>
      <c r="P60" s="30"/>
    </row>
    <row r="61" spans="1:16" ht="13.35" customHeight="1">
      <c r="A61" s="98" t="s">
        <v>71</v>
      </c>
      <c r="B61" s="26" t="s">
        <v>558</v>
      </c>
      <c r="C61" s="26" t="s">
        <v>432</v>
      </c>
      <c r="D61" s="26" t="s">
        <v>559</v>
      </c>
      <c r="E61" s="122" t="s">
        <v>350</v>
      </c>
      <c r="F61" s="123" t="s">
        <v>1301</v>
      </c>
      <c r="G61" s="26" t="s">
        <v>1164</v>
      </c>
      <c r="H61" s="28">
        <v>0</v>
      </c>
      <c r="I61" s="28">
        <v>0</v>
      </c>
      <c r="J61" s="18">
        <v>0.4</v>
      </c>
      <c r="K61" s="8">
        <v>2336174.6990794702</v>
      </c>
      <c r="L61" s="9">
        <v>2160961.5966485101</v>
      </c>
      <c r="M61" s="10">
        <v>0.5</v>
      </c>
      <c r="N61" s="8">
        <v>-18042680.386078</v>
      </c>
      <c r="O61" s="9">
        <v>-58571.889345540003</v>
      </c>
      <c r="P61" s="30"/>
    </row>
    <row r="62" spans="1:16" ht="13.35" customHeight="1">
      <c r="A62" s="98" t="s">
        <v>72</v>
      </c>
      <c r="B62" s="26" t="s">
        <v>560</v>
      </c>
      <c r="C62" s="26" t="s">
        <v>432</v>
      </c>
      <c r="D62" s="26" t="s">
        <v>561</v>
      </c>
      <c r="E62" s="122" t="s">
        <v>177</v>
      </c>
      <c r="F62" s="123" t="s">
        <v>178</v>
      </c>
      <c r="G62" s="26" t="s">
        <v>1154</v>
      </c>
      <c r="H62" s="28">
        <v>0</v>
      </c>
      <c r="I62" s="28">
        <v>0</v>
      </c>
      <c r="J62" s="18">
        <v>0.4</v>
      </c>
      <c r="K62" s="8">
        <v>3051109.8660623198</v>
      </c>
      <c r="L62" s="9">
        <v>2822276.6261076462</v>
      </c>
      <c r="M62" s="10">
        <v>0.5</v>
      </c>
      <c r="N62" s="8">
        <v>-7526178.6969290199</v>
      </c>
      <c r="O62" s="9">
        <v>-34412.502373638403</v>
      </c>
      <c r="P62" s="30"/>
    </row>
    <row r="63" spans="1:16" ht="13.35" customHeight="1">
      <c r="A63" s="98" t="s">
        <v>73</v>
      </c>
      <c r="B63" s="26" t="s">
        <v>562</v>
      </c>
      <c r="C63" s="26" t="s">
        <v>531</v>
      </c>
      <c r="D63" s="26" t="s">
        <v>563</v>
      </c>
      <c r="E63" s="122" t="s">
        <v>133</v>
      </c>
      <c r="F63" s="123" t="s">
        <v>1301</v>
      </c>
      <c r="G63" s="26" t="s">
        <v>1150</v>
      </c>
      <c r="H63" s="28">
        <v>0</v>
      </c>
      <c r="I63" s="28">
        <v>0</v>
      </c>
      <c r="J63" s="18">
        <v>0.3</v>
      </c>
      <c r="K63" s="8">
        <v>17297794.407734498</v>
      </c>
      <c r="L63" s="9">
        <v>16000459.827154411</v>
      </c>
      <c r="M63" s="10">
        <v>0.5</v>
      </c>
      <c r="N63" s="8">
        <v>-272438384.48527098</v>
      </c>
      <c r="O63" s="9">
        <v>2753737.9267696501</v>
      </c>
      <c r="P63" s="30"/>
    </row>
    <row r="64" spans="1:16" ht="13.35" customHeight="1">
      <c r="A64" s="98" t="s">
        <v>75</v>
      </c>
      <c r="B64" s="26" t="s">
        <v>566</v>
      </c>
      <c r="C64" s="26" t="s">
        <v>432</v>
      </c>
      <c r="D64" s="26" t="s">
        <v>567</v>
      </c>
      <c r="E64" s="122" t="s">
        <v>118</v>
      </c>
      <c r="F64" s="123" t="s">
        <v>119</v>
      </c>
      <c r="G64" s="26" t="s">
        <v>1151</v>
      </c>
      <c r="H64" s="28">
        <v>0</v>
      </c>
      <c r="I64" s="28">
        <v>0</v>
      </c>
      <c r="J64" s="18">
        <v>0.4</v>
      </c>
      <c r="K64" s="8">
        <v>4488831.3491538903</v>
      </c>
      <c r="L64" s="9">
        <v>4152168.9979673489</v>
      </c>
      <c r="M64" s="10">
        <v>0.5</v>
      </c>
      <c r="N64" s="8">
        <v>-20369163.993177801</v>
      </c>
      <c r="O64" s="9">
        <v>21287.2942336304</v>
      </c>
      <c r="P64" s="30"/>
    </row>
    <row r="65" spans="1:16" ht="13.35" customHeight="1">
      <c r="A65" s="98" t="s">
        <v>77</v>
      </c>
      <c r="B65" s="26" t="s">
        <v>569</v>
      </c>
      <c r="C65" s="26" t="s">
        <v>570</v>
      </c>
      <c r="D65" s="26" t="s">
        <v>1134</v>
      </c>
      <c r="E65" s="122" t="s">
        <v>1301</v>
      </c>
      <c r="F65" s="123" t="s">
        <v>1301</v>
      </c>
      <c r="G65" s="26" t="s">
        <v>1164</v>
      </c>
      <c r="H65" s="28">
        <v>0</v>
      </c>
      <c r="I65" s="28" t="s">
        <v>426</v>
      </c>
      <c r="J65" s="18">
        <v>0.5</v>
      </c>
      <c r="K65" s="8">
        <v>116332139.83204201</v>
      </c>
      <c r="L65" s="9">
        <v>107607229.34463887</v>
      </c>
      <c r="M65" s="10">
        <v>0</v>
      </c>
      <c r="N65" s="8">
        <v>29212204.9447813</v>
      </c>
      <c r="O65" s="9">
        <v>-483116.54863292095</v>
      </c>
      <c r="P65" s="30"/>
    </row>
    <row r="66" spans="1:16" ht="12.75">
      <c r="A66" s="98" t="s">
        <v>78</v>
      </c>
      <c r="B66" s="26" t="s">
        <v>571</v>
      </c>
      <c r="C66" s="26" t="s">
        <v>432</v>
      </c>
      <c r="D66" s="26" t="s">
        <v>572</v>
      </c>
      <c r="E66" s="122" t="s">
        <v>129</v>
      </c>
      <c r="F66" s="123" t="s">
        <v>1301</v>
      </c>
      <c r="G66" s="26" t="s">
        <v>1152</v>
      </c>
      <c r="H66" s="28">
        <v>0</v>
      </c>
      <c r="I66" s="28">
        <v>0</v>
      </c>
      <c r="J66" s="18">
        <v>0.4</v>
      </c>
      <c r="K66" s="8">
        <v>1948606.2596234099</v>
      </c>
      <c r="L66" s="9">
        <v>1802460.7901516543</v>
      </c>
      <c r="M66" s="10">
        <v>0.5</v>
      </c>
      <c r="N66" s="8">
        <v>-12963491.659622299</v>
      </c>
      <c r="O66" s="9">
        <v>55324.983671338799</v>
      </c>
      <c r="P66" s="30"/>
    </row>
    <row r="67" spans="1:16" ht="13.35" customHeight="1">
      <c r="A67" s="98" t="s">
        <v>79</v>
      </c>
      <c r="B67" s="26" t="s">
        <v>573</v>
      </c>
      <c r="C67" s="26" t="s">
        <v>453</v>
      </c>
      <c r="D67" s="26" t="s">
        <v>574</v>
      </c>
      <c r="E67" s="122" t="s">
        <v>1301</v>
      </c>
      <c r="F67" s="123" t="s">
        <v>346</v>
      </c>
      <c r="G67" s="26" t="s">
        <v>1311</v>
      </c>
      <c r="H67" s="28">
        <v>0</v>
      </c>
      <c r="I67" s="28" t="s">
        <v>426</v>
      </c>
      <c r="J67" s="18">
        <v>0.49</v>
      </c>
      <c r="K67" s="8">
        <v>83889128.676355496</v>
      </c>
      <c r="L67" s="9">
        <v>77597444.025628835</v>
      </c>
      <c r="M67" s="10">
        <v>0</v>
      </c>
      <c r="N67" s="8">
        <v>22146910.565289799</v>
      </c>
      <c r="O67" s="9">
        <v>-482737.68325492798</v>
      </c>
      <c r="P67" s="30"/>
    </row>
    <row r="68" spans="1:16" ht="12.75">
      <c r="A68" s="98" t="s">
        <v>81</v>
      </c>
      <c r="B68" s="26" t="s">
        <v>576</v>
      </c>
      <c r="C68" s="26" t="s">
        <v>432</v>
      </c>
      <c r="D68" s="26" t="s">
        <v>577</v>
      </c>
      <c r="E68" s="122" t="s">
        <v>350</v>
      </c>
      <c r="F68" s="123" t="s">
        <v>1301</v>
      </c>
      <c r="G68" s="26" t="s">
        <v>1164</v>
      </c>
      <c r="H68" s="28">
        <v>0</v>
      </c>
      <c r="I68" s="28">
        <v>0</v>
      </c>
      <c r="J68" s="18">
        <v>0.4</v>
      </c>
      <c r="K68" s="8">
        <v>3779252.17285416</v>
      </c>
      <c r="L68" s="9">
        <v>3495808.2598900981</v>
      </c>
      <c r="M68" s="10">
        <v>0.5</v>
      </c>
      <c r="N68" s="8">
        <v>-48005842.129098296</v>
      </c>
      <c r="O68" s="9">
        <v>1027587.5263574701</v>
      </c>
      <c r="P68" s="30"/>
    </row>
    <row r="69" spans="1:16" ht="13.35" customHeight="1">
      <c r="A69" s="98" t="s">
        <v>82</v>
      </c>
      <c r="B69" s="26" t="s">
        <v>578</v>
      </c>
      <c r="C69" s="26" t="s">
        <v>448</v>
      </c>
      <c r="D69" s="26" t="s">
        <v>579</v>
      </c>
      <c r="E69" s="122" t="s">
        <v>133</v>
      </c>
      <c r="F69" s="123" t="s">
        <v>1301</v>
      </c>
      <c r="G69" s="26" t="s">
        <v>1164</v>
      </c>
      <c r="H69" s="28">
        <v>0</v>
      </c>
      <c r="I69" s="28">
        <v>0</v>
      </c>
      <c r="J69" s="18">
        <v>0.3</v>
      </c>
      <c r="K69" s="8">
        <v>76815119.790887594</v>
      </c>
      <c r="L69" s="9">
        <v>71053985.806571022</v>
      </c>
      <c r="M69" s="10">
        <v>0</v>
      </c>
      <c r="N69" s="8">
        <v>35920663.094063498</v>
      </c>
      <c r="O69" s="9">
        <v>249640.12108556199</v>
      </c>
      <c r="P69" s="30"/>
    </row>
    <row r="70" spans="1:16" ht="13.35" customHeight="1">
      <c r="A70" s="98" t="s">
        <v>371</v>
      </c>
      <c r="B70" s="26" t="s">
        <v>1297</v>
      </c>
      <c r="C70" s="26" t="s">
        <v>1135</v>
      </c>
      <c r="D70" s="26" t="s">
        <v>1292</v>
      </c>
      <c r="E70" s="122" t="s">
        <v>1301</v>
      </c>
      <c r="F70" s="123" t="s">
        <v>375</v>
      </c>
      <c r="G70" s="26" t="s">
        <v>1164</v>
      </c>
      <c r="H70" s="28">
        <v>0</v>
      </c>
      <c r="I70" s="28">
        <v>0</v>
      </c>
      <c r="J70" s="18">
        <v>0.49</v>
      </c>
      <c r="K70" s="8">
        <v>62937928.837911896</v>
      </c>
      <c r="L70" s="9">
        <v>58217584.175068505</v>
      </c>
      <c r="M70" s="10">
        <v>0</v>
      </c>
      <c r="N70" s="8">
        <v>12207733.304242501</v>
      </c>
      <c r="O70" s="9">
        <v>-731027.85412480193</v>
      </c>
      <c r="P70" s="30"/>
    </row>
    <row r="71" spans="1:16" ht="13.35" customHeight="1">
      <c r="A71" s="98" t="s">
        <v>83</v>
      </c>
      <c r="B71" s="26" t="s">
        <v>581</v>
      </c>
      <c r="C71" s="26" t="s">
        <v>432</v>
      </c>
      <c r="D71" s="26" t="s">
        <v>582</v>
      </c>
      <c r="E71" s="122" t="s">
        <v>154</v>
      </c>
      <c r="F71" s="123" t="s">
        <v>1301</v>
      </c>
      <c r="G71" s="26" t="s">
        <v>1164</v>
      </c>
      <c r="H71" s="28">
        <v>0</v>
      </c>
      <c r="I71" s="28">
        <v>0</v>
      </c>
      <c r="J71" s="18">
        <v>0.4</v>
      </c>
      <c r="K71" s="8">
        <v>3130042.71356853</v>
      </c>
      <c r="L71" s="9">
        <v>2895289.5100508905</v>
      </c>
      <c r="M71" s="10">
        <v>0.5</v>
      </c>
      <c r="N71" s="8">
        <v>-29248280.035462402</v>
      </c>
      <c r="O71" s="9">
        <v>-85677.827959862901</v>
      </c>
      <c r="P71" s="30"/>
    </row>
    <row r="72" spans="1:16" ht="12.75">
      <c r="A72" s="98" t="s">
        <v>84</v>
      </c>
      <c r="B72" s="26" t="s">
        <v>583</v>
      </c>
      <c r="C72" s="26" t="s">
        <v>463</v>
      </c>
      <c r="D72" s="26" t="s">
        <v>584</v>
      </c>
      <c r="E72" s="122" t="s">
        <v>1301</v>
      </c>
      <c r="F72" s="123" t="s">
        <v>98</v>
      </c>
      <c r="G72" s="26" t="s">
        <v>1164</v>
      </c>
      <c r="H72" s="28">
        <v>0</v>
      </c>
      <c r="I72" s="28">
        <v>0</v>
      </c>
      <c r="J72" s="18">
        <v>0.49</v>
      </c>
      <c r="K72" s="8">
        <v>23764061.174626801</v>
      </c>
      <c r="L72" s="9">
        <v>21981756.586529791</v>
      </c>
      <c r="M72" s="10">
        <v>0</v>
      </c>
      <c r="N72" s="8">
        <v>8155594.6333172303</v>
      </c>
      <c r="O72" s="9">
        <v>-54350.476841474199</v>
      </c>
      <c r="P72" s="30"/>
    </row>
    <row r="73" spans="1:16" ht="12.75">
      <c r="A73" s="98" t="s">
        <v>85</v>
      </c>
      <c r="B73" s="26" t="s">
        <v>585</v>
      </c>
      <c r="C73" s="26" t="s">
        <v>432</v>
      </c>
      <c r="D73" s="26" t="s">
        <v>586</v>
      </c>
      <c r="E73" s="122" t="s">
        <v>169</v>
      </c>
      <c r="F73" s="123" t="s">
        <v>170</v>
      </c>
      <c r="G73" s="26" t="s">
        <v>1153</v>
      </c>
      <c r="H73" s="28">
        <v>0</v>
      </c>
      <c r="I73" s="28">
        <v>0</v>
      </c>
      <c r="J73" s="18">
        <v>0.4</v>
      </c>
      <c r="K73" s="8">
        <v>2817542.2264600401</v>
      </c>
      <c r="L73" s="9">
        <v>2606226.5594755374</v>
      </c>
      <c r="M73" s="10">
        <v>0.5</v>
      </c>
      <c r="N73" s="8">
        <v>-27386524.299006701</v>
      </c>
      <c r="O73" s="9">
        <v>-13375.706463758499</v>
      </c>
      <c r="P73" s="30"/>
    </row>
    <row r="74" spans="1:16" ht="13.35" customHeight="1">
      <c r="A74" s="98" t="s">
        <v>86</v>
      </c>
      <c r="B74" s="26" t="s">
        <v>587</v>
      </c>
      <c r="C74" s="26" t="s">
        <v>463</v>
      </c>
      <c r="D74" s="26" t="s">
        <v>588</v>
      </c>
      <c r="E74" s="122" t="s">
        <v>1301</v>
      </c>
      <c r="F74" s="123" t="s">
        <v>89</v>
      </c>
      <c r="G74" s="26" t="s">
        <v>1147</v>
      </c>
      <c r="H74" s="28">
        <v>0</v>
      </c>
      <c r="I74" s="28">
        <v>0</v>
      </c>
      <c r="J74" s="18">
        <v>0.49</v>
      </c>
      <c r="K74" s="8">
        <v>59880493.542489901</v>
      </c>
      <c r="L74" s="9">
        <v>55389456.526803158</v>
      </c>
      <c r="M74" s="10">
        <v>0</v>
      </c>
      <c r="N74" s="8">
        <v>18967748.589529201</v>
      </c>
      <c r="O74" s="9">
        <v>-262453.54044284904</v>
      </c>
      <c r="P74" s="30"/>
    </row>
    <row r="75" spans="1:16" ht="13.35" customHeight="1">
      <c r="A75" s="98" t="s">
        <v>88</v>
      </c>
      <c r="B75" s="26" t="s">
        <v>591</v>
      </c>
      <c r="C75" s="26" t="s">
        <v>432</v>
      </c>
      <c r="D75" s="26" t="s">
        <v>592</v>
      </c>
      <c r="E75" s="122" t="s">
        <v>87</v>
      </c>
      <c r="F75" s="123" t="s">
        <v>89</v>
      </c>
      <c r="G75" s="26" t="s">
        <v>1147</v>
      </c>
      <c r="H75" s="28">
        <v>0</v>
      </c>
      <c r="I75" s="28">
        <v>0</v>
      </c>
      <c r="J75" s="18">
        <v>0.4</v>
      </c>
      <c r="K75" s="8">
        <v>1737790.2685775799</v>
      </c>
      <c r="L75" s="9">
        <v>1607455.9984342614</v>
      </c>
      <c r="M75" s="10">
        <v>0.5</v>
      </c>
      <c r="N75" s="8">
        <v>-6837486.7779151099</v>
      </c>
      <c r="O75" s="9">
        <v>269650.37426637602</v>
      </c>
      <c r="P75" s="30"/>
    </row>
    <row r="76" spans="1:16" ht="13.35" customHeight="1">
      <c r="A76" s="98" t="s">
        <v>92</v>
      </c>
      <c r="B76" s="26" t="s">
        <v>599</v>
      </c>
      <c r="C76" s="26" t="s">
        <v>453</v>
      </c>
      <c r="D76" s="26" t="s">
        <v>600</v>
      </c>
      <c r="E76" s="122" t="s">
        <v>1301</v>
      </c>
      <c r="F76" s="123" t="s">
        <v>287</v>
      </c>
      <c r="G76" s="26" t="s">
        <v>1164</v>
      </c>
      <c r="H76" s="28">
        <v>0</v>
      </c>
      <c r="I76" s="28">
        <v>0</v>
      </c>
      <c r="J76" s="18">
        <v>0.49</v>
      </c>
      <c r="K76" s="8">
        <v>79224407.999577388</v>
      </c>
      <c r="L76" s="9">
        <v>73282577.399609089</v>
      </c>
      <c r="M76" s="10">
        <v>0</v>
      </c>
      <c r="N76" s="8">
        <v>32818946.049494401</v>
      </c>
      <c r="O76" s="9">
        <v>1351690.5622381298</v>
      </c>
      <c r="P76" s="30"/>
    </row>
    <row r="77" spans="1:16" ht="13.35" customHeight="1">
      <c r="A77" s="98" t="s">
        <v>93</v>
      </c>
      <c r="B77" s="26" t="s">
        <v>601</v>
      </c>
      <c r="C77" s="26" t="s">
        <v>463</v>
      </c>
      <c r="D77" s="26" t="s">
        <v>602</v>
      </c>
      <c r="E77" s="122" t="s">
        <v>1301</v>
      </c>
      <c r="F77" s="123" t="s">
        <v>94</v>
      </c>
      <c r="G77" s="26" t="s">
        <v>1164</v>
      </c>
      <c r="H77" s="28">
        <v>0</v>
      </c>
      <c r="I77" s="28">
        <v>0</v>
      </c>
      <c r="J77" s="18">
        <v>0.49</v>
      </c>
      <c r="K77" s="8">
        <v>45969826.8295362</v>
      </c>
      <c r="L77" s="9">
        <v>42522089.817320988</v>
      </c>
      <c r="M77" s="10">
        <v>0.21263342595302201</v>
      </c>
      <c r="N77" s="8">
        <v>-12696302.584589301</v>
      </c>
      <c r="O77" s="9">
        <v>281854.10350832302</v>
      </c>
      <c r="P77" s="30"/>
    </row>
    <row r="78" spans="1:16" ht="12.75">
      <c r="A78" s="98" t="s">
        <v>95</v>
      </c>
      <c r="B78" s="26" t="s">
        <v>605</v>
      </c>
      <c r="C78" s="26" t="s">
        <v>432</v>
      </c>
      <c r="D78" s="26" t="s">
        <v>606</v>
      </c>
      <c r="E78" s="122" t="s">
        <v>169</v>
      </c>
      <c r="F78" s="123" t="s">
        <v>170</v>
      </c>
      <c r="G78" s="26" t="s">
        <v>1164</v>
      </c>
      <c r="H78" s="28">
        <v>0</v>
      </c>
      <c r="I78" s="28">
        <v>0</v>
      </c>
      <c r="J78" s="18">
        <v>0.4</v>
      </c>
      <c r="K78" s="8">
        <v>3843665.0661777598</v>
      </c>
      <c r="L78" s="9">
        <v>3555390.1862144279</v>
      </c>
      <c r="M78" s="10">
        <v>0.5</v>
      </c>
      <c r="N78" s="8">
        <v>-15325134.430170899</v>
      </c>
      <c r="O78" s="9">
        <v>47868.687533414406</v>
      </c>
      <c r="P78" s="30"/>
    </row>
    <row r="79" spans="1:16" ht="13.35" customHeight="1">
      <c r="A79" s="98" t="s">
        <v>96</v>
      </c>
      <c r="B79" s="26" t="s">
        <v>607</v>
      </c>
      <c r="C79" s="26" t="s">
        <v>453</v>
      </c>
      <c r="D79" s="26" t="s">
        <v>608</v>
      </c>
      <c r="E79" s="122" t="s">
        <v>1301</v>
      </c>
      <c r="F79" s="123" t="s">
        <v>346</v>
      </c>
      <c r="G79" s="26" t="s">
        <v>1164</v>
      </c>
      <c r="H79" s="28">
        <v>0</v>
      </c>
      <c r="I79" s="28" t="s">
        <v>426</v>
      </c>
      <c r="J79" s="18">
        <v>0.49</v>
      </c>
      <c r="K79" s="8">
        <v>71454114.173452005</v>
      </c>
      <c r="L79" s="9">
        <v>66095055.610443108</v>
      </c>
      <c r="M79" s="10">
        <v>0</v>
      </c>
      <c r="N79" s="8">
        <v>25415302.116847102</v>
      </c>
      <c r="O79" s="9">
        <v>-550455.07325354801</v>
      </c>
      <c r="P79" s="30"/>
    </row>
    <row r="80" spans="1:16" ht="13.35" customHeight="1">
      <c r="A80" s="98" t="s">
        <v>97</v>
      </c>
      <c r="B80" s="26" t="s">
        <v>609</v>
      </c>
      <c r="C80" s="26" t="s">
        <v>463</v>
      </c>
      <c r="D80" s="26" t="s">
        <v>610</v>
      </c>
      <c r="E80" s="122" t="s">
        <v>1301</v>
      </c>
      <c r="F80" s="123" t="s">
        <v>98</v>
      </c>
      <c r="G80" s="26" t="s">
        <v>1164</v>
      </c>
      <c r="H80" s="28">
        <v>0</v>
      </c>
      <c r="I80" s="28">
        <v>0</v>
      </c>
      <c r="J80" s="18">
        <v>0.49</v>
      </c>
      <c r="K80" s="8">
        <v>132064979.474755</v>
      </c>
      <c r="L80" s="9">
        <v>122160106.01414838</v>
      </c>
      <c r="M80" s="10">
        <v>0</v>
      </c>
      <c r="N80" s="8">
        <v>75955786.424375504</v>
      </c>
      <c r="O80" s="9">
        <v>-192847.30591873301</v>
      </c>
      <c r="P80" s="30"/>
    </row>
    <row r="81" spans="1:16" ht="12.75">
      <c r="A81" s="98" t="s">
        <v>99</v>
      </c>
      <c r="B81" s="26" t="s">
        <v>613</v>
      </c>
      <c r="C81" s="26" t="s">
        <v>448</v>
      </c>
      <c r="D81" s="26" t="s">
        <v>614</v>
      </c>
      <c r="E81" s="122" t="s">
        <v>133</v>
      </c>
      <c r="F81" s="123" t="s">
        <v>1301</v>
      </c>
      <c r="G81" s="26" t="s">
        <v>1164</v>
      </c>
      <c r="H81" s="28">
        <v>0</v>
      </c>
      <c r="I81" s="28">
        <v>0</v>
      </c>
      <c r="J81" s="18">
        <v>0.3</v>
      </c>
      <c r="K81" s="8">
        <v>79990407.166542292</v>
      </c>
      <c r="L81" s="9">
        <v>73991126.629051626</v>
      </c>
      <c r="M81" s="10">
        <v>0</v>
      </c>
      <c r="N81" s="8">
        <v>24685917.8748601</v>
      </c>
      <c r="O81" s="9">
        <v>496701.78281179402</v>
      </c>
      <c r="P81" s="30"/>
    </row>
    <row r="82" spans="1:16" ht="13.35" customHeight="1">
      <c r="A82" s="98" t="s">
        <v>100</v>
      </c>
      <c r="B82" s="26" t="s">
        <v>615</v>
      </c>
      <c r="C82" s="26" t="s">
        <v>432</v>
      </c>
      <c r="D82" s="26" t="s">
        <v>616</v>
      </c>
      <c r="E82" s="122" t="s">
        <v>55</v>
      </c>
      <c r="F82" s="123" t="s">
        <v>56</v>
      </c>
      <c r="G82" s="26" t="s">
        <v>1146</v>
      </c>
      <c r="H82" s="28">
        <v>0</v>
      </c>
      <c r="I82" s="28">
        <v>0</v>
      </c>
      <c r="J82" s="18">
        <v>0.4</v>
      </c>
      <c r="K82" s="8">
        <v>2558387.7284936798</v>
      </c>
      <c r="L82" s="9">
        <v>2366508.6488566538</v>
      </c>
      <c r="M82" s="10">
        <v>0.5</v>
      </c>
      <c r="N82" s="8">
        <v>-6568796.72100743</v>
      </c>
      <c r="O82" s="9">
        <v>159631.069263496</v>
      </c>
      <c r="P82" s="30"/>
    </row>
    <row r="83" spans="1:16" ht="13.35" customHeight="1">
      <c r="A83" s="98" t="s">
        <v>101</v>
      </c>
      <c r="B83" s="26" t="s">
        <v>617</v>
      </c>
      <c r="C83" s="26" t="s">
        <v>432</v>
      </c>
      <c r="D83" s="26" t="s">
        <v>618</v>
      </c>
      <c r="E83" s="122" t="s">
        <v>90</v>
      </c>
      <c r="F83" s="123" t="s">
        <v>91</v>
      </c>
      <c r="G83" s="26" t="s">
        <v>1148</v>
      </c>
      <c r="H83" s="28">
        <v>0</v>
      </c>
      <c r="I83" s="28">
        <v>0</v>
      </c>
      <c r="J83" s="18">
        <v>0.4</v>
      </c>
      <c r="K83" s="8">
        <v>2767132.5269925999</v>
      </c>
      <c r="L83" s="9">
        <v>2559597.5874681552</v>
      </c>
      <c r="M83" s="10">
        <v>0.5</v>
      </c>
      <c r="N83" s="8">
        <v>-11613555.235032002</v>
      </c>
      <c r="O83" s="9">
        <v>93455.879182005898</v>
      </c>
      <c r="P83" s="30"/>
    </row>
    <row r="84" spans="1:16" ht="13.35" customHeight="1">
      <c r="A84" s="98" t="s">
        <v>102</v>
      </c>
      <c r="B84" s="26" t="s">
        <v>619</v>
      </c>
      <c r="C84" s="26" t="s">
        <v>432</v>
      </c>
      <c r="D84" s="26" t="s">
        <v>620</v>
      </c>
      <c r="E84" s="122" t="s">
        <v>140</v>
      </c>
      <c r="F84" s="123" t="s">
        <v>141</v>
      </c>
      <c r="G84" s="26" t="s">
        <v>1164</v>
      </c>
      <c r="H84" s="28">
        <v>0</v>
      </c>
      <c r="I84" s="28">
        <v>0</v>
      </c>
      <c r="J84" s="18">
        <v>0.4</v>
      </c>
      <c r="K84" s="8">
        <v>1966662.2796492099</v>
      </c>
      <c r="L84" s="9">
        <v>1819162.6086755192</v>
      </c>
      <c r="M84" s="10">
        <v>0.5</v>
      </c>
      <c r="N84" s="8">
        <v>-12678990.4767903</v>
      </c>
      <c r="O84" s="9">
        <v>20497.4950027665</v>
      </c>
      <c r="P84" s="30"/>
    </row>
    <row r="85" spans="1:16" ht="12.75">
      <c r="A85" s="98" t="s">
        <v>103</v>
      </c>
      <c r="B85" s="26" t="s">
        <v>621</v>
      </c>
      <c r="C85" s="26" t="s">
        <v>432</v>
      </c>
      <c r="D85" s="26" t="s">
        <v>622</v>
      </c>
      <c r="E85" s="122" t="s">
        <v>154</v>
      </c>
      <c r="F85" s="123" t="s">
        <v>1301</v>
      </c>
      <c r="G85" s="26" t="s">
        <v>1164</v>
      </c>
      <c r="H85" s="28">
        <v>0</v>
      </c>
      <c r="I85" s="28">
        <v>0</v>
      </c>
      <c r="J85" s="18">
        <v>0.4</v>
      </c>
      <c r="K85" s="8">
        <v>2822324.98773083</v>
      </c>
      <c r="L85" s="9">
        <v>2610650.6136510177</v>
      </c>
      <c r="M85" s="10">
        <v>0.5</v>
      </c>
      <c r="N85" s="8">
        <v>-19020304.936549798</v>
      </c>
      <c r="O85" s="9">
        <v>106618.334177583</v>
      </c>
      <c r="P85" s="30"/>
    </row>
    <row r="86" spans="1:16" ht="13.35" customHeight="1">
      <c r="A86" s="98" t="s">
        <v>104</v>
      </c>
      <c r="B86" s="26" t="s">
        <v>623</v>
      </c>
      <c r="C86" s="26" t="s">
        <v>432</v>
      </c>
      <c r="D86" s="26" t="s">
        <v>624</v>
      </c>
      <c r="E86" s="122" t="s">
        <v>188</v>
      </c>
      <c r="F86" s="123" t="s">
        <v>1301</v>
      </c>
      <c r="G86" s="26" t="s">
        <v>1156</v>
      </c>
      <c r="H86" s="28">
        <v>0</v>
      </c>
      <c r="I86" s="28">
        <v>0</v>
      </c>
      <c r="J86" s="18">
        <v>0.4</v>
      </c>
      <c r="K86" s="8">
        <v>6381211.5000932897</v>
      </c>
      <c r="L86" s="9">
        <v>5902620.6375862928</v>
      </c>
      <c r="M86" s="10">
        <v>0.5</v>
      </c>
      <c r="N86" s="8">
        <v>-7826600.1302681295</v>
      </c>
      <c r="O86" s="9">
        <v>9662.9897550144506</v>
      </c>
      <c r="P86" s="30"/>
    </row>
    <row r="87" spans="1:16" ht="12.75">
      <c r="A87" s="98" t="s">
        <v>105</v>
      </c>
      <c r="B87" s="26" t="s">
        <v>625</v>
      </c>
      <c r="C87" s="26" t="s">
        <v>463</v>
      </c>
      <c r="D87" s="26" t="s">
        <v>626</v>
      </c>
      <c r="E87" s="122" t="s">
        <v>1301</v>
      </c>
      <c r="F87" s="123" t="s">
        <v>161</v>
      </c>
      <c r="G87" s="26" t="s">
        <v>1164</v>
      </c>
      <c r="H87" s="28">
        <v>0</v>
      </c>
      <c r="I87" s="28">
        <v>0</v>
      </c>
      <c r="J87" s="18">
        <v>0.49</v>
      </c>
      <c r="K87" s="8">
        <v>55221094.276207194</v>
      </c>
      <c r="L87" s="9">
        <v>51079512.205491655</v>
      </c>
      <c r="M87" s="10">
        <v>0</v>
      </c>
      <c r="N87" s="8">
        <v>13281018.425232701</v>
      </c>
      <c r="O87" s="9">
        <v>-267780.89314650599</v>
      </c>
      <c r="P87" s="30"/>
    </row>
    <row r="88" spans="1:16" ht="13.35" customHeight="1">
      <c r="A88" s="98" t="s">
        <v>106</v>
      </c>
      <c r="B88" s="26" t="s">
        <v>627</v>
      </c>
      <c r="C88" s="26" t="s">
        <v>432</v>
      </c>
      <c r="D88" s="26" t="s">
        <v>628</v>
      </c>
      <c r="E88" s="122" t="s">
        <v>295</v>
      </c>
      <c r="F88" s="123" t="s">
        <v>296</v>
      </c>
      <c r="G88" s="26" t="s">
        <v>1308</v>
      </c>
      <c r="H88" s="28">
        <v>0</v>
      </c>
      <c r="I88" s="28">
        <v>0</v>
      </c>
      <c r="J88" s="18">
        <v>0.4</v>
      </c>
      <c r="K88" s="8">
        <v>3319028.2534633302</v>
      </c>
      <c r="L88" s="9">
        <v>3070101.1344535807</v>
      </c>
      <c r="M88" s="10">
        <v>0.5</v>
      </c>
      <c r="N88" s="8">
        <v>-20624994.801186699</v>
      </c>
      <c r="O88" s="9">
        <v>67277.827523387401</v>
      </c>
      <c r="P88" s="30"/>
    </row>
    <row r="89" spans="1:16" ht="13.35" customHeight="1">
      <c r="A89" s="98" t="s">
        <v>107</v>
      </c>
      <c r="B89" s="26" t="s">
        <v>629</v>
      </c>
      <c r="C89" s="26" t="s">
        <v>432</v>
      </c>
      <c r="D89" s="26" t="s">
        <v>630</v>
      </c>
      <c r="E89" s="122" t="s">
        <v>304</v>
      </c>
      <c r="F89" s="123" t="s">
        <v>1301</v>
      </c>
      <c r="G89" s="26" t="s">
        <v>1161</v>
      </c>
      <c r="H89" s="28">
        <v>0</v>
      </c>
      <c r="I89" s="28">
        <v>0</v>
      </c>
      <c r="J89" s="18">
        <v>0.4</v>
      </c>
      <c r="K89" s="8">
        <v>7184119.8245335799</v>
      </c>
      <c r="L89" s="9">
        <v>6645310.8376935618</v>
      </c>
      <c r="M89" s="10">
        <v>0.5</v>
      </c>
      <c r="N89" s="8">
        <v>-24171211.597899698</v>
      </c>
      <c r="O89" s="9">
        <v>463679.54345450003</v>
      </c>
      <c r="P89" s="30"/>
    </row>
    <row r="90" spans="1:16" ht="13.35" customHeight="1">
      <c r="A90" s="98" t="s">
        <v>110</v>
      </c>
      <c r="B90" s="26" t="s">
        <v>635</v>
      </c>
      <c r="C90" s="26" t="s">
        <v>432</v>
      </c>
      <c r="D90" s="26" t="s">
        <v>636</v>
      </c>
      <c r="E90" s="122" t="s">
        <v>108</v>
      </c>
      <c r="F90" s="123" t="s">
        <v>109</v>
      </c>
      <c r="G90" s="26" t="s">
        <v>1149</v>
      </c>
      <c r="H90" s="28">
        <v>0</v>
      </c>
      <c r="I90" s="28">
        <v>0</v>
      </c>
      <c r="J90" s="18">
        <v>0.4</v>
      </c>
      <c r="K90" s="8">
        <v>3788858.1255661501</v>
      </c>
      <c r="L90" s="9">
        <v>3504693.7661486892</v>
      </c>
      <c r="M90" s="10">
        <v>0.5</v>
      </c>
      <c r="N90" s="8">
        <v>-10514575.8587946</v>
      </c>
      <c r="O90" s="9">
        <v>76226.615122878997</v>
      </c>
      <c r="P90" s="30"/>
    </row>
    <row r="91" spans="1:16" ht="13.35" customHeight="1">
      <c r="A91" s="98" t="s">
        <v>111</v>
      </c>
      <c r="B91" s="26" t="s">
        <v>637</v>
      </c>
      <c r="C91" s="26" t="s">
        <v>432</v>
      </c>
      <c r="D91" s="26" t="s">
        <v>638</v>
      </c>
      <c r="E91" s="122" t="s">
        <v>140</v>
      </c>
      <c r="F91" s="123" t="s">
        <v>141</v>
      </c>
      <c r="G91" s="26" t="s">
        <v>1164</v>
      </c>
      <c r="H91" s="28">
        <v>0</v>
      </c>
      <c r="I91" s="28">
        <v>0</v>
      </c>
      <c r="J91" s="18">
        <v>0.4</v>
      </c>
      <c r="K91" s="8">
        <v>2680295.9069950497</v>
      </c>
      <c r="L91" s="9">
        <v>2479273.7139704209</v>
      </c>
      <c r="M91" s="10">
        <v>0.5</v>
      </c>
      <c r="N91" s="8">
        <v>-22153348.035669398</v>
      </c>
      <c r="O91" s="9">
        <v>246012.94934037601</v>
      </c>
      <c r="P91" s="30"/>
    </row>
    <row r="92" spans="1:16" ht="12.75">
      <c r="A92" s="98" t="s">
        <v>113</v>
      </c>
      <c r="B92" s="26" t="s">
        <v>640</v>
      </c>
      <c r="C92" s="26" t="s">
        <v>432</v>
      </c>
      <c r="D92" s="26" t="s">
        <v>641</v>
      </c>
      <c r="E92" s="122" t="s">
        <v>306</v>
      </c>
      <c r="F92" s="123" t="s">
        <v>1301</v>
      </c>
      <c r="G92" s="26" t="s">
        <v>1164</v>
      </c>
      <c r="H92" s="28">
        <v>0</v>
      </c>
      <c r="I92" s="28">
        <v>0</v>
      </c>
      <c r="J92" s="18">
        <v>0.4</v>
      </c>
      <c r="K92" s="8">
        <v>2415466.8980582999</v>
      </c>
      <c r="L92" s="9">
        <v>2234306.8807039275</v>
      </c>
      <c r="M92" s="10">
        <v>0.5</v>
      </c>
      <c r="N92" s="8">
        <v>-24074096.618121501</v>
      </c>
      <c r="O92" s="9">
        <v>291993.47433891997</v>
      </c>
      <c r="P92" s="30"/>
    </row>
    <row r="93" spans="1:16" ht="12.75">
      <c r="A93" s="98" t="s">
        <v>114</v>
      </c>
      <c r="B93" s="26" t="s">
        <v>642</v>
      </c>
      <c r="C93" s="26" t="s">
        <v>448</v>
      </c>
      <c r="D93" s="26" t="s">
        <v>643</v>
      </c>
      <c r="E93" s="122" t="s">
        <v>133</v>
      </c>
      <c r="F93" s="123" t="s">
        <v>1301</v>
      </c>
      <c r="G93" s="26" t="s">
        <v>1150</v>
      </c>
      <c r="H93" s="28">
        <v>0</v>
      </c>
      <c r="I93" s="28">
        <v>0</v>
      </c>
      <c r="J93" s="18">
        <v>0.3</v>
      </c>
      <c r="K93" s="8">
        <v>76939488.762669891</v>
      </c>
      <c r="L93" s="9">
        <v>71169027.105469659</v>
      </c>
      <c r="M93" s="10">
        <v>0</v>
      </c>
      <c r="N93" s="8">
        <v>36723535.834515601</v>
      </c>
      <c r="O93" s="9">
        <v>-235178.67955924702</v>
      </c>
      <c r="P93" s="30"/>
    </row>
    <row r="94" spans="1:16" ht="13.35" customHeight="1">
      <c r="A94" s="98" t="s">
        <v>115</v>
      </c>
      <c r="B94" s="26" t="s">
        <v>644</v>
      </c>
      <c r="C94" s="26" t="s">
        <v>432</v>
      </c>
      <c r="D94" s="26" t="s">
        <v>645</v>
      </c>
      <c r="E94" s="122" t="s">
        <v>118</v>
      </c>
      <c r="F94" s="123" t="s">
        <v>119</v>
      </c>
      <c r="G94" s="26" t="s">
        <v>1151</v>
      </c>
      <c r="H94" s="28">
        <v>0</v>
      </c>
      <c r="I94" s="28">
        <v>0</v>
      </c>
      <c r="J94" s="18">
        <v>0.4</v>
      </c>
      <c r="K94" s="8">
        <v>3454896.86179337</v>
      </c>
      <c r="L94" s="9">
        <v>3195779.5971588674</v>
      </c>
      <c r="M94" s="10">
        <v>0.5</v>
      </c>
      <c r="N94" s="8">
        <v>-12773587.1347395</v>
      </c>
      <c r="O94" s="9">
        <v>246879.48733992298</v>
      </c>
      <c r="P94" s="30"/>
    </row>
    <row r="95" spans="1:16" ht="12.75">
      <c r="A95" s="98" t="s">
        <v>116</v>
      </c>
      <c r="B95" s="26" t="s">
        <v>646</v>
      </c>
      <c r="C95" s="26" t="s">
        <v>432</v>
      </c>
      <c r="D95" s="26" t="s">
        <v>647</v>
      </c>
      <c r="E95" s="122" t="s">
        <v>306</v>
      </c>
      <c r="F95" s="123" t="s">
        <v>1301</v>
      </c>
      <c r="G95" s="26" t="s">
        <v>1162</v>
      </c>
      <c r="H95" s="28">
        <v>0</v>
      </c>
      <c r="I95" s="28">
        <v>0</v>
      </c>
      <c r="J95" s="18">
        <v>0.4</v>
      </c>
      <c r="K95" s="8">
        <v>1472849.0569698999</v>
      </c>
      <c r="L95" s="9">
        <v>1362385.3776971574</v>
      </c>
      <c r="M95" s="10">
        <v>0.5</v>
      </c>
      <c r="N95" s="8">
        <v>-8769848.1245494597</v>
      </c>
      <c r="O95" s="9">
        <v>-155144.550337097</v>
      </c>
      <c r="P95" s="30"/>
    </row>
    <row r="96" spans="1:16" ht="13.35" customHeight="1">
      <c r="A96" s="98" t="s">
        <v>117</v>
      </c>
      <c r="B96" s="26" t="s">
        <v>648</v>
      </c>
      <c r="C96" s="26" t="s">
        <v>432</v>
      </c>
      <c r="D96" s="26" t="s">
        <v>649</v>
      </c>
      <c r="E96" s="122" t="s">
        <v>87</v>
      </c>
      <c r="F96" s="123" t="s">
        <v>89</v>
      </c>
      <c r="G96" s="26" t="s">
        <v>1147</v>
      </c>
      <c r="H96" s="28">
        <v>0</v>
      </c>
      <c r="I96" s="28">
        <v>0</v>
      </c>
      <c r="J96" s="18">
        <v>0.4</v>
      </c>
      <c r="K96" s="8">
        <v>3448515.14142835</v>
      </c>
      <c r="L96" s="9">
        <v>3189876.5058212238</v>
      </c>
      <c r="M96" s="10">
        <v>0.5</v>
      </c>
      <c r="N96" s="8">
        <v>-6649045.4806556497</v>
      </c>
      <c r="O96" s="9">
        <v>47639.852346071297</v>
      </c>
      <c r="P96" s="30"/>
    </row>
    <row r="97" spans="1:16" ht="12.75">
      <c r="A97" s="98" t="s">
        <v>120</v>
      </c>
      <c r="B97" s="26" t="s">
        <v>654</v>
      </c>
      <c r="C97" s="26" t="s">
        <v>432</v>
      </c>
      <c r="D97" s="26" t="s">
        <v>655</v>
      </c>
      <c r="E97" s="122" t="s">
        <v>90</v>
      </c>
      <c r="F97" s="123" t="s">
        <v>91</v>
      </c>
      <c r="G97" s="26" t="s">
        <v>1148</v>
      </c>
      <c r="H97" s="28">
        <v>0</v>
      </c>
      <c r="I97" s="28">
        <v>0</v>
      </c>
      <c r="J97" s="18">
        <v>0.4</v>
      </c>
      <c r="K97" s="8">
        <v>4284586.5361642102</v>
      </c>
      <c r="L97" s="9">
        <v>3963242.5459518945</v>
      </c>
      <c r="M97" s="10">
        <v>0.5</v>
      </c>
      <c r="N97" s="8">
        <v>-25187662.5892093</v>
      </c>
      <c r="O97" s="9">
        <v>-70283.163926820387</v>
      </c>
      <c r="P97" s="30"/>
    </row>
    <row r="98" spans="1:16" ht="12.75">
      <c r="A98" s="98" t="s">
        <v>121</v>
      </c>
      <c r="B98" s="26" t="s">
        <v>656</v>
      </c>
      <c r="C98" s="26" t="s">
        <v>432</v>
      </c>
      <c r="D98" s="26" t="s">
        <v>657</v>
      </c>
      <c r="E98" s="122" t="s">
        <v>140</v>
      </c>
      <c r="F98" s="123" t="s">
        <v>141</v>
      </c>
      <c r="G98" s="26" t="s">
        <v>1164</v>
      </c>
      <c r="H98" s="28">
        <v>0</v>
      </c>
      <c r="I98" s="28">
        <v>0</v>
      </c>
      <c r="J98" s="18">
        <v>0.4</v>
      </c>
      <c r="K98" s="8">
        <v>2000784.3699231001</v>
      </c>
      <c r="L98" s="9">
        <v>1850725.5421788676</v>
      </c>
      <c r="M98" s="10">
        <v>0.5</v>
      </c>
      <c r="N98" s="8">
        <v>-16869937.661676802</v>
      </c>
      <c r="O98" s="9">
        <v>37671.378554684103</v>
      </c>
      <c r="P98" s="30"/>
    </row>
    <row r="99" spans="1:16" ht="12.75">
      <c r="A99" s="98" t="s">
        <v>122</v>
      </c>
      <c r="B99" s="26" t="s">
        <v>658</v>
      </c>
      <c r="C99" s="26" t="s">
        <v>432</v>
      </c>
      <c r="D99" s="26" t="s">
        <v>659</v>
      </c>
      <c r="E99" s="122" t="s">
        <v>55</v>
      </c>
      <c r="F99" s="123" t="s">
        <v>56</v>
      </c>
      <c r="G99" s="26" t="s">
        <v>1146</v>
      </c>
      <c r="H99" s="28">
        <v>0</v>
      </c>
      <c r="I99" s="28">
        <v>0</v>
      </c>
      <c r="J99" s="18">
        <v>0.4</v>
      </c>
      <c r="K99" s="8">
        <v>3840409.75943108</v>
      </c>
      <c r="L99" s="9">
        <v>3552379.0274737491</v>
      </c>
      <c r="M99" s="10">
        <v>0.5</v>
      </c>
      <c r="N99" s="8">
        <v>-7367123.1300782096</v>
      </c>
      <c r="O99" s="9">
        <v>123392.361695613</v>
      </c>
      <c r="P99" s="30"/>
    </row>
    <row r="100" spans="1:16" ht="12.75">
      <c r="A100" s="98" t="s">
        <v>123</v>
      </c>
      <c r="B100" s="26" t="s">
        <v>660</v>
      </c>
      <c r="C100" s="26" t="s">
        <v>432</v>
      </c>
      <c r="D100" s="26" t="s">
        <v>661</v>
      </c>
      <c r="E100" s="122" t="s">
        <v>169</v>
      </c>
      <c r="F100" s="123" t="s">
        <v>170</v>
      </c>
      <c r="G100" s="26" t="s">
        <v>1153</v>
      </c>
      <c r="H100" s="28">
        <v>0</v>
      </c>
      <c r="I100" s="28">
        <v>0</v>
      </c>
      <c r="J100" s="18">
        <v>0.4</v>
      </c>
      <c r="K100" s="8">
        <v>3872228.8719392698</v>
      </c>
      <c r="L100" s="9">
        <v>3581811.7065438246</v>
      </c>
      <c r="M100" s="10">
        <v>0.5</v>
      </c>
      <c r="N100" s="8">
        <v>-6939337.1132649798</v>
      </c>
      <c r="O100" s="9">
        <v>184968.20733121698</v>
      </c>
      <c r="P100" s="30"/>
    </row>
    <row r="101" spans="1:16" ht="12.75">
      <c r="A101" s="98" t="s">
        <v>124</v>
      </c>
      <c r="B101" s="26" t="s">
        <v>662</v>
      </c>
      <c r="C101" s="26" t="s">
        <v>432</v>
      </c>
      <c r="D101" s="26" t="s">
        <v>663</v>
      </c>
      <c r="E101" s="122" t="s">
        <v>129</v>
      </c>
      <c r="F101" s="123" t="s">
        <v>1301</v>
      </c>
      <c r="G101" s="26" t="s">
        <v>1152</v>
      </c>
      <c r="H101" s="28">
        <v>0</v>
      </c>
      <c r="I101" s="28">
        <v>0</v>
      </c>
      <c r="J101" s="18">
        <v>0.4</v>
      </c>
      <c r="K101" s="8">
        <v>2689177.2088651899</v>
      </c>
      <c r="L101" s="9">
        <v>2487488.918200301</v>
      </c>
      <c r="M101" s="10">
        <v>0.5</v>
      </c>
      <c r="N101" s="8">
        <v>-3748216.0931792599</v>
      </c>
      <c r="O101" s="9">
        <v>-11746.976414791299</v>
      </c>
      <c r="P101" s="30"/>
    </row>
    <row r="102" spans="1:16" ht="12.75">
      <c r="A102" s="98" t="s">
        <v>125</v>
      </c>
      <c r="B102" s="26" t="s">
        <v>664</v>
      </c>
      <c r="C102" s="26" t="s">
        <v>432</v>
      </c>
      <c r="D102" s="26" t="s">
        <v>665</v>
      </c>
      <c r="E102" s="122" t="s">
        <v>177</v>
      </c>
      <c r="F102" s="123" t="s">
        <v>178</v>
      </c>
      <c r="G102" s="26" t="s">
        <v>1154</v>
      </c>
      <c r="H102" s="28">
        <v>0</v>
      </c>
      <c r="I102" s="28">
        <v>0</v>
      </c>
      <c r="J102" s="18">
        <v>0.4</v>
      </c>
      <c r="K102" s="8">
        <v>2007750.0476672498</v>
      </c>
      <c r="L102" s="9">
        <v>1857168.7940922061</v>
      </c>
      <c r="M102" s="10">
        <v>0.5</v>
      </c>
      <c r="N102" s="8">
        <v>-8475638.6172871292</v>
      </c>
      <c r="O102" s="9">
        <v>-34121.634939262796</v>
      </c>
      <c r="P102" s="30"/>
    </row>
    <row r="103" spans="1:16" ht="12.75">
      <c r="A103" s="98" t="s">
        <v>126</v>
      </c>
      <c r="B103" s="26" t="s">
        <v>666</v>
      </c>
      <c r="C103" s="26" t="s">
        <v>453</v>
      </c>
      <c r="D103" s="26" t="s">
        <v>667</v>
      </c>
      <c r="E103" s="122" t="s">
        <v>1301</v>
      </c>
      <c r="F103" s="123" t="s">
        <v>328</v>
      </c>
      <c r="G103" s="26" t="s">
        <v>1164</v>
      </c>
      <c r="H103" s="28">
        <v>0</v>
      </c>
      <c r="I103" s="28">
        <v>0</v>
      </c>
      <c r="J103" s="18">
        <v>0.49</v>
      </c>
      <c r="K103" s="8">
        <v>60657361.868926696</v>
      </c>
      <c r="L103" s="9">
        <v>56108059.728757195</v>
      </c>
      <c r="M103" s="10">
        <v>0</v>
      </c>
      <c r="N103" s="8">
        <v>22005960.647748899</v>
      </c>
      <c r="O103" s="9">
        <v>-791742.99317788798</v>
      </c>
      <c r="P103" s="30"/>
    </row>
    <row r="104" spans="1:16" ht="12.75">
      <c r="A104" s="98" t="s">
        <v>127</v>
      </c>
      <c r="B104" s="26" t="s">
        <v>668</v>
      </c>
      <c r="C104" s="26" t="s">
        <v>432</v>
      </c>
      <c r="D104" s="26" t="s">
        <v>669</v>
      </c>
      <c r="E104" s="122" t="s">
        <v>230</v>
      </c>
      <c r="F104" s="123" t="s">
        <v>231</v>
      </c>
      <c r="G104" s="26" t="s">
        <v>1160</v>
      </c>
      <c r="H104" s="28">
        <v>0</v>
      </c>
      <c r="I104" s="28">
        <v>0</v>
      </c>
      <c r="J104" s="18">
        <v>0.4</v>
      </c>
      <c r="K104" s="8">
        <v>3191570.9972512797</v>
      </c>
      <c r="L104" s="9">
        <v>2952203.1724574338</v>
      </c>
      <c r="M104" s="10">
        <v>0.5</v>
      </c>
      <c r="N104" s="8">
        <v>-6331941.8754709</v>
      </c>
      <c r="O104" s="9">
        <v>53007.0108878666</v>
      </c>
      <c r="P104" s="30"/>
    </row>
    <row r="105" spans="1:16" ht="12.75">
      <c r="A105" s="98" t="s">
        <v>128</v>
      </c>
      <c r="B105" s="26" t="s">
        <v>670</v>
      </c>
      <c r="C105" s="26" t="s">
        <v>432</v>
      </c>
      <c r="D105" s="26" t="s">
        <v>671</v>
      </c>
      <c r="E105" s="122" t="s">
        <v>129</v>
      </c>
      <c r="F105" s="123" t="s">
        <v>1301</v>
      </c>
      <c r="G105" s="26" t="s">
        <v>1152</v>
      </c>
      <c r="H105" s="28">
        <v>0</v>
      </c>
      <c r="I105" s="28">
        <v>0</v>
      </c>
      <c r="J105" s="18">
        <v>0.4</v>
      </c>
      <c r="K105" s="8">
        <v>3843153.6685145302</v>
      </c>
      <c r="L105" s="9">
        <v>3554917.1433759406</v>
      </c>
      <c r="M105" s="10">
        <v>0.5</v>
      </c>
      <c r="N105" s="8">
        <v>-17322298.054227702</v>
      </c>
      <c r="O105" s="9">
        <v>-29405.56734994</v>
      </c>
      <c r="P105" s="30"/>
    </row>
    <row r="106" spans="1:16" ht="12.75">
      <c r="A106" s="98" t="s">
        <v>130</v>
      </c>
      <c r="B106" s="26" t="s">
        <v>674</v>
      </c>
      <c r="C106" s="26" t="s">
        <v>432</v>
      </c>
      <c r="D106" s="26" t="s">
        <v>675</v>
      </c>
      <c r="E106" s="122" t="s">
        <v>140</v>
      </c>
      <c r="F106" s="123" t="s">
        <v>141</v>
      </c>
      <c r="G106" s="26" t="s">
        <v>1164</v>
      </c>
      <c r="H106" s="28">
        <v>0</v>
      </c>
      <c r="I106" s="28">
        <v>0</v>
      </c>
      <c r="J106" s="18">
        <v>0.4</v>
      </c>
      <c r="K106" s="8">
        <v>2598670.2933427701</v>
      </c>
      <c r="L106" s="9">
        <v>2403770.0213420624</v>
      </c>
      <c r="M106" s="10">
        <v>0.5</v>
      </c>
      <c r="N106" s="8">
        <v>-4320426.8330117892</v>
      </c>
      <c r="O106" s="9">
        <v>144582.37994874202</v>
      </c>
      <c r="P106" s="30"/>
    </row>
    <row r="107" spans="1:16" ht="13.35" customHeight="1">
      <c r="A107" s="98" t="s">
        <v>131</v>
      </c>
      <c r="B107" s="26" t="s">
        <v>676</v>
      </c>
      <c r="C107" s="26" t="s">
        <v>432</v>
      </c>
      <c r="D107" s="26" t="s">
        <v>677</v>
      </c>
      <c r="E107" s="122" t="s">
        <v>169</v>
      </c>
      <c r="F107" s="123" t="s">
        <v>170</v>
      </c>
      <c r="G107" s="26" t="s">
        <v>1153</v>
      </c>
      <c r="H107" s="28">
        <v>0</v>
      </c>
      <c r="I107" s="28">
        <v>0</v>
      </c>
      <c r="J107" s="18">
        <v>0.4</v>
      </c>
      <c r="K107" s="8">
        <v>3075761.6622561002</v>
      </c>
      <c r="L107" s="9">
        <v>2845079.537586893</v>
      </c>
      <c r="M107" s="10">
        <v>0.5</v>
      </c>
      <c r="N107" s="8">
        <v>-7363040.9527604599</v>
      </c>
      <c r="O107" s="9">
        <v>140784.708656287</v>
      </c>
      <c r="P107" s="30"/>
    </row>
    <row r="108" spans="1:16" ht="13.35" customHeight="1">
      <c r="A108" s="98" t="s">
        <v>132</v>
      </c>
      <c r="B108" s="26" t="s">
        <v>678</v>
      </c>
      <c r="C108" s="26" t="s">
        <v>432</v>
      </c>
      <c r="D108" s="26" t="s">
        <v>679</v>
      </c>
      <c r="E108" s="122" t="s">
        <v>212</v>
      </c>
      <c r="F108" s="123" t="s">
        <v>1301</v>
      </c>
      <c r="G108" s="26" t="s">
        <v>1158</v>
      </c>
      <c r="H108" s="28">
        <v>0</v>
      </c>
      <c r="I108" s="28">
        <v>0</v>
      </c>
      <c r="J108" s="18">
        <v>0.4</v>
      </c>
      <c r="K108" s="8">
        <v>3984407.13296171</v>
      </c>
      <c r="L108" s="9">
        <v>3685576.597989582</v>
      </c>
      <c r="M108" s="10">
        <v>0.5</v>
      </c>
      <c r="N108" s="8">
        <v>-8402429.6310526002</v>
      </c>
      <c r="O108" s="9">
        <v>-177088.68156082</v>
      </c>
      <c r="P108" s="30"/>
    </row>
    <row r="109" spans="1:16" ht="12.75">
      <c r="A109" s="98" t="s">
        <v>134</v>
      </c>
      <c r="B109" s="26" t="s">
        <v>680</v>
      </c>
      <c r="C109" s="26" t="s">
        <v>531</v>
      </c>
      <c r="D109" s="26" t="s">
        <v>681</v>
      </c>
      <c r="E109" s="122" t="s">
        <v>133</v>
      </c>
      <c r="F109" s="123" t="s">
        <v>1301</v>
      </c>
      <c r="G109" s="26" t="s">
        <v>1164</v>
      </c>
      <c r="H109" s="28">
        <v>0</v>
      </c>
      <c r="I109" s="28">
        <v>0</v>
      </c>
      <c r="J109" s="18">
        <v>0.3</v>
      </c>
      <c r="K109" s="8">
        <v>86610966.375854</v>
      </c>
      <c r="L109" s="9">
        <v>80115143.897664949</v>
      </c>
      <c r="M109" s="10">
        <v>0</v>
      </c>
      <c r="N109" s="8">
        <v>62380158.3008999</v>
      </c>
      <c r="O109" s="9">
        <v>-111961.646325469</v>
      </c>
      <c r="P109" s="30"/>
    </row>
    <row r="110" spans="1:16" ht="13.35" customHeight="1">
      <c r="A110" s="98" t="s">
        <v>135</v>
      </c>
      <c r="B110" s="26" t="s">
        <v>682</v>
      </c>
      <c r="C110" s="26" t="s">
        <v>432</v>
      </c>
      <c r="D110" s="26" t="s">
        <v>683</v>
      </c>
      <c r="E110" s="122" t="s">
        <v>306</v>
      </c>
      <c r="F110" s="123" t="s">
        <v>1301</v>
      </c>
      <c r="G110" s="26" t="s">
        <v>1164</v>
      </c>
      <c r="H110" s="28">
        <v>0</v>
      </c>
      <c r="I110" s="28">
        <v>0</v>
      </c>
      <c r="J110" s="18">
        <v>0.4</v>
      </c>
      <c r="K110" s="8">
        <v>3038120.3305450701</v>
      </c>
      <c r="L110" s="9">
        <v>2810261.3057541898</v>
      </c>
      <c r="M110" s="10">
        <v>0.5</v>
      </c>
      <c r="N110" s="8">
        <v>-32484089.428142902</v>
      </c>
      <c r="O110" s="9">
        <v>-28401.3875781426</v>
      </c>
      <c r="P110" s="30"/>
    </row>
    <row r="111" spans="1:16" ht="12.75">
      <c r="A111" s="98" t="s">
        <v>136</v>
      </c>
      <c r="B111" s="26" t="s">
        <v>684</v>
      </c>
      <c r="C111" s="26" t="s">
        <v>531</v>
      </c>
      <c r="D111" s="26" t="s">
        <v>685</v>
      </c>
      <c r="E111" s="122" t="s">
        <v>133</v>
      </c>
      <c r="F111" s="123" t="s">
        <v>1301</v>
      </c>
      <c r="G111" s="26" t="s">
        <v>1150</v>
      </c>
      <c r="H111" s="28">
        <v>0</v>
      </c>
      <c r="I111" s="28">
        <v>0</v>
      </c>
      <c r="J111" s="18">
        <v>0.3</v>
      </c>
      <c r="K111" s="8">
        <v>115191483.18522301</v>
      </c>
      <c r="L111" s="9">
        <v>106552121.94633129</v>
      </c>
      <c r="M111" s="10">
        <v>0</v>
      </c>
      <c r="N111" s="8">
        <v>68084463.088460296</v>
      </c>
      <c r="O111" s="9">
        <v>1522134.8645410999</v>
      </c>
      <c r="P111" s="30"/>
    </row>
    <row r="112" spans="1:16" ht="12.75">
      <c r="A112" s="98" t="s">
        <v>137</v>
      </c>
      <c r="B112" s="26" t="s">
        <v>686</v>
      </c>
      <c r="C112" s="26" t="s">
        <v>463</v>
      </c>
      <c r="D112" s="26" t="s">
        <v>687</v>
      </c>
      <c r="E112" s="122" t="s">
        <v>1301</v>
      </c>
      <c r="F112" s="123" t="s">
        <v>68</v>
      </c>
      <c r="G112" s="26" t="s">
        <v>1157</v>
      </c>
      <c r="H112" s="28">
        <v>0</v>
      </c>
      <c r="I112" s="28" t="s">
        <v>426</v>
      </c>
      <c r="J112" s="18">
        <v>0.49</v>
      </c>
      <c r="K112" s="8">
        <v>37454895.649567902</v>
      </c>
      <c r="L112" s="9">
        <v>34645778.475850314</v>
      </c>
      <c r="M112" s="10">
        <v>0</v>
      </c>
      <c r="N112" s="8">
        <v>11633713.8638124</v>
      </c>
      <c r="O112" s="9">
        <v>286331.84677037899</v>
      </c>
      <c r="P112" s="30"/>
    </row>
    <row r="113" spans="1:16" ht="12.75">
      <c r="A113" s="98" t="s">
        <v>139</v>
      </c>
      <c r="B113" s="26" t="s">
        <v>689</v>
      </c>
      <c r="C113" s="26" t="s">
        <v>531</v>
      </c>
      <c r="D113" s="26" t="s">
        <v>690</v>
      </c>
      <c r="E113" s="122" t="s">
        <v>133</v>
      </c>
      <c r="F113" s="123" t="s">
        <v>1301</v>
      </c>
      <c r="G113" s="26" t="s">
        <v>1164</v>
      </c>
      <c r="H113" s="28">
        <v>0</v>
      </c>
      <c r="I113" s="28">
        <v>0</v>
      </c>
      <c r="J113" s="18">
        <v>0.3</v>
      </c>
      <c r="K113" s="8">
        <v>64170653.405945398</v>
      </c>
      <c r="L113" s="9">
        <v>59357854.400499493</v>
      </c>
      <c r="M113" s="10">
        <v>0.15705077358836</v>
      </c>
      <c r="N113" s="8">
        <v>-14021786.920634799</v>
      </c>
      <c r="O113" s="9">
        <v>2066083.7260597397</v>
      </c>
      <c r="P113" s="30"/>
    </row>
    <row r="114" spans="1:16" ht="12.75">
      <c r="A114" s="98" t="s">
        <v>142</v>
      </c>
      <c r="B114" s="26" t="s">
        <v>696</v>
      </c>
      <c r="C114" s="26" t="s">
        <v>432</v>
      </c>
      <c r="D114" s="26" t="s">
        <v>697</v>
      </c>
      <c r="E114" s="122" t="s">
        <v>182</v>
      </c>
      <c r="F114" s="123" t="s">
        <v>183</v>
      </c>
      <c r="G114" s="26" t="s">
        <v>1309</v>
      </c>
      <c r="H114" s="28">
        <v>0</v>
      </c>
      <c r="I114" s="28">
        <v>0</v>
      </c>
      <c r="J114" s="18">
        <v>0.4</v>
      </c>
      <c r="K114" s="8">
        <v>1836833.0327298099</v>
      </c>
      <c r="L114" s="9">
        <v>1699070.5552750742</v>
      </c>
      <c r="M114" s="10">
        <v>0.5</v>
      </c>
      <c r="N114" s="8">
        <v>-16375167.0049807</v>
      </c>
      <c r="O114" s="9">
        <v>-519508.56143492897</v>
      </c>
      <c r="P114" s="30"/>
    </row>
    <row r="115" spans="1:16" ht="13.35" customHeight="1">
      <c r="A115" s="98" t="s">
        <v>143</v>
      </c>
      <c r="B115" s="26" t="s">
        <v>698</v>
      </c>
      <c r="C115" s="26" t="s">
        <v>448</v>
      </c>
      <c r="D115" s="26" t="s">
        <v>699</v>
      </c>
      <c r="E115" s="122" t="s">
        <v>133</v>
      </c>
      <c r="F115" s="123" t="s">
        <v>1301</v>
      </c>
      <c r="G115" s="26" t="s">
        <v>1150</v>
      </c>
      <c r="H115" s="28">
        <v>0</v>
      </c>
      <c r="I115" s="28">
        <v>0</v>
      </c>
      <c r="J115" s="18">
        <v>0.3</v>
      </c>
      <c r="K115" s="8">
        <v>85057456.860709608</v>
      </c>
      <c r="L115" s="9">
        <v>78678147.596156389</v>
      </c>
      <c r="M115" s="10">
        <v>0</v>
      </c>
      <c r="N115" s="8">
        <v>59450939.328933999</v>
      </c>
      <c r="O115" s="9">
        <v>284657.23485840799</v>
      </c>
      <c r="P115" s="30"/>
    </row>
    <row r="116" spans="1:16" ht="13.35" customHeight="1">
      <c r="A116" s="98" t="s">
        <v>144</v>
      </c>
      <c r="B116" s="26" t="s">
        <v>700</v>
      </c>
      <c r="C116" s="26" t="s">
        <v>432</v>
      </c>
      <c r="D116" s="26" t="s">
        <v>701</v>
      </c>
      <c r="E116" s="122" t="s">
        <v>118</v>
      </c>
      <c r="F116" s="123" t="s">
        <v>119</v>
      </c>
      <c r="G116" s="26" t="s">
        <v>1151</v>
      </c>
      <c r="H116" s="28">
        <v>0</v>
      </c>
      <c r="I116" s="28">
        <v>0</v>
      </c>
      <c r="J116" s="18">
        <v>0.4</v>
      </c>
      <c r="K116" s="8">
        <v>3234874.66164135</v>
      </c>
      <c r="L116" s="9">
        <v>2992259.0620182487</v>
      </c>
      <c r="M116" s="10">
        <v>0.5</v>
      </c>
      <c r="N116" s="8">
        <v>-17406648.289579403</v>
      </c>
      <c r="O116" s="9">
        <v>159488.18609706798</v>
      </c>
      <c r="P116" s="30"/>
    </row>
    <row r="117" spans="1:16" ht="12.75">
      <c r="A117" s="98" t="s">
        <v>146</v>
      </c>
      <c r="B117" s="26" t="s">
        <v>703</v>
      </c>
      <c r="C117" s="26" t="s">
        <v>448</v>
      </c>
      <c r="D117" s="26" t="s">
        <v>704</v>
      </c>
      <c r="E117" s="122" t="s">
        <v>133</v>
      </c>
      <c r="F117" s="123" t="s">
        <v>1301</v>
      </c>
      <c r="G117" s="26" t="s">
        <v>1164</v>
      </c>
      <c r="H117" s="28">
        <v>0</v>
      </c>
      <c r="I117" s="28">
        <v>0</v>
      </c>
      <c r="J117" s="18">
        <v>0.3</v>
      </c>
      <c r="K117" s="8">
        <v>41160252.021234199</v>
      </c>
      <c r="L117" s="9">
        <v>38073233.119641639</v>
      </c>
      <c r="M117" s="10">
        <v>0</v>
      </c>
      <c r="N117" s="8">
        <v>23194758.778466303</v>
      </c>
      <c r="O117" s="9">
        <v>43761.318955169801</v>
      </c>
      <c r="P117" s="30"/>
    </row>
    <row r="118" spans="1:16" ht="12.75">
      <c r="A118" s="98" t="s">
        <v>147</v>
      </c>
      <c r="B118" s="26" t="s">
        <v>705</v>
      </c>
      <c r="C118" s="26" t="s">
        <v>432</v>
      </c>
      <c r="D118" s="26" t="s">
        <v>706</v>
      </c>
      <c r="E118" s="122" t="s">
        <v>140</v>
      </c>
      <c r="F118" s="123" t="s">
        <v>141</v>
      </c>
      <c r="G118" s="26" t="s">
        <v>1164</v>
      </c>
      <c r="H118" s="28">
        <v>0</v>
      </c>
      <c r="I118" s="28">
        <v>0</v>
      </c>
      <c r="J118" s="18">
        <v>0.4</v>
      </c>
      <c r="K118" s="8">
        <v>1433771.87238015</v>
      </c>
      <c r="L118" s="9">
        <v>1326238.9819516388</v>
      </c>
      <c r="M118" s="10">
        <v>0.5</v>
      </c>
      <c r="N118" s="8">
        <v>-12647858.2904265</v>
      </c>
      <c r="O118" s="9">
        <v>-8614.4218489856394</v>
      </c>
      <c r="P118" s="30"/>
    </row>
    <row r="119" spans="1:16" ht="12.75">
      <c r="A119" s="98" t="s">
        <v>148</v>
      </c>
      <c r="B119" s="26" t="s">
        <v>707</v>
      </c>
      <c r="C119" s="26" t="s">
        <v>463</v>
      </c>
      <c r="D119" s="26" t="s">
        <v>708</v>
      </c>
      <c r="E119" s="122" t="s">
        <v>1301</v>
      </c>
      <c r="F119" s="123" t="s">
        <v>74</v>
      </c>
      <c r="G119" s="26" t="s">
        <v>1164</v>
      </c>
      <c r="H119" s="28">
        <v>0</v>
      </c>
      <c r="I119" s="28">
        <v>0</v>
      </c>
      <c r="J119" s="18">
        <v>0.49</v>
      </c>
      <c r="K119" s="8">
        <v>29557131.293102</v>
      </c>
      <c r="L119" s="9">
        <v>27340346.446119349</v>
      </c>
      <c r="M119" s="10">
        <v>0</v>
      </c>
      <c r="N119" s="8">
        <v>11910460.8263191</v>
      </c>
      <c r="O119" s="9">
        <v>55290.722539993505</v>
      </c>
      <c r="P119" s="30"/>
    </row>
    <row r="120" spans="1:16" ht="12.75">
      <c r="A120" s="98" t="s">
        <v>149</v>
      </c>
      <c r="B120" s="26" t="s">
        <v>709</v>
      </c>
      <c r="C120" s="26" t="s">
        <v>432</v>
      </c>
      <c r="D120" s="26" t="s">
        <v>710</v>
      </c>
      <c r="E120" s="122" t="s">
        <v>108</v>
      </c>
      <c r="F120" s="123" t="s">
        <v>109</v>
      </c>
      <c r="G120" s="26" t="s">
        <v>1149</v>
      </c>
      <c r="H120" s="28">
        <v>0</v>
      </c>
      <c r="I120" s="28">
        <v>0</v>
      </c>
      <c r="J120" s="18">
        <v>0.4</v>
      </c>
      <c r="K120" s="8">
        <v>3962451.6316949399</v>
      </c>
      <c r="L120" s="9">
        <v>3665267.7593178195</v>
      </c>
      <c r="M120" s="10">
        <v>0.5</v>
      </c>
      <c r="N120" s="8">
        <v>-6174839.4850253696</v>
      </c>
      <c r="O120" s="9">
        <v>158536.34095054699</v>
      </c>
      <c r="P120" s="30"/>
    </row>
    <row r="121" spans="1:16" ht="12.75">
      <c r="A121" s="98" t="s">
        <v>150</v>
      </c>
      <c r="B121" s="26" t="s">
        <v>711</v>
      </c>
      <c r="C121" s="26" t="s">
        <v>432</v>
      </c>
      <c r="D121" s="26" t="s">
        <v>712</v>
      </c>
      <c r="E121" s="122" t="s">
        <v>140</v>
      </c>
      <c r="F121" s="123" t="s">
        <v>141</v>
      </c>
      <c r="G121" s="26" t="s">
        <v>1164</v>
      </c>
      <c r="H121" s="28">
        <v>0</v>
      </c>
      <c r="I121" s="28">
        <v>0</v>
      </c>
      <c r="J121" s="18">
        <v>0.4</v>
      </c>
      <c r="K121" s="8">
        <v>3473107.7279765001</v>
      </c>
      <c r="L121" s="9">
        <v>3212624.6483782628</v>
      </c>
      <c r="M121" s="10">
        <v>0.5</v>
      </c>
      <c r="N121" s="8">
        <v>-10228820.9828547</v>
      </c>
      <c r="O121" s="9">
        <v>61621.670815956299</v>
      </c>
      <c r="P121" s="30"/>
    </row>
    <row r="122" spans="1:16" ht="12.75">
      <c r="A122" s="98" t="s">
        <v>151</v>
      </c>
      <c r="B122" s="26" t="s">
        <v>713</v>
      </c>
      <c r="C122" s="26" t="s">
        <v>448</v>
      </c>
      <c r="D122" s="26" t="s">
        <v>714</v>
      </c>
      <c r="E122" s="122" t="s">
        <v>133</v>
      </c>
      <c r="F122" s="123" t="s">
        <v>1301</v>
      </c>
      <c r="G122" s="26" t="s">
        <v>1164</v>
      </c>
      <c r="H122" s="28">
        <v>0</v>
      </c>
      <c r="I122" s="28">
        <v>0</v>
      </c>
      <c r="J122" s="18">
        <v>0.3</v>
      </c>
      <c r="K122" s="8">
        <v>35850905.396373302</v>
      </c>
      <c r="L122" s="9">
        <v>33162087.491645306</v>
      </c>
      <c r="M122" s="10">
        <v>0</v>
      </c>
      <c r="N122" s="8">
        <v>8214318.2166800098</v>
      </c>
      <c r="O122" s="9">
        <v>520286.29080023902</v>
      </c>
      <c r="P122" s="30"/>
    </row>
    <row r="123" spans="1:16" ht="13.35" customHeight="1">
      <c r="A123" s="98" t="s">
        <v>153</v>
      </c>
      <c r="B123" s="26" t="s">
        <v>717</v>
      </c>
      <c r="C123" s="26" t="s">
        <v>463</v>
      </c>
      <c r="D123" s="26" t="s">
        <v>718</v>
      </c>
      <c r="E123" s="122" t="s">
        <v>1301</v>
      </c>
      <c r="F123" s="123" t="s">
        <v>152</v>
      </c>
      <c r="G123" s="26" t="s">
        <v>1310</v>
      </c>
      <c r="H123" s="28">
        <v>0</v>
      </c>
      <c r="I123" s="28">
        <v>0</v>
      </c>
      <c r="J123" s="18">
        <v>0.49</v>
      </c>
      <c r="K123" s="8">
        <v>33862349.294946596</v>
      </c>
      <c r="L123" s="9">
        <v>31322673.097825602</v>
      </c>
      <c r="M123" s="10">
        <v>0</v>
      </c>
      <c r="N123" s="8">
        <v>9013405.4772933312</v>
      </c>
      <c r="O123" s="9">
        <v>18885.483796228902</v>
      </c>
      <c r="P123" s="30"/>
    </row>
    <row r="124" spans="1:16" ht="12.75">
      <c r="A124" s="98" t="s">
        <v>155</v>
      </c>
      <c r="B124" s="26" t="s">
        <v>721</v>
      </c>
      <c r="C124" s="26" t="s">
        <v>432</v>
      </c>
      <c r="D124" s="26" t="s">
        <v>722</v>
      </c>
      <c r="E124" s="122" t="s">
        <v>154</v>
      </c>
      <c r="F124" s="123" t="s">
        <v>1301</v>
      </c>
      <c r="G124" s="26" t="s">
        <v>1164</v>
      </c>
      <c r="H124" s="28">
        <v>0</v>
      </c>
      <c r="I124" s="28">
        <v>0</v>
      </c>
      <c r="J124" s="18">
        <v>0.4</v>
      </c>
      <c r="K124" s="8">
        <v>2824660.8960867203</v>
      </c>
      <c r="L124" s="9">
        <v>2612811.3288802165</v>
      </c>
      <c r="M124" s="10">
        <v>0.5</v>
      </c>
      <c r="N124" s="8">
        <v>-21501779.581746399</v>
      </c>
      <c r="O124" s="9">
        <v>-2868615.1209640498</v>
      </c>
      <c r="P124" s="30"/>
    </row>
    <row r="125" spans="1:16" ht="12.75">
      <c r="A125" s="98" t="s">
        <v>156</v>
      </c>
      <c r="B125" s="26" t="s">
        <v>723</v>
      </c>
      <c r="C125" s="26" t="s">
        <v>432</v>
      </c>
      <c r="D125" s="26" t="s">
        <v>724</v>
      </c>
      <c r="E125" s="122" t="s">
        <v>87</v>
      </c>
      <c r="F125" s="123" t="s">
        <v>89</v>
      </c>
      <c r="G125" s="26" t="s">
        <v>1147</v>
      </c>
      <c r="H125" s="28">
        <v>0</v>
      </c>
      <c r="I125" s="28">
        <v>0</v>
      </c>
      <c r="J125" s="18">
        <v>0.4</v>
      </c>
      <c r="K125" s="8">
        <v>2456319.2812600597</v>
      </c>
      <c r="L125" s="9">
        <v>2272095.3351655551</v>
      </c>
      <c r="M125" s="10">
        <v>0.5</v>
      </c>
      <c r="N125" s="8">
        <v>-8784170.5792698897</v>
      </c>
      <c r="O125" s="9">
        <v>-50406.603096931198</v>
      </c>
      <c r="P125" s="30"/>
    </row>
    <row r="126" spans="1:16" ht="12.75">
      <c r="A126" s="98" t="s">
        <v>157</v>
      </c>
      <c r="B126" s="26" t="s">
        <v>725</v>
      </c>
      <c r="C126" s="26" t="s">
        <v>448</v>
      </c>
      <c r="D126" s="26" t="s">
        <v>726</v>
      </c>
      <c r="E126" s="122" t="s">
        <v>133</v>
      </c>
      <c r="F126" s="123" t="s">
        <v>1301</v>
      </c>
      <c r="G126" s="26" t="s">
        <v>1164</v>
      </c>
      <c r="H126" s="28">
        <v>0</v>
      </c>
      <c r="I126" s="28">
        <v>0</v>
      </c>
      <c r="J126" s="18">
        <v>0.3</v>
      </c>
      <c r="K126" s="8">
        <v>48988349.672394499</v>
      </c>
      <c r="L126" s="9">
        <v>45314223.446964912</v>
      </c>
      <c r="M126" s="10">
        <v>0.5</v>
      </c>
      <c r="N126" s="8">
        <v>-53458837.8480893</v>
      </c>
      <c r="O126" s="9">
        <v>321427.64575991803</v>
      </c>
      <c r="P126" s="30"/>
    </row>
    <row r="127" spans="1:16" ht="12.75">
      <c r="A127" s="98" t="s">
        <v>158</v>
      </c>
      <c r="B127" s="26" t="s">
        <v>727</v>
      </c>
      <c r="C127" s="26" t="s">
        <v>432</v>
      </c>
      <c r="D127" s="26" t="s">
        <v>728</v>
      </c>
      <c r="E127" s="122" t="s">
        <v>182</v>
      </c>
      <c r="F127" s="123" t="s">
        <v>183</v>
      </c>
      <c r="G127" s="26" t="s">
        <v>1309</v>
      </c>
      <c r="H127" s="28">
        <v>0</v>
      </c>
      <c r="I127" s="28">
        <v>0</v>
      </c>
      <c r="J127" s="18">
        <v>0.4</v>
      </c>
      <c r="K127" s="8">
        <v>2696029.67639799</v>
      </c>
      <c r="L127" s="9">
        <v>2493827.4506681408</v>
      </c>
      <c r="M127" s="10">
        <v>0.5</v>
      </c>
      <c r="N127" s="8">
        <v>-11338594.460618401</v>
      </c>
      <c r="O127" s="9">
        <v>-61182.406985547997</v>
      </c>
      <c r="P127" s="30"/>
    </row>
    <row r="128" spans="1:16" ht="12.75">
      <c r="A128" s="98" t="s">
        <v>159</v>
      </c>
      <c r="B128" s="26" t="s">
        <v>729</v>
      </c>
      <c r="C128" s="26" t="s">
        <v>432</v>
      </c>
      <c r="D128" s="26" t="s">
        <v>730</v>
      </c>
      <c r="E128" s="122" t="s">
        <v>350</v>
      </c>
      <c r="F128" s="123" t="s">
        <v>1301</v>
      </c>
      <c r="G128" s="26" t="s">
        <v>1163</v>
      </c>
      <c r="H128" s="28">
        <v>0</v>
      </c>
      <c r="I128" s="28">
        <v>0</v>
      </c>
      <c r="J128" s="18">
        <v>0.4</v>
      </c>
      <c r="K128" s="8">
        <v>2128930.6779180998</v>
      </c>
      <c r="L128" s="9">
        <v>1969260.8770742423</v>
      </c>
      <c r="M128" s="10">
        <v>0.5</v>
      </c>
      <c r="N128" s="8">
        <v>-16999534.703508198</v>
      </c>
      <c r="O128" s="9">
        <v>46530.873588103801</v>
      </c>
      <c r="P128" s="30"/>
    </row>
    <row r="129" spans="1:16" ht="12.75">
      <c r="A129" s="98" t="s">
        <v>160</v>
      </c>
      <c r="B129" s="26" t="s">
        <v>731</v>
      </c>
      <c r="C129" s="26" t="s">
        <v>448</v>
      </c>
      <c r="D129" s="26" t="s">
        <v>732</v>
      </c>
      <c r="E129" s="122" t="s">
        <v>133</v>
      </c>
      <c r="F129" s="123" t="s">
        <v>1301</v>
      </c>
      <c r="G129" s="26" t="s">
        <v>1164</v>
      </c>
      <c r="H129" s="28">
        <v>0</v>
      </c>
      <c r="I129" s="28">
        <v>0</v>
      </c>
      <c r="J129" s="18">
        <v>0.3</v>
      </c>
      <c r="K129" s="8">
        <v>51146154.608170599</v>
      </c>
      <c r="L129" s="9">
        <v>47310193.012557805</v>
      </c>
      <c r="M129" s="10">
        <v>0.152212500079181</v>
      </c>
      <c r="N129" s="8">
        <v>-9633250.7927312199</v>
      </c>
      <c r="O129" s="9">
        <v>450426.01285058499</v>
      </c>
      <c r="P129" s="30"/>
    </row>
    <row r="130" spans="1:16" ht="12.75">
      <c r="A130" s="98" t="s">
        <v>162</v>
      </c>
      <c r="B130" s="26" t="s">
        <v>735</v>
      </c>
      <c r="C130" s="26" t="s">
        <v>432</v>
      </c>
      <c r="D130" s="26" t="s">
        <v>736</v>
      </c>
      <c r="E130" s="122" t="s">
        <v>55</v>
      </c>
      <c r="F130" s="123" t="s">
        <v>56</v>
      </c>
      <c r="G130" s="26" t="s">
        <v>1164</v>
      </c>
      <c r="H130" s="28">
        <v>0</v>
      </c>
      <c r="I130" s="28">
        <v>0</v>
      </c>
      <c r="J130" s="18">
        <v>0.4</v>
      </c>
      <c r="K130" s="8">
        <v>4755110.9539643303</v>
      </c>
      <c r="L130" s="9">
        <v>4398477.6324170055</v>
      </c>
      <c r="M130" s="10">
        <v>0.5</v>
      </c>
      <c r="N130" s="8">
        <v>-21360072.206864998</v>
      </c>
      <c r="O130" s="9">
        <v>-33216.108734450201</v>
      </c>
      <c r="P130" s="30"/>
    </row>
    <row r="131" spans="1:16" ht="12.75">
      <c r="A131" s="98" t="s">
        <v>163</v>
      </c>
      <c r="B131" s="26" t="s">
        <v>737</v>
      </c>
      <c r="C131" s="26" t="s">
        <v>432</v>
      </c>
      <c r="D131" s="26" t="s">
        <v>738</v>
      </c>
      <c r="E131" s="122" t="s">
        <v>177</v>
      </c>
      <c r="F131" s="123" t="s">
        <v>178</v>
      </c>
      <c r="G131" s="26" t="s">
        <v>1154</v>
      </c>
      <c r="H131" s="28">
        <v>0</v>
      </c>
      <c r="I131" s="28">
        <v>0</v>
      </c>
      <c r="J131" s="18">
        <v>0.4</v>
      </c>
      <c r="K131" s="8">
        <v>3735460.75713991</v>
      </c>
      <c r="L131" s="9">
        <v>3455301.2003544169</v>
      </c>
      <c r="M131" s="10">
        <v>0.5</v>
      </c>
      <c r="N131" s="8">
        <v>-4852008.6788774598</v>
      </c>
      <c r="O131" s="9">
        <v>13039.180664002</v>
      </c>
      <c r="P131" s="30"/>
    </row>
    <row r="132" spans="1:16" ht="12.75">
      <c r="A132" s="98" t="s">
        <v>164</v>
      </c>
      <c r="B132" s="26" t="s">
        <v>739</v>
      </c>
      <c r="C132" s="26" t="s">
        <v>432</v>
      </c>
      <c r="D132" s="26" t="s">
        <v>740</v>
      </c>
      <c r="E132" s="122" t="s">
        <v>304</v>
      </c>
      <c r="F132" s="123" t="s">
        <v>1301</v>
      </c>
      <c r="G132" s="26" t="s">
        <v>1161</v>
      </c>
      <c r="H132" s="28">
        <v>0</v>
      </c>
      <c r="I132" s="28">
        <v>0</v>
      </c>
      <c r="J132" s="18">
        <v>0.4</v>
      </c>
      <c r="K132" s="8">
        <v>4520288.2545590904</v>
      </c>
      <c r="L132" s="9">
        <v>4181266.6354671586</v>
      </c>
      <c r="M132" s="10">
        <v>0.5</v>
      </c>
      <c r="N132" s="8">
        <v>-17451896.5214197</v>
      </c>
      <c r="O132" s="9">
        <v>96012.071565279897</v>
      </c>
      <c r="P132" s="30"/>
    </row>
    <row r="133" spans="1:16" ht="12.75">
      <c r="A133" s="98" t="s">
        <v>165</v>
      </c>
      <c r="B133" s="26" t="s">
        <v>741</v>
      </c>
      <c r="C133" s="26" t="s">
        <v>463</v>
      </c>
      <c r="D133" s="26" t="s">
        <v>742</v>
      </c>
      <c r="E133" s="122" t="s">
        <v>1301</v>
      </c>
      <c r="F133" s="123" t="s">
        <v>141</v>
      </c>
      <c r="G133" s="26" t="s">
        <v>1164</v>
      </c>
      <c r="H133" s="28">
        <v>0</v>
      </c>
      <c r="I133" s="28">
        <v>0</v>
      </c>
      <c r="J133" s="18">
        <v>0.49</v>
      </c>
      <c r="K133" s="8">
        <v>32077244.991857499</v>
      </c>
      <c r="L133" s="9">
        <v>29671451.617468189</v>
      </c>
      <c r="M133" s="10">
        <v>0</v>
      </c>
      <c r="N133" s="8">
        <v>12028783.9435202</v>
      </c>
      <c r="O133" s="9">
        <v>180949.80993296899</v>
      </c>
      <c r="P133" s="30"/>
    </row>
    <row r="134" spans="1:16" ht="13.35" customHeight="1">
      <c r="A134" s="98" t="s">
        <v>166</v>
      </c>
      <c r="B134" s="26" t="s">
        <v>743</v>
      </c>
      <c r="C134" s="26" t="s">
        <v>570</v>
      </c>
      <c r="D134" s="26" t="s">
        <v>744</v>
      </c>
      <c r="E134" s="122" t="s">
        <v>1301</v>
      </c>
      <c r="F134" s="123" t="s">
        <v>1301</v>
      </c>
      <c r="G134" s="26" t="s">
        <v>1164</v>
      </c>
      <c r="H134" s="28">
        <v>0</v>
      </c>
      <c r="I134" s="28">
        <v>0</v>
      </c>
      <c r="J134" s="18">
        <v>0.5</v>
      </c>
      <c r="K134" s="8">
        <v>1609720.8359768901</v>
      </c>
      <c r="L134" s="9">
        <v>1488991.7732786234</v>
      </c>
      <c r="M134" s="10">
        <v>0</v>
      </c>
      <c r="N134" s="8">
        <v>662567.11713512091</v>
      </c>
      <c r="O134" s="9">
        <v>5687.3993664852105</v>
      </c>
      <c r="P134" s="30"/>
    </row>
    <row r="135" spans="1:16" ht="12.75">
      <c r="A135" s="98" t="s">
        <v>167</v>
      </c>
      <c r="B135" s="26" t="s">
        <v>745</v>
      </c>
      <c r="C135" s="26" t="s">
        <v>531</v>
      </c>
      <c r="D135" s="26" t="s">
        <v>746</v>
      </c>
      <c r="E135" s="122" t="s">
        <v>133</v>
      </c>
      <c r="F135" s="123" t="s">
        <v>1301</v>
      </c>
      <c r="G135" s="26" t="s">
        <v>1164</v>
      </c>
      <c r="H135" s="28">
        <v>0</v>
      </c>
      <c r="I135" s="28">
        <v>0</v>
      </c>
      <c r="J135" s="18">
        <v>0.3</v>
      </c>
      <c r="K135" s="8">
        <v>88444184.935649306</v>
      </c>
      <c r="L135" s="9">
        <v>81810871.065475613</v>
      </c>
      <c r="M135" s="10">
        <v>0</v>
      </c>
      <c r="N135" s="8">
        <v>9283766.2495582104</v>
      </c>
      <c r="O135" s="9">
        <v>421453.64455979498</v>
      </c>
      <c r="P135" s="30"/>
    </row>
    <row r="136" spans="1:16" ht="12.75">
      <c r="A136" s="98" t="s">
        <v>168</v>
      </c>
      <c r="B136" s="26" t="s">
        <v>747</v>
      </c>
      <c r="C136" s="26" t="s">
        <v>531</v>
      </c>
      <c r="D136" s="26" t="s">
        <v>748</v>
      </c>
      <c r="E136" s="122" t="s">
        <v>133</v>
      </c>
      <c r="F136" s="123" t="s">
        <v>1301</v>
      </c>
      <c r="G136" s="26" t="s">
        <v>1164</v>
      </c>
      <c r="H136" s="28">
        <v>0</v>
      </c>
      <c r="I136" s="28">
        <v>0</v>
      </c>
      <c r="J136" s="18">
        <v>0.3</v>
      </c>
      <c r="K136" s="8">
        <v>54702858.3866584</v>
      </c>
      <c r="L136" s="9">
        <v>50600144.007659025</v>
      </c>
      <c r="M136" s="10">
        <v>0.42509840198244198</v>
      </c>
      <c r="N136" s="8">
        <v>-39435262.487929702</v>
      </c>
      <c r="O136" s="9">
        <v>-1013568.6933154799</v>
      </c>
      <c r="P136" s="30"/>
    </row>
    <row r="137" spans="1:16" ht="12.75">
      <c r="A137" s="98" t="s">
        <v>171</v>
      </c>
      <c r="B137" s="26" t="s">
        <v>753</v>
      </c>
      <c r="C137" s="26" t="s">
        <v>432</v>
      </c>
      <c r="D137" s="26" t="s">
        <v>754</v>
      </c>
      <c r="E137" s="122" t="s">
        <v>212</v>
      </c>
      <c r="F137" s="123" t="s">
        <v>1301</v>
      </c>
      <c r="G137" s="26" t="s">
        <v>1158</v>
      </c>
      <c r="H137" s="28">
        <v>0</v>
      </c>
      <c r="I137" s="28">
        <v>0</v>
      </c>
      <c r="J137" s="18">
        <v>0.4</v>
      </c>
      <c r="K137" s="8">
        <v>5696718.6722796699</v>
      </c>
      <c r="L137" s="9">
        <v>5269464.771858695</v>
      </c>
      <c r="M137" s="10">
        <v>0.5</v>
      </c>
      <c r="N137" s="8">
        <v>-11885119.9147052</v>
      </c>
      <c r="O137" s="9">
        <v>-55177.654491552996</v>
      </c>
      <c r="P137" s="30"/>
    </row>
    <row r="138" spans="1:16" ht="13.35" customHeight="1">
      <c r="A138" s="98" t="s">
        <v>172</v>
      </c>
      <c r="B138" s="26" t="s">
        <v>755</v>
      </c>
      <c r="C138" s="26" t="s">
        <v>463</v>
      </c>
      <c r="D138" s="26" t="s">
        <v>756</v>
      </c>
      <c r="E138" s="122" t="s">
        <v>1301</v>
      </c>
      <c r="F138" s="123" t="s">
        <v>161</v>
      </c>
      <c r="G138" s="26" t="s">
        <v>1164</v>
      </c>
      <c r="H138" s="28">
        <v>0</v>
      </c>
      <c r="I138" s="28">
        <v>0</v>
      </c>
      <c r="J138" s="18">
        <v>0.49</v>
      </c>
      <c r="K138" s="8">
        <v>84634433.518340796</v>
      </c>
      <c r="L138" s="9">
        <v>78286851.004465237</v>
      </c>
      <c r="M138" s="10">
        <v>0</v>
      </c>
      <c r="N138" s="8">
        <v>43295809.693195105</v>
      </c>
      <c r="O138" s="9">
        <v>145890.39382281798</v>
      </c>
      <c r="P138" s="30"/>
    </row>
    <row r="139" spans="1:16" ht="13.35" customHeight="1">
      <c r="A139" s="98" t="s">
        <v>173</v>
      </c>
      <c r="B139" s="26" t="s">
        <v>757</v>
      </c>
      <c r="C139" s="26" t="s">
        <v>448</v>
      </c>
      <c r="D139" s="26" t="s">
        <v>758</v>
      </c>
      <c r="E139" s="122" t="s">
        <v>133</v>
      </c>
      <c r="F139" s="123" t="s">
        <v>1301</v>
      </c>
      <c r="G139" s="26" t="s">
        <v>1164</v>
      </c>
      <c r="H139" s="28">
        <v>0</v>
      </c>
      <c r="I139" s="28">
        <v>0</v>
      </c>
      <c r="J139" s="18">
        <v>0.3</v>
      </c>
      <c r="K139" s="8">
        <v>22890713.374108199</v>
      </c>
      <c r="L139" s="9">
        <v>21173909.871050086</v>
      </c>
      <c r="M139" s="10">
        <v>0.133333422456406</v>
      </c>
      <c r="N139" s="8">
        <v>-3383851.4734673798</v>
      </c>
      <c r="O139" s="9">
        <v>-137799.454031261</v>
      </c>
      <c r="P139" s="30"/>
    </row>
    <row r="140" spans="1:16" ht="12.75">
      <c r="A140" s="98" t="s">
        <v>174</v>
      </c>
      <c r="B140" s="26" t="s">
        <v>759</v>
      </c>
      <c r="C140" s="26" t="s">
        <v>453</v>
      </c>
      <c r="D140" s="26" t="s">
        <v>760</v>
      </c>
      <c r="E140" s="122" t="s">
        <v>1301</v>
      </c>
      <c r="F140" s="123" t="s">
        <v>351</v>
      </c>
      <c r="G140" s="26" t="s">
        <v>1155</v>
      </c>
      <c r="H140" s="28">
        <v>0</v>
      </c>
      <c r="I140" s="28">
        <v>0</v>
      </c>
      <c r="J140" s="18">
        <v>0.49</v>
      </c>
      <c r="K140" s="8">
        <v>85772666.286046207</v>
      </c>
      <c r="L140" s="9">
        <v>79339716.314592749</v>
      </c>
      <c r="M140" s="10">
        <v>0</v>
      </c>
      <c r="N140" s="8">
        <v>30570270.883319497</v>
      </c>
      <c r="O140" s="9">
        <v>-16522.6761400383</v>
      </c>
      <c r="P140" s="30"/>
    </row>
    <row r="141" spans="1:16" ht="13.35" customHeight="1">
      <c r="A141" s="98" t="s">
        <v>175</v>
      </c>
      <c r="B141" s="26" t="s">
        <v>761</v>
      </c>
      <c r="C141" s="26" t="s">
        <v>453</v>
      </c>
      <c r="D141" s="26" t="s">
        <v>762</v>
      </c>
      <c r="E141" s="122" t="s">
        <v>1301</v>
      </c>
      <c r="F141" s="123" t="s">
        <v>199</v>
      </c>
      <c r="G141" s="26" t="s">
        <v>1164</v>
      </c>
      <c r="H141" s="28">
        <v>0</v>
      </c>
      <c r="I141" s="28" t="s">
        <v>426</v>
      </c>
      <c r="J141" s="18">
        <v>0.49</v>
      </c>
      <c r="K141" s="8">
        <v>64722186.656525493</v>
      </c>
      <c r="L141" s="9">
        <v>59868022.657286085</v>
      </c>
      <c r="M141" s="10">
        <v>0</v>
      </c>
      <c r="N141" s="8">
        <v>42380192.496901996</v>
      </c>
      <c r="O141" s="9">
        <v>316934.99132364203</v>
      </c>
      <c r="P141" s="30"/>
    </row>
    <row r="142" spans="1:16" ht="12.75">
      <c r="A142" s="98" t="s">
        <v>176</v>
      </c>
      <c r="B142" s="26" t="s">
        <v>763</v>
      </c>
      <c r="C142" s="26" t="s">
        <v>531</v>
      </c>
      <c r="D142" s="26" t="s">
        <v>764</v>
      </c>
      <c r="E142" s="122" t="s">
        <v>133</v>
      </c>
      <c r="F142" s="123" t="s">
        <v>1301</v>
      </c>
      <c r="G142" s="26" t="s">
        <v>1164</v>
      </c>
      <c r="H142" s="28">
        <v>0</v>
      </c>
      <c r="I142" s="28">
        <v>0</v>
      </c>
      <c r="J142" s="18">
        <v>0.3</v>
      </c>
      <c r="K142" s="8">
        <v>115701458.62568399</v>
      </c>
      <c r="L142" s="9">
        <v>107023849.22875769</v>
      </c>
      <c r="M142" s="10">
        <v>0</v>
      </c>
      <c r="N142" s="8">
        <v>67293411.924113005</v>
      </c>
      <c r="O142" s="9">
        <v>-91375.266296679998</v>
      </c>
      <c r="P142" s="30"/>
    </row>
    <row r="143" spans="1:16" ht="12.75">
      <c r="A143" s="98" t="s">
        <v>179</v>
      </c>
      <c r="B143" s="26" t="s">
        <v>769</v>
      </c>
      <c r="C143" s="26" t="s">
        <v>432</v>
      </c>
      <c r="D143" s="26" t="s">
        <v>770</v>
      </c>
      <c r="E143" s="122" t="s">
        <v>177</v>
      </c>
      <c r="F143" s="123" t="s">
        <v>178</v>
      </c>
      <c r="G143" s="26" t="s">
        <v>1164</v>
      </c>
      <c r="H143" s="28">
        <v>0</v>
      </c>
      <c r="I143" s="28">
        <v>0</v>
      </c>
      <c r="J143" s="18">
        <v>0.4</v>
      </c>
      <c r="K143" s="8">
        <v>5951442.8667644402</v>
      </c>
      <c r="L143" s="9">
        <v>5505084.6517571071</v>
      </c>
      <c r="M143" s="10">
        <v>0.5</v>
      </c>
      <c r="N143" s="8">
        <v>-20848125.533000499</v>
      </c>
      <c r="O143" s="9">
        <v>412168.48233337799</v>
      </c>
      <c r="P143" s="30"/>
    </row>
    <row r="144" spans="1:16" ht="12.75">
      <c r="A144" s="98" t="s">
        <v>180</v>
      </c>
      <c r="B144" s="26" t="s">
        <v>771</v>
      </c>
      <c r="C144" s="26" t="s">
        <v>453</v>
      </c>
      <c r="D144" s="26" t="s">
        <v>772</v>
      </c>
      <c r="E144" s="122" t="s">
        <v>1301</v>
      </c>
      <c r="F144" s="123" t="s">
        <v>351</v>
      </c>
      <c r="G144" s="26" t="s">
        <v>1155</v>
      </c>
      <c r="H144" s="28">
        <v>0</v>
      </c>
      <c r="I144" s="28">
        <v>0</v>
      </c>
      <c r="J144" s="18">
        <v>0.49</v>
      </c>
      <c r="K144" s="8">
        <v>164363355.351399</v>
      </c>
      <c r="L144" s="9">
        <v>152036103.7000441</v>
      </c>
      <c r="M144" s="10">
        <v>5.8030363428225699E-2</v>
      </c>
      <c r="N144" s="8">
        <v>-9382695.22304729</v>
      </c>
      <c r="O144" s="9">
        <v>-742965.81209744711</v>
      </c>
      <c r="P144" s="30"/>
    </row>
    <row r="145" spans="1:16" ht="12.75">
      <c r="A145" s="98" t="s">
        <v>181</v>
      </c>
      <c r="B145" s="26" t="s">
        <v>773</v>
      </c>
      <c r="C145" s="26" t="s">
        <v>463</v>
      </c>
      <c r="D145" s="26" t="s">
        <v>774</v>
      </c>
      <c r="E145" s="122" t="s">
        <v>1301</v>
      </c>
      <c r="F145" s="123" t="s">
        <v>183</v>
      </c>
      <c r="G145" s="26" t="s">
        <v>1309</v>
      </c>
      <c r="H145" s="28">
        <v>0</v>
      </c>
      <c r="I145" s="28">
        <v>0</v>
      </c>
      <c r="J145" s="18">
        <v>0.49</v>
      </c>
      <c r="K145" s="8">
        <v>105118319.48315801</v>
      </c>
      <c r="L145" s="9">
        <v>97234445.521921158</v>
      </c>
      <c r="M145" s="10">
        <v>0</v>
      </c>
      <c r="N145" s="8">
        <v>49652500.748805799</v>
      </c>
      <c r="O145" s="9">
        <v>458525.11109318101</v>
      </c>
      <c r="P145" s="30"/>
    </row>
    <row r="146" spans="1:16" ht="12.75">
      <c r="A146" s="98" t="s">
        <v>184</v>
      </c>
      <c r="B146" s="26" t="s">
        <v>779</v>
      </c>
      <c r="C146" s="26" t="s">
        <v>432</v>
      </c>
      <c r="D146" s="26" t="s">
        <v>780</v>
      </c>
      <c r="E146" s="122" t="s">
        <v>108</v>
      </c>
      <c r="F146" s="123" t="s">
        <v>109</v>
      </c>
      <c r="G146" s="26" t="s">
        <v>1149</v>
      </c>
      <c r="H146" s="28">
        <v>0</v>
      </c>
      <c r="I146" s="28">
        <v>0</v>
      </c>
      <c r="J146" s="18">
        <v>0.4</v>
      </c>
      <c r="K146" s="8">
        <v>2326794.0086668301</v>
      </c>
      <c r="L146" s="9">
        <v>2152284.4580168179</v>
      </c>
      <c r="M146" s="10">
        <v>0.5</v>
      </c>
      <c r="N146" s="8">
        <v>-8695872.2022705302</v>
      </c>
      <c r="O146" s="9">
        <v>-116325.45430133901</v>
      </c>
      <c r="P146" s="30"/>
    </row>
    <row r="147" spans="1:16" ht="12.75">
      <c r="A147" s="98" t="s">
        <v>185</v>
      </c>
      <c r="B147" s="26" t="s">
        <v>781</v>
      </c>
      <c r="C147" s="26" t="s">
        <v>531</v>
      </c>
      <c r="D147" s="26" t="s">
        <v>782</v>
      </c>
      <c r="E147" s="122" t="s">
        <v>133</v>
      </c>
      <c r="F147" s="123" t="s">
        <v>1301</v>
      </c>
      <c r="G147" s="26" t="s">
        <v>1164</v>
      </c>
      <c r="H147" s="28">
        <v>0</v>
      </c>
      <c r="I147" s="28">
        <v>0</v>
      </c>
      <c r="J147" s="18">
        <v>0.3</v>
      </c>
      <c r="K147" s="8">
        <v>98714128.393699497</v>
      </c>
      <c r="L147" s="9">
        <v>91310568.764172032</v>
      </c>
      <c r="M147" s="10">
        <v>0</v>
      </c>
      <c r="N147" s="8">
        <v>79640617.6234947</v>
      </c>
      <c r="O147" s="9">
        <v>55888.753718392101</v>
      </c>
      <c r="P147" s="30"/>
    </row>
    <row r="148" spans="1:16" ht="12.75">
      <c r="A148" s="98" t="s">
        <v>186</v>
      </c>
      <c r="B148" s="26" t="s">
        <v>783</v>
      </c>
      <c r="C148" s="26" t="s">
        <v>432</v>
      </c>
      <c r="D148" s="26" t="s">
        <v>784</v>
      </c>
      <c r="E148" s="122" t="s">
        <v>295</v>
      </c>
      <c r="F148" s="123" t="s">
        <v>296</v>
      </c>
      <c r="G148" s="26" t="s">
        <v>1308</v>
      </c>
      <c r="H148" s="28">
        <v>0</v>
      </c>
      <c r="I148" s="28">
        <v>0</v>
      </c>
      <c r="J148" s="18">
        <v>0.4</v>
      </c>
      <c r="K148" s="8">
        <v>2195965.56694117</v>
      </c>
      <c r="L148" s="9">
        <v>2031268.1494205825</v>
      </c>
      <c r="M148" s="10">
        <v>0.5</v>
      </c>
      <c r="N148" s="8">
        <v>-12761226.097198</v>
      </c>
      <c r="O148" s="9">
        <v>-39987.465725841903</v>
      </c>
      <c r="P148" s="30"/>
    </row>
    <row r="149" spans="1:16" ht="12.75">
      <c r="A149" s="98" t="s">
        <v>187</v>
      </c>
      <c r="B149" s="26" t="s">
        <v>785</v>
      </c>
      <c r="C149" s="26" t="s">
        <v>432</v>
      </c>
      <c r="D149" s="26" t="s">
        <v>786</v>
      </c>
      <c r="E149" s="122" t="s">
        <v>188</v>
      </c>
      <c r="F149" s="123" t="s">
        <v>1301</v>
      </c>
      <c r="G149" s="26" t="s">
        <v>1156</v>
      </c>
      <c r="H149" s="28">
        <v>0</v>
      </c>
      <c r="I149" s="28">
        <v>0</v>
      </c>
      <c r="J149" s="18">
        <v>0.4</v>
      </c>
      <c r="K149" s="8">
        <v>3956923.3281912301</v>
      </c>
      <c r="L149" s="9">
        <v>3660154.078576888</v>
      </c>
      <c r="M149" s="10">
        <v>0.5</v>
      </c>
      <c r="N149" s="8">
        <v>-12208586.846524</v>
      </c>
      <c r="O149" s="9">
        <v>73202.990923215693</v>
      </c>
      <c r="P149" s="30"/>
    </row>
    <row r="150" spans="1:16" ht="12.75">
      <c r="A150" s="98" t="s">
        <v>189</v>
      </c>
      <c r="B150" s="26" t="s">
        <v>789</v>
      </c>
      <c r="C150" s="26" t="s">
        <v>453</v>
      </c>
      <c r="D150" s="26" t="s">
        <v>790</v>
      </c>
      <c r="E150" s="122" t="s">
        <v>1301</v>
      </c>
      <c r="F150" s="123" t="s">
        <v>199</v>
      </c>
      <c r="G150" s="26" t="s">
        <v>1164</v>
      </c>
      <c r="H150" s="28">
        <v>0</v>
      </c>
      <c r="I150" s="28" t="s">
        <v>426</v>
      </c>
      <c r="J150" s="18">
        <v>0.49</v>
      </c>
      <c r="K150" s="8">
        <v>183319515.543127</v>
      </c>
      <c r="L150" s="9">
        <v>169570551.87739247</v>
      </c>
      <c r="M150" s="10">
        <v>0</v>
      </c>
      <c r="N150" s="8">
        <v>81579446.038892791</v>
      </c>
      <c r="O150" s="9">
        <v>664308.64362234797</v>
      </c>
      <c r="P150" s="30"/>
    </row>
    <row r="151" spans="1:16" ht="12.75">
      <c r="A151" s="98" t="s">
        <v>190</v>
      </c>
      <c r="B151" s="26" t="s">
        <v>791</v>
      </c>
      <c r="C151" s="26" t="s">
        <v>463</v>
      </c>
      <c r="D151" s="26" t="s">
        <v>792</v>
      </c>
      <c r="E151" s="122" t="s">
        <v>1301</v>
      </c>
      <c r="F151" s="123" t="s">
        <v>25</v>
      </c>
      <c r="G151" s="26" t="s">
        <v>1164</v>
      </c>
      <c r="H151" s="28">
        <v>0</v>
      </c>
      <c r="I151" s="28">
        <v>0</v>
      </c>
      <c r="J151" s="18">
        <v>0.49</v>
      </c>
      <c r="K151" s="8">
        <v>50558631.143881299</v>
      </c>
      <c r="L151" s="9">
        <v>46766733.808090203</v>
      </c>
      <c r="M151" s="10">
        <v>0</v>
      </c>
      <c r="N151" s="8">
        <v>12855185.9999543</v>
      </c>
      <c r="O151" s="9">
        <v>-87947.680009337506</v>
      </c>
      <c r="P151" s="30"/>
    </row>
    <row r="152" spans="1:16" ht="12.75">
      <c r="A152" s="98" t="s">
        <v>191</v>
      </c>
      <c r="B152" s="26" t="s">
        <v>793</v>
      </c>
      <c r="C152" s="26" t="s">
        <v>432</v>
      </c>
      <c r="D152" s="26" t="s">
        <v>794</v>
      </c>
      <c r="E152" s="122" t="s">
        <v>169</v>
      </c>
      <c r="F152" s="123" t="s">
        <v>170</v>
      </c>
      <c r="G152" s="26" t="s">
        <v>1153</v>
      </c>
      <c r="H152" s="28">
        <v>0</v>
      </c>
      <c r="I152" s="28">
        <v>0</v>
      </c>
      <c r="J152" s="18">
        <v>0.4</v>
      </c>
      <c r="K152" s="8">
        <v>3381818.18576435</v>
      </c>
      <c r="L152" s="9">
        <v>3128181.821832024</v>
      </c>
      <c r="M152" s="10">
        <v>0.5</v>
      </c>
      <c r="N152" s="8">
        <v>-21550737.081167899</v>
      </c>
      <c r="O152" s="9">
        <v>-68179.261139036404</v>
      </c>
      <c r="P152" s="30"/>
    </row>
    <row r="153" spans="1:16" ht="12.75">
      <c r="A153" s="98" t="s">
        <v>192</v>
      </c>
      <c r="B153" s="26" t="s">
        <v>795</v>
      </c>
      <c r="C153" s="26" t="s">
        <v>432</v>
      </c>
      <c r="D153" s="26" t="s">
        <v>796</v>
      </c>
      <c r="E153" s="122" t="s">
        <v>118</v>
      </c>
      <c r="F153" s="123" t="s">
        <v>119</v>
      </c>
      <c r="G153" s="26" t="s">
        <v>1151</v>
      </c>
      <c r="H153" s="28">
        <v>0</v>
      </c>
      <c r="I153" s="28">
        <v>0</v>
      </c>
      <c r="J153" s="18">
        <v>0.4</v>
      </c>
      <c r="K153" s="8">
        <v>1589834.5055879799</v>
      </c>
      <c r="L153" s="9">
        <v>1470596.9176688816</v>
      </c>
      <c r="M153" s="10">
        <v>0.5</v>
      </c>
      <c r="N153" s="8">
        <v>-4758078.9232793003</v>
      </c>
      <c r="O153" s="9">
        <v>215824.77074346301</v>
      </c>
      <c r="P153" s="30"/>
    </row>
    <row r="154" spans="1:16" ht="12.75">
      <c r="A154" s="98" t="s">
        <v>193</v>
      </c>
      <c r="B154" s="26" t="s">
        <v>797</v>
      </c>
      <c r="C154" s="26" t="s">
        <v>432</v>
      </c>
      <c r="D154" s="26" t="s">
        <v>798</v>
      </c>
      <c r="E154" s="122" t="s">
        <v>362</v>
      </c>
      <c r="F154" s="123" t="s">
        <v>152</v>
      </c>
      <c r="G154" s="26" t="s">
        <v>1310</v>
      </c>
      <c r="H154" s="28">
        <v>0</v>
      </c>
      <c r="I154" s="28">
        <v>0</v>
      </c>
      <c r="J154" s="18">
        <v>0.4</v>
      </c>
      <c r="K154" s="8">
        <v>1896797.9216238898</v>
      </c>
      <c r="L154" s="9">
        <v>1754538.0775020982</v>
      </c>
      <c r="M154" s="10">
        <v>0.5</v>
      </c>
      <c r="N154" s="8">
        <v>-5204912.1857923297</v>
      </c>
      <c r="O154" s="9">
        <v>-46246.509584777901</v>
      </c>
      <c r="P154" s="30"/>
    </row>
    <row r="155" spans="1:16" ht="12.75">
      <c r="A155" s="98" t="s">
        <v>194</v>
      </c>
      <c r="B155" s="26" t="s">
        <v>799</v>
      </c>
      <c r="C155" s="26" t="s">
        <v>453</v>
      </c>
      <c r="D155" s="26" t="s">
        <v>1138</v>
      </c>
      <c r="E155" s="122" t="s">
        <v>1301</v>
      </c>
      <c r="F155" s="123" t="s">
        <v>368</v>
      </c>
      <c r="G155" s="26" t="s">
        <v>1164</v>
      </c>
      <c r="H155" s="28">
        <v>0</v>
      </c>
      <c r="I155" s="28" t="s">
        <v>426</v>
      </c>
      <c r="J155" s="18">
        <v>0.49</v>
      </c>
      <c r="K155" s="8">
        <v>185457284.01306701</v>
      </c>
      <c r="L155" s="9">
        <v>171547987.71208698</v>
      </c>
      <c r="M155" s="10">
        <v>0</v>
      </c>
      <c r="N155" s="8">
        <v>6979264.0273346305</v>
      </c>
      <c r="O155" s="9">
        <v>-1120537.67000502</v>
      </c>
      <c r="P155" s="30"/>
    </row>
    <row r="156" spans="1:16" ht="12.75">
      <c r="A156" s="98" t="s">
        <v>195</v>
      </c>
      <c r="B156" s="26" t="s">
        <v>800</v>
      </c>
      <c r="C156" s="26" t="s">
        <v>432</v>
      </c>
      <c r="D156" s="26" t="s">
        <v>801</v>
      </c>
      <c r="E156" s="122" t="s">
        <v>230</v>
      </c>
      <c r="F156" s="123" t="s">
        <v>231</v>
      </c>
      <c r="G156" s="26" t="s">
        <v>1160</v>
      </c>
      <c r="H156" s="28">
        <v>0</v>
      </c>
      <c r="I156" s="28">
        <v>0</v>
      </c>
      <c r="J156" s="18">
        <v>0.4</v>
      </c>
      <c r="K156" s="8">
        <v>3871683.2647413597</v>
      </c>
      <c r="L156" s="9">
        <v>3581307.0198857579</v>
      </c>
      <c r="M156" s="10">
        <v>0.5</v>
      </c>
      <c r="N156" s="8">
        <v>-7091804.8577644397</v>
      </c>
      <c r="O156" s="9">
        <v>-53745.446519661396</v>
      </c>
      <c r="P156" s="30"/>
    </row>
    <row r="157" spans="1:16" ht="12.75">
      <c r="A157" s="98" t="s">
        <v>196</v>
      </c>
      <c r="B157" s="26" t="s">
        <v>802</v>
      </c>
      <c r="C157" s="26" t="s">
        <v>463</v>
      </c>
      <c r="D157" s="26" t="s">
        <v>803</v>
      </c>
      <c r="E157" s="122" t="s">
        <v>1301</v>
      </c>
      <c r="F157" s="123" t="s">
        <v>170</v>
      </c>
      <c r="G157" s="26" t="s">
        <v>1164</v>
      </c>
      <c r="H157" s="28">
        <v>0</v>
      </c>
      <c r="I157" s="28">
        <v>0</v>
      </c>
      <c r="J157" s="18">
        <v>0.49</v>
      </c>
      <c r="K157" s="8">
        <v>50018461.9015733</v>
      </c>
      <c r="L157" s="9">
        <v>46267077.258955307</v>
      </c>
      <c r="M157" s="10">
        <v>0</v>
      </c>
      <c r="N157" s="8">
        <v>2663569.7898414098</v>
      </c>
      <c r="O157" s="9">
        <v>495791.940339041</v>
      </c>
      <c r="P157" s="30"/>
    </row>
    <row r="158" spans="1:16" ht="12.75">
      <c r="A158" s="98" t="s">
        <v>197</v>
      </c>
      <c r="B158" s="26" t="s">
        <v>804</v>
      </c>
      <c r="C158" s="26" t="s">
        <v>432</v>
      </c>
      <c r="D158" s="26" t="s">
        <v>805</v>
      </c>
      <c r="E158" s="122" t="s">
        <v>182</v>
      </c>
      <c r="F158" s="123" t="s">
        <v>183</v>
      </c>
      <c r="G158" s="26" t="s">
        <v>1309</v>
      </c>
      <c r="H158" s="28">
        <v>0</v>
      </c>
      <c r="I158" s="28">
        <v>0</v>
      </c>
      <c r="J158" s="18">
        <v>0.4</v>
      </c>
      <c r="K158" s="8">
        <v>1377313.41981563</v>
      </c>
      <c r="L158" s="9">
        <v>1274014.9133294579</v>
      </c>
      <c r="M158" s="10">
        <v>0.5</v>
      </c>
      <c r="N158" s="8">
        <v>-4570719.1489099897</v>
      </c>
      <c r="O158" s="9">
        <v>-11930.4372138371</v>
      </c>
      <c r="P158" s="30"/>
    </row>
    <row r="159" spans="1:16" ht="12.75">
      <c r="A159" s="98" t="s">
        <v>200</v>
      </c>
      <c r="B159" s="26" t="s">
        <v>809</v>
      </c>
      <c r="C159" s="26" t="s">
        <v>448</v>
      </c>
      <c r="D159" s="26" t="s">
        <v>810</v>
      </c>
      <c r="E159" s="122" t="s">
        <v>133</v>
      </c>
      <c r="F159" s="123" t="s">
        <v>1301</v>
      </c>
      <c r="G159" s="26" t="s">
        <v>1164</v>
      </c>
      <c r="H159" s="28">
        <v>0</v>
      </c>
      <c r="I159" s="28">
        <v>0</v>
      </c>
      <c r="J159" s="18">
        <v>0.3</v>
      </c>
      <c r="K159" s="8">
        <v>37306468.250675</v>
      </c>
      <c r="L159" s="9">
        <v>34508483.131874375</v>
      </c>
      <c r="M159" s="10">
        <v>0</v>
      </c>
      <c r="N159" s="8">
        <v>6678849.0026184497</v>
      </c>
      <c r="O159" s="9">
        <v>-21986.213609373797</v>
      </c>
      <c r="P159" s="30"/>
    </row>
    <row r="160" spans="1:16" ht="12.75">
      <c r="A160" s="98" t="s">
        <v>201</v>
      </c>
      <c r="B160" s="26" t="s">
        <v>811</v>
      </c>
      <c r="C160" s="26" t="s">
        <v>432</v>
      </c>
      <c r="D160" s="26" t="s">
        <v>812</v>
      </c>
      <c r="E160" s="122" t="s">
        <v>90</v>
      </c>
      <c r="F160" s="123" t="s">
        <v>91</v>
      </c>
      <c r="G160" s="26" t="s">
        <v>1148</v>
      </c>
      <c r="H160" s="28">
        <v>0</v>
      </c>
      <c r="I160" s="28">
        <v>0</v>
      </c>
      <c r="J160" s="18">
        <v>0.4</v>
      </c>
      <c r="K160" s="8">
        <v>2295893.4501890899</v>
      </c>
      <c r="L160" s="9">
        <v>2123701.4414249081</v>
      </c>
      <c r="M160" s="10">
        <v>0.5</v>
      </c>
      <c r="N160" s="8">
        <v>-4619962.2603645893</v>
      </c>
      <c r="O160" s="9">
        <v>-113154.23928376101</v>
      </c>
      <c r="P160" s="30"/>
    </row>
    <row r="161" spans="1:16" ht="12.75">
      <c r="A161" s="98" t="s">
        <v>202</v>
      </c>
      <c r="B161" s="26" t="s">
        <v>813</v>
      </c>
      <c r="C161" s="26" t="s">
        <v>432</v>
      </c>
      <c r="D161" s="26" t="s">
        <v>814</v>
      </c>
      <c r="E161" s="122" t="s">
        <v>304</v>
      </c>
      <c r="F161" s="123" t="s">
        <v>1301</v>
      </c>
      <c r="G161" s="26" t="s">
        <v>1161</v>
      </c>
      <c r="H161" s="28">
        <v>0</v>
      </c>
      <c r="I161" s="28">
        <v>0</v>
      </c>
      <c r="J161" s="18">
        <v>0.4</v>
      </c>
      <c r="K161" s="8">
        <v>2359302.6178418198</v>
      </c>
      <c r="L161" s="9">
        <v>2182354.9215036836</v>
      </c>
      <c r="M161" s="10">
        <v>0.5</v>
      </c>
      <c r="N161" s="8">
        <v>-8283600.0007856805</v>
      </c>
      <c r="O161" s="9">
        <v>67388.174106680395</v>
      </c>
      <c r="P161" s="30"/>
    </row>
    <row r="162" spans="1:16" ht="12.75">
      <c r="A162" s="98" t="s">
        <v>203</v>
      </c>
      <c r="B162" s="26" t="s">
        <v>815</v>
      </c>
      <c r="C162" s="26" t="s">
        <v>432</v>
      </c>
      <c r="D162" s="26" t="s">
        <v>816</v>
      </c>
      <c r="E162" s="122" t="s">
        <v>350</v>
      </c>
      <c r="F162" s="123" t="s">
        <v>1301</v>
      </c>
      <c r="G162" s="26" t="s">
        <v>1163</v>
      </c>
      <c r="H162" s="28">
        <v>0</v>
      </c>
      <c r="I162" s="28">
        <v>0</v>
      </c>
      <c r="J162" s="18">
        <v>0.4</v>
      </c>
      <c r="K162" s="8">
        <v>2222440.9021938299</v>
      </c>
      <c r="L162" s="9">
        <v>2055757.8345292928</v>
      </c>
      <c r="M162" s="10">
        <v>0.5</v>
      </c>
      <c r="N162" s="8">
        <v>-18205304.483447101</v>
      </c>
      <c r="O162" s="9">
        <v>104987.453513342</v>
      </c>
      <c r="P162" s="30"/>
    </row>
    <row r="163" spans="1:16" ht="12.75">
      <c r="A163" s="98" t="s">
        <v>204</v>
      </c>
      <c r="B163" s="26" t="s">
        <v>817</v>
      </c>
      <c r="C163" s="26" t="s">
        <v>463</v>
      </c>
      <c r="D163" s="26" t="s">
        <v>818</v>
      </c>
      <c r="E163" s="122" t="s">
        <v>1301</v>
      </c>
      <c r="F163" s="123" t="s">
        <v>74</v>
      </c>
      <c r="G163" s="26" t="s">
        <v>1164</v>
      </c>
      <c r="H163" s="28">
        <v>0</v>
      </c>
      <c r="I163" s="28">
        <v>0</v>
      </c>
      <c r="J163" s="18">
        <v>0.49</v>
      </c>
      <c r="K163" s="8">
        <v>47740022.644681603</v>
      </c>
      <c r="L163" s="9">
        <v>44159520.946330488</v>
      </c>
      <c r="M163" s="10">
        <v>0</v>
      </c>
      <c r="N163" s="8">
        <v>29346816.952439599</v>
      </c>
      <c r="O163" s="9">
        <v>-24629.213412040899</v>
      </c>
      <c r="P163" s="30"/>
    </row>
    <row r="164" spans="1:16" ht="12.75">
      <c r="A164" s="98" t="s">
        <v>205</v>
      </c>
      <c r="B164" s="26" t="s">
        <v>819</v>
      </c>
      <c r="C164" s="26" t="s">
        <v>463</v>
      </c>
      <c r="D164" s="26" t="s">
        <v>820</v>
      </c>
      <c r="E164" s="122" t="s">
        <v>1301</v>
      </c>
      <c r="F164" s="123" t="s">
        <v>50</v>
      </c>
      <c r="G164" s="26" t="s">
        <v>1164</v>
      </c>
      <c r="H164" s="28">
        <v>0</v>
      </c>
      <c r="I164" s="28">
        <v>0</v>
      </c>
      <c r="J164" s="18">
        <v>0.49</v>
      </c>
      <c r="K164" s="8">
        <v>48209821.707409605</v>
      </c>
      <c r="L164" s="9">
        <v>44594085.079353884</v>
      </c>
      <c r="M164" s="10">
        <v>0.44324198372059698</v>
      </c>
      <c r="N164" s="8">
        <v>-39164665.208259501</v>
      </c>
      <c r="O164" s="9">
        <v>784226.33967045392</v>
      </c>
      <c r="P164" s="30"/>
    </row>
    <row r="165" spans="1:16" ht="12.75">
      <c r="A165" s="98" t="s">
        <v>206</v>
      </c>
      <c r="B165" s="26" t="s">
        <v>821</v>
      </c>
      <c r="C165" s="26" t="s">
        <v>432</v>
      </c>
      <c r="D165" s="26" t="s">
        <v>822</v>
      </c>
      <c r="E165" s="122" t="s">
        <v>306</v>
      </c>
      <c r="F165" s="123" t="s">
        <v>1301</v>
      </c>
      <c r="G165" s="26" t="s">
        <v>1164</v>
      </c>
      <c r="H165" s="28">
        <v>0</v>
      </c>
      <c r="I165" s="28">
        <v>0</v>
      </c>
      <c r="J165" s="18">
        <v>0.4</v>
      </c>
      <c r="K165" s="8">
        <v>1334342.7123355099</v>
      </c>
      <c r="L165" s="9">
        <v>1234267.0089103468</v>
      </c>
      <c r="M165" s="10">
        <v>0.5</v>
      </c>
      <c r="N165" s="8">
        <v>-17548859.674794</v>
      </c>
      <c r="O165" s="9">
        <v>-132295.089695734</v>
      </c>
      <c r="P165" s="30"/>
    </row>
    <row r="166" spans="1:16" ht="13.35" customHeight="1">
      <c r="A166" s="98" t="s">
        <v>207</v>
      </c>
      <c r="B166" s="26" t="s">
        <v>823</v>
      </c>
      <c r="C166" s="26" t="s">
        <v>432</v>
      </c>
      <c r="D166" s="26" t="s">
        <v>824</v>
      </c>
      <c r="E166" s="122" t="s">
        <v>140</v>
      </c>
      <c r="F166" s="123" t="s">
        <v>141</v>
      </c>
      <c r="G166" s="26" t="s">
        <v>1164</v>
      </c>
      <c r="H166" s="28">
        <v>0</v>
      </c>
      <c r="I166" s="28">
        <v>0</v>
      </c>
      <c r="J166" s="18">
        <v>0.4</v>
      </c>
      <c r="K166" s="8">
        <v>4146988.5198543295</v>
      </c>
      <c r="L166" s="9">
        <v>3835964.3808652549</v>
      </c>
      <c r="M166" s="10">
        <v>0.5</v>
      </c>
      <c r="N166" s="8">
        <v>-26840424.473250899</v>
      </c>
      <c r="O166" s="9">
        <v>-246384.31493511301</v>
      </c>
      <c r="P166" s="30"/>
    </row>
    <row r="167" spans="1:16" ht="12.75">
      <c r="A167" s="98" t="s">
        <v>208</v>
      </c>
      <c r="B167" s="26" t="s">
        <v>825</v>
      </c>
      <c r="C167" s="26" t="s">
        <v>432</v>
      </c>
      <c r="D167" s="26" t="s">
        <v>826</v>
      </c>
      <c r="E167" s="122" t="s">
        <v>230</v>
      </c>
      <c r="F167" s="123" t="s">
        <v>231</v>
      </c>
      <c r="G167" s="26" t="s">
        <v>1160</v>
      </c>
      <c r="H167" s="28">
        <v>0</v>
      </c>
      <c r="I167" s="28">
        <v>0</v>
      </c>
      <c r="J167" s="18">
        <v>0.4</v>
      </c>
      <c r="K167" s="8">
        <v>3815364.5527512101</v>
      </c>
      <c r="L167" s="9">
        <v>3529212.2112948694</v>
      </c>
      <c r="M167" s="10">
        <v>0.5</v>
      </c>
      <c r="N167" s="8">
        <v>-12006347.8009452</v>
      </c>
      <c r="O167" s="9">
        <v>-23532.087589359202</v>
      </c>
      <c r="P167" s="30"/>
    </row>
    <row r="168" spans="1:16" ht="13.35" customHeight="1">
      <c r="A168" s="98" t="s">
        <v>210</v>
      </c>
      <c r="B168" s="26" t="s">
        <v>829</v>
      </c>
      <c r="C168" s="26" t="s">
        <v>432</v>
      </c>
      <c r="D168" s="26" t="s">
        <v>830</v>
      </c>
      <c r="E168" s="122" t="s">
        <v>295</v>
      </c>
      <c r="F168" s="123" t="s">
        <v>296</v>
      </c>
      <c r="G168" s="26" t="s">
        <v>1308</v>
      </c>
      <c r="H168" s="28">
        <v>0</v>
      </c>
      <c r="I168" s="28">
        <v>0</v>
      </c>
      <c r="J168" s="18">
        <v>0.4</v>
      </c>
      <c r="K168" s="8">
        <v>3875827.43208182</v>
      </c>
      <c r="L168" s="9">
        <v>3585140.3746756837</v>
      </c>
      <c r="M168" s="10">
        <v>0.5</v>
      </c>
      <c r="N168" s="8">
        <v>-10662709.472207399</v>
      </c>
      <c r="O168" s="9">
        <v>-20515.091890837703</v>
      </c>
      <c r="P168" s="30"/>
    </row>
    <row r="169" spans="1:16" ht="13.35" customHeight="1">
      <c r="A169" s="98" t="s">
        <v>209</v>
      </c>
      <c r="B169" s="26" t="s">
        <v>827</v>
      </c>
      <c r="C169" s="26" t="s">
        <v>453</v>
      </c>
      <c r="D169" s="26" t="s">
        <v>828</v>
      </c>
      <c r="E169" s="122" t="s">
        <v>1301</v>
      </c>
      <c r="F169" s="123" t="s">
        <v>328</v>
      </c>
      <c r="G169" s="26" t="s">
        <v>1164</v>
      </c>
      <c r="H169" s="28">
        <v>0</v>
      </c>
      <c r="I169" s="28">
        <v>0</v>
      </c>
      <c r="J169" s="18">
        <v>0.49</v>
      </c>
      <c r="K169" s="8">
        <v>93774506.366736695</v>
      </c>
      <c r="L169" s="9">
        <v>86741418.389231443</v>
      </c>
      <c r="M169" s="10">
        <v>0</v>
      </c>
      <c r="N169" s="8">
        <v>24021184.764652103</v>
      </c>
      <c r="O169" s="9">
        <v>382052.74444632296</v>
      </c>
      <c r="P169" s="30"/>
    </row>
    <row r="170" spans="1:16" ht="12.75">
      <c r="A170" s="98" t="s">
        <v>211</v>
      </c>
      <c r="B170" s="26" t="s">
        <v>831</v>
      </c>
      <c r="C170" s="26" t="s">
        <v>448</v>
      </c>
      <c r="D170" s="26" t="s">
        <v>832</v>
      </c>
      <c r="E170" s="122" t="s">
        <v>133</v>
      </c>
      <c r="F170" s="123" t="s">
        <v>1301</v>
      </c>
      <c r="G170" s="26" t="s">
        <v>1164</v>
      </c>
      <c r="H170" s="28">
        <v>0</v>
      </c>
      <c r="I170" s="28">
        <v>0</v>
      </c>
      <c r="J170" s="18">
        <v>0.3</v>
      </c>
      <c r="K170" s="8">
        <v>115641992.382173</v>
      </c>
      <c r="L170" s="9">
        <v>106968842.95351003</v>
      </c>
      <c r="M170" s="10">
        <v>0</v>
      </c>
      <c r="N170" s="8">
        <v>71786643.9444848</v>
      </c>
      <c r="O170" s="9">
        <v>1778759.4230384401</v>
      </c>
      <c r="P170" s="30"/>
    </row>
    <row r="171" spans="1:16" ht="13.35" customHeight="1">
      <c r="A171" s="98" t="s">
        <v>213</v>
      </c>
      <c r="B171" s="26" t="s">
        <v>835</v>
      </c>
      <c r="C171" s="26" t="s">
        <v>432</v>
      </c>
      <c r="D171" s="26" t="s">
        <v>836</v>
      </c>
      <c r="E171" s="122" t="s">
        <v>90</v>
      </c>
      <c r="F171" s="123" t="s">
        <v>91</v>
      </c>
      <c r="G171" s="26" t="s">
        <v>1148</v>
      </c>
      <c r="H171" s="28">
        <v>0</v>
      </c>
      <c r="I171" s="28">
        <v>0</v>
      </c>
      <c r="J171" s="18">
        <v>0.4</v>
      </c>
      <c r="K171" s="8">
        <v>3102663.0363721801</v>
      </c>
      <c r="L171" s="9">
        <v>2869963.3086442668</v>
      </c>
      <c r="M171" s="10">
        <v>0.5</v>
      </c>
      <c r="N171" s="8">
        <v>-10132750.2124383</v>
      </c>
      <c r="O171" s="9">
        <v>-61237.458084567799</v>
      </c>
      <c r="P171" s="30"/>
    </row>
    <row r="172" spans="1:16" ht="12.75">
      <c r="A172" s="98" t="s">
        <v>214</v>
      </c>
      <c r="B172" s="26" t="s">
        <v>837</v>
      </c>
      <c r="C172" s="26" t="s">
        <v>432</v>
      </c>
      <c r="D172" s="26" t="s">
        <v>838</v>
      </c>
      <c r="E172" s="122" t="s">
        <v>87</v>
      </c>
      <c r="F172" s="123" t="s">
        <v>89</v>
      </c>
      <c r="G172" s="26" t="s">
        <v>1147</v>
      </c>
      <c r="H172" s="28">
        <v>0</v>
      </c>
      <c r="I172" s="28">
        <v>0</v>
      </c>
      <c r="J172" s="18">
        <v>0.4</v>
      </c>
      <c r="K172" s="8">
        <v>2906767.735748</v>
      </c>
      <c r="L172" s="9">
        <v>2688760.1555669</v>
      </c>
      <c r="M172" s="10">
        <v>0.5</v>
      </c>
      <c r="N172" s="8">
        <v>-3714452.9651995101</v>
      </c>
      <c r="O172" s="9">
        <v>51394.605043720199</v>
      </c>
      <c r="P172" s="30"/>
    </row>
    <row r="173" spans="1:16" ht="12.75">
      <c r="A173" s="98" t="s">
        <v>215</v>
      </c>
      <c r="B173" s="26" t="s">
        <v>839</v>
      </c>
      <c r="C173" s="26" t="s">
        <v>463</v>
      </c>
      <c r="D173" s="26" t="s">
        <v>840</v>
      </c>
      <c r="E173" s="122" t="s">
        <v>1301</v>
      </c>
      <c r="F173" s="123" t="s">
        <v>161</v>
      </c>
      <c r="G173" s="26" t="s">
        <v>1164</v>
      </c>
      <c r="H173" s="28">
        <v>0</v>
      </c>
      <c r="I173" s="28">
        <v>0</v>
      </c>
      <c r="J173" s="18">
        <v>0.49</v>
      </c>
      <c r="K173" s="8">
        <v>41218526.1273285</v>
      </c>
      <c r="L173" s="9">
        <v>38127136.667778865</v>
      </c>
      <c r="M173" s="10">
        <v>0</v>
      </c>
      <c r="N173" s="8">
        <v>10063573.3055404</v>
      </c>
      <c r="O173" s="9">
        <v>900534.64815193799</v>
      </c>
      <c r="P173" s="30"/>
    </row>
    <row r="174" spans="1:16" ht="12.75">
      <c r="A174" s="98" t="s">
        <v>216</v>
      </c>
      <c r="B174" s="26" t="s">
        <v>841</v>
      </c>
      <c r="C174" s="26" t="s">
        <v>432</v>
      </c>
      <c r="D174" s="26" t="s">
        <v>842</v>
      </c>
      <c r="E174" s="122" t="s">
        <v>154</v>
      </c>
      <c r="F174" s="123" t="s">
        <v>1301</v>
      </c>
      <c r="G174" s="26" t="s">
        <v>1164</v>
      </c>
      <c r="H174" s="28">
        <v>0</v>
      </c>
      <c r="I174" s="28">
        <v>0</v>
      </c>
      <c r="J174" s="18">
        <v>0.4</v>
      </c>
      <c r="K174" s="8">
        <v>2827962.7480524499</v>
      </c>
      <c r="L174" s="9">
        <v>2615865.5419485164</v>
      </c>
      <c r="M174" s="10">
        <v>0.5</v>
      </c>
      <c r="N174" s="8">
        <v>-15306566.2281138</v>
      </c>
      <c r="O174" s="9">
        <v>245360.63421911799</v>
      </c>
      <c r="P174" s="30"/>
    </row>
    <row r="175" spans="1:16" ht="13.35" customHeight="1">
      <c r="A175" s="98" t="s">
        <v>217</v>
      </c>
      <c r="B175" s="26" t="s">
        <v>843</v>
      </c>
      <c r="C175" s="26" t="s">
        <v>432</v>
      </c>
      <c r="D175" s="26" t="s">
        <v>844</v>
      </c>
      <c r="E175" s="122" t="s">
        <v>188</v>
      </c>
      <c r="F175" s="123" t="s">
        <v>1301</v>
      </c>
      <c r="G175" s="26" t="s">
        <v>1156</v>
      </c>
      <c r="H175" s="28">
        <v>0</v>
      </c>
      <c r="I175" s="28">
        <v>0</v>
      </c>
      <c r="J175" s="18">
        <v>0.4</v>
      </c>
      <c r="K175" s="8">
        <v>3230241.3004795099</v>
      </c>
      <c r="L175" s="9">
        <v>2987973.2029435467</v>
      </c>
      <c r="M175" s="10">
        <v>0.5</v>
      </c>
      <c r="N175" s="8">
        <v>-7168237.2678052206</v>
      </c>
      <c r="O175" s="9">
        <v>-14254.6441113236</v>
      </c>
      <c r="P175" s="30"/>
    </row>
    <row r="176" spans="1:16" ht="12.75">
      <c r="A176" s="98" t="s">
        <v>218</v>
      </c>
      <c r="B176" s="26" t="s">
        <v>845</v>
      </c>
      <c r="C176" s="26" t="s">
        <v>463</v>
      </c>
      <c r="D176" s="26" t="s">
        <v>846</v>
      </c>
      <c r="E176" s="122" t="s">
        <v>1301</v>
      </c>
      <c r="F176" s="123" t="s">
        <v>161</v>
      </c>
      <c r="G176" s="26" t="s">
        <v>1164</v>
      </c>
      <c r="H176" s="28">
        <v>0</v>
      </c>
      <c r="I176" s="28">
        <v>0</v>
      </c>
      <c r="J176" s="18">
        <v>0.49</v>
      </c>
      <c r="K176" s="8">
        <v>34412334.683174998</v>
      </c>
      <c r="L176" s="9">
        <v>31831409.581936873</v>
      </c>
      <c r="M176" s="10">
        <v>0.105564184018753</v>
      </c>
      <c r="N176" s="8">
        <v>-4178697.5285967598</v>
      </c>
      <c r="O176" s="9">
        <v>117243.40734791099</v>
      </c>
      <c r="P176" s="30"/>
    </row>
    <row r="177" spans="1:16" ht="13.35" customHeight="1">
      <c r="A177" s="98" t="s">
        <v>219</v>
      </c>
      <c r="B177" s="26" t="s">
        <v>847</v>
      </c>
      <c r="C177" s="26" t="s">
        <v>432</v>
      </c>
      <c r="D177" s="26" t="s">
        <v>848</v>
      </c>
      <c r="E177" s="122" t="s">
        <v>212</v>
      </c>
      <c r="F177" s="123" t="s">
        <v>1301</v>
      </c>
      <c r="G177" s="26" t="s">
        <v>1158</v>
      </c>
      <c r="H177" s="28">
        <v>0</v>
      </c>
      <c r="I177" s="28">
        <v>0</v>
      </c>
      <c r="J177" s="18">
        <v>0.4</v>
      </c>
      <c r="K177" s="8">
        <v>3345920.1243085302</v>
      </c>
      <c r="L177" s="9">
        <v>3094976.1149853906</v>
      </c>
      <c r="M177" s="10">
        <v>0.5</v>
      </c>
      <c r="N177" s="8">
        <v>-8247040.4116970301</v>
      </c>
      <c r="O177" s="9">
        <v>-16571.255886667299</v>
      </c>
      <c r="P177" s="30"/>
    </row>
    <row r="178" spans="1:16" ht="12.75">
      <c r="A178" s="98" t="s">
        <v>220</v>
      </c>
      <c r="B178" s="26" t="s">
        <v>849</v>
      </c>
      <c r="C178" s="26" t="s">
        <v>463</v>
      </c>
      <c r="D178" s="26" t="s">
        <v>850</v>
      </c>
      <c r="E178" s="122" t="s">
        <v>1301</v>
      </c>
      <c r="F178" s="123" t="s">
        <v>226</v>
      </c>
      <c r="G178" s="26" t="s">
        <v>1164</v>
      </c>
      <c r="H178" s="28">
        <v>0</v>
      </c>
      <c r="I178" s="28">
        <v>0</v>
      </c>
      <c r="J178" s="18">
        <v>0.49</v>
      </c>
      <c r="K178" s="8">
        <v>58906171.249974698</v>
      </c>
      <c r="L178" s="9">
        <v>54488208.406226598</v>
      </c>
      <c r="M178" s="10">
        <v>6.0687206310138797E-2</v>
      </c>
      <c r="N178" s="8">
        <v>-3729409.0285902903</v>
      </c>
      <c r="O178" s="9">
        <v>-76406.235082051106</v>
      </c>
      <c r="P178" s="30"/>
    </row>
    <row r="179" spans="1:16" ht="12.75">
      <c r="A179" s="98" t="s">
        <v>221</v>
      </c>
      <c r="B179" s="26" t="s">
        <v>851</v>
      </c>
      <c r="C179" s="26" t="s">
        <v>463</v>
      </c>
      <c r="D179" s="26" t="s">
        <v>852</v>
      </c>
      <c r="E179" s="122" t="s">
        <v>1301</v>
      </c>
      <c r="F179" s="123" t="s">
        <v>14</v>
      </c>
      <c r="G179" s="26" t="s">
        <v>1164</v>
      </c>
      <c r="H179" s="28">
        <v>0</v>
      </c>
      <c r="I179" s="28">
        <v>0</v>
      </c>
      <c r="J179" s="18">
        <v>0.49</v>
      </c>
      <c r="K179" s="8">
        <v>32972429.9773154</v>
      </c>
      <c r="L179" s="9">
        <v>30499497.729016747</v>
      </c>
      <c r="M179" s="10">
        <v>0</v>
      </c>
      <c r="N179" s="8">
        <v>-720463.15885435394</v>
      </c>
      <c r="O179" s="9">
        <v>1898276.0027713601</v>
      </c>
      <c r="P179" s="30"/>
    </row>
    <row r="180" spans="1:16" ht="12.75">
      <c r="A180" s="98" t="s">
        <v>222</v>
      </c>
      <c r="B180" s="26" t="s">
        <v>853</v>
      </c>
      <c r="C180" s="26" t="s">
        <v>453</v>
      </c>
      <c r="D180" s="26" t="s">
        <v>854</v>
      </c>
      <c r="E180" s="122" t="s">
        <v>1301</v>
      </c>
      <c r="F180" s="123" t="s">
        <v>328</v>
      </c>
      <c r="G180" s="26" t="s">
        <v>1164</v>
      </c>
      <c r="H180" s="28">
        <v>0</v>
      </c>
      <c r="I180" s="28">
        <v>0</v>
      </c>
      <c r="J180" s="18">
        <v>0.49</v>
      </c>
      <c r="K180" s="8">
        <v>50108854.122990601</v>
      </c>
      <c r="L180" s="9">
        <v>46350690.063766308</v>
      </c>
      <c r="M180" s="10">
        <v>0</v>
      </c>
      <c r="N180" s="8">
        <v>20691786.002167899</v>
      </c>
      <c r="O180" s="9">
        <v>3585.7419138984897</v>
      </c>
      <c r="P180" s="30"/>
    </row>
    <row r="181" spans="1:16" ht="12.75">
      <c r="A181" s="98" t="s">
        <v>223</v>
      </c>
      <c r="B181" s="26" t="s">
        <v>855</v>
      </c>
      <c r="C181" s="26" t="s">
        <v>432</v>
      </c>
      <c r="D181" s="26" t="s">
        <v>856</v>
      </c>
      <c r="E181" s="122" t="s">
        <v>337</v>
      </c>
      <c r="F181" s="123" t="s">
        <v>1301</v>
      </c>
      <c r="G181" s="26" t="s">
        <v>1311</v>
      </c>
      <c r="H181" s="28">
        <v>0</v>
      </c>
      <c r="I181" s="28">
        <v>0</v>
      </c>
      <c r="J181" s="18">
        <v>0.4</v>
      </c>
      <c r="K181" s="8">
        <v>1993567.9510904599</v>
      </c>
      <c r="L181" s="9">
        <v>1844050.3547586754</v>
      </c>
      <c r="M181" s="10">
        <v>0.5</v>
      </c>
      <c r="N181" s="8">
        <v>-19670373.471548501</v>
      </c>
      <c r="O181" s="9">
        <v>-548466.05661780504</v>
      </c>
      <c r="P181" s="30"/>
    </row>
    <row r="182" spans="1:16" ht="12.75">
      <c r="A182" s="98" t="s">
        <v>224</v>
      </c>
      <c r="B182" s="26" t="s">
        <v>857</v>
      </c>
      <c r="C182" s="26" t="s">
        <v>432</v>
      </c>
      <c r="D182" s="26" t="s">
        <v>858</v>
      </c>
      <c r="E182" s="122" t="s">
        <v>182</v>
      </c>
      <c r="F182" s="123" t="s">
        <v>183</v>
      </c>
      <c r="G182" s="26" t="s">
        <v>1309</v>
      </c>
      <c r="H182" s="28">
        <v>0</v>
      </c>
      <c r="I182" s="28">
        <v>0</v>
      </c>
      <c r="J182" s="18">
        <v>0.4</v>
      </c>
      <c r="K182" s="8">
        <v>2493565.5568422298</v>
      </c>
      <c r="L182" s="9">
        <v>2306548.1400790629</v>
      </c>
      <c r="M182" s="10">
        <v>0.5</v>
      </c>
      <c r="N182" s="8">
        <v>-22647628.388675902</v>
      </c>
      <c r="O182" s="9">
        <v>97806.496826333198</v>
      </c>
      <c r="P182" s="30"/>
    </row>
    <row r="183" spans="1:16" ht="12.75">
      <c r="A183" s="98" t="s">
        <v>372</v>
      </c>
      <c r="B183" s="26" t="s">
        <v>1298</v>
      </c>
      <c r="C183" s="26" t="s">
        <v>1135</v>
      </c>
      <c r="D183" s="26" t="s">
        <v>1339</v>
      </c>
      <c r="E183" s="122" t="s">
        <v>1301</v>
      </c>
      <c r="F183" s="123" t="s">
        <v>225</v>
      </c>
      <c r="G183" s="26" t="s">
        <v>1164</v>
      </c>
      <c r="H183" s="28">
        <v>0</v>
      </c>
      <c r="I183" s="28">
        <v>0</v>
      </c>
      <c r="J183" s="18">
        <v>0.49</v>
      </c>
      <c r="K183" s="8">
        <v>88097693.933968797</v>
      </c>
      <c r="L183" s="9">
        <v>81490366.888921142</v>
      </c>
      <c r="M183" s="10">
        <v>0.203127301568755</v>
      </c>
      <c r="N183" s="8">
        <v>-22901512.6217862</v>
      </c>
      <c r="O183" s="9">
        <v>444918.389776383</v>
      </c>
      <c r="P183" s="30"/>
    </row>
    <row r="184" spans="1:16" ht="12.75">
      <c r="A184" s="98" t="s">
        <v>227</v>
      </c>
      <c r="B184" s="26" t="s">
        <v>863</v>
      </c>
      <c r="C184" s="26" t="s">
        <v>570</v>
      </c>
      <c r="D184" s="26" t="s">
        <v>864</v>
      </c>
      <c r="E184" s="122" t="s">
        <v>1301</v>
      </c>
      <c r="F184" s="123" t="s">
        <v>1301</v>
      </c>
      <c r="G184" s="26" t="s">
        <v>1164</v>
      </c>
      <c r="H184" s="28">
        <v>0</v>
      </c>
      <c r="I184" s="28">
        <v>0</v>
      </c>
      <c r="J184" s="18">
        <v>0.5</v>
      </c>
      <c r="K184" s="8">
        <v>71493455.6123247</v>
      </c>
      <c r="L184" s="9">
        <v>66131446.441400349</v>
      </c>
      <c r="M184" s="10">
        <v>0</v>
      </c>
      <c r="N184" s="8">
        <v>26643260.045037199</v>
      </c>
      <c r="O184" s="9">
        <v>832173.95860555896</v>
      </c>
      <c r="P184" s="30"/>
    </row>
    <row r="185" spans="1:16" ht="12.75">
      <c r="A185" s="98" t="s">
        <v>228</v>
      </c>
      <c r="B185" s="26" t="s">
        <v>865</v>
      </c>
      <c r="C185" s="26" t="s">
        <v>432</v>
      </c>
      <c r="D185" s="26" t="s">
        <v>866</v>
      </c>
      <c r="E185" s="122" t="s">
        <v>212</v>
      </c>
      <c r="F185" s="123" t="s">
        <v>1301</v>
      </c>
      <c r="G185" s="26" t="s">
        <v>1158</v>
      </c>
      <c r="H185" s="28">
        <v>0</v>
      </c>
      <c r="I185" s="28">
        <v>0</v>
      </c>
      <c r="J185" s="18">
        <v>0.4</v>
      </c>
      <c r="K185" s="8">
        <v>6210613.0211252701</v>
      </c>
      <c r="L185" s="9">
        <v>5744817.0445408747</v>
      </c>
      <c r="M185" s="10">
        <v>0.5</v>
      </c>
      <c r="N185" s="8">
        <v>-24434218.311529901</v>
      </c>
      <c r="O185" s="9">
        <v>-1332.4930928284598</v>
      </c>
      <c r="P185" s="30"/>
    </row>
    <row r="186" spans="1:16" ht="13.35" customHeight="1">
      <c r="A186" s="98" t="s">
        <v>229</v>
      </c>
      <c r="B186" s="26" t="s">
        <v>867</v>
      </c>
      <c r="C186" s="26" t="s">
        <v>463</v>
      </c>
      <c r="D186" s="26" t="s">
        <v>868</v>
      </c>
      <c r="E186" s="122" t="s">
        <v>1301</v>
      </c>
      <c r="F186" s="123" t="s">
        <v>231</v>
      </c>
      <c r="G186" s="26" t="s">
        <v>1164</v>
      </c>
      <c r="H186" s="28">
        <v>0</v>
      </c>
      <c r="I186" s="28">
        <v>0</v>
      </c>
      <c r="J186" s="18">
        <v>0.49</v>
      </c>
      <c r="K186" s="8">
        <v>100192740.677534</v>
      </c>
      <c r="L186" s="9">
        <v>92678285.126718953</v>
      </c>
      <c r="M186" s="10">
        <v>0</v>
      </c>
      <c r="N186" s="8">
        <v>35807848.053123005</v>
      </c>
      <c r="O186" s="9">
        <v>83946.404185262203</v>
      </c>
      <c r="P186" s="30"/>
    </row>
    <row r="187" spans="1:16" ht="12.75">
      <c r="A187" s="98" t="s">
        <v>232</v>
      </c>
      <c r="B187" s="26" t="s">
        <v>873</v>
      </c>
      <c r="C187" s="26" t="s">
        <v>432</v>
      </c>
      <c r="D187" s="26" t="s">
        <v>874</v>
      </c>
      <c r="E187" s="122" t="s">
        <v>337</v>
      </c>
      <c r="F187" s="123" t="s">
        <v>1301</v>
      </c>
      <c r="G187" s="26" t="s">
        <v>1311</v>
      </c>
      <c r="H187" s="28">
        <v>0</v>
      </c>
      <c r="I187" s="28">
        <v>0</v>
      </c>
      <c r="J187" s="18">
        <v>0.4</v>
      </c>
      <c r="K187" s="8">
        <v>3829874.6242692098</v>
      </c>
      <c r="L187" s="9">
        <v>3542634.0274490193</v>
      </c>
      <c r="M187" s="10">
        <v>0.5</v>
      </c>
      <c r="N187" s="8">
        <v>-11045829.990465701</v>
      </c>
      <c r="O187" s="9">
        <v>286294.68548718898</v>
      </c>
      <c r="P187" s="30"/>
    </row>
    <row r="188" spans="1:16" ht="12.75">
      <c r="A188" s="98" t="s">
        <v>233</v>
      </c>
      <c r="B188" s="26" t="s">
        <v>875</v>
      </c>
      <c r="C188" s="26" t="s">
        <v>432</v>
      </c>
      <c r="D188" s="26" t="s">
        <v>876</v>
      </c>
      <c r="E188" s="122" t="s">
        <v>182</v>
      </c>
      <c r="F188" s="123" t="s">
        <v>183</v>
      </c>
      <c r="G188" s="26" t="s">
        <v>1309</v>
      </c>
      <c r="H188" s="28">
        <v>0</v>
      </c>
      <c r="I188" s="28">
        <v>0</v>
      </c>
      <c r="J188" s="18">
        <v>0.4</v>
      </c>
      <c r="K188" s="8">
        <v>1599987.41286888</v>
      </c>
      <c r="L188" s="9">
        <v>1479988.3569037141</v>
      </c>
      <c r="M188" s="10">
        <v>0.5</v>
      </c>
      <c r="N188" s="8">
        <v>-3745755.4706483101</v>
      </c>
      <c r="O188" s="9">
        <v>41604.125247745505</v>
      </c>
      <c r="P188" s="30"/>
    </row>
    <row r="189" spans="1:16" ht="13.35" customHeight="1">
      <c r="A189" s="98" t="s">
        <v>234</v>
      </c>
      <c r="B189" s="26" t="s">
        <v>877</v>
      </c>
      <c r="C189" s="26" t="s">
        <v>453</v>
      </c>
      <c r="D189" s="26" t="s">
        <v>1139</v>
      </c>
      <c r="E189" s="122" t="s">
        <v>1301</v>
      </c>
      <c r="F189" s="123" t="s">
        <v>368</v>
      </c>
      <c r="G189" s="26" t="s">
        <v>1164</v>
      </c>
      <c r="H189" s="28">
        <v>0</v>
      </c>
      <c r="I189" s="28" t="s">
        <v>426</v>
      </c>
      <c r="J189" s="18">
        <v>0.49</v>
      </c>
      <c r="K189" s="8">
        <v>67216885.757624105</v>
      </c>
      <c r="L189" s="9">
        <v>62175619.325802296</v>
      </c>
      <c r="M189" s="10">
        <v>0</v>
      </c>
      <c r="N189" s="8">
        <v>38189383.261069603</v>
      </c>
      <c r="O189" s="9">
        <v>-306250.593976948</v>
      </c>
      <c r="P189" s="30"/>
    </row>
    <row r="190" spans="1:16" ht="12.75">
      <c r="A190" s="98" t="s">
        <v>235</v>
      </c>
      <c r="B190" s="26" t="s">
        <v>878</v>
      </c>
      <c r="C190" s="26" t="s">
        <v>432</v>
      </c>
      <c r="D190" s="26" t="s">
        <v>879</v>
      </c>
      <c r="E190" s="122" t="s">
        <v>236</v>
      </c>
      <c r="F190" s="123" t="s">
        <v>1301</v>
      </c>
      <c r="G190" s="26" t="s">
        <v>1164</v>
      </c>
      <c r="H190" s="28">
        <v>0</v>
      </c>
      <c r="I190" s="28">
        <v>0</v>
      </c>
      <c r="J190" s="18">
        <v>0.4</v>
      </c>
      <c r="K190" s="8">
        <v>6494080.5281726997</v>
      </c>
      <c r="L190" s="9">
        <v>6007024.4885597471</v>
      </c>
      <c r="M190" s="10">
        <v>0.5</v>
      </c>
      <c r="N190" s="8">
        <v>-30797337.0247274</v>
      </c>
      <c r="O190" s="9">
        <v>424273.28676518897</v>
      </c>
      <c r="P190" s="30"/>
    </row>
    <row r="191" spans="1:16" ht="12.75">
      <c r="A191" s="98" t="s">
        <v>237</v>
      </c>
      <c r="B191" s="26" t="s">
        <v>882</v>
      </c>
      <c r="C191" s="26" t="s">
        <v>432</v>
      </c>
      <c r="D191" s="26" t="s">
        <v>883</v>
      </c>
      <c r="E191" s="122" t="s">
        <v>177</v>
      </c>
      <c r="F191" s="123" t="s">
        <v>178</v>
      </c>
      <c r="G191" s="26" t="s">
        <v>1154</v>
      </c>
      <c r="H191" s="28">
        <v>0</v>
      </c>
      <c r="I191" s="28">
        <v>0</v>
      </c>
      <c r="J191" s="18">
        <v>0.4</v>
      </c>
      <c r="K191" s="8">
        <v>4223748.1265737293</v>
      </c>
      <c r="L191" s="9">
        <v>3906967.0170807</v>
      </c>
      <c r="M191" s="10">
        <v>0.49462036118763703</v>
      </c>
      <c r="N191" s="8">
        <v>-4490117.8433839995</v>
      </c>
      <c r="O191" s="9">
        <v>356291.18419964402</v>
      </c>
      <c r="P191" s="30"/>
    </row>
    <row r="192" spans="1:16" ht="12.75">
      <c r="A192" s="98" t="s">
        <v>238</v>
      </c>
      <c r="B192" s="26" t="s">
        <v>884</v>
      </c>
      <c r="C192" s="26" t="s">
        <v>463</v>
      </c>
      <c r="D192" s="26" t="s">
        <v>885</v>
      </c>
      <c r="E192" s="122" t="s">
        <v>1301</v>
      </c>
      <c r="F192" s="123" t="s">
        <v>56</v>
      </c>
      <c r="G192" s="26" t="s">
        <v>1146</v>
      </c>
      <c r="H192" s="28">
        <v>0</v>
      </c>
      <c r="I192" s="28">
        <v>0</v>
      </c>
      <c r="J192" s="18">
        <v>0.49</v>
      </c>
      <c r="K192" s="8">
        <v>43583283.9704675</v>
      </c>
      <c r="L192" s="9">
        <v>40314537.672682442</v>
      </c>
      <c r="M192" s="10">
        <v>9.5314784629031396E-2</v>
      </c>
      <c r="N192" s="8">
        <v>-4612119.7766895201</v>
      </c>
      <c r="O192" s="9">
        <v>20322.260281989897</v>
      </c>
      <c r="P192" s="30"/>
    </row>
    <row r="193" spans="1:16" ht="12.75">
      <c r="A193" s="98" t="s">
        <v>239</v>
      </c>
      <c r="B193" s="26" t="s">
        <v>886</v>
      </c>
      <c r="C193" s="26" t="s">
        <v>463</v>
      </c>
      <c r="D193" s="26" t="s">
        <v>887</v>
      </c>
      <c r="E193" s="122" t="s">
        <v>1301</v>
      </c>
      <c r="F193" s="123" t="s">
        <v>91</v>
      </c>
      <c r="G193" s="26" t="s">
        <v>1148</v>
      </c>
      <c r="H193" s="28">
        <v>0</v>
      </c>
      <c r="I193" s="28">
        <v>0</v>
      </c>
      <c r="J193" s="18">
        <v>0.49</v>
      </c>
      <c r="K193" s="8">
        <v>60517826.217857197</v>
      </c>
      <c r="L193" s="9">
        <v>55978989.251517907</v>
      </c>
      <c r="M193" s="10">
        <v>0</v>
      </c>
      <c r="N193" s="8">
        <v>15077381.3420546</v>
      </c>
      <c r="O193" s="9">
        <v>413903.91296471999</v>
      </c>
      <c r="P193" s="30"/>
    </row>
    <row r="194" spans="1:16" ht="12.75">
      <c r="A194" s="98" t="s">
        <v>240</v>
      </c>
      <c r="B194" s="26" t="s">
        <v>888</v>
      </c>
      <c r="C194" s="26" t="s">
        <v>463</v>
      </c>
      <c r="D194" s="26" t="s">
        <v>889</v>
      </c>
      <c r="E194" s="122" t="s">
        <v>1301</v>
      </c>
      <c r="F194" s="123" t="s">
        <v>141</v>
      </c>
      <c r="G194" s="26" t="s">
        <v>1164</v>
      </c>
      <c r="H194" s="28">
        <v>0</v>
      </c>
      <c r="I194" s="28">
        <v>0</v>
      </c>
      <c r="J194" s="18">
        <v>0.49</v>
      </c>
      <c r="K194" s="8">
        <v>50336721.505519003</v>
      </c>
      <c r="L194" s="9">
        <v>46561467.392605081</v>
      </c>
      <c r="M194" s="10">
        <v>0</v>
      </c>
      <c r="N194" s="8">
        <v>6284997.7847709199</v>
      </c>
      <c r="O194" s="9">
        <v>137057.08479817898</v>
      </c>
      <c r="P194" s="30"/>
    </row>
    <row r="195" spans="1:16" ht="12.75">
      <c r="A195" s="98" t="s">
        <v>241</v>
      </c>
      <c r="B195" s="26" t="s">
        <v>890</v>
      </c>
      <c r="C195" s="26" t="s">
        <v>432</v>
      </c>
      <c r="D195" s="26" t="s">
        <v>891</v>
      </c>
      <c r="E195" s="122" t="s">
        <v>177</v>
      </c>
      <c r="F195" s="123" t="s">
        <v>178</v>
      </c>
      <c r="G195" s="26" t="s">
        <v>1164</v>
      </c>
      <c r="H195" s="28">
        <v>0</v>
      </c>
      <c r="I195" s="28">
        <v>0</v>
      </c>
      <c r="J195" s="18">
        <v>0.4</v>
      </c>
      <c r="K195" s="8">
        <v>5767635.89174549</v>
      </c>
      <c r="L195" s="9">
        <v>5335063.1998645784</v>
      </c>
      <c r="M195" s="10">
        <v>0.5</v>
      </c>
      <c r="N195" s="8">
        <v>-17697103.258041199</v>
      </c>
      <c r="O195" s="9">
        <v>-50989.449712101705</v>
      </c>
      <c r="P195" s="30"/>
    </row>
    <row r="196" spans="1:16" ht="12.75">
      <c r="A196" s="98" t="s">
        <v>242</v>
      </c>
      <c r="B196" s="26" t="s">
        <v>892</v>
      </c>
      <c r="C196" s="26" t="s">
        <v>463</v>
      </c>
      <c r="D196" s="26" t="s">
        <v>893</v>
      </c>
      <c r="E196" s="122" t="s">
        <v>1301</v>
      </c>
      <c r="F196" s="123" t="s">
        <v>26</v>
      </c>
      <c r="G196" s="26" t="s">
        <v>1164</v>
      </c>
      <c r="H196" s="28">
        <v>0</v>
      </c>
      <c r="I196" s="28">
        <v>0</v>
      </c>
      <c r="J196" s="18">
        <v>0.49</v>
      </c>
      <c r="K196" s="8">
        <v>31843653.965982702</v>
      </c>
      <c r="L196" s="9">
        <v>29455379.918533999</v>
      </c>
      <c r="M196" s="10">
        <v>0.5</v>
      </c>
      <c r="N196" s="8">
        <v>-32825033.107611604</v>
      </c>
      <c r="O196" s="9">
        <v>259244.06793575399</v>
      </c>
      <c r="P196" s="30"/>
    </row>
    <row r="197" spans="1:16" ht="12.75">
      <c r="A197" s="98" t="s">
        <v>243</v>
      </c>
      <c r="B197" s="26" t="s">
        <v>894</v>
      </c>
      <c r="C197" s="26" t="s">
        <v>448</v>
      </c>
      <c r="D197" s="26" t="s">
        <v>895</v>
      </c>
      <c r="E197" s="122" t="s">
        <v>133</v>
      </c>
      <c r="F197" s="123" t="s">
        <v>1301</v>
      </c>
      <c r="G197" s="26" t="s">
        <v>1164</v>
      </c>
      <c r="H197" s="28">
        <v>0</v>
      </c>
      <c r="I197" s="28">
        <v>0</v>
      </c>
      <c r="J197" s="18">
        <v>0.3</v>
      </c>
      <c r="K197" s="8">
        <v>55439838.227068499</v>
      </c>
      <c r="L197" s="9">
        <v>51281850.360038362</v>
      </c>
      <c r="M197" s="10">
        <v>0</v>
      </c>
      <c r="N197" s="8">
        <v>33583380.510758996</v>
      </c>
      <c r="O197" s="9">
        <v>451620.55180897895</v>
      </c>
      <c r="P197" s="30"/>
    </row>
    <row r="198" spans="1:16" ht="12.75">
      <c r="A198" s="98" t="s">
        <v>244</v>
      </c>
      <c r="B198" s="26" t="s">
        <v>896</v>
      </c>
      <c r="C198" s="26" t="s">
        <v>463</v>
      </c>
      <c r="D198" s="26" t="s">
        <v>897</v>
      </c>
      <c r="E198" s="122" t="s">
        <v>377</v>
      </c>
      <c r="F198" s="123" t="s">
        <v>74</v>
      </c>
      <c r="G198" s="26" t="s">
        <v>1164</v>
      </c>
      <c r="H198" s="28">
        <v>0</v>
      </c>
      <c r="I198" s="28">
        <v>0</v>
      </c>
      <c r="J198" s="18">
        <v>0.49</v>
      </c>
      <c r="K198" s="8">
        <v>37405003.210109197</v>
      </c>
      <c r="L198" s="9">
        <v>34599627.969351009</v>
      </c>
      <c r="M198" s="10">
        <v>0</v>
      </c>
      <c r="N198" s="8">
        <v>13850880.785207201</v>
      </c>
      <c r="O198" s="9">
        <v>1056.31280445628</v>
      </c>
      <c r="P198" s="30"/>
    </row>
    <row r="199" spans="1:16" ht="12.75">
      <c r="A199" s="98" t="s">
        <v>245</v>
      </c>
      <c r="B199" s="26" t="s">
        <v>898</v>
      </c>
      <c r="C199" s="26" t="s">
        <v>432</v>
      </c>
      <c r="D199" s="26" t="s">
        <v>899</v>
      </c>
      <c r="E199" s="122" t="s">
        <v>362</v>
      </c>
      <c r="F199" s="123" t="s">
        <v>152</v>
      </c>
      <c r="G199" s="26" t="s">
        <v>1310</v>
      </c>
      <c r="H199" s="28">
        <v>0</v>
      </c>
      <c r="I199" s="28">
        <v>0</v>
      </c>
      <c r="J199" s="18">
        <v>0.4</v>
      </c>
      <c r="K199" s="8">
        <v>2288949.1726177498</v>
      </c>
      <c r="L199" s="9">
        <v>2117277.9846714186</v>
      </c>
      <c r="M199" s="10">
        <v>0.5</v>
      </c>
      <c r="N199" s="8">
        <v>-12317806.144104499</v>
      </c>
      <c r="O199" s="9">
        <v>-104910.28583093801</v>
      </c>
      <c r="P199" s="30"/>
    </row>
    <row r="200" spans="1:16" ht="12.75">
      <c r="A200" s="98" t="s">
        <v>246</v>
      </c>
      <c r="B200" s="26" t="s">
        <v>900</v>
      </c>
      <c r="C200" s="26" t="s">
        <v>432</v>
      </c>
      <c r="D200" s="26" t="s">
        <v>901</v>
      </c>
      <c r="E200" s="122" t="s">
        <v>306</v>
      </c>
      <c r="F200" s="123" t="s">
        <v>1301</v>
      </c>
      <c r="G200" s="26" t="s">
        <v>1164</v>
      </c>
      <c r="H200" s="28">
        <v>0</v>
      </c>
      <c r="I200" s="28">
        <v>0</v>
      </c>
      <c r="J200" s="18">
        <v>0.4</v>
      </c>
      <c r="K200" s="8">
        <v>2474832.2367840698</v>
      </c>
      <c r="L200" s="9">
        <v>2289219.8190252646</v>
      </c>
      <c r="M200" s="10">
        <v>0.5</v>
      </c>
      <c r="N200" s="8">
        <v>-21092956.1398184</v>
      </c>
      <c r="O200" s="9">
        <v>185368.291819323</v>
      </c>
      <c r="P200" s="30"/>
    </row>
    <row r="201" spans="1:16" ht="12.75">
      <c r="A201" s="98" t="s">
        <v>247</v>
      </c>
      <c r="B201" s="26" t="s">
        <v>902</v>
      </c>
      <c r="C201" s="26" t="s">
        <v>432</v>
      </c>
      <c r="D201" s="26" t="s">
        <v>903</v>
      </c>
      <c r="E201" s="122" t="s">
        <v>177</v>
      </c>
      <c r="F201" s="123" t="s">
        <v>178</v>
      </c>
      <c r="G201" s="26" t="s">
        <v>1154</v>
      </c>
      <c r="H201" s="28">
        <v>0</v>
      </c>
      <c r="I201" s="28">
        <v>0</v>
      </c>
      <c r="J201" s="18">
        <v>0.4</v>
      </c>
      <c r="K201" s="8">
        <v>1405077.3904607201</v>
      </c>
      <c r="L201" s="9">
        <v>1299696.5861761661</v>
      </c>
      <c r="M201" s="10">
        <v>0.5</v>
      </c>
      <c r="N201" s="8">
        <v>-5115655.2277451195</v>
      </c>
      <c r="O201" s="9">
        <v>30221.907623107403</v>
      </c>
      <c r="P201" s="30"/>
    </row>
    <row r="202" spans="1:16" ht="12.75">
      <c r="A202" s="98" t="s">
        <v>248</v>
      </c>
      <c r="B202" s="26" t="s">
        <v>904</v>
      </c>
      <c r="C202" s="26" t="s">
        <v>448</v>
      </c>
      <c r="D202" s="26" t="s">
        <v>905</v>
      </c>
      <c r="E202" s="122" t="s">
        <v>133</v>
      </c>
      <c r="F202" s="123" t="s">
        <v>1301</v>
      </c>
      <c r="G202" s="26" t="s">
        <v>1164</v>
      </c>
      <c r="H202" s="28">
        <v>0</v>
      </c>
      <c r="I202" s="28">
        <v>0</v>
      </c>
      <c r="J202" s="18">
        <v>0.3</v>
      </c>
      <c r="K202" s="8">
        <v>23418586.873391401</v>
      </c>
      <c r="L202" s="9">
        <v>21662192.857887048</v>
      </c>
      <c r="M202" s="10">
        <v>0.18266766036208301</v>
      </c>
      <c r="N202" s="8">
        <v>-5030540.6127656708</v>
      </c>
      <c r="O202" s="9">
        <v>-203338.27063161499</v>
      </c>
      <c r="P202" s="30"/>
    </row>
    <row r="203" spans="1:16" ht="12.75">
      <c r="A203" s="98" t="s">
        <v>250</v>
      </c>
      <c r="B203" s="26" t="s">
        <v>907</v>
      </c>
      <c r="C203" s="26" t="s">
        <v>453</v>
      </c>
      <c r="D203" s="26" t="s">
        <v>1140</v>
      </c>
      <c r="E203" s="122" t="s">
        <v>1301</v>
      </c>
      <c r="F203" s="123" t="s">
        <v>368</v>
      </c>
      <c r="G203" s="26" t="s">
        <v>1164</v>
      </c>
      <c r="H203" s="28">
        <v>0</v>
      </c>
      <c r="I203" s="28" t="s">
        <v>426</v>
      </c>
      <c r="J203" s="18">
        <v>0.49</v>
      </c>
      <c r="K203" s="8">
        <v>63653720.183913</v>
      </c>
      <c r="L203" s="9">
        <v>58879691.170119531</v>
      </c>
      <c r="M203" s="10">
        <v>0</v>
      </c>
      <c r="N203" s="8">
        <v>30236557.975364599</v>
      </c>
      <c r="O203" s="9">
        <v>-60117.984702770904</v>
      </c>
      <c r="P203" s="30"/>
    </row>
    <row r="204" spans="1:16" ht="12.75">
      <c r="A204" s="98" t="s">
        <v>251</v>
      </c>
      <c r="B204" s="26" t="s">
        <v>908</v>
      </c>
      <c r="C204" s="26" t="s">
        <v>432</v>
      </c>
      <c r="D204" s="26" t="s">
        <v>909</v>
      </c>
      <c r="E204" s="122" t="s">
        <v>118</v>
      </c>
      <c r="F204" s="123" t="s">
        <v>119</v>
      </c>
      <c r="G204" s="26" t="s">
        <v>1151</v>
      </c>
      <c r="H204" s="28">
        <v>0</v>
      </c>
      <c r="I204" s="28">
        <v>0</v>
      </c>
      <c r="J204" s="18">
        <v>0.4</v>
      </c>
      <c r="K204" s="8">
        <v>1802836.11216178</v>
      </c>
      <c r="L204" s="9">
        <v>1667623.4037496466</v>
      </c>
      <c r="M204" s="10">
        <v>0.5</v>
      </c>
      <c r="N204" s="8">
        <v>-6194181.0499307206</v>
      </c>
      <c r="O204" s="9">
        <v>-25108.620224068</v>
      </c>
      <c r="P204" s="30"/>
    </row>
    <row r="205" spans="1:16" ht="12.75">
      <c r="A205" s="98" t="s">
        <v>252</v>
      </c>
      <c r="B205" s="26" t="s">
        <v>910</v>
      </c>
      <c r="C205" s="26" t="s">
        <v>432</v>
      </c>
      <c r="D205" s="26" t="s">
        <v>911</v>
      </c>
      <c r="E205" s="122" t="s">
        <v>177</v>
      </c>
      <c r="F205" s="123" t="s">
        <v>178</v>
      </c>
      <c r="G205" s="26" t="s">
        <v>1154</v>
      </c>
      <c r="H205" s="28">
        <v>0</v>
      </c>
      <c r="I205" s="28">
        <v>0</v>
      </c>
      <c r="J205" s="18">
        <v>0.4</v>
      </c>
      <c r="K205" s="8">
        <v>2261121.28706596</v>
      </c>
      <c r="L205" s="9">
        <v>2091537.1905360131</v>
      </c>
      <c r="M205" s="10">
        <v>0.5</v>
      </c>
      <c r="N205" s="8">
        <v>-3482202.3343080501</v>
      </c>
      <c r="O205" s="9">
        <v>133679.74595334401</v>
      </c>
      <c r="P205" s="30"/>
    </row>
    <row r="206" spans="1:16" ht="12.75">
      <c r="A206" s="98" t="s">
        <v>253</v>
      </c>
      <c r="B206" s="26" t="s">
        <v>912</v>
      </c>
      <c r="C206" s="26" t="s">
        <v>432</v>
      </c>
      <c r="D206" s="26" t="s">
        <v>913</v>
      </c>
      <c r="E206" s="122" t="s">
        <v>108</v>
      </c>
      <c r="F206" s="123" t="s">
        <v>109</v>
      </c>
      <c r="G206" s="26" t="s">
        <v>1149</v>
      </c>
      <c r="H206" s="28">
        <v>0</v>
      </c>
      <c r="I206" s="28">
        <v>0</v>
      </c>
      <c r="J206" s="18">
        <v>0.4</v>
      </c>
      <c r="K206" s="8">
        <v>2464297.8530932199</v>
      </c>
      <c r="L206" s="9">
        <v>2279475.5141112288</v>
      </c>
      <c r="M206" s="10">
        <v>0.5</v>
      </c>
      <c r="N206" s="8">
        <v>-5476239.8974648099</v>
      </c>
      <c r="O206" s="9">
        <v>12892.8525586209</v>
      </c>
      <c r="P206" s="30"/>
    </row>
    <row r="207" spans="1:16" ht="12.75">
      <c r="A207" s="98" t="s">
        <v>254</v>
      </c>
      <c r="B207" s="26" t="s">
        <v>914</v>
      </c>
      <c r="C207" s="26" t="s">
        <v>453</v>
      </c>
      <c r="D207" s="26" t="s">
        <v>915</v>
      </c>
      <c r="E207" s="122" t="s">
        <v>1301</v>
      </c>
      <c r="F207" s="123" t="s">
        <v>287</v>
      </c>
      <c r="G207" s="26" t="s">
        <v>1164</v>
      </c>
      <c r="H207" s="28">
        <v>0</v>
      </c>
      <c r="I207" s="28">
        <v>0</v>
      </c>
      <c r="J207" s="18">
        <v>0.49</v>
      </c>
      <c r="K207" s="8">
        <v>66602293.021283403</v>
      </c>
      <c r="L207" s="9">
        <v>61607121.044687152</v>
      </c>
      <c r="M207" s="10">
        <v>0</v>
      </c>
      <c r="N207" s="8">
        <v>30530982.3618096</v>
      </c>
      <c r="O207" s="9">
        <v>-442257.77917982999</v>
      </c>
      <c r="P207" s="30"/>
    </row>
    <row r="208" spans="1:16" ht="12.75">
      <c r="A208" s="98" t="s">
        <v>255</v>
      </c>
      <c r="B208" s="26" t="s">
        <v>916</v>
      </c>
      <c r="C208" s="26" t="s">
        <v>432</v>
      </c>
      <c r="D208" s="26" t="s">
        <v>917</v>
      </c>
      <c r="E208" s="122" t="s">
        <v>337</v>
      </c>
      <c r="F208" s="123" t="s">
        <v>1301</v>
      </c>
      <c r="G208" s="26" t="s">
        <v>1311</v>
      </c>
      <c r="H208" s="28">
        <v>0</v>
      </c>
      <c r="I208" s="28">
        <v>0</v>
      </c>
      <c r="J208" s="18">
        <v>0.4</v>
      </c>
      <c r="K208" s="8">
        <v>2504709.39528332</v>
      </c>
      <c r="L208" s="9">
        <v>2316856.1906370712</v>
      </c>
      <c r="M208" s="10">
        <v>0.5</v>
      </c>
      <c r="N208" s="8">
        <v>-15353780.351223901</v>
      </c>
      <c r="O208" s="9">
        <v>-16191.488428823699</v>
      </c>
      <c r="P208" s="30"/>
    </row>
    <row r="209" spans="1:16" ht="12.75">
      <c r="A209" s="98" t="s">
        <v>256</v>
      </c>
      <c r="B209" s="26" t="s">
        <v>918</v>
      </c>
      <c r="C209" s="26" t="s">
        <v>432</v>
      </c>
      <c r="D209" s="26" t="s">
        <v>919</v>
      </c>
      <c r="E209" s="122" t="s">
        <v>306</v>
      </c>
      <c r="F209" s="123" t="s">
        <v>1301</v>
      </c>
      <c r="G209" s="26" t="s">
        <v>1162</v>
      </c>
      <c r="H209" s="28">
        <v>0</v>
      </c>
      <c r="I209" s="28">
        <v>0</v>
      </c>
      <c r="J209" s="18">
        <v>0.4</v>
      </c>
      <c r="K209" s="8">
        <v>1922863.4088603</v>
      </c>
      <c r="L209" s="9">
        <v>1778648.6531957774</v>
      </c>
      <c r="M209" s="10">
        <v>0.5</v>
      </c>
      <c r="N209" s="8">
        <v>-22269760.245081902</v>
      </c>
      <c r="O209" s="9">
        <v>963294.96405580197</v>
      </c>
      <c r="P209" s="30"/>
    </row>
    <row r="210" spans="1:16" ht="12.75">
      <c r="A210" s="98" t="s">
        <v>257</v>
      </c>
      <c r="B210" s="26" t="s">
        <v>920</v>
      </c>
      <c r="C210" s="26" t="s">
        <v>432</v>
      </c>
      <c r="D210" s="26" t="s">
        <v>921</v>
      </c>
      <c r="E210" s="122" t="s">
        <v>230</v>
      </c>
      <c r="F210" s="123" t="s">
        <v>231</v>
      </c>
      <c r="G210" s="26" t="s">
        <v>1160</v>
      </c>
      <c r="H210" s="28">
        <v>0</v>
      </c>
      <c r="I210" s="28">
        <v>0</v>
      </c>
      <c r="J210" s="18">
        <v>0.4</v>
      </c>
      <c r="K210" s="8">
        <v>2473549.40684471</v>
      </c>
      <c r="L210" s="9">
        <v>2288033.201331357</v>
      </c>
      <c r="M210" s="10">
        <v>0.5</v>
      </c>
      <c r="N210" s="8">
        <v>-8987868.3039610106</v>
      </c>
      <c r="O210" s="9">
        <v>-57005.7651867799</v>
      </c>
      <c r="P210" s="30"/>
    </row>
    <row r="211" spans="1:16" ht="12.75">
      <c r="A211" s="98" t="s">
        <v>258</v>
      </c>
      <c r="B211" s="26" t="s">
        <v>922</v>
      </c>
      <c r="C211" s="26" t="s">
        <v>432</v>
      </c>
      <c r="D211" s="26" t="s">
        <v>923</v>
      </c>
      <c r="E211" s="122" t="s">
        <v>140</v>
      </c>
      <c r="F211" s="123" t="s">
        <v>141</v>
      </c>
      <c r="G211" s="26" t="s">
        <v>1164</v>
      </c>
      <c r="H211" s="28">
        <v>0</v>
      </c>
      <c r="I211" s="28">
        <v>0</v>
      </c>
      <c r="J211" s="18">
        <v>0.4</v>
      </c>
      <c r="K211" s="8">
        <v>2470035.70834922</v>
      </c>
      <c r="L211" s="9">
        <v>2284783.0302230287</v>
      </c>
      <c r="M211" s="10">
        <v>0.5</v>
      </c>
      <c r="N211" s="8">
        <v>-20409542.062367201</v>
      </c>
      <c r="O211" s="9">
        <v>186338.60650011498</v>
      </c>
      <c r="P211" s="30"/>
    </row>
    <row r="212" spans="1:16" ht="13.35" customHeight="1">
      <c r="A212" s="98" t="s">
        <v>259</v>
      </c>
      <c r="B212" s="26" t="s">
        <v>924</v>
      </c>
      <c r="C212" s="26" t="s">
        <v>463</v>
      </c>
      <c r="D212" s="26" t="s">
        <v>925</v>
      </c>
      <c r="E212" s="122" t="s">
        <v>1301</v>
      </c>
      <c r="F212" s="123" t="s">
        <v>183</v>
      </c>
      <c r="G212" s="26" t="s">
        <v>1164</v>
      </c>
      <c r="H212" s="28">
        <v>0</v>
      </c>
      <c r="I212" s="28">
        <v>0</v>
      </c>
      <c r="J212" s="18">
        <v>0.49</v>
      </c>
      <c r="K212" s="8">
        <v>4621148.1051987102</v>
      </c>
      <c r="L212" s="9">
        <v>4274561.9973088074</v>
      </c>
      <c r="M212" s="10">
        <v>0.219754063596696</v>
      </c>
      <c r="N212" s="8">
        <v>-1529678.31989982</v>
      </c>
      <c r="O212" s="9">
        <v>228145.01197794802</v>
      </c>
      <c r="P212" s="30"/>
    </row>
    <row r="213" spans="1:16" ht="12.75">
      <c r="A213" s="98" t="s">
        <v>261</v>
      </c>
      <c r="B213" s="26" t="s">
        <v>927</v>
      </c>
      <c r="C213" s="26" t="s">
        <v>453</v>
      </c>
      <c r="D213" s="26" t="s">
        <v>1141</v>
      </c>
      <c r="E213" s="122" t="s">
        <v>1301</v>
      </c>
      <c r="F213" s="123" t="s">
        <v>368</v>
      </c>
      <c r="G213" s="26" t="s">
        <v>1164</v>
      </c>
      <c r="H213" s="28">
        <v>0</v>
      </c>
      <c r="I213" s="28" t="s">
        <v>426</v>
      </c>
      <c r="J213" s="18">
        <v>0.49</v>
      </c>
      <c r="K213" s="8">
        <v>75350586.325429201</v>
      </c>
      <c r="L213" s="9">
        <v>69699292.35102202</v>
      </c>
      <c r="M213" s="10">
        <v>0</v>
      </c>
      <c r="N213" s="8">
        <v>30114193.279259499</v>
      </c>
      <c r="O213" s="9">
        <v>-437277.14509150002</v>
      </c>
      <c r="P213" s="30"/>
    </row>
    <row r="214" spans="1:16" ht="12.75">
      <c r="A214" s="98" t="s">
        <v>262</v>
      </c>
      <c r="B214" s="26" t="s">
        <v>928</v>
      </c>
      <c r="C214" s="26" t="s">
        <v>453</v>
      </c>
      <c r="D214" s="26" t="s">
        <v>929</v>
      </c>
      <c r="E214" s="122" t="s">
        <v>1301</v>
      </c>
      <c r="F214" s="123" t="s">
        <v>346</v>
      </c>
      <c r="G214" s="26" t="s">
        <v>1164</v>
      </c>
      <c r="H214" s="28">
        <v>0</v>
      </c>
      <c r="I214" s="28" t="s">
        <v>426</v>
      </c>
      <c r="J214" s="18">
        <v>0.49</v>
      </c>
      <c r="K214" s="8">
        <v>105569072.686589</v>
      </c>
      <c r="L214" s="9">
        <v>97651392.23509483</v>
      </c>
      <c r="M214" s="10">
        <v>0</v>
      </c>
      <c r="N214" s="8">
        <v>52881831.444859199</v>
      </c>
      <c r="O214" s="9">
        <v>518817.60448560497</v>
      </c>
      <c r="P214" s="30"/>
    </row>
    <row r="215" spans="1:16" ht="12.75">
      <c r="A215" s="98" t="s">
        <v>265</v>
      </c>
      <c r="B215" s="26" t="s">
        <v>932</v>
      </c>
      <c r="C215" s="26" t="s">
        <v>453</v>
      </c>
      <c r="D215" s="26" t="s">
        <v>933</v>
      </c>
      <c r="E215" s="122" t="s">
        <v>1301</v>
      </c>
      <c r="F215" s="123" t="s">
        <v>199</v>
      </c>
      <c r="G215" s="26" t="s">
        <v>1164</v>
      </c>
      <c r="H215" s="28">
        <v>0</v>
      </c>
      <c r="I215" s="28" t="s">
        <v>426</v>
      </c>
      <c r="J215" s="18">
        <v>0.49</v>
      </c>
      <c r="K215" s="8">
        <v>67369788.439842999</v>
      </c>
      <c r="L215" s="9">
        <v>62317054.306854777</v>
      </c>
      <c r="M215" s="10">
        <v>0</v>
      </c>
      <c r="N215" s="8">
        <v>31110665.338192798</v>
      </c>
      <c r="O215" s="9">
        <v>745028.82130638405</v>
      </c>
      <c r="P215" s="30"/>
    </row>
    <row r="216" spans="1:16" ht="12.75">
      <c r="A216" s="98" t="s">
        <v>267</v>
      </c>
      <c r="B216" s="26" t="s">
        <v>935</v>
      </c>
      <c r="C216" s="26" t="s">
        <v>432</v>
      </c>
      <c r="D216" s="26" t="s">
        <v>936</v>
      </c>
      <c r="E216" s="122" t="s">
        <v>169</v>
      </c>
      <c r="F216" s="123" t="s">
        <v>170</v>
      </c>
      <c r="G216" s="26" t="s">
        <v>1164</v>
      </c>
      <c r="H216" s="28">
        <v>0</v>
      </c>
      <c r="I216" s="28">
        <v>0</v>
      </c>
      <c r="J216" s="18">
        <v>0.4</v>
      </c>
      <c r="K216" s="8">
        <v>2390474.7868040702</v>
      </c>
      <c r="L216" s="9">
        <v>2211189.177793765</v>
      </c>
      <c r="M216" s="10">
        <v>0.5</v>
      </c>
      <c r="N216" s="8">
        <v>-14837277.527246201</v>
      </c>
      <c r="O216" s="9">
        <v>94148.404960929402</v>
      </c>
      <c r="P216" s="30"/>
    </row>
    <row r="217" spans="1:16" ht="12.75">
      <c r="A217" s="98" t="s">
        <v>268</v>
      </c>
      <c r="B217" s="26" t="s">
        <v>937</v>
      </c>
      <c r="C217" s="26" t="s">
        <v>453</v>
      </c>
      <c r="D217" s="26" t="s">
        <v>938</v>
      </c>
      <c r="E217" s="122" t="s">
        <v>1301</v>
      </c>
      <c r="F217" s="123" t="s">
        <v>287</v>
      </c>
      <c r="G217" s="26" t="s">
        <v>1164</v>
      </c>
      <c r="H217" s="28">
        <v>0</v>
      </c>
      <c r="I217" s="28">
        <v>0</v>
      </c>
      <c r="J217" s="18">
        <v>0.49</v>
      </c>
      <c r="K217" s="8">
        <v>150191202.47295702</v>
      </c>
      <c r="L217" s="9">
        <v>138926862.28748524</v>
      </c>
      <c r="M217" s="10">
        <v>0</v>
      </c>
      <c r="N217" s="8">
        <v>51145758.744292401</v>
      </c>
      <c r="O217" s="9">
        <v>1066885.6662777499</v>
      </c>
      <c r="P217" s="30"/>
    </row>
    <row r="218" spans="1:16" ht="13.35" customHeight="1">
      <c r="A218" s="98" t="s">
        <v>269</v>
      </c>
      <c r="B218" s="26" t="s">
        <v>939</v>
      </c>
      <c r="C218" s="26" t="s">
        <v>463</v>
      </c>
      <c r="D218" s="26" t="s">
        <v>940</v>
      </c>
      <c r="E218" s="122" t="s">
        <v>1301</v>
      </c>
      <c r="F218" s="123" t="s">
        <v>270</v>
      </c>
      <c r="G218" s="26" t="s">
        <v>1164</v>
      </c>
      <c r="H218" s="28">
        <v>0</v>
      </c>
      <c r="I218" s="28">
        <v>0</v>
      </c>
      <c r="J218" s="18">
        <v>0.49</v>
      </c>
      <c r="K218" s="8">
        <v>52991307.858174205</v>
      </c>
      <c r="L218" s="9">
        <v>49016959.768811144</v>
      </c>
      <c r="M218" s="10">
        <v>0</v>
      </c>
      <c r="N218" s="8">
        <v>11119831.214288799</v>
      </c>
      <c r="O218" s="9">
        <v>-574979.85454503796</v>
      </c>
      <c r="P218" s="30"/>
    </row>
    <row r="219" spans="1:16" ht="12.75">
      <c r="A219" s="98" t="s">
        <v>271</v>
      </c>
      <c r="B219" s="26" t="s">
        <v>943</v>
      </c>
      <c r="C219" s="26" t="s">
        <v>463</v>
      </c>
      <c r="D219" s="26" t="s">
        <v>944</v>
      </c>
      <c r="E219" s="122" t="s">
        <v>1301</v>
      </c>
      <c r="F219" s="123" t="s">
        <v>26</v>
      </c>
      <c r="G219" s="26" t="s">
        <v>1164</v>
      </c>
      <c r="H219" s="28">
        <v>0</v>
      </c>
      <c r="I219" s="28">
        <v>0</v>
      </c>
      <c r="J219" s="18">
        <v>0.49</v>
      </c>
      <c r="K219" s="8">
        <v>31414646.208674699</v>
      </c>
      <c r="L219" s="9">
        <v>29058547.7430241</v>
      </c>
      <c r="M219" s="10">
        <v>0.44737802387576803</v>
      </c>
      <c r="N219" s="8">
        <v>-25563564.547690403</v>
      </c>
      <c r="O219" s="9">
        <v>131672.678023207</v>
      </c>
      <c r="P219" s="30"/>
    </row>
    <row r="220" spans="1:16" ht="12.75">
      <c r="A220" s="98" t="s">
        <v>272</v>
      </c>
      <c r="B220" s="26" t="s">
        <v>945</v>
      </c>
      <c r="C220" s="26" t="s">
        <v>453</v>
      </c>
      <c r="D220" s="26" t="s">
        <v>946</v>
      </c>
      <c r="E220" s="122" t="s">
        <v>1301</v>
      </c>
      <c r="F220" s="123" t="s">
        <v>346</v>
      </c>
      <c r="G220" s="26" t="s">
        <v>1164</v>
      </c>
      <c r="H220" s="28">
        <v>0</v>
      </c>
      <c r="I220" s="28" t="s">
        <v>426</v>
      </c>
      <c r="J220" s="18">
        <v>0.49</v>
      </c>
      <c r="K220" s="8">
        <v>31343922.879427802</v>
      </c>
      <c r="L220" s="9">
        <v>28993128.663470719</v>
      </c>
      <c r="M220" s="10">
        <v>0</v>
      </c>
      <c r="N220" s="8">
        <v>-21568127.403323602</v>
      </c>
      <c r="O220" s="9">
        <v>163700.19043770901</v>
      </c>
      <c r="P220" s="30"/>
    </row>
    <row r="221" spans="1:16" ht="12.75">
      <c r="A221" s="98" t="s">
        <v>373</v>
      </c>
      <c r="B221" s="26" t="s">
        <v>1299</v>
      </c>
      <c r="C221" s="26" t="s">
        <v>1135</v>
      </c>
      <c r="D221" s="26" t="s">
        <v>1340</v>
      </c>
      <c r="E221" s="122" t="s">
        <v>1301</v>
      </c>
      <c r="F221" s="123" t="s">
        <v>91</v>
      </c>
      <c r="G221" s="26" t="s">
        <v>1164</v>
      </c>
      <c r="H221" s="28">
        <v>0</v>
      </c>
      <c r="I221" s="28">
        <v>0</v>
      </c>
      <c r="J221" s="18">
        <v>0.49</v>
      </c>
      <c r="K221" s="8">
        <v>85420958.023348004</v>
      </c>
      <c r="L221" s="9">
        <v>79014386.171596915</v>
      </c>
      <c r="M221" s="10">
        <v>3.1782024137390598E-2</v>
      </c>
      <c r="N221" s="8">
        <v>-2744999.23279214</v>
      </c>
      <c r="O221" s="9">
        <v>-58967.453860576199</v>
      </c>
      <c r="P221" s="30"/>
    </row>
    <row r="222" spans="1:16" ht="12.75">
      <c r="A222" s="98" t="s">
        <v>274</v>
      </c>
      <c r="B222" s="26" t="s">
        <v>947</v>
      </c>
      <c r="C222" s="26" t="s">
        <v>432</v>
      </c>
      <c r="D222" s="26" t="s">
        <v>948</v>
      </c>
      <c r="E222" s="122" t="s">
        <v>55</v>
      </c>
      <c r="F222" s="123" t="s">
        <v>56</v>
      </c>
      <c r="G222" s="26" t="s">
        <v>1146</v>
      </c>
      <c r="H222" s="28">
        <v>0</v>
      </c>
      <c r="I222" s="28">
        <v>0</v>
      </c>
      <c r="J222" s="18">
        <v>0.4</v>
      </c>
      <c r="K222" s="8">
        <v>2746220.8320185901</v>
      </c>
      <c r="L222" s="9">
        <v>2540254.2696171957</v>
      </c>
      <c r="M222" s="10">
        <v>0.5</v>
      </c>
      <c r="N222" s="8">
        <v>-33901818.369189501</v>
      </c>
      <c r="O222" s="9">
        <v>8401.0854115277289</v>
      </c>
      <c r="P222" s="30"/>
    </row>
    <row r="223" spans="1:16" ht="12.75">
      <c r="A223" s="98" t="s">
        <v>275</v>
      </c>
      <c r="B223" s="26" t="s">
        <v>949</v>
      </c>
      <c r="C223" s="26" t="s">
        <v>432</v>
      </c>
      <c r="D223" s="26" t="s">
        <v>950</v>
      </c>
      <c r="E223" s="122" t="s">
        <v>87</v>
      </c>
      <c r="F223" s="123" t="s">
        <v>89</v>
      </c>
      <c r="G223" s="26" t="s">
        <v>1147</v>
      </c>
      <c r="H223" s="28">
        <v>0</v>
      </c>
      <c r="I223" s="28">
        <v>0</v>
      </c>
      <c r="J223" s="18">
        <v>0.4</v>
      </c>
      <c r="K223" s="8">
        <v>2618249.4741965998</v>
      </c>
      <c r="L223" s="9">
        <v>2421880.7636318551</v>
      </c>
      <c r="M223" s="10">
        <v>0.5</v>
      </c>
      <c r="N223" s="8">
        <v>-7668614.9838499706</v>
      </c>
      <c r="O223" s="9">
        <v>160883.22726647201</v>
      </c>
      <c r="P223" s="30"/>
    </row>
    <row r="224" spans="1:16" ht="12.75">
      <c r="A224" s="98" t="s">
        <v>276</v>
      </c>
      <c r="B224" s="26" t="s">
        <v>951</v>
      </c>
      <c r="C224" s="26" t="s">
        <v>463</v>
      </c>
      <c r="D224" s="26" t="s">
        <v>952</v>
      </c>
      <c r="E224" s="122" t="s">
        <v>369</v>
      </c>
      <c r="F224" s="123" t="s">
        <v>14</v>
      </c>
      <c r="G224" s="26" t="s">
        <v>1164</v>
      </c>
      <c r="H224" s="28">
        <v>0</v>
      </c>
      <c r="I224" s="28" t="s">
        <v>426</v>
      </c>
      <c r="J224" s="18">
        <v>0.49</v>
      </c>
      <c r="K224" s="8">
        <v>39075601.286302</v>
      </c>
      <c r="L224" s="9">
        <v>36144931.18982935</v>
      </c>
      <c r="M224" s="10">
        <v>0</v>
      </c>
      <c r="N224" s="8">
        <v>-29246678.824600998</v>
      </c>
      <c r="O224" s="9">
        <v>1316632.65416202</v>
      </c>
      <c r="P224" s="30"/>
    </row>
    <row r="225" spans="1:16" ht="12.75">
      <c r="A225" s="98" t="s">
        <v>277</v>
      </c>
      <c r="B225" s="26" t="s">
        <v>953</v>
      </c>
      <c r="C225" s="26" t="s">
        <v>432</v>
      </c>
      <c r="D225" s="26" t="s">
        <v>954</v>
      </c>
      <c r="E225" s="122" t="s">
        <v>90</v>
      </c>
      <c r="F225" s="123" t="s">
        <v>91</v>
      </c>
      <c r="G225" s="26" t="s">
        <v>1148</v>
      </c>
      <c r="H225" s="28">
        <v>0</v>
      </c>
      <c r="I225" s="28">
        <v>0</v>
      </c>
      <c r="J225" s="18">
        <v>0.4</v>
      </c>
      <c r="K225" s="8">
        <v>2000518.8939607602</v>
      </c>
      <c r="L225" s="9">
        <v>1850479.9769137034</v>
      </c>
      <c r="M225" s="10">
        <v>0.5</v>
      </c>
      <c r="N225" s="8">
        <v>-12069529.5863043</v>
      </c>
      <c r="O225" s="9">
        <v>86161.577439115805</v>
      </c>
      <c r="P225" s="30"/>
    </row>
    <row r="226" spans="1:16" ht="12.75">
      <c r="A226" s="98" t="s">
        <v>278</v>
      </c>
      <c r="B226" s="26" t="s">
        <v>955</v>
      </c>
      <c r="C226" s="26" t="s">
        <v>432</v>
      </c>
      <c r="D226" s="26" t="s">
        <v>956</v>
      </c>
      <c r="E226" s="122" t="s">
        <v>188</v>
      </c>
      <c r="F226" s="123" t="s">
        <v>1301</v>
      </c>
      <c r="G226" s="26" t="s">
        <v>1156</v>
      </c>
      <c r="H226" s="28">
        <v>0</v>
      </c>
      <c r="I226" s="28">
        <v>0</v>
      </c>
      <c r="J226" s="18">
        <v>0.4</v>
      </c>
      <c r="K226" s="8">
        <v>3470942.2362737898</v>
      </c>
      <c r="L226" s="9">
        <v>3210621.5685532559</v>
      </c>
      <c r="M226" s="10">
        <v>0.5</v>
      </c>
      <c r="N226" s="8">
        <v>-6073966.4684446501</v>
      </c>
      <c r="O226" s="9">
        <v>33257.367004154905</v>
      </c>
      <c r="P226" s="30"/>
    </row>
    <row r="227" spans="1:16" ht="12.75">
      <c r="A227" s="98" t="s">
        <v>279</v>
      </c>
      <c r="B227" s="26" t="s">
        <v>957</v>
      </c>
      <c r="C227" s="26" t="s">
        <v>432</v>
      </c>
      <c r="D227" s="26" t="s">
        <v>958</v>
      </c>
      <c r="E227" s="122" t="s">
        <v>188</v>
      </c>
      <c r="F227" s="123" t="s">
        <v>1301</v>
      </c>
      <c r="G227" s="26" t="s">
        <v>1156</v>
      </c>
      <c r="H227" s="28">
        <v>0</v>
      </c>
      <c r="I227" s="28">
        <v>0</v>
      </c>
      <c r="J227" s="18">
        <v>0.4</v>
      </c>
      <c r="K227" s="8">
        <v>3806568.8588773101</v>
      </c>
      <c r="L227" s="9">
        <v>3521076.1944615119</v>
      </c>
      <c r="M227" s="10">
        <v>0.5</v>
      </c>
      <c r="N227" s="8">
        <v>-13159132.052563701</v>
      </c>
      <c r="O227" s="9">
        <v>-17845.522836413602</v>
      </c>
      <c r="P227" s="30"/>
    </row>
    <row r="228" spans="1:16" ht="12.75">
      <c r="A228" s="98" t="s">
        <v>281</v>
      </c>
      <c r="B228" s="26" t="s">
        <v>960</v>
      </c>
      <c r="C228" s="26" t="s">
        <v>432</v>
      </c>
      <c r="D228" s="26" t="s">
        <v>961</v>
      </c>
      <c r="E228" s="122" t="s">
        <v>212</v>
      </c>
      <c r="F228" s="123" t="s">
        <v>1301</v>
      </c>
      <c r="G228" s="26" t="s">
        <v>1158</v>
      </c>
      <c r="H228" s="28">
        <v>0</v>
      </c>
      <c r="I228" s="28">
        <v>0</v>
      </c>
      <c r="J228" s="18">
        <v>0.4</v>
      </c>
      <c r="K228" s="8">
        <v>3238253.9361405098</v>
      </c>
      <c r="L228" s="9">
        <v>2995384.8909299718</v>
      </c>
      <c r="M228" s="10">
        <v>0.5</v>
      </c>
      <c r="N228" s="8">
        <v>-9003177.84819993</v>
      </c>
      <c r="O228" s="9">
        <v>259227.361296958</v>
      </c>
      <c r="P228" s="30"/>
    </row>
    <row r="229" spans="1:16" ht="12.75">
      <c r="A229" s="98" t="s">
        <v>282</v>
      </c>
      <c r="B229" s="26" t="s">
        <v>962</v>
      </c>
      <c r="C229" s="26" t="s">
        <v>432</v>
      </c>
      <c r="D229" s="26" t="s">
        <v>963</v>
      </c>
      <c r="E229" s="122" t="s">
        <v>236</v>
      </c>
      <c r="F229" s="123" t="s">
        <v>1301</v>
      </c>
      <c r="G229" s="26" t="s">
        <v>1164</v>
      </c>
      <c r="H229" s="28">
        <v>0</v>
      </c>
      <c r="I229" s="28">
        <v>0</v>
      </c>
      <c r="J229" s="18">
        <v>0.4</v>
      </c>
      <c r="K229" s="8">
        <v>2702372.0485272501</v>
      </c>
      <c r="L229" s="9">
        <v>2499694.1448877063</v>
      </c>
      <c r="M229" s="10">
        <v>0.5</v>
      </c>
      <c r="N229" s="8">
        <v>-18205068.734030001</v>
      </c>
      <c r="O229" s="9">
        <v>86627.758268495105</v>
      </c>
      <c r="P229" s="30"/>
    </row>
    <row r="230" spans="1:16" ht="12.75">
      <c r="A230" s="98" t="s">
        <v>283</v>
      </c>
      <c r="B230" s="26" t="s">
        <v>964</v>
      </c>
      <c r="C230" s="26" t="s">
        <v>432</v>
      </c>
      <c r="D230" s="26" t="s">
        <v>965</v>
      </c>
      <c r="E230" s="122" t="s">
        <v>177</v>
      </c>
      <c r="F230" s="123" t="s">
        <v>178</v>
      </c>
      <c r="G230" s="26" t="s">
        <v>1154</v>
      </c>
      <c r="H230" s="28">
        <v>0</v>
      </c>
      <c r="I230" s="28">
        <v>0</v>
      </c>
      <c r="J230" s="18">
        <v>0.4</v>
      </c>
      <c r="K230" s="8">
        <v>2434257.0148335597</v>
      </c>
      <c r="L230" s="9">
        <v>2251687.7387210429</v>
      </c>
      <c r="M230" s="10">
        <v>0.5</v>
      </c>
      <c r="N230" s="8">
        <v>-12432623.513596</v>
      </c>
      <c r="O230" s="9">
        <v>208692.50306476399</v>
      </c>
      <c r="P230" s="30"/>
    </row>
    <row r="231" spans="1:16" ht="12.75">
      <c r="A231" s="98" t="s">
        <v>285</v>
      </c>
      <c r="B231" s="26" t="s">
        <v>967</v>
      </c>
      <c r="C231" s="26" t="s">
        <v>432</v>
      </c>
      <c r="D231" s="26" t="s">
        <v>968</v>
      </c>
      <c r="E231" s="122" t="s">
        <v>295</v>
      </c>
      <c r="F231" s="123" t="s">
        <v>296</v>
      </c>
      <c r="G231" s="26" t="s">
        <v>1308</v>
      </c>
      <c r="H231" s="28">
        <v>0</v>
      </c>
      <c r="I231" s="28">
        <v>0</v>
      </c>
      <c r="J231" s="18">
        <v>0.4</v>
      </c>
      <c r="K231" s="8">
        <v>2435701.2686514799</v>
      </c>
      <c r="L231" s="9">
        <v>2253023.6735026189</v>
      </c>
      <c r="M231" s="10">
        <v>0.5</v>
      </c>
      <c r="N231" s="8">
        <v>-7167226.69071058</v>
      </c>
      <c r="O231" s="9">
        <v>-35902.318960476798</v>
      </c>
      <c r="P231" s="30"/>
    </row>
    <row r="232" spans="1:16" ht="12.75">
      <c r="A232" s="98" t="s">
        <v>286</v>
      </c>
      <c r="B232" s="26" t="s">
        <v>969</v>
      </c>
      <c r="C232" s="26" t="s">
        <v>453</v>
      </c>
      <c r="D232" s="26" t="s">
        <v>970</v>
      </c>
      <c r="E232" s="122" t="s">
        <v>1301</v>
      </c>
      <c r="F232" s="123" t="s">
        <v>328</v>
      </c>
      <c r="G232" s="26" t="s">
        <v>1164</v>
      </c>
      <c r="H232" s="28">
        <v>0</v>
      </c>
      <c r="I232" s="28">
        <v>0</v>
      </c>
      <c r="J232" s="18">
        <v>0.49</v>
      </c>
      <c r="K232" s="8">
        <v>51311534.528629899</v>
      </c>
      <c r="L232" s="9">
        <v>47463169.438982658</v>
      </c>
      <c r="M232" s="10">
        <v>0</v>
      </c>
      <c r="N232" s="8">
        <v>36747746.518562697</v>
      </c>
      <c r="O232" s="9">
        <v>-36402.170327981796</v>
      </c>
      <c r="P232" s="30"/>
    </row>
    <row r="233" spans="1:16" ht="12.75">
      <c r="A233" s="98" t="s">
        <v>288</v>
      </c>
      <c r="B233" s="26" t="s">
        <v>973</v>
      </c>
      <c r="C233" s="26" t="s">
        <v>463</v>
      </c>
      <c r="D233" s="26" t="s">
        <v>974</v>
      </c>
      <c r="E233" s="122" t="s">
        <v>1301</v>
      </c>
      <c r="F233" s="123" t="s">
        <v>141</v>
      </c>
      <c r="G233" s="26" t="s">
        <v>1164</v>
      </c>
      <c r="H233" s="28">
        <v>0</v>
      </c>
      <c r="I233" s="28">
        <v>0</v>
      </c>
      <c r="J233" s="18">
        <v>0.49</v>
      </c>
      <c r="K233" s="8">
        <v>57426082.830636702</v>
      </c>
      <c r="L233" s="9">
        <v>53119126.61833895</v>
      </c>
      <c r="M233" s="10">
        <v>0</v>
      </c>
      <c r="N233" s="8">
        <v>5362062.3510374203</v>
      </c>
      <c r="O233" s="9">
        <v>445704.76079106802</v>
      </c>
      <c r="P233" s="30"/>
    </row>
    <row r="234" spans="1:16" ht="12.75">
      <c r="A234" s="98" t="s">
        <v>289</v>
      </c>
      <c r="B234" s="26" t="s">
        <v>975</v>
      </c>
      <c r="C234" s="26" t="s">
        <v>463</v>
      </c>
      <c r="D234" s="26" t="s">
        <v>976</v>
      </c>
      <c r="E234" s="122" t="s">
        <v>1301</v>
      </c>
      <c r="F234" s="123" t="s">
        <v>119</v>
      </c>
      <c r="G234" s="26" t="s">
        <v>1151</v>
      </c>
      <c r="H234" s="28">
        <v>0</v>
      </c>
      <c r="I234" s="28">
        <v>0</v>
      </c>
      <c r="J234" s="18">
        <v>0.49</v>
      </c>
      <c r="K234" s="8">
        <v>36615325.071581401</v>
      </c>
      <c r="L234" s="9">
        <v>33869175.691212796</v>
      </c>
      <c r="M234" s="10">
        <v>0</v>
      </c>
      <c r="N234" s="8">
        <v>12736763.9957569</v>
      </c>
      <c r="O234" s="9">
        <v>-1841.77085395376</v>
      </c>
      <c r="P234" s="30"/>
    </row>
    <row r="235" spans="1:16" ht="12.75">
      <c r="A235" s="98" t="s">
        <v>290</v>
      </c>
      <c r="B235" s="26" t="s">
        <v>977</v>
      </c>
      <c r="C235" s="26" t="s">
        <v>531</v>
      </c>
      <c r="D235" s="26" t="s">
        <v>978</v>
      </c>
      <c r="E235" s="122" t="s">
        <v>133</v>
      </c>
      <c r="F235" s="123" t="s">
        <v>1301</v>
      </c>
      <c r="G235" s="26" t="s">
        <v>1164</v>
      </c>
      <c r="H235" s="28">
        <v>0</v>
      </c>
      <c r="I235" s="28">
        <v>0</v>
      </c>
      <c r="J235" s="18">
        <v>0.3</v>
      </c>
      <c r="K235" s="8">
        <v>120205165.261841</v>
      </c>
      <c r="L235" s="9">
        <v>111189777.86720292</v>
      </c>
      <c r="M235" s="10">
        <v>0</v>
      </c>
      <c r="N235" s="8">
        <v>32870947.708916701</v>
      </c>
      <c r="O235" s="9">
        <v>-339435.71752893599</v>
      </c>
      <c r="P235" s="30"/>
    </row>
    <row r="236" spans="1:16" ht="13.35" customHeight="1">
      <c r="A236" s="98" t="s">
        <v>291</v>
      </c>
      <c r="B236" s="26" t="s">
        <v>979</v>
      </c>
      <c r="C236" s="26" t="s">
        <v>432</v>
      </c>
      <c r="D236" s="26" t="s">
        <v>980</v>
      </c>
      <c r="E236" s="122" t="s">
        <v>306</v>
      </c>
      <c r="F236" s="123" t="s">
        <v>1301</v>
      </c>
      <c r="G236" s="26" t="s">
        <v>1162</v>
      </c>
      <c r="H236" s="28">
        <v>0</v>
      </c>
      <c r="I236" s="28">
        <v>0</v>
      </c>
      <c r="J236" s="18">
        <v>0.4</v>
      </c>
      <c r="K236" s="8">
        <v>2001051.6866532301</v>
      </c>
      <c r="L236" s="9">
        <v>1850972.810154238</v>
      </c>
      <c r="M236" s="10">
        <v>0.5</v>
      </c>
      <c r="N236" s="8">
        <v>-18569272.090003997</v>
      </c>
      <c r="O236" s="9">
        <v>180314.594460828</v>
      </c>
      <c r="P236" s="30"/>
    </row>
    <row r="237" spans="1:16" ht="12.75">
      <c r="A237" s="98" t="s">
        <v>292</v>
      </c>
      <c r="B237" s="26" t="s">
        <v>981</v>
      </c>
      <c r="C237" s="26" t="s">
        <v>432</v>
      </c>
      <c r="D237" s="26" t="s">
        <v>982</v>
      </c>
      <c r="E237" s="122" t="s">
        <v>154</v>
      </c>
      <c r="F237" s="123" t="s">
        <v>1301</v>
      </c>
      <c r="G237" s="26" t="s">
        <v>1164</v>
      </c>
      <c r="H237" s="28">
        <v>0</v>
      </c>
      <c r="I237" s="28">
        <v>0</v>
      </c>
      <c r="J237" s="18">
        <v>0.4</v>
      </c>
      <c r="K237" s="8">
        <v>2619550.2098879698</v>
      </c>
      <c r="L237" s="9">
        <v>2423083.9441463724</v>
      </c>
      <c r="M237" s="10">
        <v>0.5</v>
      </c>
      <c r="N237" s="8">
        <v>-27877031.406436101</v>
      </c>
      <c r="O237" s="9">
        <v>-23907.5801640141</v>
      </c>
      <c r="P237" s="30"/>
    </row>
    <row r="238" spans="1:16" ht="12.75">
      <c r="A238" s="98" t="s">
        <v>293</v>
      </c>
      <c r="B238" s="26" t="s">
        <v>983</v>
      </c>
      <c r="C238" s="26" t="s">
        <v>453</v>
      </c>
      <c r="D238" s="26" t="s">
        <v>984</v>
      </c>
      <c r="E238" s="122" t="s">
        <v>1301</v>
      </c>
      <c r="F238" s="123" t="s">
        <v>199</v>
      </c>
      <c r="G238" s="26" t="s">
        <v>1157</v>
      </c>
      <c r="H238" s="28">
        <v>0</v>
      </c>
      <c r="I238" s="28" t="s">
        <v>426</v>
      </c>
      <c r="J238" s="18">
        <v>0.49</v>
      </c>
      <c r="K238" s="8">
        <v>47950186.9478499</v>
      </c>
      <c r="L238" s="9">
        <v>44353922.926761158</v>
      </c>
      <c r="M238" s="10">
        <v>0</v>
      </c>
      <c r="N238" s="8">
        <v>22332440.0655188</v>
      </c>
      <c r="O238" s="9">
        <v>97814.362505115292</v>
      </c>
      <c r="P238" s="30"/>
    </row>
    <row r="239" spans="1:16" ht="12.75">
      <c r="A239" s="98" t="s">
        <v>294</v>
      </c>
      <c r="B239" s="26" t="s">
        <v>985</v>
      </c>
      <c r="C239" s="26" t="s">
        <v>432</v>
      </c>
      <c r="D239" s="26" t="s">
        <v>986</v>
      </c>
      <c r="E239" s="122" t="s">
        <v>295</v>
      </c>
      <c r="F239" s="123" t="s">
        <v>296</v>
      </c>
      <c r="G239" s="26" t="s">
        <v>1308</v>
      </c>
      <c r="H239" s="28">
        <v>0</v>
      </c>
      <c r="I239" s="28">
        <v>0</v>
      </c>
      <c r="J239" s="18">
        <v>0.4</v>
      </c>
      <c r="K239" s="8">
        <v>2930118.5375314998</v>
      </c>
      <c r="L239" s="9">
        <v>2710359.6472166376</v>
      </c>
      <c r="M239" s="10">
        <v>0.5</v>
      </c>
      <c r="N239" s="8">
        <v>-15891439.5176684</v>
      </c>
      <c r="O239" s="9">
        <v>-75877.168123415802</v>
      </c>
      <c r="P239" s="30"/>
    </row>
    <row r="240" spans="1:16" ht="12.75">
      <c r="A240" s="98" t="s">
        <v>297</v>
      </c>
      <c r="B240" s="26" t="s">
        <v>991</v>
      </c>
      <c r="C240" s="26" t="s">
        <v>432</v>
      </c>
      <c r="D240" s="26" t="s">
        <v>992</v>
      </c>
      <c r="E240" s="122" t="s">
        <v>295</v>
      </c>
      <c r="F240" s="123" t="s">
        <v>296</v>
      </c>
      <c r="G240" s="26" t="s">
        <v>1308</v>
      </c>
      <c r="H240" s="28">
        <v>0</v>
      </c>
      <c r="I240" s="28">
        <v>0</v>
      </c>
      <c r="J240" s="18">
        <v>0.4</v>
      </c>
      <c r="K240" s="8">
        <v>2720562.7245388897</v>
      </c>
      <c r="L240" s="9">
        <v>2516520.5201984732</v>
      </c>
      <c r="M240" s="10">
        <v>0.5</v>
      </c>
      <c r="N240" s="8">
        <v>-5509726.02637209</v>
      </c>
      <c r="O240" s="9">
        <v>-10206.088309927502</v>
      </c>
      <c r="P240" s="30"/>
    </row>
    <row r="241" spans="1:16" ht="12.75">
      <c r="A241" s="98" t="s">
        <v>298</v>
      </c>
      <c r="B241" s="26" t="s">
        <v>993</v>
      </c>
      <c r="C241" s="26" t="s">
        <v>432</v>
      </c>
      <c r="D241" s="26" t="s">
        <v>994</v>
      </c>
      <c r="E241" s="122" t="s">
        <v>154</v>
      </c>
      <c r="F241" s="123" t="s">
        <v>1301</v>
      </c>
      <c r="G241" s="26" t="s">
        <v>1164</v>
      </c>
      <c r="H241" s="28">
        <v>0</v>
      </c>
      <c r="I241" s="28">
        <v>0</v>
      </c>
      <c r="J241" s="18">
        <v>0.4</v>
      </c>
      <c r="K241" s="8">
        <v>2668704.6614398099</v>
      </c>
      <c r="L241" s="9">
        <v>2468551.8118318245</v>
      </c>
      <c r="M241" s="10">
        <v>0.5</v>
      </c>
      <c r="N241" s="8">
        <v>-18797043.816259302</v>
      </c>
      <c r="O241" s="9">
        <v>555757.94879782607</v>
      </c>
      <c r="P241" s="30"/>
    </row>
    <row r="242" spans="1:16" ht="12.75">
      <c r="A242" s="98" t="s">
        <v>299</v>
      </c>
      <c r="B242" s="26" t="s">
        <v>995</v>
      </c>
      <c r="C242" s="26" t="s">
        <v>453</v>
      </c>
      <c r="D242" s="26" t="s">
        <v>1142</v>
      </c>
      <c r="E242" s="122" t="s">
        <v>1301</v>
      </c>
      <c r="F242" s="123" t="s">
        <v>368</v>
      </c>
      <c r="G242" s="26" t="s">
        <v>1164</v>
      </c>
      <c r="H242" s="28">
        <v>0</v>
      </c>
      <c r="I242" s="28" t="s">
        <v>426</v>
      </c>
      <c r="J242" s="18">
        <v>0.49</v>
      </c>
      <c r="K242" s="8">
        <v>49708718.228153996</v>
      </c>
      <c r="L242" s="9">
        <v>45980564.361042447</v>
      </c>
      <c r="M242" s="10">
        <v>0</v>
      </c>
      <c r="N242" s="8">
        <v>4414421.6433336204</v>
      </c>
      <c r="O242" s="9">
        <v>-152887.704156566</v>
      </c>
      <c r="P242" s="30"/>
    </row>
    <row r="243" spans="1:16" ht="12.75">
      <c r="A243" s="98" t="s">
        <v>300</v>
      </c>
      <c r="B243" s="26" t="s">
        <v>996</v>
      </c>
      <c r="C243" s="26" t="s">
        <v>463</v>
      </c>
      <c r="D243" s="26" t="s">
        <v>997</v>
      </c>
      <c r="E243" s="122" t="s">
        <v>1301</v>
      </c>
      <c r="F243" s="123" t="s">
        <v>74</v>
      </c>
      <c r="G243" s="26" t="s">
        <v>1164</v>
      </c>
      <c r="H243" s="28">
        <v>0</v>
      </c>
      <c r="I243" s="28">
        <v>0</v>
      </c>
      <c r="J243" s="18">
        <v>0.49</v>
      </c>
      <c r="K243" s="8">
        <v>41154654.958294399</v>
      </c>
      <c r="L243" s="9">
        <v>38068055.836422324</v>
      </c>
      <c r="M243" s="10">
        <v>0</v>
      </c>
      <c r="N243" s="8">
        <v>3690791.6137422998</v>
      </c>
      <c r="O243" s="9">
        <v>179901.598318245</v>
      </c>
      <c r="P243" s="30"/>
    </row>
    <row r="244" spans="1:16" ht="12.75">
      <c r="A244" s="98" t="s">
        <v>301</v>
      </c>
      <c r="B244" s="26" t="s">
        <v>998</v>
      </c>
      <c r="C244" s="26" t="s">
        <v>463</v>
      </c>
      <c r="D244" s="26" t="s">
        <v>999</v>
      </c>
      <c r="E244" s="122" t="s">
        <v>1301</v>
      </c>
      <c r="F244" s="123" t="s">
        <v>296</v>
      </c>
      <c r="G244" s="26" t="s">
        <v>1308</v>
      </c>
      <c r="H244" s="28">
        <v>0</v>
      </c>
      <c r="I244" s="28">
        <v>0</v>
      </c>
      <c r="J244" s="18">
        <v>0.49</v>
      </c>
      <c r="K244" s="8">
        <v>75594674.480610713</v>
      </c>
      <c r="L244" s="9">
        <v>69925073.894564912</v>
      </c>
      <c r="M244" s="10">
        <v>0</v>
      </c>
      <c r="N244" s="8">
        <v>33573714.451184005</v>
      </c>
      <c r="O244" s="9">
        <v>108525.097520683</v>
      </c>
      <c r="P244" s="30"/>
    </row>
    <row r="245" spans="1:16" ht="12.75">
      <c r="A245" s="98" t="s">
        <v>302</v>
      </c>
      <c r="B245" s="26" t="s">
        <v>1000</v>
      </c>
      <c r="C245" s="26" t="s">
        <v>432</v>
      </c>
      <c r="D245" s="26" t="s">
        <v>1001</v>
      </c>
      <c r="E245" s="122" t="s">
        <v>337</v>
      </c>
      <c r="F245" s="123" t="s">
        <v>1301</v>
      </c>
      <c r="G245" s="26" t="s">
        <v>1311</v>
      </c>
      <c r="H245" s="28">
        <v>0</v>
      </c>
      <c r="I245" s="28">
        <v>0</v>
      </c>
      <c r="J245" s="18">
        <v>0.4</v>
      </c>
      <c r="K245" s="8">
        <v>2562858.7654832401</v>
      </c>
      <c r="L245" s="9">
        <v>2370644.3580719973</v>
      </c>
      <c r="M245" s="10">
        <v>0.5</v>
      </c>
      <c r="N245" s="8">
        <v>-20273792.341354501</v>
      </c>
      <c r="O245" s="9">
        <v>71490.814474767496</v>
      </c>
      <c r="P245" s="30"/>
    </row>
    <row r="246" spans="1:16" ht="12.75">
      <c r="A246" s="98" t="s">
        <v>303</v>
      </c>
      <c r="B246" s="26" t="s">
        <v>1002</v>
      </c>
      <c r="C246" s="26" t="s">
        <v>432</v>
      </c>
      <c r="D246" s="26" t="s">
        <v>1003</v>
      </c>
      <c r="E246" s="122" t="s">
        <v>129</v>
      </c>
      <c r="F246" s="123" t="s">
        <v>1301</v>
      </c>
      <c r="G246" s="26" t="s">
        <v>1152</v>
      </c>
      <c r="H246" s="28">
        <v>0</v>
      </c>
      <c r="I246" s="28">
        <v>0</v>
      </c>
      <c r="J246" s="18">
        <v>0.4</v>
      </c>
      <c r="K246" s="8">
        <v>2562602.4811742101</v>
      </c>
      <c r="L246" s="9">
        <v>2370407.2950861445</v>
      </c>
      <c r="M246" s="10">
        <v>0.5</v>
      </c>
      <c r="N246" s="8">
        <v>-10238751.1865179</v>
      </c>
      <c r="O246" s="9">
        <v>-19794.516546028299</v>
      </c>
      <c r="P246" s="30"/>
    </row>
    <row r="247" spans="1:16" ht="12.75">
      <c r="A247" s="98" t="s">
        <v>305</v>
      </c>
      <c r="B247" s="26" t="s">
        <v>1006</v>
      </c>
      <c r="C247" s="26" t="s">
        <v>453</v>
      </c>
      <c r="D247" s="26" t="s">
        <v>1007</v>
      </c>
      <c r="E247" s="122" t="s">
        <v>1301</v>
      </c>
      <c r="F247" s="123" t="s">
        <v>328</v>
      </c>
      <c r="G247" s="26" t="s">
        <v>1164</v>
      </c>
      <c r="H247" s="28">
        <v>0</v>
      </c>
      <c r="I247" s="28">
        <v>0</v>
      </c>
      <c r="J247" s="18">
        <v>0.49</v>
      </c>
      <c r="K247" s="8">
        <v>89082845.6090592</v>
      </c>
      <c r="L247" s="9">
        <v>82401632.188379765</v>
      </c>
      <c r="M247" s="10">
        <v>0</v>
      </c>
      <c r="N247" s="8">
        <v>47189638.448447295</v>
      </c>
      <c r="O247" s="9">
        <v>222265.81003161499</v>
      </c>
      <c r="P247" s="30"/>
    </row>
    <row r="248" spans="1:16" ht="12.75">
      <c r="A248" s="98" t="s">
        <v>307</v>
      </c>
      <c r="B248" s="26" t="s">
        <v>1010</v>
      </c>
      <c r="C248" s="26" t="s">
        <v>432</v>
      </c>
      <c r="D248" s="26" t="s">
        <v>1011</v>
      </c>
      <c r="E248" s="122" t="s">
        <v>306</v>
      </c>
      <c r="F248" s="123" t="s">
        <v>1301</v>
      </c>
      <c r="G248" s="26" t="s">
        <v>1162</v>
      </c>
      <c r="H248" s="28">
        <v>0</v>
      </c>
      <c r="I248" s="28">
        <v>0</v>
      </c>
      <c r="J248" s="18">
        <v>0.4</v>
      </c>
      <c r="K248" s="8">
        <v>1627076.2477794799</v>
      </c>
      <c r="L248" s="9">
        <v>1505045.5291960191</v>
      </c>
      <c r="M248" s="10">
        <v>0.5</v>
      </c>
      <c r="N248" s="8">
        <v>-14147797.006784201</v>
      </c>
      <c r="O248" s="9">
        <v>13514.4010529977</v>
      </c>
      <c r="P248" s="30"/>
    </row>
    <row r="249" spans="1:16" ht="12.75">
      <c r="A249" s="98" t="s">
        <v>308</v>
      </c>
      <c r="B249" s="26" t="s">
        <v>1012</v>
      </c>
      <c r="C249" s="26" t="s">
        <v>448</v>
      </c>
      <c r="D249" s="26" t="s">
        <v>1013</v>
      </c>
      <c r="E249" s="122" t="s">
        <v>133</v>
      </c>
      <c r="F249" s="123" t="s">
        <v>1301</v>
      </c>
      <c r="G249" s="26" t="s">
        <v>1162</v>
      </c>
      <c r="H249" s="28">
        <v>0</v>
      </c>
      <c r="I249" s="28">
        <v>0</v>
      </c>
      <c r="J249" s="18">
        <v>0.3</v>
      </c>
      <c r="K249" s="8">
        <v>37780120.673524201</v>
      </c>
      <c r="L249" s="9">
        <v>34946611.62300989</v>
      </c>
      <c r="M249" s="10">
        <v>0</v>
      </c>
      <c r="N249" s="8">
        <v>18129855.199373398</v>
      </c>
      <c r="O249" s="9">
        <v>127514.35415739501</v>
      </c>
      <c r="P249" s="30"/>
    </row>
    <row r="250" spans="1:16" ht="12.75">
      <c r="A250" s="98" t="s">
        <v>309</v>
      </c>
      <c r="B250" s="26" t="s">
        <v>1014</v>
      </c>
      <c r="C250" s="26" t="s">
        <v>432</v>
      </c>
      <c r="D250" s="26" t="s">
        <v>1015</v>
      </c>
      <c r="E250" s="122" t="s">
        <v>169</v>
      </c>
      <c r="F250" s="123" t="s">
        <v>170</v>
      </c>
      <c r="G250" s="26" t="s">
        <v>1153</v>
      </c>
      <c r="H250" s="28">
        <v>0</v>
      </c>
      <c r="I250" s="28">
        <v>0</v>
      </c>
      <c r="J250" s="18">
        <v>0.4</v>
      </c>
      <c r="K250" s="8">
        <v>4450862.2488088002</v>
      </c>
      <c r="L250" s="9">
        <v>4117047.5801481404</v>
      </c>
      <c r="M250" s="10">
        <v>0.5</v>
      </c>
      <c r="N250" s="8">
        <v>-15759805.382484</v>
      </c>
      <c r="O250" s="9">
        <v>-55552.554649644</v>
      </c>
      <c r="P250" s="30"/>
    </row>
    <row r="251" spans="1:16" ht="12.75">
      <c r="A251" s="98" t="s">
        <v>310</v>
      </c>
      <c r="B251" s="26" t="s">
        <v>1016</v>
      </c>
      <c r="C251" s="26" t="s">
        <v>463</v>
      </c>
      <c r="D251" s="26" t="s">
        <v>1017</v>
      </c>
      <c r="E251" s="122" t="s">
        <v>1301</v>
      </c>
      <c r="F251" s="123" t="s">
        <v>94</v>
      </c>
      <c r="G251" s="26" t="s">
        <v>1164</v>
      </c>
      <c r="H251" s="28">
        <v>0</v>
      </c>
      <c r="I251" s="28">
        <v>0</v>
      </c>
      <c r="J251" s="18">
        <v>0.49</v>
      </c>
      <c r="K251" s="8">
        <v>33498918.569112398</v>
      </c>
      <c r="L251" s="9">
        <v>30986499.67642897</v>
      </c>
      <c r="M251" s="10">
        <v>0.36824360505811499</v>
      </c>
      <c r="N251" s="8">
        <v>-20225961.829824202</v>
      </c>
      <c r="O251" s="9">
        <v>699823.84657048201</v>
      </c>
      <c r="P251" s="30"/>
    </row>
    <row r="252" spans="1:16" ht="12.75">
      <c r="A252" s="98" t="s">
        <v>311</v>
      </c>
      <c r="B252" s="26" t="s">
        <v>1018</v>
      </c>
      <c r="C252" s="26" t="s">
        <v>453</v>
      </c>
      <c r="D252" s="26" t="s">
        <v>1143</v>
      </c>
      <c r="E252" s="122" t="s">
        <v>1301</v>
      </c>
      <c r="F252" s="123" t="s">
        <v>368</v>
      </c>
      <c r="G252" s="26" t="s">
        <v>1164</v>
      </c>
      <c r="H252" s="28">
        <v>0</v>
      </c>
      <c r="I252" s="28" t="s">
        <v>426</v>
      </c>
      <c r="J252" s="18">
        <v>0.49</v>
      </c>
      <c r="K252" s="8">
        <v>58404946.621006399</v>
      </c>
      <c r="L252" s="9">
        <v>54024575.624430925</v>
      </c>
      <c r="M252" s="10">
        <v>0</v>
      </c>
      <c r="N252" s="8">
        <v>29516104.257744398</v>
      </c>
      <c r="O252" s="9">
        <v>290771.03466905601</v>
      </c>
      <c r="P252" s="30"/>
    </row>
    <row r="253" spans="1:16" ht="12.75">
      <c r="A253" s="98" t="s">
        <v>312</v>
      </c>
      <c r="B253" s="26" t="s">
        <v>1019</v>
      </c>
      <c r="C253" s="26" t="s">
        <v>432</v>
      </c>
      <c r="D253" s="26" t="s">
        <v>1020</v>
      </c>
      <c r="E253" s="122" t="s">
        <v>295</v>
      </c>
      <c r="F253" s="123" t="s">
        <v>296</v>
      </c>
      <c r="G253" s="26" t="s">
        <v>1308</v>
      </c>
      <c r="H253" s="28">
        <v>0</v>
      </c>
      <c r="I253" s="28">
        <v>0</v>
      </c>
      <c r="J253" s="18">
        <v>0.4</v>
      </c>
      <c r="K253" s="8">
        <v>2426017.8354986701</v>
      </c>
      <c r="L253" s="9">
        <v>2244066.4978362699</v>
      </c>
      <c r="M253" s="10">
        <v>0.5</v>
      </c>
      <c r="N253" s="8">
        <v>-10686849.8325681</v>
      </c>
      <c r="O253" s="9">
        <v>35696.3561355528</v>
      </c>
      <c r="P253" s="30"/>
    </row>
    <row r="254" spans="1:16" ht="12.75">
      <c r="A254" s="98" t="s">
        <v>313</v>
      </c>
      <c r="B254" s="26" t="s">
        <v>1021</v>
      </c>
      <c r="C254" s="26" t="s">
        <v>432</v>
      </c>
      <c r="D254" s="26" t="s">
        <v>1022</v>
      </c>
      <c r="E254" s="122" t="s">
        <v>306</v>
      </c>
      <c r="F254" s="123" t="s">
        <v>1301</v>
      </c>
      <c r="G254" s="26" t="s">
        <v>1162</v>
      </c>
      <c r="H254" s="28">
        <v>0</v>
      </c>
      <c r="I254" s="28">
        <v>0</v>
      </c>
      <c r="J254" s="18">
        <v>0.4</v>
      </c>
      <c r="K254" s="8">
        <v>1513765.32656246</v>
      </c>
      <c r="L254" s="9">
        <v>1400232.9270702756</v>
      </c>
      <c r="M254" s="10">
        <v>0.5</v>
      </c>
      <c r="N254" s="8">
        <v>-8629400.0978440195</v>
      </c>
      <c r="O254" s="9">
        <v>-75785.345906361108</v>
      </c>
      <c r="P254" s="30"/>
    </row>
    <row r="255" spans="1:16" ht="12.75">
      <c r="A255" s="98" t="s">
        <v>314</v>
      </c>
      <c r="B255" s="26" t="s">
        <v>1023</v>
      </c>
      <c r="C255" s="26" t="s">
        <v>432</v>
      </c>
      <c r="D255" s="26" t="s">
        <v>1024</v>
      </c>
      <c r="E255" s="122" t="s">
        <v>90</v>
      </c>
      <c r="F255" s="123" t="s">
        <v>91</v>
      </c>
      <c r="G255" s="26" t="s">
        <v>1148</v>
      </c>
      <c r="H255" s="28">
        <v>0</v>
      </c>
      <c r="I255" s="28">
        <v>0</v>
      </c>
      <c r="J255" s="18">
        <v>0.4</v>
      </c>
      <c r="K255" s="8">
        <v>3520797.5935000298</v>
      </c>
      <c r="L255" s="9">
        <v>3256737.7739875275</v>
      </c>
      <c r="M255" s="10">
        <v>0.5</v>
      </c>
      <c r="N255" s="8">
        <v>-10078269.8819036</v>
      </c>
      <c r="O255" s="9">
        <v>14316.340174245201</v>
      </c>
      <c r="P255" s="30"/>
    </row>
    <row r="256" spans="1:16" ht="12.75">
      <c r="A256" s="98" t="s">
        <v>315</v>
      </c>
      <c r="B256" s="26" t="s">
        <v>1025</v>
      </c>
      <c r="C256" s="26" t="s">
        <v>463</v>
      </c>
      <c r="D256" s="26" t="s">
        <v>1026</v>
      </c>
      <c r="E256" s="122" t="s">
        <v>1301</v>
      </c>
      <c r="F256" s="123" t="s">
        <v>270</v>
      </c>
      <c r="G256" s="26" t="s">
        <v>1164</v>
      </c>
      <c r="H256" s="28">
        <v>0</v>
      </c>
      <c r="I256" s="28">
        <v>0</v>
      </c>
      <c r="J256" s="18">
        <v>0.49</v>
      </c>
      <c r="K256" s="8">
        <v>40190198.666298799</v>
      </c>
      <c r="L256" s="9">
        <v>37175933.76632639</v>
      </c>
      <c r="M256" s="10">
        <v>0</v>
      </c>
      <c r="N256" s="8">
        <v>5160336.8534749104</v>
      </c>
      <c r="O256" s="9">
        <v>-352126.26153503702</v>
      </c>
      <c r="P256" s="30"/>
    </row>
    <row r="257" spans="1:16" ht="12.75">
      <c r="A257" s="98" t="s">
        <v>316</v>
      </c>
      <c r="B257" s="26" t="s">
        <v>1027</v>
      </c>
      <c r="C257" s="26" t="s">
        <v>432</v>
      </c>
      <c r="D257" s="26" t="s">
        <v>1028</v>
      </c>
      <c r="E257" s="122" t="s">
        <v>118</v>
      </c>
      <c r="F257" s="123" t="s">
        <v>119</v>
      </c>
      <c r="G257" s="26" t="s">
        <v>1151</v>
      </c>
      <c r="H257" s="28">
        <v>0</v>
      </c>
      <c r="I257" s="28">
        <v>0</v>
      </c>
      <c r="J257" s="18">
        <v>0.4</v>
      </c>
      <c r="K257" s="8">
        <v>5248240.3445271598</v>
      </c>
      <c r="L257" s="9">
        <v>4854622.3186876234</v>
      </c>
      <c r="M257" s="10">
        <v>0.5</v>
      </c>
      <c r="N257" s="8">
        <v>-6624404.0042966502</v>
      </c>
      <c r="O257" s="9">
        <v>-2544.8305623401197</v>
      </c>
      <c r="P257" s="30"/>
    </row>
    <row r="258" spans="1:16" ht="12.75">
      <c r="A258" s="98" t="s">
        <v>317</v>
      </c>
      <c r="B258" s="26" t="s">
        <v>1029</v>
      </c>
      <c r="C258" s="26" t="s">
        <v>432</v>
      </c>
      <c r="D258" s="26" t="s">
        <v>1030</v>
      </c>
      <c r="E258" s="122" t="s">
        <v>140</v>
      </c>
      <c r="F258" s="123" t="s">
        <v>141</v>
      </c>
      <c r="G258" s="26" t="s">
        <v>1164</v>
      </c>
      <c r="H258" s="28">
        <v>0</v>
      </c>
      <c r="I258" s="28">
        <v>0</v>
      </c>
      <c r="J258" s="18">
        <v>0.4</v>
      </c>
      <c r="K258" s="8">
        <v>2470393.5226076702</v>
      </c>
      <c r="L258" s="9">
        <v>2285114.0084120948</v>
      </c>
      <c r="M258" s="10">
        <v>0.5</v>
      </c>
      <c r="N258" s="8">
        <v>-21142918.967714898</v>
      </c>
      <c r="O258" s="9">
        <v>318283.17044671898</v>
      </c>
      <c r="P258" s="30"/>
    </row>
    <row r="259" spans="1:16" ht="12.75">
      <c r="A259" s="98" t="s">
        <v>318</v>
      </c>
      <c r="B259" s="26" t="s">
        <v>1031</v>
      </c>
      <c r="C259" s="26" t="s">
        <v>432</v>
      </c>
      <c r="D259" s="26" t="s">
        <v>1032</v>
      </c>
      <c r="E259" s="122" t="s">
        <v>129</v>
      </c>
      <c r="F259" s="123" t="s">
        <v>1301</v>
      </c>
      <c r="G259" s="26" t="s">
        <v>1152</v>
      </c>
      <c r="H259" s="28">
        <v>0</v>
      </c>
      <c r="I259" s="28">
        <v>0</v>
      </c>
      <c r="J259" s="18">
        <v>0.4</v>
      </c>
      <c r="K259" s="8">
        <v>1915323.75566896</v>
      </c>
      <c r="L259" s="9">
        <v>1771674.4739937882</v>
      </c>
      <c r="M259" s="10">
        <v>0.5</v>
      </c>
      <c r="N259" s="8">
        <v>-14332479.5235718</v>
      </c>
      <c r="O259" s="9">
        <v>-110852.179474239</v>
      </c>
      <c r="P259" s="30"/>
    </row>
    <row r="260" spans="1:16" ht="12.75">
      <c r="A260" s="98" t="s">
        <v>319</v>
      </c>
      <c r="B260" s="26" t="s">
        <v>1033</v>
      </c>
      <c r="C260" s="26" t="s">
        <v>432</v>
      </c>
      <c r="D260" s="26" t="s">
        <v>1034</v>
      </c>
      <c r="E260" s="122" t="s">
        <v>169</v>
      </c>
      <c r="F260" s="123" t="s">
        <v>170</v>
      </c>
      <c r="G260" s="26" t="s">
        <v>1153</v>
      </c>
      <c r="H260" s="28">
        <v>0</v>
      </c>
      <c r="I260" s="28">
        <v>0</v>
      </c>
      <c r="J260" s="18">
        <v>0.4</v>
      </c>
      <c r="K260" s="8">
        <v>5242980.9790821495</v>
      </c>
      <c r="L260" s="9">
        <v>4849757.4056509882</v>
      </c>
      <c r="M260" s="10">
        <v>0.5</v>
      </c>
      <c r="N260" s="8">
        <v>-9516934.8745408189</v>
      </c>
      <c r="O260" s="9">
        <v>-29974.998592688698</v>
      </c>
      <c r="P260" s="30"/>
    </row>
    <row r="261" spans="1:16" ht="12.75">
      <c r="A261" s="98" t="s">
        <v>320</v>
      </c>
      <c r="B261" s="26" t="s">
        <v>1035</v>
      </c>
      <c r="C261" s="26" t="s">
        <v>432</v>
      </c>
      <c r="D261" s="26" t="s">
        <v>1036</v>
      </c>
      <c r="E261" s="122" t="s">
        <v>154</v>
      </c>
      <c r="F261" s="123" t="s">
        <v>1301</v>
      </c>
      <c r="G261" s="26" t="s">
        <v>1164</v>
      </c>
      <c r="H261" s="28">
        <v>0</v>
      </c>
      <c r="I261" s="28">
        <v>0</v>
      </c>
      <c r="J261" s="18">
        <v>0.4</v>
      </c>
      <c r="K261" s="8">
        <v>2069448.8191363497</v>
      </c>
      <c r="L261" s="9">
        <v>1914240.1577011235</v>
      </c>
      <c r="M261" s="10">
        <v>0.5</v>
      </c>
      <c r="N261" s="8">
        <v>-16012445.203398399</v>
      </c>
      <c r="O261" s="9">
        <v>584675.03044995095</v>
      </c>
      <c r="P261" s="30"/>
    </row>
    <row r="262" spans="1:16" ht="12.75">
      <c r="A262" s="98" t="s">
        <v>321</v>
      </c>
      <c r="B262" s="26" t="s">
        <v>1037</v>
      </c>
      <c r="C262" s="26" t="s">
        <v>463</v>
      </c>
      <c r="D262" s="26" t="s">
        <v>1038</v>
      </c>
      <c r="E262" s="122" t="s">
        <v>1301</v>
      </c>
      <c r="F262" s="123" t="s">
        <v>119</v>
      </c>
      <c r="G262" s="26" t="s">
        <v>1164</v>
      </c>
      <c r="H262" s="28">
        <v>0</v>
      </c>
      <c r="I262" s="28">
        <v>0</v>
      </c>
      <c r="J262" s="18">
        <v>0.49</v>
      </c>
      <c r="K262" s="8">
        <v>34449750.509796798</v>
      </c>
      <c r="L262" s="9">
        <v>31866019.221562039</v>
      </c>
      <c r="M262" s="10">
        <v>0.429479644488932</v>
      </c>
      <c r="N262" s="8">
        <v>-26568598.084447701</v>
      </c>
      <c r="O262" s="9">
        <v>635313.74365272</v>
      </c>
      <c r="P262" s="30"/>
    </row>
    <row r="263" spans="1:16" ht="12.75">
      <c r="A263" s="98" t="s">
        <v>322</v>
      </c>
      <c r="B263" s="26" t="s">
        <v>1039</v>
      </c>
      <c r="C263" s="26" t="s">
        <v>432</v>
      </c>
      <c r="D263" s="26" t="s">
        <v>1040</v>
      </c>
      <c r="E263" s="122" t="s">
        <v>169</v>
      </c>
      <c r="F263" s="123" t="s">
        <v>170</v>
      </c>
      <c r="G263" s="26" t="s">
        <v>1153</v>
      </c>
      <c r="H263" s="28">
        <v>0</v>
      </c>
      <c r="I263" s="28">
        <v>0</v>
      </c>
      <c r="J263" s="18">
        <v>0.4</v>
      </c>
      <c r="K263" s="8">
        <v>2387887.8731817701</v>
      </c>
      <c r="L263" s="9">
        <v>2208796.2826931374</v>
      </c>
      <c r="M263" s="10">
        <v>0.5</v>
      </c>
      <c r="N263" s="8">
        <v>-25854000.427918598</v>
      </c>
      <c r="O263" s="9">
        <v>-30155.153059968899</v>
      </c>
      <c r="P263" s="30"/>
    </row>
    <row r="264" spans="1:16" ht="12.75">
      <c r="A264" s="98" t="s">
        <v>323</v>
      </c>
      <c r="B264" s="26" t="s">
        <v>1041</v>
      </c>
      <c r="C264" s="26" t="s">
        <v>463</v>
      </c>
      <c r="D264" s="26" t="s">
        <v>1042</v>
      </c>
      <c r="E264" s="122" t="s">
        <v>1301</v>
      </c>
      <c r="F264" s="123" t="s">
        <v>91</v>
      </c>
      <c r="G264" s="26" t="s">
        <v>1148</v>
      </c>
      <c r="H264" s="28">
        <v>0</v>
      </c>
      <c r="I264" s="28">
        <v>0</v>
      </c>
      <c r="J264" s="18">
        <v>0.49</v>
      </c>
      <c r="K264" s="8">
        <v>33758263.000087701</v>
      </c>
      <c r="L264" s="9">
        <v>31226393.275081124</v>
      </c>
      <c r="M264" s="10">
        <v>0</v>
      </c>
      <c r="N264" s="8">
        <v>15486556.3425085</v>
      </c>
      <c r="O264" s="9">
        <v>417618.972977962</v>
      </c>
      <c r="P264" s="30"/>
    </row>
    <row r="265" spans="1:16" ht="12.75">
      <c r="A265" s="98" t="s">
        <v>324</v>
      </c>
      <c r="B265" s="26" t="s">
        <v>1043</v>
      </c>
      <c r="C265" s="26" t="s">
        <v>432</v>
      </c>
      <c r="D265" s="26" t="s">
        <v>1044</v>
      </c>
      <c r="E265" s="122" t="s">
        <v>90</v>
      </c>
      <c r="F265" s="123" t="s">
        <v>91</v>
      </c>
      <c r="G265" s="26" t="s">
        <v>1148</v>
      </c>
      <c r="H265" s="28">
        <v>0</v>
      </c>
      <c r="I265" s="28">
        <v>0</v>
      </c>
      <c r="J265" s="18">
        <v>0.4</v>
      </c>
      <c r="K265" s="8">
        <v>2469622.6060936702</v>
      </c>
      <c r="L265" s="9">
        <v>2284400.9106366453</v>
      </c>
      <c r="M265" s="10">
        <v>0.5</v>
      </c>
      <c r="N265" s="8">
        <v>-2940321.8108569197</v>
      </c>
      <c r="O265" s="9">
        <v>85909.423759075798</v>
      </c>
      <c r="P265" s="30"/>
    </row>
    <row r="266" spans="1:16" ht="12.75">
      <c r="A266" s="98" t="s">
        <v>325</v>
      </c>
      <c r="B266" s="26" t="s">
        <v>1045</v>
      </c>
      <c r="C266" s="26" t="s">
        <v>531</v>
      </c>
      <c r="D266" s="26" t="s">
        <v>1046</v>
      </c>
      <c r="E266" s="122" t="s">
        <v>133</v>
      </c>
      <c r="F266" s="123" t="s">
        <v>1301</v>
      </c>
      <c r="G266" s="26" t="s">
        <v>1150</v>
      </c>
      <c r="H266" s="28">
        <v>0</v>
      </c>
      <c r="I266" s="28">
        <v>0</v>
      </c>
      <c r="J266" s="18">
        <v>0.3</v>
      </c>
      <c r="K266" s="8">
        <v>115695212.752055</v>
      </c>
      <c r="L266" s="9">
        <v>107018071.79565088</v>
      </c>
      <c r="M266" s="10">
        <v>0</v>
      </c>
      <c r="N266" s="8">
        <v>2557245.18490736</v>
      </c>
      <c r="O266" s="9">
        <v>-776308.05414571706</v>
      </c>
      <c r="P266" s="30"/>
    </row>
    <row r="267" spans="1:16" ht="12.75">
      <c r="A267" s="98" t="s">
        <v>326</v>
      </c>
      <c r="B267" s="26" t="s">
        <v>1047</v>
      </c>
      <c r="C267" s="26" t="s">
        <v>453</v>
      </c>
      <c r="D267" s="26" t="s">
        <v>1144</v>
      </c>
      <c r="E267" s="122" t="s">
        <v>1301</v>
      </c>
      <c r="F267" s="123" t="s">
        <v>368</v>
      </c>
      <c r="G267" s="26" t="s">
        <v>1164</v>
      </c>
      <c r="H267" s="28">
        <v>0</v>
      </c>
      <c r="I267" s="28" t="s">
        <v>426</v>
      </c>
      <c r="J267" s="18">
        <v>0.49</v>
      </c>
      <c r="K267" s="8">
        <v>37780973.714115605</v>
      </c>
      <c r="L267" s="9">
        <v>34947400.685556933</v>
      </c>
      <c r="M267" s="10">
        <v>0</v>
      </c>
      <c r="N267" s="8">
        <v>-38717303.304621197</v>
      </c>
      <c r="O267" s="9">
        <v>1388770.1174508999</v>
      </c>
      <c r="P267" s="30"/>
    </row>
    <row r="268" spans="1:16" ht="12.75">
      <c r="A268" s="98" t="s">
        <v>327</v>
      </c>
      <c r="B268" s="26" t="s">
        <v>1048</v>
      </c>
      <c r="C268" s="26" t="s">
        <v>432</v>
      </c>
      <c r="D268" s="26" t="s">
        <v>1049</v>
      </c>
      <c r="E268" s="122" t="s">
        <v>169</v>
      </c>
      <c r="F268" s="123" t="s">
        <v>170</v>
      </c>
      <c r="G268" s="26" t="s">
        <v>1153</v>
      </c>
      <c r="H268" s="28">
        <v>0</v>
      </c>
      <c r="I268" s="28">
        <v>0</v>
      </c>
      <c r="J268" s="18">
        <v>0.4</v>
      </c>
      <c r="K268" s="8">
        <v>2463549.1596911401</v>
      </c>
      <c r="L268" s="9">
        <v>2278782.9727143045</v>
      </c>
      <c r="M268" s="10">
        <v>0.5</v>
      </c>
      <c r="N268" s="8">
        <v>-20656926.995404199</v>
      </c>
      <c r="O268" s="9">
        <v>366649.33416968299</v>
      </c>
      <c r="P268" s="30"/>
    </row>
    <row r="269" spans="1:16" ht="12.75">
      <c r="A269" s="98" t="s">
        <v>329</v>
      </c>
      <c r="B269" s="26" t="s">
        <v>1052</v>
      </c>
      <c r="C269" s="26" t="s">
        <v>432</v>
      </c>
      <c r="D269" s="26" t="s">
        <v>1053</v>
      </c>
      <c r="E269" s="122" t="s">
        <v>118</v>
      </c>
      <c r="F269" s="123" t="s">
        <v>119</v>
      </c>
      <c r="G269" s="26" t="s">
        <v>1151</v>
      </c>
      <c r="H269" s="28">
        <v>0</v>
      </c>
      <c r="I269" s="28">
        <v>0</v>
      </c>
      <c r="J269" s="18">
        <v>0.4</v>
      </c>
      <c r="K269" s="8">
        <v>1610368.5813551501</v>
      </c>
      <c r="L269" s="9">
        <v>1489590.9377535139</v>
      </c>
      <c r="M269" s="10">
        <v>0.5</v>
      </c>
      <c r="N269" s="8">
        <v>-18144490.7176174</v>
      </c>
      <c r="O269" s="9">
        <v>131976.65841514099</v>
      </c>
      <c r="P269" s="30"/>
    </row>
    <row r="270" spans="1:16" ht="12.75">
      <c r="A270" s="98" t="s">
        <v>330</v>
      </c>
      <c r="B270" s="26" t="s">
        <v>1054</v>
      </c>
      <c r="C270" s="26" t="s">
        <v>432</v>
      </c>
      <c r="D270" s="26" t="s">
        <v>1055</v>
      </c>
      <c r="E270" s="122" t="s">
        <v>236</v>
      </c>
      <c r="F270" s="123" t="s">
        <v>1301</v>
      </c>
      <c r="G270" s="26" t="s">
        <v>1164</v>
      </c>
      <c r="H270" s="28">
        <v>0</v>
      </c>
      <c r="I270" s="28">
        <v>0</v>
      </c>
      <c r="J270" s="18">
        <v>0.4</v>
      </c>
      <c r="K270" s="8">
        <v>2458738.6608701102</v>
      </c>
      <c r="L270" s="9">
        <v>2274333.2613048521</v>
      </c>
      <c r="M270" s="10">
        <v>0.5</v>
      </c>
      <c r="N270" s="8">
        <v>-25752848.6116325</v>
      </c>
      <c r="O270" s="9">
        <v>-79195.747669665201</v>
      </c>
      <c r="P270" s="30"/>
    </row>
    <row r="271" spans="1:16" ht="12.75">
      <c r="A271" s="98" t="s">
        <v>331</v>
      </c>
      <c r="B271" s="26" t="s">
        <v>1056</v>
      </c>
      <c r="C271" s="26" t="s">
        <v>453</v>
      </c>
      <c r="D271" s="26" t="s">
        <v>1057</v>
      </c>
      <c r="E271" s="122" t="s">
        <v>1301</v>
      </c>
      <c r="F271" s="123" t="s">
        <v>351</v>
      </c>
      <c r="G271" s="26" t="s">
        <v>1155</v>
      </c>
      <c r="H271" s="28">
        <v>0</v>
      </c>
      <c r="I271" s="28">
        <v>0</v>
      </c>
      <c r="J271" s="18">
        <v>0.49</v>
      </c>
      <c r="K271" s="8">
        <v>74834243.096330091</v>
      </c>
      <c r="L271" s="9">
        <v>69221674.864105344</v>
      </c>
      <c r="M271" s="10">
        <v>0</v>
      </c>
      <c r="N271" s="8">
        <v>14782101.379272901</v>
      </c>
      <c r="O271" s="9">
        <v>-146889.64955342098</v>
      </c>
      <c r="P271" s="30"/>
    </row>
    <row r="272" spans="1:16" ht="12.75">
      <c r="A272" s="98" t="s">
        <v>332</v>
      </c>
      <c r="B272" s="26" t="s">
        <v>1058</v>
      </c>
      <c r="C272" s="26" t="s">
        <v>453</v>
      </c>
      <c r="D272" s="26" t="s">
        <v>1059</v>
      </c>
      <c r="E272" s="122" t="s">
        <v>1301</v>
      </c>
      <c r="F272" s="123" t="s">
        <v>346</v>
      </c>
      <c r="G272" s="26" t="s">
        <v>1164</v>
      </c>
      <c r="H272" s="28">
        <v>0</v>
      </c>
      <c r="I272" s="28" t="s">
        <v>426</v>
      </c>
      <c r="J272" s="18">
        <v>0.49</v>
      </c>
      <c r="K272" s="8">
        <v>77559512.906409293</v>
      </c>
      <c r="L272" s="9">
        <v>71742549.438428596</v>
      </c>
      <c r="M272" s="10">
        <v>0</v>
      </c>
      <c r="N272" s="8">
        <v>38971174.291749895</v>
      </c>
      <c r="O272" s="9">
        <v>125963.61233322301</v>
      </c>
      <c r="P272" s="30"/>
    </row>
    <row r="273" spans="1:16" ht="12.75">
      <c r="A273" s="98" t="s">
        <v>333</v>
      </c>
      <c r="B273" s="26" t="s">
        <v>1060</v>
      </c>
      <c r="C273" s="26" t="s">
        <v>448</v>
      </c>
      <c r="D273" s="26" t="s">
        <v>1061</v>
      </c>
      <c r="E273" s="122" t="s">
        <v>133</v>
      </c>
      <c r="F273" s="123" t="s">
        <v>1301</v>
      </c>
      <c r="G273" s="26" t="s">
        <v>1150</v>
      </c>
      <c r="H273" s="28">
        <v>0</v>
      </c>
      <c r="I273" s="28">
        <v>0</v>
      </c>
      <c r="J273" s="18">
        <v>0.3</v>
      </c>
      <c r="K273" s="8">
        <v>72781486.132229805</v>
      </c>
      <c r="L273" s="9">
        <v>67322874.672312573</v>
      </c>
      <c r="M273" s="10">
        <v>0</v>
      </c>
      <c r="N273" s="8">
        <v>49863204.694393799</v>
      </c>
      <c r="O273" s="9">
        <v>182656.992914573</v>
      </c>
      <c r="P273" s="30"/>
    </row>
    <row r="274" spans="1:16" ht="12.75">
      <c r="A274" s="98" t="s">
        <v>334</v>
      </c>
      <c r="B274" s="26" t="s">
        <v>1062</v>
      </c>
      <c r="C274" s="26" t="s">
        <v>531</v>
      </c>
      <c r="D274" s="26" t="s">
        <v>1063</v>
      </c>
      <c r="E274" s="122" t="s">
        <v>133</v>
      </c>
      <c r="F274" s="123" t="s">
        <v>1301</v>
      </c>
      <c r="G274" s="26" t="s">
        <v>1164</v>
      </c>
      <c r="H274" s="28">
        <v>0</v>
      </c>
      <c r="I274" s="28">
        <v>0</v>
      </c>
      <c r="J274" s="18">
        <v>0.3</v>
      </c>
      <c r="K274" s="8">
        <v>76676864.913666293</v>
      </c>
      <c r="L274" s="9">
        <v>70926100.045141324</v>
      </c>
      <c r="M274" s="10">
        <v>0</v>
      </c>
      <c r="N274" s="8">
        <v>37604749.200552598</v>
      </c>
      <c r="O274" s="9">
        <v>-212814.87365752799</v>
      </c>
      <c r="P274" s="30"/>
    </row>
    <row r="275" spans="1:16" ht="12.75">
      <c r="A275" s="98" t="s">
        <v>335</v>
      </c>
      <c r="B275" s="26" t="s">
        <v>1064</v>
      </c>
      <c r="C275" s="26" t="s">
        <v>463</v>
      </c>
      <c r="D275" s="26" t="s">
        <v>1065</v>
      </c>
      <c r="E275" s="122" t="s">
        <v>1301</v>
      </c>
      <c r="F275" s="123" t="s">
        <v>68</v>
      </c>
      <c r="G275" s="26" t="s">
        <v>1157</v>
      </c>
      <c r="H275" s="28">
        <v>0</v>
      </c>
      <c r="I275" s="28">
        <v>0</v>
      </c>
      <c r="J275" s="18">
        <v>0.49</v>
      </c>
      <c r="K275" s="8">
        <v>32502645.312524799</v>
      </c>
      <c r="L275" s="9">
        <v>30064946.91408544</v>
      </c>
      <c r="M275" s="10">
        <v>0.35912487828539402</v>
      </c>
      <c r="N275" s="8">
        <v>-18262488.824154802</v>
      </c>
      <c r="O275" s="9">
        <v>49098.8105356003</v>
      </c>
      <c r="P275" s="30"/>
    </row>
    <row r="276" spans="1:16" ht="12.75">
      <c r="A276" s="98" t="s">
        <v>336</v>
      </c>
      <c r="B276" s="26" t="s">
        <v>1066</v>
      </c>
      <c r="C276" s="26" t="s">
        <v>432</v>
      </c>
      <c r="D276" s="26" t="s">
        <v>1067</v>
      </c>
      <c r="E276" s="122" t="s">
        <v>337</v>
      </c>
      <c r="F276" s="123" t="s">
        <v>1301</v>
      </c>
      <c r="G276" s="26" t="s">
        <v>1311</v>
      </c>
      <c r="H276" s="28">
        <v>0</v>
      </c>
      <c r="I276" s="28">
        <v>0</v>
      </c>
      <c r="J276" s="18">
        <v>0.4</v>
      </c>
      <c r="K276" s="8">
        <v>3575858.1252262802</v>
      </c>
      <c r="L276" s="9">
        <v>3307668.7658343092</v>
      </c>
      <c r="M276" s="10">
        <v>0.5</v>
      </c>
      <c r="N276" s="8">
        <v>-25128476.679886598</v>
      </c>
      <c r="O276" s="9">
        <v>-135043.19857900502</v>
      </c>
      <c r="P276" s="30"/>
    </row>
    <row r="277" spans="1:16" ht="12.75">
      <c r="A277" s="98" t="s">
        <v>338</v>
      </c>
      <c r="B277" s="26" t="s">
        <v>1070</v>
      </c>
      <c r="C277" s="26" t="s">
        <v>432</v>
      </c>
      <c r="D277" s="26" t="s">
        <v>1071</v>
      </c>
      <c r="E277" s="122" t="s">
        <v>154</v>
      </c>
      <c r="F277" s="123" t="s">
        <v>1301</v>
      </c>
      <c r="G277" s="26" t="s">
        <v>1164</v>
      </c>
      <c r="H277" s="28">
        <v>0</v>
      </c>
      <c r="I277" s="28">
        <v>0</v>
      </c>
      <c r="J277" s="18">
        <v>0.4</v>
      </c>
      <c r="K277" s="8">
        <v>2945370.1116062701</v>
      </c>
      <c r="L277" s="9">
        <v>2724467.3532357998</v>
      </c>
      <c r="M277" s="10">
        <v>0.5</v>
      </c>
      <c r="N277" s="8">
        <v>-25189145.975739598</v>
      </c>
      <c r="O277" s="9">
        <v>-17415.902530615298</v>
      </c>
      <c r="P277" s="30"/>
    </row>
    <row r="278" spans="1:16" ht="12.75">
      <c r="A278" s="98" t="s">
        <v>339</v>
      </c>
      <c r="B278" s="26" t="s">
        <v>1072</v>
      </c>
      <c r="C278" s="26" t="s">
        <v>432</v>
      </c>
      <c r="D278" s="26" t="s">
        <v>1073</v>
      </c>
      <c r="E278" s="122" t="s">
        <v>306</v>
      </c>
      <c r="F278" s="123" t="s">
        <v>1301</v>
      </c>
      <c r="G278" s="26" t="s">
        <v>1164</v>
      </c>
      <c r="H278" s="28">
        <v>0</v>
      </c>
      <c r="I278" s="28">
        <v>0</v>
      </c>
      <c r="J278" s="18">
        <v>0.4</v>
      </c>
      <c r="K278" s="8">
        <v>2077587.1291221001</v>
      </c>
      <c r="L278" s="9">
        <v>1921768.0944379426</v>
      </c>
      <c r="M278" s="10">
        <v>0.5</v>
      </c>
      <c r="N278" s="8">
        <v>-15082373.968386101</v>
      </c>
      <c r="O278" s="9">
        <v>44597.155544160203</v>
      </c>
      <c r="P278" s="30"/>
    </row>
    <row r="279" spans="1:16" ht="12.75">
      <c r="A279" s="98" t="s">
        <v>340</v>
      </c>
      <c r="B279" s="26" t="s">
        <v>1074</v>
      </c>
      <c r="C279" s="26" t="s">
        <v>432</v>
      </c>
      <c r="D279" s="26" t="s">
        <v>1075</v>
      </c>
      <c r="E279" s="122" t="s">
        <v>108</v>
      </c>
      <c r="F279" s="123" t="s">
        <v>109</v>
      </c>
      <c r="G279" s="26" t="s">
        <v>1149</v>
      </c>
      <c r="H279" s="28">
        <v>0</v>
      </c>
      <c r="I279" s="28">
        <v>0</v>
      </c>
      <c r="J279" s="18">
        <v>0.4</v>
      </c>
      <c r="K279" s="8">
        <v>3063377.2401247299</v>
      </c>
      <c r="L279" s="9">
        <v>2833623.9471153752</v>
      </c>
      <c r="M279" s="10">
        <v>0.5</v>
      </c>
      <c r="N279" s="8">
        <v>-11518533.2366642</v>
      </c>
      <c r="O279" s="9">
        <v>190720.063186307</v>
      </c>
      <c r="P279" s="30"/>
    </row>
    <row r="280" spans="1:16" ht="12.75">
      <c r="A280" s="98" t="s">
        <v>341</v>
      </c>
      <c r="B280" s="26" t="s">
        <v>1076</v>
      </c>
      <c r="C280" s="26" t="s">
        <v>432</v>
      </c>
      <c r="D280" s="26" t="s">
        <v>1077</v>
      </c>
      <c r="E280" s="122" t="s">
        <v>154</v>
      </c>
      <c r="F280" s="123" t="s">
        <v>1301</v>
      </c>
      <c r="G280" s="26" t="s">
        <v>1164</v>
      </c>
      <c r="H280" s="28">
        <v>0</v>
      </c>
      <c r="I280" s="28">
        <v>0</v>
      </c>
      <c r="J280" s="18">
        <v>0.4</v>
      </c>
      <c r="K280" s="8">
        <v>3019848.5506712701</v>
      </c>
      <c r="L280" s="9">
        <v>2793359.9093709248</v>
      </c>
      <c r="M280" s="10">
        <v>0.5</v>
      </c>
      <c r="N280" s="8">
        <v>-27365097.146270599</v>
      </c>
      <c r="O280" s="9">
        <v>22222.376598946899</v>
      </c>
      <c r="P280" s="30"/>
    </row>
    <row r="281" spans="1:16" ht="12.75">
      <c r="A281" s="98" t="s">
        <v>342</v>
      </c>
      <c r="B281" s="26" t="s">
        <v>1078</v>
      </c>
      <c r="C281" s="26" t="s">
        <v>463</v>
      </c>
      <c r="D281" s="26" t="s">
        <v>1079</v>
      </c>
      <c r="E281" s="122" t="s">
        <v>1301</v>
      </c>
      <c r="F281" s="123" t="s">
        <v>26</v>
      </c>
      <c r="G281" s="26" t="s">
        <v>1164</v>
      </c>
      <c r="H281" s="28">
        <v>0</v>
      </c>
      <c r="I281" s="28">
        <v>0</v>
      </c>
      <c r="J281" s="18">
        <v>0.49</v>
      </c>
      <c r="K281" s="8">
        <v>18778212.657582302</v>
      </c>
      <c r="L281" s="9">
        <v>17369846.708263628</v>
      </c>
      <c r="M281" s="10">
        <v>0.5</v>
      </c>
      <c r="N281" s="8">
        <v>-27637194.207911998</v>
      </c>
      <c r="O281" s="9">
        <v>5738.5022429841101</v>
      </c>
      <c r="P281" s="30"/>
    </row>
    <row r="282" spans="1:16" ht="12.75">
      <c r="A282" s="98" t="s">
        <v>343</v>
      </c>
      <c r="B282" s="26" t="s">
        <v>1080</v>
      </c>
      <c r="C282" s="26" t="s">
        <v>432</v>
      </c>
      <c r="D282" s="26" t="s">
        <v>1081</v>
      </c>
      <c r="E282" s="122" t="s">
        <v>90</v>
      </c>
      <c r="F282" s="123" t="s">
        <v>91</v>
      </c>
      <c r="G282" s="26" t="s">
        <v>1148</v>
      </c>
      <c r="H282" s="28">
        <v>0</v>
      </c>
      <c r="I282" s="28">
        <v>0</v>
      </c>
      <c r="J282" s="18">
        <v>0.4</v>
      </c>
      <c r="K282" s="8">
        <v>1709625.730216</v>
      </c>
      <c r="L282" s="9">
        <v>1581403.8004498</v>
      </c>
      <c r="M282" s="10">
        <v>0.5</v>
      </c>
      <c r="N282" s="8">
        <v>-3532964.4808983998</v>
      </c>
      <c r="O282" s="9">
        <v>43787.356503323797</v>
      </c>
      <c r="P282" s="30"/>
    </row>
    <row r="283" spans="1:16" ht="12.75">
      <c r="A283" s="98" t="s">
        <v>344</v>
      </c>
      <c r="B283" s="26" t="s">
        <v>1082</v>
      </c>
      <c r="C283" s="26" t="s">
        <v>432</v>
      </c>
      <c r="D283" s="26" t="s">
        <v>1083</v>
      </c>
      <c r="E283" s="122" t="s">
        <v>177</v>
      </c>
      <c r="F283" s="123" t="s">
        <v>178</v>
      </c>
      <c r="G283" s="26" t="s">
        <v>1154</v>
      </c>
      <c r="H283" s="28">
        <v>0</v>
      </c>
      <c r="I283" s="28">
        <v>0</v>
      </c>
      <c r="J283" s="18">
        <v>0.4</v>
      </c>
      <c r="K283" s="8">
        <v>3438778.20940373</v>
      </c>
      <c r="L283" s="9">
        <v>3180869.8436984504</v>
      </c>
      <c r="M283" s="10">
        <v>0.5</v>
      </c>
      <c r="N283" s="8">
        <v>-10139514.787111599</v>
      </c>
      <c r="O283" s="9">
        <v>-86970.620953540099</v>
      </c>
      <c r="P283" s="30"/>
    </row>
    <row r="284" spans="1:16" ht="12.75">
      <c r="A284" s="98" t="s">
        <v>345</v>
      </c>
      <c r="B284" s="26" t="s">
        <v>1084</v>
      </c>
      <c r="C284" s="26" t="s">
        <v>432</v>
      </c>
      <c r="D284" s="26" t="s">
        <v>1085</v>
      </c>
      <c r="E284" s="122" t="s">
        <v>188</v>
      </c>
      <c r="F284" s="123" t="s">
        <v>1301</v>
      </c>
      <c r="G284" s="26" t="s">
        <v>1156</v>
      </c>
      <c r="H284" s="28">
        <v>0</v>
      </c>
      <c r="I284" s="28">
        <v>0</v>
      </c>
      <c r="J284" s="18">
        <v>0.4</v>
      </c>
      <c r="K284" s="8">
        <v>3135809.42199744</v>
      </c>
      <c r="L284" s="9">
        <v>2900623.7153476323</v>
      </c>
      <c r="M284" s="10">
        <v>0.5</v>
      </c>
      <c r="N284" s="8">
        <v>-3872959.7306621103</v>
      </c>
      <c r="O284" s="9">
        <v>38006.2846851992</v>
      </c>
      <c r="P284" s="30"/>
    </row>
    <row r="285" spans="1:16" ht="12.75">
      <c r="A285" s="98" t="s">
        <v>347</v>
      </c>
      <c r="B285" s="26" t="s">
        <v>1088</v>
      </c>
      <c r="C285" s="26" t="s">
        <v>463</v>
      </c>
      <c r="D285" s="26" t="s">
        <v>1089</v>
      </c>
      <c r="E285" s="122" t="s">
        <v>1301</v>
      </c>
      <c r="F285" s="123" t="s">
        <v>226</v>
      </c>
      <c r="G285" s="26" t="s">
        <v>1164</v>
      </c>
      <c r="H285" s="28">
        <v>0</v>
      </c>
      <c r="I285" s="28">
        <v>0</v>
      </c>
      <c r="J285" s="18">
        <v>0.49</v>
      </c>
      <c r="K285" s="8">
        <v>52016966.266051397</v>
      </c>
      <c r="L285" s="9">
        <v>48115693.796097547</v>
      </c>
      <c r="M285" s="10">
        <v>0.40579170096014</v>
      </c>
      <c r="N285" s="8">
        <v>-34424051.851762198</v>
      </c>
      <c r="O285" s="9">
        <v>-1098934.37039965</v>
      </c>
      <c r="P285" s="30"/>
    </row>
    <row r="286" spans="1:16" ht="12.75">
      <c r="A286" s="98" t="s">
        <v>348</v>
      </c>
      <c r="B286" s="26" t="s">
        <v>1090</v>
      </c>
      <c r="C286" s="26" t="s">
        <v>432</v>
      </c>
      <c r="D286" s="26" t="s">
        <v>1091</v>
      </c>
      <c r="E286" s="122" t="s">
        <v>236</v>
      </c>
      <c r="F286" s="123" t="s">
        <v>1301</v>
      </c>
      <c r="G286" s="26" t="s">
        <v>1159</v>
      </c>
      <c r="H286" s="28">
        <v>0</v>
      </c>
      <c r="I286" s="28">
        <v>0</v>
      </c>
      <c r="J286" s="18">
        <v>0.4</v>
      </c>
      <c r="K286" s="8">
        <v>2226379.3313654</v>
      </c>
      <c r="L286" s="9">
        <v>2059400.8815129951</v>
      </c>
      <c r="M286" s="10">
        <v>0.5</v>
      </c>
      <c r="N286" s="8">
        <v>-13759910.556958999</v>
      </c>
      <c r="O286" s="9">
        <v>-20134.032178571502</v>
      </c>
      <c r="P286" s="30"/>
    </row>
    <row r="287" spans="1:16" ht="12.75">
      <c r="A287" s="98" t="s">
        <v>349</v>
      </c>
      <c r="B287" s="26" t="s">
        <v>1092</v>
      </c>
      <c r="C287" s="26" t="s">
        <v>432</v>
      </c>
      <c r="D287" s="26" t="s">
        <v>1093</v>
      </c>
      <c r="E287" s="122" t="s">
        <v>304</v>
      </c>
      <c r="F287" s="123" t="s">
        <v>1301</v>
      </c>
      <c r="G287" s="26" t="s">
        <v>1161</v>
      </c>
      <c r="H287" s="28">
        <v>0</v>
      </c>
      <c r="I287" s="28">
        <v>0</v>
      </c>
      <c r="J287" s="18">
        <v>0.4</v>
      </c>
      <c r="K287" s="8">
        <v>4693030.1696563</v>
      </c>
      <c r="L287" s="9">
        <v>4341052.9069320774</v>
      </c>
      <c r="M287" s="10">
        <v>0.5</v>
      </c>
      <c r="N287" s="8">
        <v>-25632292.124166701</v>
      </c>
      <c r="O287" s="9">
        <v>283372.34347634402</v>
      </c>
      <c r="P287" s="30"/>
    </row>
    <row r="288" spans="1:16" ht="12.75">
      <c r="A288" s="98" t="s">
        <v>352</v>
      </c>
      <c r="B288" s="26" t="s">
        <v>1098</v>
      </c>
      <c r="C288" s="26" t="s">
        <v>531</v>
      </c>
      <c r="D288" s="26" t="s">
        <v>1099</v>
      </c>
      <c r="E288" s="122" t="s">
        <v>133</v>
      </c>
      <c r="F288" s="123" t="s">
        <v>1301</v>
      </c>
      <c r="G288" s="26" t="s">
        <v>1164</v>
      </c>
      <c r="H288" s="28">
        <v>0</v>
      </c>
      <c r="I288" s="28">
        <v>0</v>
      </c>
      <c r="J288" s="18">
        <v>0.3</v>
      </c>
      <c r="K288" s="8">
        <v>93764668.907014295</v>
      </c>
      <c r="L288" s="9">
        <v>86732318.738988221</v>
      </c>
      <c r="M288" s="10">
        <v>0.5</v>
      </c>
      <c r="N288" s="8">
        <v>-557549693.39646697</v>
      </c>
      <c r="O288" s="9">
        <v>-2382452.3797210301</v>
      </c>
      <c r="P288" s="30"/>
    </row>
    <row r="289" spans="1:16" ht="12.75">
      <c r="A289" s="98" t="s">
        <v>374</v>
      </c>
      <c r="B289" s="26" t="s">
        <v>1300</v>
      </c>
      <c r="C289" s="26" t="s">
        <v>1135</v>
      </c>
      <c r="D289" s="26" t="s">
        <v>1295</v>
      </c>
      <c r="E289" s="122" t="s">
        <v>1301</v>
      </c>
      <c r="F289" s="123" t="s">
        <v>375</v>
      </c>
      <c r="G289" s="26" t="s">
        <v>1164</v>
      </c>
      <c r="H289" s="28">
        <v>0</v>
      </c>
      <c r="I289" s="28">
        <v>0</v>
      </c>
      <c r="J289" s="18">
        <v>0.49</v>
      </c>
      <c r="K289" s="8">
        <v>40604196.5761372</v>
      </c>
      <c r="L289" s="9">
        <v>37558881.832926914</v>
      </c>
      <c r="M289" s="10">
        <v>5.5210854590853398E-2</v>
      </c>
      <c r="N289" s="8">
        <v>-2402618.6130933599</v>
      </c>
      <c r="O289" s="9">
        <v>29822.0967100997</v>
      </c>
      <c r="P289" s="30"/>
    </row>
    <row r="290" spans="1:16" ht="12.75">
      <c r="A290" s="98" t="s">
        <v>353</v>
      </c>
      <c r="B290" s="26" t="s">
        <v>1100</v>
      </c>
      <c r="C290" s="26" t="s">
        <v>453</v>
      </c>
      <c r="D290" s="26" t="s">
        <v>1145</v>
      </c>
      <c r="E290" s="122" t="s">
        <v>1301</v>
      </c>
      <c r="F290" s="123" t="s">
        <v>368</v>
      </c>
      <c r="G290" s="26" t="s">
        <v>1164</v>
      </c>
      <c r="H290" s="28">
        <v>0</v>
      </c>
      <c r="I290" s="28" t="s">
        <v>426</v>
      </c>
      <c r="J290" s="18">
        <v>0.49</v>
      </c>
      <c r="K290" s="8">
        <v>73235088.4312682</v>
      </c>
      <c r="L290" s="9">
        <v>67742456.79892309</v>
      </c>
      <c r="M290" s="10">
        <v>0</v>
      </c>
      <c r="N290" s="8">
        <v>34384660.981800303</v>
      </c>
      <c r="O290" s="9">
        <v>-115567.968665687</v>
      </c>
      <c r="P290" s="30"/>
    </row>
    <row r="291" spans="1:16" ht="12.75">
      <c r="A291" s="98" t="s">
        <v>354</v>
      </c>
      <c r="B291" s="26" t="s">
        <v>1101</v>
      </c>
      <c r="C291" s="26" t="s">
        <v>463</v>
      </c>
      <c r="D291" s="26" t="s">
        <v>1102</v>
      </c>
      <c r="E291" s="122" t="s">
        <v>1301</v>
      </c>
      <c r="F291" s="123" t="s">
        <v>94</v>
      </c>
      <c r="G291" s="26" t="s">
        <v>1164</v>
      </c>
      <c r="H291" s="28">
        <v>0</v>
      </c>
      <c r="I291" s="28">
        <v>0</v>
      </c>
      <c r="J291" s="18">
        <v>0.49</v>
      </c>
      <c r="K291" s="8">
        <v>60056010.4461454</v>
      </c>
      <c r="L291" s="9">
        <v>55551809.6626845</v>
      </c>
      <c r="M291" s="10">
        <v>0.25241725347417898</v>
      </c>
      <c r="N291" s="8">
        <v>-19815237.255027298</v>
      </c>
      <c r="O291" s="9">
        <v>-462348.44619518303</v>
      </c>
      <c r="P291" s="30"/>
    </row>
    <row r="292" spans="1:16" ht="12.75">
      <c r="A292" s="98" t="s">
        <v>355</v>
      </c>
      <c r="B292" s="26" t="s">
        <v>1103</v>
      </c>
      <c r="C292" s="26" t="s">
        <v>432</v>
      </c>
      <c r="D292" s="26" t="s">
        <v>1104</v>
      </c>
      <c r="E292" s="122" t="s">
        <v>140</v>
      </c>
      <c r="F292" s="123" t="s">
        <v>141</v>
      </c>
      <c r="G292" s="26" t="s">
        <v>1164</v>
      </c>
      <c r="H292" s="28">
        <v>0</v>
      </c>
      <c r="I292" s="28">
        <v>0</v>
      </c>
      <c r="J292" s="18">
        <v>0.4</v>
      </c>
      <c r="K292" s="8">
        <v>2313496.7328853901</v>
      </c>
      <c r="L292" s="9">
        <v>2139984.4779189858</v>
      </c>
      <c r="M292" s="10">
        <v>0.5</v>
      </c>
      <c r="N292" s="8">
        <v>-22075737.165478598</v>
      </c>
      <c r="O292" s="9">
        <v>163555.85137102599</v>
      </c>
      <c r="P292" s="30"/>
    </row>
    <row r="293" spans="1:16" ht="12.75">
      <c r="A293" s="98" t="s">
        <v>356</v>
      </c>
      <c r="B293" s="26" t="s">
        <v>1105</v>
      </c>
      <c r="C293" s="26" t="s">
        <v>463</v>
      </c>
      <c r="D293" s="26" t="s">
        <v>1106</v>
      </c>
      <c r="E293" s="122" t="s">
        <v>1301</v>
      </c>
      <c r="F293" s="123" t="s">
        <v>26</v>
      </c>
      <c r="G293" s="26" t="s">
        <v>1164</v>
      </c>
      <c r="H293" s="28">
        <v>0</v>
      </c>
      <c r="I293" s="28">
        <v>0</v>
      </c>
      <c r="J293" s="18">
        <v>0.49</v>
      </c>
      <c r="K293" s="8">
        <v>13203936.2395043</v>
      </c>
      <c r="L293" s="9">
        <v>12213641.021541478</v>
      </c>
      <c r="M293" s="10">
        <v>0.5</v>
      </c>
      <c r="N293" s="8">
        <v>-30808484.422869798</v>
      </c>
      <c r="O293" s="9">
        <v>-396585.33326282701</v>
      </c>
      <c r="P293" s="30"/>
    </row>
    <row r="294" spans="1:16" ht="12.75">
      <c r="A294" s="98" t="s">
        <v>357</v>
      </c>
      <c r="B294" s="26" t="s">
        <v>1107</v>
      </c>
      <c r="C294" s="26" t="s">
        <v>453</v>
      </c>
      <c r="D294" s="26" t="s">
        <v>1108</v>
      </c>
      <c r="E294" s="122" t="s">
        <v>1301</v>
      </c>
      <c r="F294" s="123" t="s">
        <v>199</v>
      </c>
      <c r="G294" s="26" t="s">
        <v>1164</v>
      </c>
      <c r="H294" s="28">
        <v>0</v>
      </c>
      <c r="I294" s="28" t="s">
        <v>426</v>
      </c>
      <c r="J294" s="18">
        <v>0.49</v>
      </c>
      <c r="K294" s="8">
        <v>84508537.753386706</v>
      </c>
      <c r="L294" s="9">
        <v>78170397.421882704</v>
      </c>
      <c r="M294" s="10">
        <v>0</v>
      </c>
      <c r="N294" s="8">
        <v>51559955.041923501</v>
      </c>
      <c r="O294" s="9">
        <v>-392662.76814462495</v>
      </c>
      <c r="P294" s="30"/>
    </row>
    <row r="295" spans="1:16" ht="12.75">
      <c r="A295" s="98" t="s">
        <v>358</v>
      </c>
      <c r="B295" s="26" t="s">
        <v>1109</v>
      </c>
      <c r="C295" s="26" t="s">
        <v>432</v>
      </c>
      <c r="D295" s="26" t="s">
        <v>1110</v>
      </c>
      <c r="E295" s="122" t="s">
        <v>306</v>
      </c>
      <c r="F295" s="123" t="s">
        <v>1301</v>
      </c>
      <c r="G295" s="26" t="s">
        <v>1162</v>
      </c>
      <c r="H295" s="28">
        <v>0</v>
      </c>
      <c r="I295" s="28">
        <v>0</v>
      </c>
      <c r="J295" s="18">
        <v>0.4</v>
      </c>
      <c r="K295" s="8">
        <v>2214507.2975622201</v>
      </c>
      <c r="L295" s="9">
        <v>2048419.2502450538</v>
      </c>
      <c r="M295" s="10">
        <v>0.5</v>
      </c>
      <c r="N295" s="8">
        <v>-18729433.412629001</v>
      </c>
      <c r="O295" s="9">
        <v>118706.58604701801</v>
      </c>
      <c r="P295" s="30"/>
    </row>
    <row r="296" spans="1:16" ht="12.75">
      <c r="A296" s="98" t="s">
        <v>359</v>
      </c>
      <c r="B296" s="26" t="s">
        <v>1111</v>
      </c>
      <c r="C296" s="26" t="s">
        <v>463</v>
      </c>
      <c r="D296" s="26" t="s">
        <v>1112</v>
      </c>
      <c r="E296" s="122" t="s">
        <v>1301</v>
      </c>
      <c r="F296" s="123" t="s">
        <v>26</v>
      </c>
      <c r="G296" s="26" t="s">
        <v>1164</v>
      </c>
      <c r="H296" s="28">
        <v>0</v>
      </c>
      <c r="I296" s="28">
        <v>0</v>
      </c>
      <c r="J296" s="18">
        <v>0.49</v>
      </c>
      <c r="K296" s="8">
        <v>14649813.4444545</v>
      </c>
      <c r="L296" s="9">
        <v>13551077.436120413</v>
      </c>
      <c r="M296" s="10">
        <v>0.5</v>
      </c>
      <c r="N296" s="8">
        <v>-22393372.6273368</v>
      </c>
      <c r="O296" s="9">
        <v>-560681.00379981101</v>
      </c>
      <c r="P296" s="30"/>
    </row>
    <row r="297" spans="1:16" ht="12.75">
      <c r="A297" s="98" t="s">
        <v>360</v>
      </c>
      <c r="B297" s="26" t="s">
        <v>1113</v>
      </c>
      <c r="C297" s="26" t="s">
        <v>453</v>
      </c>
      <c r="D297" s="26" t="s">
        <v>1114</v>
      </c>
      <c r="E297" s="122" t="s">
        <v>1301</v>
      </c>
      <c r="F297" s="123" t="s">
        <v>346</v>
      </c>
      <c r="G297" s="26" t="s">
        <v>1164</v>
      </c>
      <c r="H297" s="28">
        <v>0</v>
      </c>
      <c r="I297" s="28" t="s">
        <v>426</v>
      </c>
      <c r="J297" s="18">
        <v>0.49</v>
      </c>
      <c r="K297" s="8">
        <v>82655948.890747204</v>
      </c>
      <c r="L297" s="9">
        <v>76456752.723941162</v>
      </c>
      <c r="M297" s="10">
        <v>0</v>
      </c>
      <c r="N297" s="8">
        <v>41367390.726058699</v>
      </c>
      <c r="O297" s="9">
        <v>133248.88548300602</v>
      </c>
      <c r="P297" s="30"/>
    </row>
    <row r="298" spans="1:16" ht="12.75">
      <c r="A298" s="98" t="s">
        <v>361</v>
      </c>
      <c r="B298" s="26" t="s">
        <v>1115</v>
      </c>
      <c r="C298" s="26" t="s">
        <v>432</v>
      </c>
      <c r="D298" s="26" t="s">
        <v>1116</v>
      </c>
      <c r="E298" s="122" t="s">
        <v>362</v>
      </c>
      <c r="F298" s="123" t="s">
        <v>152</v>
      </c>
      <c r="G298" s="26" t="s">
        <v>1310</v>
      </c>
      <c r="H298" s="28">
        <v>0</v>
      </c>
      <c r="I298" s="28">
        <v>0</v>
      </c>
      <c r="J298" s="18">
        <v>0.4</v>
      </c>
      <c r="K298" s="8">
        <v>2713038.2328158999</v>
      </c>
      <c r="L298" s="9">
        <v>2509560.3653547075</v>
      </c>
      <c r="M298" s="10">
        <v>0.5</v>
      </c>
      <c r="N298" s="8">
        <v>-13455658.848775199</v>
      </c>
      <c r="O298" s="9">
        <v>41835.782685900806</v>
      </c>
      <c r="P298" s="30"/>
    </row>
    <row r="299" spans="1:16" ht="12.75">
      <c r="A299" s="98" t="s">
        <v>363</v>
      </c>
      <c r="B299" s="26" t="s">
        <v>1119</v>
      </c>
      <c r="C299" s="26" t="s">
        <v>432</v>
      </c>
      <c r="D299" s="26" t="s">
        <v>1120</v>
      </c>
      <c r="E299" s="122" t="s">
        <v>350</v>
      </c>
      <c r="F299" s="123" t="s">
        <v>1301</v>
      </c>
      <c r="G299" s="26" t="s">
        <v>1164</v>
      </c>
      <c r="H299" s="28">
        <v>0</v>
      </c>
      <c r="I299" s="28">
        <v>0</v>
      </c>
      <c r="J299" s="18">
        <v>0.4</v>
      </c>
      <c r="K299" s="8">
        <v>2793313.4261662201</v>
      </c>
      <c r="L299" s="9">
        <v>2583814.9192037536</v>
      </c>
      <c r="M299" s="10">
        <v>0.5</v>
      </c>
      <c r="N299" s="8">
        <v>-10009276.8288805</v>
      </c>
      <c r="O299" s="9">
        <v>-52775.038748631407</v>
      </c>
      <c r="P299" s="30"/>
    </row>
    <row r="300" spans="1:16" ht="12.75">
      <c r="A300" s="98" t="s">
        <v>364</v>
      </c>
      <c r="B300" s="26" t="s">
        <v>1121</v>
      </c>
      <c r="C300" s="26" t="s">
        <v>432</v>
      </c>
      <c r="D300" s="26" t="s">
        <v>1122</v>
      </c>
      <c r="E300" s="122" t="s">
        <v>362</v>
      </c>
      <c r="F300" s="123" t="s">
        <v>152</v>
      </c>
      <c r="G300" s="26" t="s">
        <v>1310</v>
      </c>
      <c r="H300" s="28">
        <v>0</v>
      </c>
      <c r="I300" s="28">
        <v>0</v>
      </c>
      <c r="J300" s="18">
        <v>0.4</v>
      </c>
      <c r="K300" s="8">
        <v>2751506.79281038</v>
      </c>
      <c r="L300" s="9">
        <v>2545143.7833496016</v>
      </c>
      <c r="M300" s="10">
        <v>0.5</v>
      </c>
      <c r="N300" s="8">
        <v>-15952423.594517199</v>
      </c>
      <c r="O300" s="9">
        <v>127604.94740008398</v>
      </c>
      <c r="P300" s="30"/>
    </row>
    <row r="301" spans="1:16" ht="12.75">
      <c r="A301" s="98" t="s">
        <v>365</v>
      </c>
      <c r="B301" s="26" t="s">
        <v>1123</v>
      </c>
      <c r="C301" s="26" t="s">
        <v>432</v>
      </c>
      <c r="D301" s="26" t="s">
        <v>1124</v>
      </c>
      <c r="E301" s="122" t="s">
        <v>177</v>
      </c>
      <c r="F301" s="123" t="s">
        <v>178</v>
      </c>
      <c r="G301" s="26" t="s">
        <v>1154</v>
      </c>
      <c r="H301" s="28">
        <v>0</v>
      </c>
      <c r="I301" s="28">
        <v>0</v>
      </c>
      <c r="J301" s="18">
        <v>0.4</v>
      </c>
      <c r="K301" s="8">
        <v>3536845.4601666997</v>
      </c>
      <c r="L301" s="9">
        <v>3271582.0506541976</v>
      </c>
      <c r="M301" s="10">
        <v>0.5</v>
      </c>
      <c r="N301" s="8">
        <v>-8048002.1034287205</v>
      </c>
      <c r="O301" s="9">
        <v>6719.2443914105806</v>
      </c>
      <c r="P301" s="30"/>
    </row>
    <row r="302" spans="1:16" ht="12.75">
      <c r="A302" s="98" t="s">
        <v>366</v>
      </c>
      <c r="B302" s="26" t="s">
        <v>1125</v>
      </c>
      <c r="C302" s="26" t="s">
        <v>432</v>
      </c>
      <c r="D302" s="26" t="s">
        <v>1126</v>
      </c>
      <c r="E302" s="122" t="s">
        <v>362</v>
      </c>
      <c r="F302" s="123" t="s">
        <v>152</v>
      </c>
      <c r="G302" s="26" t="s">
        <v>1310</v>
      </c>
      <c r="H302" s="28">
        <v>0</v>
      </c>
      <c r="I302" s="28">
        <v>0</v>
      </c>
      <c r="J302" s="18">
        <v>0.4</v>
      </c>
      <c r="K302" s="8">
        <v>2949610.0588884004</v>
      </c>
      <c r="L302" s="9">
        <v>2728389.3044717708</v>
      </c>
      <c r="M302" s="10">
        <v>0.5</v>
      </c>
      <c r="N302" s="8">
        <v>-9113448.7522997409</v>
      </c>
      <c r="O302" s="9">
        <v>49927.4811364696</v>
      </c>
      <c r="P302" s="30"/>
    </row>
    <row r="303" spans="1:16" ht="12.75">
      <c r="A303" s="98" t="s">
        <v>367</v>
      </c>
      <c r="B303" s="26" t="s">
        <v>1127</v>
      </c>
      <c r="C303" s="26" t="s">
        <v>463</v>
      </c>
      <c r="D303" s="26" t="s">
        <v>1128</v>
      </c>
      <c r="E303" s="122" t="s">
        <v>1301</v>
      </c>
      <c r="F303" s="123" t="s">
        <v>225</v>
      </c>
      <c r="G303" s="26" t="s">
        <v>1155</v>
      </c>
      <c r="H303" s="28">
        <v>0</v>
      </c>
      <c r="I303" s="28">
        <v>0</v>
      </c>
      <c r="J303" s="18">
        <v>0.49</v>
      </c>
      <c r="K303" s="8">
        <v>27548766.3042478</v>
      </c>
      <c r="L303" s="9">
        <v>25482608.831429217</v>
      </c>
      <c r="M303" s="10">
        <v>0.38183572809181299</v>
      </c>
      <c r="N303" s="8">
        <v>-17112042.139878199</v>
      </c>
      <c r="O303" s="9">
        <v>95362.726584585995</v>
      </c>
      <c r="P303" s="30"/>
    </row>
    <row r="304" spans="1:16" ht="12.75">
      <c r="A304" s="98"/>
      <c r="B304" s="98"/>
      <c r="C304" s="98"/>
      <c r="D304" s="99"/>
      <c r="E304" s="23"/>
      <c r="F304" s="99"/>
      <c r="G304" s="98"/>
      <c r="H304" s="100"/>
      <c r="I304" s="100"/>
      <c r="J304" s="18"/>
      <c r="K304" s="88"/>
      <c r="L304" s="9"/>
      <c r="M304" s="10"/>
      <c r="N304" s="9"/>
      <c r="O304" s="9"/>
    </row>
    <row r="305" spans="1:15" ht="12.75">
      <c r="A305" s="98" t="s">
        <v>14</v>
      </c>
      <c r="B305" s="26" t="s">
        <v>442</v>
      </c>
      <c r="C305" s="26" t="s">
        <v>443</v>
      </c>
      <c r="D305" s="26" t="s">
        <v>444</v>
      </c>
      <c r="E305" s="122" t="s">
        <v>1301</v>
      </c>
      <c r="F305" s="123" t="s">
        <v>1301</v>
      </c>
      <c r="G305" s="26" t="s">
        <v>1164</v>
      </c>
      <c r="H305" s="28" t="s">
        <v>1337</v>
      </c>
      <c r="I305" s="28">
        <v>0</v>
      </c>
      <c r="J305" s="18">
        <v>0.01</v>
      </c>
      <c r="K305" s="8">
        <v>11315520.838217</v>
      </c>
      <c r="L305" s="9">
        <v>10466856.775350725</v>
      </c>
      <c r="M305" s="10">
        <v>0</v>
      </c>
      <c r="N305" s="8">
        <v>6196881.7073491802</v>
      </c>
      <c r="O305" s="9">
        <v>74282.900174419599</v>
      </c>
    </row>
    <row r="306" spans="1:15" ht="12.75">
      <c r="A306" s="98" t="s">
        <v>25</v>
      </c>
      <c r="B306" s="26" t="s">
        <v>467</v>
      </c>
      <c r="C306" s="26" t="s">
        <v>443</v>
      </c>
      <c r="D306" s="26" t="s">
        <v>468</v>
      </c>
      <c r="E306" s="122" t="s">
        <v>1301</v>
      </c>
      <c r="F306" s="123" t="s">
        <v>1301</v>
      </c>
      <c r="G306" s="26" t="s">
        <v>1164</v>
      </c>
      <c r="H306" s="28" t="s">
        <v>1337</v>
      </c>
      <c r="I306" s="28">
        <v>0</v>
      </c>
      <c r="J306" s="18">
        <v>0.01</v>
      </c>
      <c r="K306" s="8">
        <v>6164325.6887214901</v>
      </c>
      <c r="L306" s="9">
        <v>5702001.2620673785</v>
      </c>
      <c r="M306" s="10">
        <v>0</v>
      </c>
      <c r="N306" s="8">
        <v>3689369.26035485</v>
      </c>
      <c r="O306" s="9">
        <v>-4392.6969677579</v>
      </c>
    </row>
    <row r="307" spans="1:15" ht="12.75">
      <c r="A307" s="98" t="s">
        <v>26</v>
      </c>
      <c r="B307" s="26" t="s">
        <v>469</v>
      </c>
      <c r="C307" s="26" t="s">
        <v>443</v>
      </c>
      <c r="D307" s="26" t="s">
        <v>470</v>
      </c>
      <c r="E307" s="122" t="s">
        <v>1301</v>
      </c>
      <c r="F307" s="123" t="s">
        <v>1301</v>
      </c>
      <c r="G307" s="26" t="s">
        <v>1164</v>
      </c>
      <c r="H307" s="28" t="s">
        <v>1337</v>
      </c>
      <c r="I307" s="28">
        <v>0</v>
      </c>
      <c r="J307" s="18">
        <v>0.01</v>
      </c>
      <c r="K307" s="8">
        <v>7393898.41186273</v>
      </c>
      <c r="L307" s="9">
        <v>6839356.0309730256</v>
      </c>
      <c r="M307" s="10">
        <v>0</v>
      </c>
      <c r="N307" s="8">
        <v>1847138.4297028901</v>
      </c>
      <c r="O307" s="9">
        <v>7421.1759224704901</v>
      </c>
    </row>
    <row r="308" spans="1:15" ht="12.75">
      <c r="A308" s="98" t="s">
        <v>50</v>
      </c>
      <c r="B308" s="26" t="s">
        <v>516</v>
      </c>
      <c r="C308" s="26" t="s">
        <v>443</v>
      </c>
      <c r="D308" s="26" t="s">
        <v>517</v>
      </c>
      <c r="E308" s="122" t="s">
        <v>1301</v>
      </c>
      <c r="F308" s="123" t="s">
        <v>1301</v>
      </c>
      <c r="G308" s="26" t="s">
        <v>1164</v>
      </c>
      <c r="H308" s="28" t="s">
        <v>1337</v>
      </c>
      <c r="I308" s="28">
        <v>0</v>
      </c>
      <c r="J308" s="18">
        <v>0.01</v>
      </c>
      <c r="K308" s="8">
        <v>5338157.3263630997</v>
      </c>
      <c r="L308" s="9">
        <v>4937795.5268858671</v>
      </c>
      <c r="M308" s="10">
        <v>0</v>
      </c>
      <c r="N308" s="8">
        <v>1510150.4424338099</v>
      </c>
      <c r="O308" s="9">
        <v>8922.7026744886898</v>
      </c>
    </row>
    <row r="309" spans="1:15" ht="12.75">
      <c r="A309" s="98" t="s">
        <v>55</v>
      </c>
      <c r="B309" s="26" t="s">
        <v>525</v>
      </c>
      <c r="C309" s="26" t="s">
        <v>526</v>
      </c>
      <c r="D309" s="26" t="s">
        <v>527</v>
      </c>
      <c r="E309" s="122" t="s">
        <v>1301</v>
      </c>
      <c r="F309" s="123" t="s">
        <v>1301</v>
      </c>
      <c r="G309" s="26" t="s">
        <v>1146</v>
      </c>
      <c r="H309" s="28" t="s">
        <v>0</v>
      </c>
      <c r="I309" s="28">
        <v>0</v>
      </c>
      <c r="J309" s="18">
        <v>0.09</v>
      </c>
      <c r="K309" s="8">
        <v>67839780.723825097</v>
      </c>
      <c r="L309" s="9">
        <v>62751797.169538215</v>
      </c>
      <c r="M309" s="10">
        <v>0</v>
      </c>
      <c r="N309" s="8">
        <v>39187355.856609404</v>
      </c>
      <c r="O309" s="9">
        <v>-66809.354742162002</v>
      </c>
    </row>
    <row r="310" spans="1:15" ht="12.75">
      <c r="A310" s="98" t="s">
        <v>56</v>
      </c>
      <c r="B310" s="26" t="s">
        <v>528</v>
      </c>
      <c r="C310" s="26" t="s">
        <v>443</v>
      </c>
      <c r="D310" s="26" t="s">
        <v>529</v>
      </c>
      <c r="E310" s="122" t="s">
        <v>1301</v>
      </c>
      <c r="F310" s="123" t="s">
        <v>1301</v>
      </c>
      <c r="G310" s="26" t="s">
        <v>1146</v>
      </c>
      <c r="H310" s="28" t="s">
        <v>1337</v>
      </c>
      <c r="I310" s="28">
        <v>0</v>
      </c>
      <c r="J310" s="18">
        <v>0.01</v>
      </c>
      <c r="K310" s="8">
        <v>6344383.0437516496</v>
      </c>
      <c r="L310" s="9">
        <v>5868554.3154702764</v>
      </c>
      <c r="M310" s="10">
        <v>0</v>
      </c>
      <c r="N310" s="8">
        <v>2171860.3205110002</v>
      </c>
      <c r="O310" s="9">
        <v>-7922.0026713913094</v>
      </c>
    </row>
    <row r="311" spans="1:15" ht="12.75">
      <c r="A311" s="98" t="s">
        <v>68</v>
      </c>
      <c r="B311" s="26" t="s">
        <v>552</v>
      </c>
      <c r="C311" s="26" t="s">
        <v>443</v>
      </c>
      <c r="D311" s="26" t="s">
        <v>553</v>
      </c>
      <c r="E311" s="122" t="s">
        <v>1301</v>
      </c>
      <c r="F311" s="123" t="s">
        <v>1301</v>
      </c>
      <c r="G311" s="26" t="s">
        <v>1164</v>
      </c>
      <c r="H311" s="28" t="s">
        <v>1337</v>
      </c>
      <c r="I311" s="28">
        <v>0</v>
      </c>
      <c r="J311" s="18">
        <v>0.01</v>
      </c>
      <c r="K311" s="8">
        <v>9823471.7777451612</v>
      </c>
      <c r="L311" s="9">
        <v>9086711.394414274</v>
      </c>
      <c r="M311" s="10">
        <v>0</v>
      </c>
      <c r="N311" s="8">
        <v>5287943.5418863902</v>
      </c>
      <c r="O311" s="9">
        <v>14316.8747966431</v>
      </c>
    </row>
    <row r="312" spans="1:15" ht="12.75">
      <c r="A312" s="98" t="s">
        <v>74</v>
      </c>
      <c r="B312" s="26" t="s">
        <v>564</v>
      </c>
      <c r="C312" s="26" t="s">
        <v>443</v>
      </c>
      <c r="D312" s="26" t="s">
        <v>565</v>
      </c>
      <c r="E312" s="122" t="s">
        <v>1301</v>
      </c>
      <c r="F312" s="123" t="s">
        <v>1301</v>
      </c>
      <c r="G312" s="26" t="s">
        <v>1164</v>
      </c>
      <c r="H312" s="28" t="s">
        <v>1337</v>
      </c>
      <c r="I312" s="28">
        <v>0</v>
      </c>
      <c r="J312" s="18">
        <v>0.01</v>
      </c>
      <c r="K312" s="8">
        <v>9715546.4640957303</v>
      </c>
      <c r="L312" s="9">
        <v>8986880.4792885501</v>
      </c>
      <c r="M312" s="10">
        <v>0</v>
      </c>
      <c r="N312" s="8">
        <v>7748803.52815999</v>
      </c>
      <c r="O312" s="9">
        <v>2173.6070062328099</v>
      </c>
    </row>
    <row r="313" spans="1:15" ht="12.75">
      <c r="A313" s="98" t="s">
        <v>375</v>
      </c>
      <c r="B313" s="26" t="s">
        <v>1136</v>
      </c>
      <c r="C313" s="26" t="s">
        <v>694</v>
      </c>
      <c r="D313" s="26" t="s">
        <v>1302</v>
      </c>
      <c r="E313" s="122" t="s">
        <v>1301</v>
      </c>
      <c r="F313" s="123" t="s">
        <v>1301</v>
      </c>
      <c r="G313" s="26" t="s">
        <v>1164</v>
      </c>
      <c r="H313" s="28" t="s">
        <v>1337</v>
      </c>
      <c r="I313" s="28">
        <v>0</v>
      </c>
      <c r="J313" s="18">
        <v>0.01</v>
      </c>
      <c r="K313" s="8">
        <v>5860299.9163258998</v>
      </c>
      <c r="L313" s="9">
        <v>5420777.4226014577</v>
      </c>
      <c r="M313" s="10">
        <v>0</v>
      </c>
      <c r="N313" s="8">
        <v>3937018.51082537</v>
      </c>
      <c r="O313" s="9">
        <v>-13953.424507612901</v>
      </c>
    </row>
    <row r="314" spans="1:15" ht="12.75">
      <c r="A314" s="98" t="s">
        <v>87</v>
      </c>
      <c r="B314" s="26" t="s">
        <v>589</v>
      </c>
      <c r="C314" s="26" t="s">
        <v>526</v>
      </c>
      <c r="D314" s="26" t="s">
        <v>590</v>
      </c>
      <c r="E314" s="122" t="s">
        <v>1301</v>
      </c>
      <c r="F314" s="123" t="s">
        <v>1301</v>
      </c>
      <c r="G314" s="26" t="s">
        <v>1147</v>
      </c>
      <c r="H314" s="28" t="s">
        <v>0</v>
      </c>
      <c r="I314" s="28">
        <v>0</v>
      </c>
      <c r="J314" s="18">
        <v>0.09</v>
      </c>
      <c r="K314" s="8">
        <v>117098565.115595</v>
      </c>
      <c r="L314" s="9">
        <v>108316172.73192538</v>
      </c>
      <c r="M314" s="10">
        <v>0</v>
      </c>
      <c r="N314" s="8">
        <v>97773886.801267594</v>
      </c>
      <c r="O314" s="9">
        <v>222552.09422130001</v>
      </c>
    </row>
    <row r="315" spans="1:15" ht="12.75">
      <c r="A315" s="98" t="s">
        <v>89</v>
      </c>
      <c r="B315" s="26" t="s">
        <v>593</v>
      </c>
      <c r="C315" s="26" t="s">
        <v>443</v>
      </c>
      <c r="D315" s="26" t="s">
        <v>594</v>
      </c>
      <c r="E315" s="122" t="s">
        <v>1301</v>
      </c>
      <c r="F315" s="123" t="s">
        <v>1301</v>
      </c>
      <c r="G315" s="26" t="s">
        <v>1147</v>
      </c>
      <c r="H315" s="28" t="s">
        <v>1337</v>
      </c>
      <c r="I315" s="28">
        <v>0</v>
      </c>
      <c r="J315" s="18">
        <v>0.01</v>
      </c>
      <c r="K315" s="8">
        <v>9319334.4978758097</v>
      </c>
      <c r="L315" s="9">
        <v>8620384.4105351251</v>
      </c>
      <c r="M315" s="10">
        <v>0</v>
      </c>
      <c r="N315" s="8">
        <v>6337869.0452198898</v>
      </c>
      <c r="O315" s="9">
        <v>19030.631276284501</v>
      </c>
    </row>
    <row r="316" spans="1:15" ht="12.75">
      <c r="A316" s="98" t="s">
        <v>90</v>
      </c>
      <c r="B316" s="26" t="s">
        <v>595</v>
      </c>
      <c r="C316" s="26" t="s">
        <v>526</v>
      </c>
      <c r="D316" s="26" t="s">
        <v>596</v>
      </c>
      <c r="E316" s="122" t="s">
        <v>1301</v>
      </c>
      <c r="F316" s="123" t="s">
        <v>1301</v>
      </c>
      <c r="G316" s="26" t="s">
        <v>1148</v>
      </c>
      <c r="H316" s="28" t="s">
        <v>0</v>
      </c>
      <c r="I316" s="28">
        <v>0</v>
      </c>
      <c r="J316" s="18">
        <v>0.09</v>
      </c>
      <c r="K316" s="8">
        <v>106492181.131025</v>
      </c>
      <c r="L316" s="9">
        <v>98505267.54619813</v>
      </c>
      <c r="M316" s="10">
        <v>0</v>
      </c>
      <c r="N316" s="8">
        <v>83428069.518770203</v>
      </c>
      <c r="O316" s="9">
        <v>13689.887996818599</v>
      </c>
    </row>
    <row r="317" spans="1:15" ht="12.75">
      <c r="A317" s="98" t="s">
        <v>91</v>
      </c>
      <c r="B317" s="26" t="s">
        <v>597</v>
      </c>
      <c r="C317" s="26" t="s">
        <v>443</v>
      </c>
      <c r="D317" s="26" t="s">
        <v>598</v>
      </c>
      <c r="E317" s="122" t="s">
        <v>1301</v>
      </c>
      <c r="F317" s="123" t="s">
        <v>1301</v>
      </c>
      <c r="G317" s="26" t="s">
        <v>1164</v>
      </c>
      <c r="H317" s="28" t="s">
        <v>1337</v>
      </c>
      <c r="I317" s="28">
        <v>0</v>
      </c>
      <c r="J317" s="18">
        <v>0.01</v>
      </c>
      <c r="K317" s="8">
        <v>16526056.7708626</v>
      </c>
      <c r="L317" s="9">
        <v>15286602.513047906</v>
      </c>
      <c r="M317" s="10">
        <v>0</v>
      </c>
      <c r="N317" s="8">
        <v>10870344.529651299</v>
      </c>
      <c r="O317" s="9">
        <v>17069.581235601199</v>
      </c>
    </row>
    <row r="318" spans="1:15" ht="12.75">
      <c r="A318" s="98" t="s">
        <v>94</v>
      </c>
      <c r="B318" s="26" t="s">
        <v>603</v>
      </c>
      <c r="C318" s="26" t="s">
        <v>443</v>
      </c>
      <c r="D318" s="26" t="s">
        <v>604</v>
      </c>
      <c r="E318" s="122" t="s">
        <v>1301</v>
      </c>
      <c r="F318" s="123" t="s">
        <v>1301</v>
      </c>
      <c r="G318" s="26" t="s">
        <v>1164</v>
      </c>
      <c r="H318" s="28" t="s">
        <v>1337</v>
      </c>
      <c r="I318" s="28">
        <v>0</v>
      </c>
      <c r="J318" s="18">
        <v>0.01</v>
      </c>
      <c r="K318" s="8">
        <v>10845070.148447199</v>
      </c>
      <c r="L318" s="9">
        <v>10031689.88731366</v>
      </c>
      <c r="M318" s="10">
        <v>0</v>
      </c>
      <c r="N318" s="8">
        <v>5297453.9334659502</v>
      </c>
      <c r="O318" s="9">
        <v>30413.535740151201</v>
      </c>
    </row>
    <row r="319" spans="1:15" ht="12.75">
      <c r="A319" s="98" t="s">
        <v>98</v>
      </c>
      <c r="B319" s="26" t="s">
        <v>611</v>
      </c>
      <c r="C319" s="26" t="s">
        <v>443</v>
      </c>
      <c r="D319" s="26" t="s">
        <v>612</v>
      </c>
      <c r="E319" s="122" t="s">
        <v>1301</v>
      </c>
      <c r="F319" s="123" t="s">
        <v>1301</v>
      </c>
      <c r="G319" s="26" t="s">
        <v>1164</v>
      </c>
      <c r="H319" s="28" t="s">
        <v>1337</v>
      </c>
      <c r="I319" s="28">
        <v>0</v>
      </c>
      <c r="J319" s="18">
        <v>0.01</v>
      </c>
      <c r="K319" s="8">
        <v>7389522.8337079603</v>
      </c>
      <c r="L319" s="9">
        <v>6835308.6211798638</v>
      </c>
      <c r="M319" s="10">
        <v>0</v>
      </c>
      <c r="N319" s="8">
        <v>5924704.8002159297</v>
      </c>
      <c r="O319" s="9">
        <v>-4739.2515179893699</v>
      </c>
    </row>
    <row r="320" spans="1:15" ht="12.75">
      <c r="A320" s="98" t="s">
        <v>108</v>
      </c>
      <c r="B320" s="26" t="s">
        <v>631</v>
      </c>
      <c r="C320" s="26" t="s">
        <v>526</v>
      </c>
      <c r="D320" s="26" t="s">
        <v>632</v>
      </c>
      <c r="E320" s="122" t="s">
        <v>1301</v>
      </c>
      <c r="F320" s="123" t="s">
        <v>1301</v>
      </c>
      <c r="G320" s="26" t="s">
        <v>1149</v>
      </c>
      <c r="H320" s="28" t="s">
        <v>0</v>
      </c>
      <c r="I320" s="28">
        <v>0</v>
      </c>
      <c r="J320" s="18">
        <v>0.09</v>
      </c>
      <c r="K320" s="8">
        <v>77873469.320858404</v>
      </c>
      <c r="L320" s="9">
        <v>72032959.12179403</v>
      </c>
      <c r="M320" s="10">
        <v>0</v>
      </c>
      <c r="N320" s="8">
        <v>64830741.695144102</v>
      </c>
      <c r="O320" s="9">
        <v>75308.796082865098</v>
      </c>
    </row>
    <row r="321" spans="1:15" ht="12.75">
      <c r="A321" s="98" t="s">
        <v>109</v>
      </c>
      <c r="B321" s="26" t="s">
        <v>633</v>
      </c>
      <c r="C321" s="26" t="s">
        <v>443</v>
      </c>
      <c r="D321" s="26" t="s">
        <v>634</v>
      </c>
      <c r="E321" s="122" t="s">
        <v>1301</v>
      </c>
      <c r="F321" s="123" t="s">
        <v>1301</v>
      </c>
      <c r="G321" s="26" t="s">
        <v>1149</v>
      </c>
      <c r="H321" s="28" t="s">
        <v>1337</v>
      </c>
      <c r="I321" s="28">
        <v>0</v>
      </c>
      <c r="J321" s="18">
        <v>0.01</v>
      </c>
      <c r="K321" s="8">
        <v>8054119.0145227294</v>
      </c>
      <c r="L321" s="9">
        <v>7450060.0884335255</v>
      </c>
      <c r="M321" s="10">
        <v>0</v>
      </c>
      <c r="N321" s="8">
        <v>5379217.9060433703</v>
      </c>
      <c r="O321" s="9">
        <v>15401.151044677001</v>
      </c>
    </row>
    <row r="322" spans="1:15" ht="12.75">
      <c r="A322" s="98" t="s">
        <v>118</v>
      </c>
      <c r="B322" s="26" t="s">
        <v>650</v>
      </c>
      <c r="C322" s="26" t="s">
        <v>526</v>
      </c>
      <c r="D322" s="26" t="s">
        <v>651</v>
      </c>
      <c r="E322" s="122" t="s">
        <v>1301</v>
      </c>
      <c r="F322" s="123" t="s">
        <v>1301</v>
      </c>
      <c r="G322" s="26" t="s">
        <v>1151</v>
      </c>
      <c r="H322" s="28" t="s">
        <v>0</v>
      </c>
      <c r="I322" s="28">
        <v>0</v>
      </c>
      <c r="J322" s="18">
        <v>0.09</v>
      </c>
      <c r="K322" s="8">
        <v>183246341.10830399</v>
      </c>
      <c r="L322" s="9">
        <v>169502865.5251812</v>
      </c>
      <c r="M322" s="10">
        <v>0</v>
      </c>
      <c r="N322" s="8">
        <v>135100236.99096701</v>
      </c>
      <c r="O322" s="9">
        <v>211739.88369838501</v>
      </c>
    </row>
    <row r="323" spans="1:15" ht="12.75">
      <c r="A323" s="98" t="s">
        <v>119</v>
      </c>
      <c r="B323" s="26" t="s">
        <v>652</v>
      </c>
      <c r="C323" s="26" t="s">
        <v>443</v>
      </c>
      <c r="D323" s="26" t="s">
        <v>653</v>
      </c>
      <c r="E323" s="122" t="s">
        <v>1301</v>
      </c>
      <c r="F323" s="123" t="s">
        <v>1301</v>
      </c>
      <c r="G323" s="26" t="s">
        <v>1151</v>
      </c>
      <c r="H323" s="28" t="s">
        <v>1337</v>
      </c>
      <c r="I323" s="28">
        <v>0</v>
      </c>
      <c r="J323" s="18">
        <v>0.01</v>
      </c>
      <c r="K323" s="8">
        <v>17137385.650398698</v>
      </c>
      <c r="L323" s="9">
        <v>15852081.726618797</v>
      </c>
      <c r="M323" s="10">
        <v>0</v>
      </c>
      <c r="N323" s="8">
        <v>10056091.469134102</v>
      </c>
      <c r="O323" s="9">
        <v>35894.6397625139</v>
      </c>
    </row>
    <row r="324" spans="1:15" ht="12.75">
      <c r="A324" s="98" t="s">
        <v>129</v>
      </c>
      <c r="B324" s="26" t="s">
        <v>672</v>
      </c>
      <c r="C324" s="26" t="s">
        <v>580</v>
      </c>
      <c r="D324" s="26" t="s">
        <v>673</v>
      </c>
      <c r="E324" s="122" t="s">
        <v>1301</v>
      </c>
      <c r="F324" s="123" t="s">
        <v>1301</v>
      </c>
      <c r="G324" s="26" t="s">
        <v>1152</v>
      </c>
      <c r="H324" s="28" t="s">
        <v>0</v>
      </c>
      <c r="I324" s="28">
        <v>0</v>
      </c>
      <c r="J324" s="18">
        <v>0.1</v>
      </c>
      <c r="K324" s="8">
        <v>78604599.718793809</v>
      </c>
      <c r="L324" s="9">
        <v>72709254.739884272</v>
      </c>
      <c r="M324" s="10">
        <v>0</v>
      </c>
      <c r="N324" s="8">
        <v>54668652.922615305</v>
      </c>
      <c r="O324" s="9">
        <v>12123.735010902701</v>
      </c>
    </row>
    <row r="325" spans="1:15" ht="12.75">
      <c r="A325" s="98" t="s">
        <v>133</v>
      </c>
      <c r="B325" s="26" t="s">
        <v>1296</v>
      </c>
      <c r="C325" s="26" t="s">
        <v>430</v>
      </c>
      <c r="D325" s="26" t="s">
        <v>1303</v>
      </c>
      <c r="E325" s="122" t="s">
        <v>1301</v>
      </c>
      <c r="F325" s="123" t="s">
        <v>1301</v>
      </c>
      <c r="G325" s="26" t="s">
        <v>1164</v>
      </c>
      <c r="H325" s="28" t="s">
        <v>0</v>
      </c>
      <c r="I325" s="28">
        <v>0</v>
      </c>
      <c r="J325" s="18">
        <v>0.2</v>
      </c>
      <c r="K325" s="8">
        <v>1120458730.4015899</v>
      </c>
      <c r="L325" s="9">
        <v>1036424325.6214707</v>
      </c>
      <c r="M325" s="10">
        <v>0.32510537369083098</v>
      </c>
      <c r="N325" s="8">
        <v>-541265697.90780997</v>
      </c>
      <c r="O325" s="9">
        <v>1526396.31572333</v>
      </c>
    </row>
    <row r="326" spans="1:15" ht="12.75">
      <c r="A326" s="98" t="s">
        <v>140</v>
      </c>
      <c r="B326" s="26" t="s">
        <v>691</v>
      </c>
      <c r="C326" s="26" t="s">
        <v>526</v>
      </c>
      <c r="D326" s="26" t="s">
        <v>692</v>
      </c>
      <c r="E326" s="122" t="s">
        <v>1301</v>
      </c>
      <c r="F326" s="123" t="s">
        <v>1301</v>
      </c>
      <c r="G326" s="26" t="s">
        <v>1164</v>
      </c>
      <c r="H326" s="28" t="s">
        <v>0</v>
      </c>
      <c r="I326" s="28">
        <v>0</v>
      </c>
      <c r="J326" s="18">
        <v>0.09</v>
      </c>
      <c r="K326" s="8">
        <v>124753877.653072</v>
      </c>
      <c r="L326" s="9">
        <v>115397336.82909161</v>
      </c>
      <c r="M326" s="10">
        <v>0</v>
      </c>
      <c r="N326" s="8">
        <v>73335247.740182698</v>
      </c>
      <c r="O326" s="9">
        <v>209995.180053269</v>
      </c>
    </row>
    <row r="327" spans="1:15" ht="12.75">
      <c r="A327" s="98" t="s">
        <v>141</v>
      </c>
      <c r="B327" s="26" t="s">
        <v>693</v>
      </c>
      <c r="C327" s="26" t="s">
        <v>694</v>
      </c>
      <c r="D327" s="26" t="s">
        <v>695</v>
      </c>
      <c r="E327" s="122" t="s">
        <v>1301</v>
      </c>
      <c r="F327" s="123" t="s">
        <v>1301</v>
      </c>
      <c r="G327" s="26" t="s">
        <v>1164</v>
      </c>
      <c r="H327" s="28" t="s">
        <v>1337</v>
      </c>
      <c r="I327" s="28">
        <v>0</v>
      </c>
      <c r="J327" s="18">
        <v>0.01</v>
      </c>
      <c r="K327" s="8">
        <v>17031368.542610198</v>
      </c>
      <c r="L327" s="9">
        <v>15754015.901914435</v>
      </c>
      <c r="M327" s="10">
        <v>0</v>
      </c>
      <c r="N327" s="8">
        <v>8950878.0788601507</v>
      </c>
      <c r="O327" s="9">
        <v>40559.222749422501</v>
      </c>
    </row>
    <row r="328" spans="1:15" ht="12.75">
      <c r="A328" s="98" t="s">
        <v>152</v>
      </c>
      <c r="B328" s="26" t="s">
        <v>715</v>
      </c>
      <c r="C328" s="26" t="s">
        <v>443</v>
      </c>
      <c r="D328" s="26" t="s">
        <v>716</v>
      </c>
      <c r="E328" s="122" t="s">
        <v>1301</v>
      </c>
      <c r="F328" s="123" t="s">
        <v>1301</v>
      </c>
      <c r="G328" s="26" t="s">
        <v>1310</v>
      </c>
      <c r="H328" s="28" t="s">
        <v>1337</v>
      </c>
      <c r="I328" s="28">
        <v>0</v>
      </c>
      <c r="J328" s="18">
        <v>0.01</v>
      </c>
      <c r="K328" s="8">
        <v>5900541.8738037702</v>
      </c>
      <c r="L328" s="9">
        <v>5458001.2332684873</v>
      </c>
      <c r="M328" s="10">
        <v>0</v>
      </c>
      <c r="N328" s="8">
        <v>3401744.1470762398</v>
      </c>
      <c r="O328" s="9">
        <v>-2250.4048148417296</v>
      </c>
    </row>
    <row r="329" spans="1:15" ht="12.75">
      <c r="A329" s="98" t="s">
        <v>154</v>
      </c>
      <c r="B329" s="26" t="s">
        <v>719</v>
      </c>
      <c r="C329" s="26" t="s">
        <v>580</v>
      </c>
      <c r="D329" s="26" t="s">
        <v>720</v>
      </c>
      <c r="E329" s="122" t="s">
        <v>1301</v>
      </c>
      <c r="F329" s="123" t="s">
        <v>1301</v>
      </c>
      <c r="G329" s="26" t="s">
        <v>1164</v>
      </c>
      <c r="H329" s="28" t="s">
        <v>0</v>
      </c>
      <c r="I329" s="28">
        <v>0</v>
      </c>
      <c r="J329" s="18">
        <v>0.1</v>
      </c>
      <c r="K329" s="8">
        <v>128705240.828678</v>
      </c>
      <c r="L329" s="9">
        <v>119052347.76652715</v>
      </c>
      <c r="M329" s="10">
        <v>0</v>
      </c>
      <c r="N329" s="8">
        <v>67851057.624932691</v>
      </c>
      <c r="O329" s="9">
        <v>-337335.31572950399</v>
      </c>
    </row>
    <row r="330" spans="1:15" ht="12.75">
      <c r="A330" s="98" t="s">
        <v>161</v>
      </c>
      <c r="B330" s="26" t="s">
        <v>733</v>
      </c>
      <c r="C330" s="26" t="s">
        <v>443</v>
      </c>
      <c r="D330" s="26" t="s">
        <v>734</v>
      </c>
      <c r="E330" s="122" t="s">
        <v>1301</v>
      </c>
      <c r="F330" s="123" t="s">
        <v>1301</v>
      </c>
      <c r="G330" s="26" t="s">
        <v>1164</v>
      </c>
      <c r="H330" s="28" t="s">
        <v>1337</v>
      </c>
      <c r="I330" s="28">
        <v>0</v>
      </c>
      <c r="J330" s="18">
        <v>0.01</v>
      </c>
      <c r="K330" s="8">
        <v>13262236.7375507</v>
      </c>
      <c r="L330" s="9">
        <v>12267568.982234398</v>
      </c>
      <c r="M330" s="10">
        <v>0</v>
      </c>
      <c r="N330" s="8">
        <v>10139700.3735216</v>
      </c>
      <c r="O330" s="9">
        <v>19444.6958508649</v>
      </c>
    </row>
    <row r="331" spans="1:15" ht="12.75">
      <c r="A331" s="98" t="s">
        <v>169</v>
      </c>
      <c r="B331" s="26" t="s">
        <v>749</v>
      </c>
      <c r="C331" s="26" t="s">
        <v>526</v>
      </c>
      <c r="D331" s="26" t="s">
        <v>750</v>
      </c>
      <c r="E331" s="122" t="s">
        <v>1301</v>
      </c>
      <c r="F331" s="123" t="s">
        <v>1301</v>
      </c>
      <c r="G331" s="26" t="s">
        <v>1153</v>
      </c>
      <c r="H331" s="28" t="s">
        <v>0</v>
      </c>
      <c r="I331" s="28">
        <v>0</v>
      </c>
      <c r="J331" s="18">
        <v>0.09</v>
      </c>
      <c r="K331" s="8">
        <v>194929482.3321</v>
      </c>
      <c r="L331" s="9">
        <v>180309771.1571925</v>
      </c>
      <c r="M331" s="10">
        <v>0</v>
      </c>
      <c r="N331" s="8">
        <v>140802307.45603898</v>
      </c>
      <c r="O331" s="9">
        <v>62717.831377170798</v>
      </c>
    </row>
    <row r="332" spans="1:15" ht="12.75">
      <c r="A332" s="98" t="s">
        <v>170</v>
      </c>
      <c r="B332" s="26" t="s">
        <v>751</v>
      </c>
      <c r="C332" s="26" t="s">
        <v>443</v>
      </c>
      <c r="D332" s="26" t="s">
        <v>752</v>
      </c>
      <c r="E332" s="122" t="s">
        <v>1301</v>
      </c>
      <c r="F332" s="123" t="s">
        <v>1301</v>
      </c>
      <c r="G332" s="26" t="s">
        <v>1153</v>
      </c>
      <c r="H332" s="28" t="s">
        <v>1337</v>
      </c>
      <c r="I332" s="28">
        <v>0</v>
      </c>
      <c r="J332" s="18">
        <v>0.01</v>
      </c>
      <c r="K332" s="8">
        <v>15460835.096534301</v>
      </c>
      <c r="L332" s="9">
        <v>14301272.464294229</v>
      </c>
      <c r="M332" s="10">
        <v>0</v>
      </c>
      <c r="N332" s="8">
        <v>8480014.2391520105</v>
      </c>
      <c r="O332" s="9">
        <v>17075.204112071402</v>
      </c>
    </row>
    <row r="333" spans="1:15" ht="12.75">
      <c r="A333" s="98" t="s">
        <v>177</v>
      </c>
      <c r="B333" s="26" t="s">
        <v>765</v>
      </c>
      <c r="C333" s="26" t="s">
        <v>526</v>
      </c>
      <c r="D333" s="26" t="s">
        <v>766</v>
      </c>
      <c r="E333" s="122" t="s">
        <v>1301</v>
      </c>
      <c r="F333" s="123" t="s">
        <v>1301</v>
      </c>
      <c r="G333" s="26" t="s">
        <v>1154</v>
      </c>
      <c r="H333" s="28" t="s">
        <v>0</v>
      </c>
      <c r="I333" s="28">
        <v>0</v>
      </c>
      <c r="J333" s="18">
        <v>0.09</v>
      </c>
      <c r="K333" s="8">
        <v>196569516.374603</v>
      </c>
      <c r="L333" s="9">
        <v>181826802.6465078</v>
      </c>
      <c r="M333" s="10">
        <v>0</v>
      </c>
      <c r="N333" s="8">
        <v>162376049.60646901</v>
      </c>
      <c r="O333" s="9">
        <v>191865.66027789802</v>
      </c>
    </row>
    <row r="334" spans="1:15" ht="12.75">
      <c r="A334" s="98" t="s">
        <v>178</v>
      </c>
      <c r="B334" s="26" t="s">
        <v>767</v>
      </c>
      <c r="C334" s="26" t="s">
        <v>443</v>
      </c>
      <c r="D334" s="26" t="s">
        <v>768</v>
      </c>
      <c r="E334" s="122" t="s">
        <v>1301</v>
      </c>
      <c r="F334" s="123" t="s">
        <v>1301</v>
      </c>
      <c r="G334" s="26" t="s">
        <v>1164</v>
      </c>
      <c r="H334" s="28" t="s">
        <v>1337</v>
      </c>
      <c r="I334" s="28">
        <v>0</v>
      </c>
      <c r="J334" s="18">
        <v>0.01</v>
      </c>
      <c r="K334" s="8">
        <v>16268349.7687438</v>
      </c>
      <c r="L334" s="9">
        <v>15048223.536088016</v>
      </c>
      <c r="M334" s="10">
        <v>0</v>
      </c>
      <c r="N334" s="8">
        <v>11563219.4559954</v>
      </c>
      <c r="O334" s="9">
        <v>33948.740983557698</v>
      </c>
    </row>
    <row r="335" spans="1:15" ht="12.75">
      <c r="A335" s="98" t="s">
        <v>182</v>
      </c>
      <c r="B335" s="26" t="s">
        <v>775</v>
      </c>
      <c r="C335" s="26" t="s">
        <v>526</v>
      </c>
      <c r="D335" s="26" t="s">
        <v>776</v>
      </c>
      <c r="E335" s="122" t="s">
        <v>1301</v>
      </c>
      <c r="F335" s="123" t="s">
        <v>1301</v>
      </c>
      <c r="G335" s="26" t="s">
        <v>1309</v>
      </c>
      <c r="H335" s="28" t="s">
        <v>0</v>
      </c>
      <c r="I335" s="28">
        <v>0</v>
      </c>
      <c r="J335" s="18">
        <v>0.09</v>
      </c>
      <c r="K335" s="8">
        <v>64190098.886375397</v>
      </c>
      <c r="L335" s="9">
        <v>59375841.469897248</v>
      </c>
      <c r="M335" s="10">
        <v>0</v>
      </c>
      <c r="N335" s="8">
        <v>40527287.772603102</v>
      </c>
      <c r="O335" s="9">
        <v>-142519.56860395201</v>
      </c>
    </row>
    <row r="336" spans="1:15" ht="12.75">
      <c r="A336" s="98" t="s">
        <v>183</v>
      </c>
      <c r="B336" s="26" t="s">
        <v>777</v>
      </c>
      <c r="C336" s="26" t="s">
        <v>443</v>
      </c>
      <c r="D336" s="26" t="s">
        <v>778</v>
      </c>
      <c r="E336" s="122" t="s">
        <v>1301</v>
      </c>
      <c r="F336" s="123" t="s">
        <v>1301</v>
      </c>
      <c r="G336" s="26" t="s">
        <v>1309</v>
      </c>
      <c r="H336" s="28" t="s">
        <v>1337</v>
      </c>
      <c r="I336" s="28">
        <v>0</v>
      </c>
      <c r="J336" s="18">
        <v>0.01</v>
      </c>
      <c r="K336" s="8">
        <v>9344697.2271838691</v>
      </c>
      <c r="L336" s="9">
        <v>8643844.9351450801</v>
      </c>
      <c r="M336" s="10">
        <v>0</v>
      </c>
      <c r="N336" s="8">
        <v>5458538.8353089802</v>
      </c>
      <c r="O336" s="9">
        <v>2248.1159025593597</v>
      </c>
    </row>
    <row r="337" spans="1:15" ht="12.75">
      <c r="A337" s="98" t="s">
        <v>188</v>
      </c>
      <c r="B337" s="26" t="s">
        <v>787</v>
      </c>
      <c r="C337" s="26" t="s">
        <v>580</v>
      </c>
      <c r="D337" s="26" t="s">
        <v>788</v>
      </c>
      <c r="E337" s="122" t="s">
        <v>1301</v>
      </c>
      <c r="F337" s="123" t="s">
        <v>1301</v>
      </c>
      <c r="G337" s="26" t="s">
        <v>1156</v>
      </c>
      <c r="H337" s="28" t="s">
        <v>0</v>
      </c>
      <c r="I337" s="28">
        <v>0</v>
      </c>
      <c r="J337" s="18">
        <v>0.1</v>
      </c>
      <c r="K337" s="8">
        <v>115635116.23393999</v>
      </c>
      <c r="L337" s="9">
        <v>106962482.5163945</v>
      </c>
      <c r="M337" s="10">
        <v>0</v>
      </c>
      <c r="N337" s="8">
        <v>95051878.660779908</v>
      </c>
      <c r="O337" s="9">
        <v>35190.321770286901</v>
      </c>
    </row>
    <row r="338" spans="1:15" ht="12.75">
      <c r="A338" s="98" t="s">
        <v>199</v>
      </c>
      <c r="B338" s="26" t="s">
        <v>807</v>
      </c>
      <c r="C338" s="26" t="s">
        <v>694</v>
      </c>
      <c r="D338" s="26" t="s">
        <v>808</v>
      </c>
      <c r="E338" s="122" t="s">
        <v>1301</v>
      </c>
      <c r="F338" s="123" t="s">
        <v>1301</v>
      </c>
      <c r="G338" s="26" t="s">
        <v>1164</v>
      </c>
      <c r="H338" s="28" t="s">
        <v>1337</v>
      </c>
      <c r="I338" s="28">
        <v>0</v>
      </c>
      <c r="J338" s="18">
        <v>0.01</v>
      </c>
      <c r="K338" s="8">
        <v>20889530.800163001</v>
      </c>
      <c r="L338" s="9">
        <v>19322815.990150776</v>
      </c>
      <c r="M338" s="10">
        <v>0</v>
      </c>
      <c r="N338" s="8">
        <v>16427673.2294684</v>
      </c>
      <c r="O338" s="9">
        <v>25929.7297092935</v>
      </c>
    </row>
    <row r="339" spans="1:15" ht="12.75">
      <c r="A339" s="98" t="s">
        <v>212</v>
      </c>
      <c r="B339" s="26" t="s">
        <v>833</v>
      </c>
      <c r="C339" s="26" t="s">
        <v>580</v>
      </c>
      <c r="D339" s="26" t="s">
        <v>834</v>
      </c>
      <c r="E339" s="122" t="s">
        <v>1301</v>
      </c>
      <c r="F339" s="123" t="s">
        <v>1301</v>
      </c>
      <c r="G339" s="26" t="s">
        <v>1158</v>
      </c>
      <c r="H339" s="28" t="s">
        <v>0</v>
      </c>
      <c r="I339" s="28">
        <v>0</v>
      </c>
      <c r="J339" s="18">
        <v>0.1</v>
      </c>
      <c r="K339" s="8">
        <v>160819660.12514701</v>
      </c>
      <c r="L339" s="9">
        <v>148758185.61576098</v>
      </c>
      <c r="M339" s="10">
        <v>0</v>
      </c>
      <c r="N339" s="8">
        <v>132936131.77207001</v>
      </c>
      <c r="O339" s="9">
        <v>107014.19901408799</v>
      </c>
    </row>
    <row r="340" spans="1:15" ht="12.75">
      <c r="A340" s="98" t="s">
        <v>226</v>
      </c>
      <c r="B340" s="26" t="s">
        <v>861</v>
      </c>
      <c r="C340" s="26" t="s">
        <v>694</v>
      </c>
      <c r="D340" s="26" t="s">
        <v>862</v>
      </c>
      <c r="E340" s="122" t="s">
        <v>1301</v>
      </c>
      <c r="F340" s="123" t="s">
        <v>1301</v>
      </c>
      <c r="G340" s="26" t="s">
        <v>1164</v>
      </c>
      <c r="H340" s="28" t="s">
        <v>1337</v>
      </c>
      <c r="I340" s="28">
        <v>0</v>
      </c>
      <c r="J340" s="18">
        <v>0.01</v>
      </c>
      <c r="K340" s="8">
        <v>5602324.66648365</v>
      </c>
      <c r="L340" s="9">
        <v>5182150.3164973762</v>
      </c>
      <c r="M340" s="10">
        <v>0</v>
      </c>
      <c r="N340" s="8">
        <v>2562650.5299144704</v>
      </c>
      <c r="O340" s="9">
        <v>-26137.8545005386</v>
      </c>
    </row>
    <row r="341" spans="1:15" ht="12.75">
      <c r="A341" s="98" t="s">
        <v>230</v>
      </c>
      <c r="B341" s="26" t="s">
        <v>869</v>
      </c>
      <c r="C341" s="26" t="s">
        <v>526</v>
      </c>
      <c r="D341" s="26" t="s">
        <v>870</v>
      </c>
      <c r="E341" s="122" t="s">
        <v>1301</v>
      </c>
      <c r="F341" s="123" t="s">
        <v>1301</v>
      </c>
      <c r="G341" s="26" t="s">
        <v>1160</v>
      </c>
      <c r="H341" s="28" t="s">
        <v>0</v>
      </c>
      <c r="I341" s="28">
        <v>0</v>
      </c>
      <c r="J341" s="18">
        <v>0.09</v>
      </c>
      <c r="K341" s="8">
        <v>112973797.681348</v>
      </c>
      <c r="L341" s="9">
        <v>104500762.8552469</v>
      </c>
      <c r="M341" s="10">
        <v>0</v>
      </c>
      <c r="N341" s="8">
        <v>92282720.915869802</v>
      </c>
      <c r="O341" s="9">
        <v>10037.7521116428</v>
      </c>
    </row>
    <row r="342" spans="1:15" ht="12.75">
      <c r="A342" s="98" t="s">
        <v>231</v>
      </c>
      <c r="B342" s="26" t="s">
        <v>871</v>
      </c>
      <c r="C342" s="26" t="s">
        <v>443</v>
      </c>
      <c r="D342" s="26" t="s">
        <v>872</v>
      </c>
      <c r="E342" s="122" t="s">
        <v>1301</v>
      </c>
      <c r="F342" s="123" t="s">
        <v>1301</v>
      </c>
      <c r="G342" s="26" t="s">
        <v>1164</v>
      </c>
      <c r="H342" s="28" t="s">
        <v>1337</v>
      </c>
      <c r="I342" s="28">
        <v>0</v>
      </c>
      <c r="J342" s="18">
        <v>0.01</v>
      </c>
      <c r="K342" s="8">
        <v>11252310.1622642</v>
      </c>
      <c r="L342" s="9">
        <v>10408386.900094386</v>
      </c>
      <c r="M342" s="10">
        <v>0</v>
      </c>
      <c r="N342" s="8">
        <v>7638240.0773032205</v>
      </c>
      <c r="O342" s="9">
        <v>2969.3929128660202</v>
      </c>
    </row>
    <row r="343" spans="1:15" ht="12.75">
      <c r="A343" s="98" t="s">
        <v>236</v>
      </c>
      <c r="B343" s="26" t="s">
        <v>880</v>
      </c>
      <c r="C343" s="26" t="s">
        <v>580</v>
      </c>
      <c r="D343" s="26" t="s">
        <v>881</v>
      </c>
      <c r="E343" s="122" t="s">
        <v>1301</v>
      </c>
      <c r="F343" s="123" t="s">
        <v>1301</v>
      </c>
      <c r="G343" s="26" t="s">
        <v>1159</v>
      </c>
      <c r="H343" s="28" t="s">
        <v>0</v>
      </c>
      <c r="I343" s="28">
        <v>0</v>
      </c>
      <c r="J343" s="18">
        <v>0.1</v>
      </c>
      <c r="K343" s="8">
        <v>74648601.350475803</v>
      </c>
      <c r="L343" s="9">
        <v>69049956.249190122</v>
      </c>
      <c r="M343" s="10">
        <v>0</v>
      </c>
      <c r="N343" s="8">
        <v>39976141.359842204</v>
      </c>
      <c r="O343" s="9">
        <v>141159.89131909102</v>
      </c>
    </row>
    <row r="344" spans="1:15" ht="12.75">
      <c r="A344" s="98" t="s">
        <v>270</v>
      </c>
      <c r="B344" s="26" t="s">
        <v>941</v>
      </c>
      <c r="C344" s="26" t="s">
        <v>443</v>
      </c>
      <c r="D344" s="26" t="s">
        <v>942</v>
      </c>
      <c r="E344" s="122" t="s">
        <v>1301</v>
      </c>
      <c r="F344" s="123" t="s">
        <v>1301</v>
      </c>
      <c r="G344" s="26" t="s">
        <v>1164</v>
      </c>
      <c r="H344" s="28" t="s">
        <v>1337</v>
      </c>
      <c r="I344" s="28">
        <v>0</v>
      </c>
      <c r="J344" s="18">
        <v>0.01</v>
      </c>
      <c r="K344" s="8">
        <v>4068210.3426779099</v>
      </c>
      <c r="L344" s="9">
        <v>3763094.5669770669</v>
      </c>
      <c r="M344" s="10">
        <v>0</v>
      </c>
      <c r="N344" s="8">
        <v>2497368.1655203598</v>
      </c>
      <c r="O344" s="9">
        <v>-19218.096778494099</v>
      </c>
    </row>
    <row r="345" spans="1:15" ht="12.75">
      <c r="A345" s="98" t="s">
        <v>287</v>
      </c>
      <c r="B345" s="26" t="s">
        <v>971</v>
      </c>
      <c r="C345" s="26" t="s">
        <v>694</v>
      </c>
      <c r="D345" s="26" t="s">
        <v>972</v>
      </c>
      <c r="E345" s="122" t="s">
        <v>1301</v>
      </c>
      <c r="F345" s="123" t="s">
        <v>1301</v>
      </c>
      <c r="G345" s="26" t="s">
        <v>1164</v>
      </c>
      <c r="H345" s="28" t="s">
        <v>1337</v>
      </c>
      <c r="I345" s="28">
        <v>0</v>
      </c>
      <c r="J345" s="18">
        <v>0.01</v>
      </c>
      <c r="K345" s="8">
        <v>16260997.836175701</v>
      </c>
      <c r="L345" s="9">
        <v>15041422.998462524</v>
      </c>
      <c r="M345" s="10">
        <v>0</v>
      </c>
      <c r="N345" s="8">
        <v>12010564.2037527</v>
      </c>
      <c r="O345" s="9">
        <v>45666.322825338706</v>
      </c>
    </row>
    <row r="346" spans="1:15" ht="12.75">
      <c r="A346" s="98" t="s">
        <v>295</v>
      </c>
      <c r="B346" s="26" t="s">
        <v>987</v>
      </c>
      <c r="C346" s="26" t="s">
        <v>526</v>
      </c>
      <c r="D346" s="26" t="s">
        <v>988</v>
      </c>
      <c r="E346" s="122" t="s">
        <v>1301</v>
      </c>
      <c r="F346" s="123" t="s">
        <v>1301</v>
      </c>
      <c r="G346" s="26" t="s">
        <v>1308</v>
      </c>
      <c r="H346" s="28" t="s">
        <v>0</v>
      </c>
      <c r="I346" s="28">
        <v>0</v>
      </c>
      <c r="J346" s="18">
        <v>0.09</v>
      </c>
      <c r="K346" s="8">
        <v>104978840.97863199</v>
      </c>
      <c r="L346" s="9">
        <v>97105427.90523459</v>
      </c>
      <c r="M346" s="10">
        <v>0</v>
      </c>
      <c r="N346" s="8">
        <v>78791246.553993702</v>
      </c>
      <c r="O346" s="9">
        <v>-24731.636702483702</v>
      </c>
    </row>
    <row r="347" spans="1:15" ht="12.75">
      <c r="A347" s="98" t="s">
        <v>296</v>
      </c>
      <c r="B347" s="26" t="s">
        <v>989</v>
      </c>
      <c r="C347" s="26" t="s">
        <v>694</v>
      </c>
      <c r="D347" s="26" t="s">
        <v>990</v>
      </c>
      <c r="E347" s="122" t="s">
        <v>1301</v>
      </c>
      <c r="F347" s="123" t="s">
        <v>1301</v>
      </c>
      <c r="G347" s="26" t="s">
        <v>1308</v>
      </c>
      <c r="H347" s="28" t="s">
        <v>1337</v>
      </c>
      <c r="I347" s="28">
        <v>0</v>
      </c>
      <c r="J347" s="18">
        <v>0.01</v>
      </c>
      <c r="K347" s="8">
        <v>9978732.1542336904</v>
      </c>
      <c r="L347" s="9">
        <v>9230327.2426661644</v>
      </c>
      <c r="M347" s="10">
        <v>0</v>
      </c>
      <c r="N347" s="8">
        <v>6212230.3495163899</v>
      </c>
      <c r="O347" s="9">
        <v>1255.0266498792</v>
      </c>
    </row>
    <row r="348" spans="1:15" ht="12.75">
      <c r="A348" s="98" t="s">
        <v>304</v>
      </c>
      <c r="B348" s="26" t="s">
        <v>1004</v>
      </c>
      <c r="C348" s="26" t="s">
        <v>580</v>
      </c>
      <c r="D348" s="26" t="s">
        <v>1005</v>
      </c>
      <c r="E348" s="122" t="s">
        <v>1301</v>
      </c>
      <c r="F348" s="123" t="s">
        <v>1301</v>
      </c>
      <c r="G348" s="26" t="s">
        <v>1161</v>
      </c>
      <c r="H348" s="28" t="s">
        <v>0</v>
      </c>
      <c r="I348" s="28">
        <v>0</v>
      </c>
      <c r="J348" s="18">
        <v>0.1</v>
      </c>
      <c r="K348" s="8">
        <v>106548200.328696</v>
      </c>
      <c r="L348" s="9">
        <v>98557085.3040438</v>
      </c>
      <c r="M348" s="10">
        <v>0</v>
      </c>
      <c r="N348" s="8">
        <v>80389293.566111401</v>
      </c>
      <c r="O348" s="9">
        <v>282143.094627315</v>
      </c>
    </row>
    <row r="349" spans="1:15" ht="12.75">
      <c r="A349" s="98" t="s">
        <v>306</v>
      </c>
      <c r="B349" s="26" t="s">
        <v>1008</v>
      </c>
      <c r="C349" s="26" t="s">
        <v>580</v>
      </c>
      <c r="D349" s="26" t="s">
        <v>1009</v>
      </c>
      <c r="E349" s="122" t="s">
        <v>1301</v>
      </c>
      <c r="F349" s="123" t="s">
        <v>1301</v>
      </c>
      <c r="G349" s="26" t="s">
        <v>1162</v>
      </c>
      <c r="H349" s="28" t="s">
        <v>0</v>
      </c>
      <c r="I349" s="28">
        <v>0</v>
      </c>
      <c r="J349" s="18">
        <v>0.1</v>
      </c>
      <c r="K349" s="8">
        <v>119429703.006658</v>
      </c>
      <c r="L349" s="9">
        <v>110472475.28115866</v>
      </c>
      <c r="M349" s="10">
        <v>0</v>
      </c>
      <c r="N349" s="8">
        <v>63604737.363582402</v>
      </c>
      <c r="O349" s="9">
        <v>375555.50715680403</v>
      </c>
    </row>
    <row r="350" spans="1:15" ht="12.75">
      <c r="A350" s="98" t="s">
        <v>328</v>
      </c>
      <c r="B350" s="26" t="s">
        <v>1050</v>
      </c>
      <c r="C350" s="26" t="s">
        <v>694</v>
      </c>
      <c r="D350" s="26" t="s">
        <v>1051</v>
      </c>
      <c r="E350" s="122" t="s">
        <v>1301</v>
      </c>
      <c r="F350" s="123" t="s">
        <v>1301</v>
      </c>
      <c r="G350" s="26" t="s">
        <v>1164</v>
      </c>
      <c r="H350" s="28" t="s">
        <v>1337</v>
      </c>
      <c r="I350" s="28">
        <v>0</v>
      </c>
      <c r="J350" s="18">
        <v>0.01</v>
      </c>
      <c r="K350" s="8">
        <v>16126975.839698702</v>
      </c>
      <c r="L350" s="9">
        <v>14917452.651721301</v>
      </c>
      <c r="M350" s="10">
        <v>0</v>
      </c>
      <c r="N350" s="8">
        <v>12162238.643136</v>
      </c>
      <c r="O350" s="9">
        <v>-4409.5205402729898</v>
      </c>
    </row>
    <row r="351" spans="1:15" ht="12.75">
      <c r="A351" s="98" t="s">
        <v>337</v>
      </c>
      <c r="B351" s="26" t="s">
        <v>1068</v>
      </c>
      <c r="C351" s="26" t="s">
        <v>580</v>
      </c>
      <c r="D351" s="26" t="s">
        <v>1069</v>
      </c>
      <c r="E351" s="122" t="s">
        <v>1301</v>
      </c>
      <c r="F351" s="123" t="s">
        <v>1301</v>
      </c>
      <c r="G351" s="26" t="s">
        <v>1311</v>
      </c>
      <c r="H351" s="28" t="s">
        <v>0</v>
      </c>
      <c r="I351" s="28">
        <v>0</v>
      </c>
      <c r="J351" s="18">
        <v>0.1</v>
      </c>
      <c r="K351" s="8">
        <v>66494609.716822498</v>
      </c>
      <c r="L351" s="9">
        <v>61507513.98806081</v>
      </c>
      <c r="M351" s="10">
        <v>0</v>
      </c>
      <c r="N351" s="8">
        <v>40011036.022476099</v>
      </c>
      <c r="O351" s="9">
        <v>-16427.443789950798</v>
      </c>
    </row>
    <row r="352" spans="1:15" ht="12.75">
      <c r="A352" s="98" t="s">
        <v>346</v>
      </c>
      <c r="B352" s="26" t="s">
        <v>1086</v>
      </c>
      <c r="C352" s="26" t="s">
        <v>694</v>
      </c>
      <c r="D352" s="26" t="s">
        <v>1087</v>
      </c>
      <c r="E352" s="122" t="s">
        <v>1301</v>
      </c>
      <c r="F352" s="123" t="s">
        <v>1301</v>
      </c>
      <c r="G352" s="26" t="s">
        <v>1164</v>
      </c>
      <c r="H352" s="28" t="s">
        <v>1337</v>
      </c>
      <c r="I352" s="28">
        <v>0</v>
      </c>
      <c r="J352" s="18">
        <v>0.01</v>
      </c>
      <c r="K352" s="8">
        <v>34994293.906609602</v>
      </c>
      <c r="L352" s="9">
        <v>32369721.863613885</v>
      </c>
      <c r="M352" s="10">
        <v>0</v>
      </c>
      <c r="N352" s="8">
        <v>24648643.5349821</v>
      </c>
      <c r="O352" s="9">
        <v>-26702.493787205101</v>
      </c>
    </row>
    <row r="353" spans="1:15" ht="12.75">
      <c r="A353" s="98" t="s">
        <v>350</v>
      </c>
      <c r="B353" s="26" t="s">
        <v>1094</v>
      </c>
      <c r="C353" s="26" t="s">
        <v>580</v>
      </c>
      <c r="D353" s="26" t="s">
        <v>1095</v>
      </c>
      <c r="E353" s="122" t="s">
        <v>1301</v>
      </c>
      <c r="F353" s="123" t="s">
        <v>1301</v>
      </c>
      <c r="G353" s="26" t="s">
        <v>1163</v>
      </c>
      <c r="H353" s="28" t="s">
        <v>0</v>
      </c>
      <c r="I353" s="28">
        <v>0</v>
      </c>
      <c r="J353" s="18">
        <v>0.1</v>
      </c>
      <c r="K353" s="8">
        <v>82222789.260413706</v>
      </c>
      <c r="L353" s="9">
        <v>76056080.065882683</v>
      </c>
      <c r="M353" s="10">
        <v>0</v>
      </c>
      <c r="N353" s="8">
        <v>45752630.373615198</v>
      </c>
      <c r="O353" s="9">
        <v>304302.63803842198</v>
      </c>
    </row>
    <row r="354" spans="1:15" ht="12.75">
      <c r="A354" s="98" t="s">
        <v>351</v>
      </c>
      <c r="B354" s="26" t="s">
        <v>1096</v>
      </c>
      <c r="C354" s="26" t="s">
        <v>694</v>
      </c>
      <c r="D354" s="26" t="s">
        <v>1097</v>
      </c>
      <c r="E354" s="122" t="s">
        <v>1301</v>
      </c>
      <c r="F354" s="123" t="s">
        <v>1301</v>
      </c>
      <c r="G354" s="26" t="s">
        <v>1164</v>
      </c>
      <c r="H354" s="28" t="s">
        <v>1337</v>
      </c>
      <c r="I354" s="28">
        <v>0</v>
      </c>
      <c r="J354" s="18">
        <v>0.01</v>
      </c>
      <c r="K354" s="8">
        <v>25661547.3980668</v>
      </c>
      <c r="L354" s="9">
        <v>23736931.343211792</v>
      </c>
      <c r="M354" s="10">
        <v>0</v>
      </c>
      <c r="N354" s="8">
        <v>17736876.208015602</v>
      </c>
      <c r="O354" s="9">
        <v>-5471.8764380723405</v>
      </c>
    </row>
    <row r="355" spans="1:15" ht="12.75">
      <c r="A355" s="98" t="s">
        <v>362</v>
      </c>
      <c r="B355" s="26" t="s">
        <v>1117</v>
      </c>
      <c r="C355" s="26" t="s">
        <v>526</v>
      </c>
      <c r="D355" s="26" t="s">
        <v>1118</v>
      </c>
      <c r="E355" s="122" t="s">
        <v>1301</v>
      </c>
      <c r="F355" s="123" t="s">
        <v>1301</v>
      </c>
      <c r="G355" s="26" t="s">
        <v>1310</v>
      </c>
      <c r="H355" s="28" t="s">
        <v>0</v>
      </c>
      <c r="I355" s="28">
        <v>0</v>
      </c>
      <c r="J355" s="18">
        <v>0.09</v>
      </c>
      <c r="K355" s="8">
        <v>65864367.249298796</v>
      </c>
      <c r="L355" s="9">
        <v>60924539.705601387</v>
      </c>
      <c r="M355" s="10">
        <v>0</v>
      </c>
      <c r="N355" s="8">
        <v>47944739.699685499</v>
      </c>
      <c r="O355" s="9">
        <v>-24163.578325811799</v>
      </c>
    </row>
    <row r="356" spans="1:15" ht="12.75">
      <c r="A356" s="98" t="s">
        <v>368</v>
      </c>
      <c r="B356" s="26" t="s">
        <v>1129</v>
      </c>
      <c r="C356" s="26" t="s">
        <v>378</v>
      </c>
      <c r="D356" s="26" t="s">
        <v>1137</v>
      </c>
      <c r="E356" s="122" t="s">
        <v>1301</v>
      </c>
      <c r="F356" s="123" t="s">
        <v>1301</v>
      </c>
      <c r="G356" s="26" t="s">
        <v>1164</v>
      </c>
      <c r="H356" s="28" t="s">
        <v>378</v>
      </c>
      <c r="I356" s="28" t="s">
        <v>426</v>
      </c>
      <c r="J356" s="18">
        <v>0.01</v>
      </c>
      <c r="K356" s="8">
        <v>33235444.481626201</v>
      </c>
      <c r="L356" s="9">
        <v>30742786.145504236</v>
      </c>
      <c r="M356" s="10">
        <v>0</v>
      </c>
      <c r="N356" s="8">
        <v>22101420.785666998</v>
      </c>
      <c r="O356" s="9">
        <v>-7141.3984493204898</v>
      </c>
    </row>
    <row r="357" spans="1:15" ht="12.75">
      <c r="A357" s="26" t="s">
        <v>1342</v>
      </c>
      <c r="B357" s="26" t="s">
        <v>1343</v>
      </c>
      <c r="C357" s="26" t="s">
        <v>378</v>
      </c>
      <c r="D357" s="26" t="s">
        <v>1344</v>
      </c>
      <c r="E357" s="122" t="s">
        <v>1301</v>
      </c>
      <c r="F357" s="123" t="s">
        <v>1301</v>
      </c>
      <c r="G357" s="26" t="s">
        <v>1164</v>
      </c>
      <c r="H357" s="28" t="s">
        <v>378</v>
      </c>
      <c r="I357" s="28">
        <v>0</v>
      </c>
      <c r="J357" s="18">
        <v>0.01</v>
      </c>
      <c r="K357" s="8">
        <v>6385036.6349711306</v>
      </c>
      <c r="L357" s="9">
        <v>5906158.8873482961</v>
      </c>
      <c r="M357" s="10">
        <v>0</v>
      </c>
      <c r="N357" s="8">
        <v>3210978.2390754898</v>
      </c>
      <c r="O357" s="9">
        <v>12973.628488615499</v>
      </c>
    </row>
    <row r="358" spans="1:15" ht="12.75">
      <c r="A358" s="26"/>
      <c r="B358" s="26"/>
      <c r="C358" s="26"/>
      <c r="D358" s="26"/>
      <c r="E358" s="122"/>
      <c r="F358" s="123"/>
      <c r="G358" s="26"/>
      <c r="H358" s="28"/>
      <c r="I358" s="28"/>
      <c r="J358" s="18"/>
      <c r="K358" s="142"/>
      <c r="L358" s="143"/>
      <c r="M358" s="144"/>
      <c r="N358" s="142"/>
      <c r="O358" s="143"/>
    </row>
    <row r="359" spans="1:15" ht="12.75">
      <c r="D359" s="20"/>
      <c r="E359" s="21"/>
      <c r="F359" s="21"/>
      <c r="H359" s="5"/>
      <c r="I359" s="5"/>
      <c r="M359" s="121"/>
    </row>
    <row r="360" spans="1:15" ht="12.75">
      <c r="A360" s="116"/>
      <c r="B360" s="117"/>
      <c r="C360" s="117"/>
      <c r="D360" s="118"/>
      <c r="E360" s="119"/>
      <c r="F360" s="119"/>
      <c r="G360" s="117"/>
      <c r="H360" s="120"/>
      <c r="I360" s="120"/>
      <c r="J360" s="117"/>
      <c r="K360" s="117"/>
      <c r="L360" s="117"/>
      <c r="M360" s="124" t="s">
        <v>1307</v>
      </c>
      <c r="N360" s="117"/>
      <c r="O360" s="135"/>
    </row>
    <row r="361" spans="1:15" ht="12.75">
      <c r="A361" s="25">
        <v>1</v>
      </c>
      <c r="B361" s="26"/>
      <c r="C361" s="26"/>
      <c r="D361" s="24" t="s">
        <v>1146</v>
      </c>
      <c r="E361" s="27"/>
      <c r="F361" s="23"/>
      <c r="G361" s="26"/>
      <c r="H361" s="28" t="s">
        <v>370</v>
      </c>
      <c r="I361" s="28">
        <v>0</v>
      </c>
      <c r="J361" s="18">
        <v>1</v>
      </c>
      <c r="K361" s="19">
        <v>126912466.0579876</v>
      </c>
      <c r="L361" s="9">
        <v>117394031.10363853</v>
      </c>
      <c r="M361" s="89">
        <v>7.8466020945933135E-2</v>
      </c>
      <c r="N361" s="29">
        <v>-11090641.819844259</v>
      </c>
      <c r="O361" s="29">
        <v>237015.41923907329</v>
      </c>
    </row>
    <row r="362" spans="1:15" ht="12.75">
      <c r="A362" s="102">
        <v>2</v>
      </c>
      <c r="B362" s="98"/>
      <c r="C362" s="98"/>
      <c r="D362" s="24" t="s">
        <v>1311</v>
      </c>
      <c r="E362" s="103"/>
      <c r="F362" s="99"/>
      <c r="G362" s="98"/>
      <c r="H362" s="100" t="s">
        <v>370</v>
      </c>
      <c r="I362" s="100">
        <v>0</v>
      </c>
      <c r="J362" s="18">
        <v>1</v>
      </c>
      <c r="K362" s="19">
        <v>164850607.25453049</v>
      </c>
      <c r="L362" s="101">
        <v>152486811.7104407</v>
      </c>
      <c r="M362" s="89">
        <v>0.15453028303743299</v>
      </c>
      <c r="N362" s="29">
        <v>-29314306.246713303</v>
      </c>
      <c r="O362" s="29">
        <v>-841080.37070855591</v>
      </c>
    </row>
    <row r="363" spans="1:15" ht="12.75">
      <c r="A363" s="102">
        <v>4</v>
      </c>
      <c r="B363" s="98"/>
      <c r="C363" s="98"/>
      <c r="D363" s="24" t="s">
        <v>1147</v>
      </c>
      <c r="E363" s="103"/>
      <c r="F363" s="99"/>
      <c r="G363" s="98"/>
      <c r="H363" s="100" t="s">
        <v>370</v>
      </c>
      <c r="I363" s="100">
        <v>0</v>
      </c>
      <c r="J363" s="18">
        <v>1</v>
      </c>
      <c r="K363" s="19">
        <v>209344646.03940243</v>
      </c>
      <c r="L363" s="101">
        <v>193643797.58644724</v>
      </c>
      <c r="M363" s="89">
        <v>0</v>
      </c>
      <c r="N363" s="29">
        <v>60169524.274209261</v>
      </c>
      <c r="O363" s="29">
        <v>958801.55085580272</v>
      </c>
    </row>
    <row r="364" spans="1:15" ht="12.75">
      <c r="A364" s="102">
        <v>5</v>
      </c>
      <c r="B364" s="98"/>
      <c r="C364" s="98"/>
      <c r="D364" s="24" t="s">
        <v>1148</v>
      </c>
      <c r="E364" s="103"/>
      <c r="F364" s="99"/>
      <c r="G364" s="98"/>
      <c r="H364" s="100" t="s">
        <v>370</v>
      </c>
      <c r="I364" s="100">
        <v>0</v>
      </c>
      <c r="J364" s="18">
        <v>1</v>
      </c>
      <c r="K364" s="19">
        <v>222919110.72245842</v>
      </c>
      <c r="L364" s="101">
        <v>206200177.41827404</v>
      </c>
      <c r="M364" s="89">
        <v>0</v>
      </c>
      <c r="N364" s="29">
        <v>33816991.146325894</v>
      </c>
      <c r="O364" s="29">
        <v>924168.48970211786</v>
      </c>
    </row>
    <row r="365" spans="1:15" ht="12.75">
      <c r="A365" s="102">
        <v>6</v>
      </c>
      <c r="B365" s="98"/>
      <c r="C365" s="98"/>
      <c r="D365" s="24" t="s">
        <v>1149</v>
      </c>
      <c r="E365" s="103"/>
      <c r="F365" s="99"/>
      <c r="G365" s="98"/>
      <c r="H365" s="100" t="s">
        <v>370</v>
      </c>
      <c r="I365" s="100">
        <v>0</v>
      </c>
      <c r="J365" s="18">
        <v>1</v>
      </c>
      <c r="K365" s="19">
        <v>101533367.194527</v>
      </c>
      <c r="L365" s="101">
        <v>93918364.654937476</v>
      </c>
      <c r="M365" s="89">
        <v>0</v>
      </c>
      <c r="N365" s="29">
        <v>27829898.920967963</v>
      </c>
      <c r="O365" s="29">
        <v>412760.364644557</v>
      </c>
    </row>
    <row r="366" spans="1:15" ht="12.75">
      <c r="A366" s="102">
        <v>7</v>
      </c>
      <c r="B366" s="98"/>
      <c r="C366" s="98"/>
      <c r="D366" s="24" t="s">
        <v>1150</v>
      </c>
      <c r="E366" s="103"/>
      <c r="F366" s="99"/>
      <c r="G366" s="98"/>
      <c r="H366" s="100" t="s">
        <v>370</v>
      </c>
      <c r="I366" s="100">
        <v>0</v>
      </c>
      <c r="J366" s="18">
        <v>1</v>
      </c>
      <c r="K366" s="19">
        <v>635517722.77726614</v>
      </c>
      <c r="L366" s="101">
        <v>587853893.56897116</v>
      </c>
      <c r="M366" s="89">
        <v>0</v>
      </c>
      <c r="N366" s="29">
        <v>17257755.568031177</v>
      </c>
      <c r="O366" s="29">
        <v>2823673.0926512606</v>
      </c>
    </row>
    <row r="367" spans="1:15" ht="12.75">
      <c r="A367" s="102">
        <v>8</v>
      </c>
      <c r="B367" s="98"/>
      <c r="C367" s="98"/>
      <c r="D367" s="24" t="s">
        <v>1151</v>
      </c>
      <c r="E367" s="103"/>
      <c r="F367" s="99"/>
      <c r="G367" s="98"/>
      <c r="H367" s="100" t="s">
        <v>370</v>
      </c>
      <c r="I367" s="100">
        <v>0</v>
      </c>
      <c r="J367" s="18">
        <v>1</v>
      </c>
      <c r="K367" s="19">
        <v>273844787.87595224</v>
      </c>
      <c r="L367" s="101">
        <v>253306428.78525585</v>
      </c>
      <c r="M367" s="89">
        <v>2.0281837847905802E-2</v>
      </c>
      <c r="N367" s="29">
        <v>-6885310.9273643699</v>
      </c>
      <c r="O367" s="29">
        <v>1441015.8637392786</v>
      </c>
    </row>
    <row r="368" spans="1:15" ht="12.75">
      <c r="A368" s="102">
        <v>9</v>
      </c>
      <c r="B368" s="98"/>
      <c r="C368" s="98"/>
      <c r="D368" s="24" t="s">
        <v>1152</v>
      </c>
      <c r="E368" s="103"/>
      <c r="F368" s="99"/>
      <c r="G368" s="98"/>
      <c r="H368" s="100" t="s">
        <v>370</v>
      </c>
      <c r="I368" s="100">
        <v>0</v>
      </c>
      <c r="J368" s="18">
        <v>1</v>
      </c>
      <c r="K368" s="19">
        <v>94511239.07572791</v>
      </c>
      <c r="L368" s="101">
        <v>87422896.14504832</v>
      </c>
      <c r="M368" s="89">
        <v>0.209073627137634</v>
      </c>
      <c r="N368" s="29">
        <v>-24928463.318909466</v>
      </c>
      <c r="O368" s="29">
        <v>-8808.0524142042141</v>
      </c>
    </row>
    <row r="369" spans="1:15" ht="12.75">
      <c r="A369" s="102">
        <v>11</v>
      </c>
      <c r="B369" s="98"/>
      <c r="C369" s="98"/>
      <c r="D369" s="24" t="s">
        <v>1310</v>
      </c>
      <c r="E369" s="103"/>
      <c r="F369" s="99"/>
      <c r="G369" s="98"/>
      <c r="H369" s="100" t="s">
        <v>370</v>
      </c>
      <c r="I369" s="100">
        <v>0</v>
      </c>
      <c r="J369" s="18">
        <v>1</v>
      </c>
      <c r="K369" s="19">
        <v>120038680.0193077</v>
      </c>
      <c r="L369" s="101">
        <v>111035779.01785964</v>
      </c>
      <c r="M369" s="89">
        <v>4.0928816724560599E-2</v>
      </c>
      <c r="N369" s="29">
        <v>-4960517.8023068979</v>
      </c>
      <c r="O369" s="29">
        <v>-59213.056161182176</v>
      </c>
    </row>
    <row r="370" spans="1:15" ht="12.75">
      <c r="A370" s="102">
        <v>13</v>
      </c>
      <c r="B370" s="98"/>
      <c r="C370" s="98"/>
      <c r="D370" s="24" t="s">
        <v>1153</v>
      </c>
      <c r="E370" s="103"/>
      <c r="F370" s="99"/>
      <c r="G370" s="98"/>
      <c r="H370" s="100" t="s">
        <v>370</v>
      </c>
      <c r="I370" s="100">
        <v>0</v>
      </c>
      <c r="J370" s="18">
        <v>1</v>
      </c>
      <c r="K370" s="19">
        <v>241068263.86056426</v>
      </c>
      <c r="L370" s="101">
        <v>222988144.07102194</v>
      </c>
      <c r="M370" s="89">
        <v>6.8226681314111897E-3</v>
      </c>
      <c r="N370" s="29">
        <v>-2027263.363130156</v>
      </c>
      <c r="O370" s="29">
        <v>537022.65617998189</v>
      </c>
    </row>
    <row r="371" spans="1:15" ht="12.75">
      <c r="A371" s="102">
        <v>14</v>
      </c>
      <c r="B371" s="98"/>
      <c r="C371" s="98"/>
      <c r="D371" s="24" t="s">
        <v>1154</v>
      </c>
      <c r="E371" s="103"/>
      <c r="F371" s="99"/>
      <c r="G371" s="98"/>
      <c r="H371" s="100" t="s">
        <v>370</v>
      </c>
      <c r="I371" s="100">
        <v>0</v>
      </c>
      <c r="J371" s="18">
        <v>1</v>
      </c>
      <c r="K371" s="19">
        <v>227087745.92312235</v>
      </c>
      <c r="L371" s="101">
        <v>210056164.97888818</v>
      </c>
      <c r="M371" s="89">
        <v>0</v>
      </c>
      <c r="N371" s="29">
        <v>91169412.286547214</v>
      </c>
      <c r="O371" s="29">
        <v>808449.09916975442</v>
      </c>
    </row>
    <row r="372" spans="1:15" ht="12.75">
      <c r="A372" s="102">
        <v>15</v>
      </c>
      <c r="B372" s="98"/>
      <c r="C372" s="98"/>
      <c r="D372" s="24" t="s">
        <v>1155</v>
      </c>
      <c r="E372" s="103"/>
      <c r="F372" s="99"/>
      <c r="G372" s="98"/>
      <c r="H372" s="100" t="s">
        <v>370</v>
      </c>
      <c r="I372" s="100">
        <v>0</v>
      </c>
      <c r="J372" s="18">
        <v>1</v>
      </c>
      <c r="K372" s="19">
        <v>540796737.07909596</v>
      </c>
      <c r="L372" s="101">
        <v>500236981.79816377</v>
      </c>
      <c r="M372" s="89">
        <v>0</v>
      </c>
      <c r="N372" s="29">
        <v>107786441.32558741</v>
      </c>
      <c r="O372" s="29">
        <v>-123759.01308787439</v>
      </c>
    </row>
    <row r="373" spans="1:15" ht="12.75">
      <c r="A373" s="102">
        <v>16</v>
      </c>
      <c r="B373" s="98"/>
      <c r="C373" s="98"/>
      <c r="D373" s="24" t="s">
        <v>1309</v>
      </c>
      <c r="E373" s="103"/>
      <c r="F373" s="99"/>
      <c r="G373" s="98"/>
      <c r="H373" s="100" t="s">
        <v>370</v>
      </c>
      <c r="I373" s="100">
        <v>0</v>
      </c>
      <c r="J373" s="18">
        <v>1</v>
      </c>
      <c r="K373" s="19">
        <v>195423948.80399185</v>
      </c>
      <c r="L373" s="101">
        <v>180767152.64369246</v>
      </c>
      <c r="M373" s="89">
        <v>0</v>
      </c>
      <c r="N373" s="29">
        <v>6967596.7850601785</v>
      </c>
      <c r="O373" s="29">
        <v>-120729.32580257568</v>
      </c>
    </row>
    <row r="374" spans="1:15" ht="12.75">
      <c r="A374" s="102">
        <v>17</v>
      </c>
      <c r="B374" s="98"/>
      <c r="C374" s="98"/>
      <c r="D374" s="24" t="s">
        <v>1156</v>
      </c>
      <c r="E374" s="103"/>
      <c r="F374" s="99"/>
      <c r="G374" s="98"/>
      <c r="H374" s="100" t="s">
        <v>370</v>
      </c>
      <c r="I374" s="100">
        <v>0</v>
      </c>
      <c r="J374" s="18">
        <v>1</v>
      </c>
      <c r="K374" s="19">
        <v>142420941.74545252</v>
      </c>
      <c r="L374" s="101">
        <v>131739371.11454359</v>
      </c>
      <c r="M374" s="89">
        <v>0</v>
      </c>
      <c r="N374" s="29">
        <v>39495589.74357751</v>
      </c>
      <c r="O374" s="29">
        <v>203486.20740288845</v>
      </c>
    </row>
    <row r="375" spans="1:15" ht="12.75">
      <c r="A375" s="102">
        <v>18</v>
      </c>
      <c r="B375" s="98"/>
      <c r="C375" s="98"/>
      <c r="D375" s="24" t="s">
        <v>1157</v>
      </c>
      <c r="E375" s="103"/>
      <c r="F375" s="99"/>
      <c r="G375" s="98"/>
      <c r="H375" s="100" t="s">
        <v>370</v>
      </c>
      <c r="I375" s="100">
        <v>0</v>
      </c>
      <c r="J375" s="18">
        <v>1</v>
      </c>
      <c r="K375" s="19">
        <v>117907727.9099426</v>
      </c>
      <c r="L375" s="101">
        <v>109064648.31669691</v>
      </c>
      <c r="M375" s="89">
        <v>0</v>
      </c>
      <c r="N375" s="29">
        <v>15703665.105176397</v>
      </c>
      <c r="O375" s="29">
        <v>433245.01981109456</v>
      </c>
    </row>
    <row r="376" spans="1:15" ht="12.75">
      <c r="A376" s="102">
        <v>19</v>
      </c>
      <c r="B376" s="98"/>
      <c r="C376" s="98"/>
      <c r="D376" s="24" t="s">
        <v>1158</v>
      </c>
      <c r="E376" s="103"/>
      <c r="F376" s="99"/>
      <c r="G376" s="98"/>
      <c r="H376" s="100" t="s">
        <v>370</v>
      </c>
      <c r="I376" s="100">
        <v>0</v>
      </c>
      <c r="J376" s="18">
        <v>1</v>
      </c>
      <c r="K376" s="19">
        <v>190386313.55179861</v>
      </c>
      <c r="L376" s="101">
        <v>176107340.03541371</v>
      </c>
      <c r="M376" s="89">
        <v>0</v>
      </c>
      <c r="N376" s="29">
        <v>51075863.590046138</v>
      </c>
      <c r="O376" s="29">
        <v>473352.76484689233</v>
      </c>
    </row>
    <row r="377" spans="1:15" ht="12.75">
      <c r="A377" s="102">
        <v>20</v>
      </c>
      <c r="B377" s="98"/>
      <c r="C377" s="98"/>
      <c r="D377" s="24" t="s">
        <v>1159</v>
      </c>
      <c r="E377" s="98"/>
      <c r="F377" s="99"/>
      <c r="G377" s="98"/>
      <c r="H377" s="100" t="s">
        <v>370</v>
      </c>
      <c r="I377" s="100">
        <v>0</v>
      </c>
      <c r="J377" s="18">
        <v>1</v>
      </c>
      <c r="K377" s="19">
        <v>80836729.702329636</v>
      </c>
      <c r="L377" s="101">
        <v>74773974.974654913</v>
      </c>
      <c r="M377" s="89">
        <v>7.36501102280194E-2</v>
      </c>
      <c r="N377" s="29">
        <v>-6793566.8933161944</v>
      </c>
      <c r="O377" s="29">
        <v>295377.67980071856</v>
      </c>
    </row>
    <row r="378" spans="1:15" ht="12.75">
      <c r="A378" s="102">
        <v>21</v>
      </c>
      <c r="B378" s="98"/>
      <c r="C378" s="98"/>
      <c r="D378" s="24" t="s">
        <v>1160</v>
      </c>
      <c r="E378" s="98"/>
      <c r="F378" s="99"/>
      <c r="G378" s="98"/>
      <c r="H378" s="100" t="s">
        <v>370</v>
      </c>
      <c r="I378" s="100">
        <v>0</v>
      </c>
      <c r="J378" s="18">
        <v>1</v>
      </c>
      <c r="K378" s="19">
        <v>137570502.90318868</v>
      </c>
      <c r="L378" s="101">
        <v>127252715.18544953</v>
      </c>
      <c r="M378" s="89">
        <v>0</v>
      </c>
      <c r="N378" s="29">
        <v>24949677.429142654</v>
      </c>
      <c r="O378" s="29">
        <v>-91941.249672236096</v>
      </c>
    </row>
    <row r="379" spans="1:15" ht="12.75">
      <c r="A379" s="102">
        <v>22</v>
      </c>
      <c r="B379" s="98"/>
      <c r="C379" s="98"/>
      <c r="D379" s="24" t="s">
        <v>1308</v>
      </c>
      <c r="E379" s="98"/>
      <c r="F379" s="99"/>
      <c r="G379" s="98"/>
      <c r="H379" s="100" t="s">
        <v>370</v>
      </c>
      <c r="I379" s="100">
        <v>0</v>
      </c>
      <c r="J379" s="18">
        <v>1</v>
      </c>
      <c r="K379" s="19">
        <v>213615008.2196891</v>
      </c>
      <c r="L379" s="101">
        <v>197593882.60321242</v>
      </c>
      <c r="M379" s="89">
        <v>0</v>
      </c>
      <c r="N379" s="29">
        <v>25425257.882147349</v>
      </c>
      <c r="O379" s="29">
        <v>-19048.994884290503</v>
      </c>
    </row>
    <row r="380" spans="1:15" ht="12.75">
      <c r="A380" s="102">
        <v>23</v>
      </c>
      <c r="B380" s="98"/>
      <c r="C380" s="98"/>
      <c r="D380" s="24" t="s">
        <v>1161</v>
      </c>
      <c r="E380" s="98"/>
      <c r="F380" s="99"/>
      <c r="G380" s="98"/>
      <c r="H380" s="100" t="s">
        <v>370</v>
      </c>
      <c r="I380" s="100">
        <v>0</v>
      </c>
      <c r="J380" s="18">
        <v>1</v>
      </c>
      <c r="K380" s="19">
        <v>127523672.49758428</v>
      </c>
      <c r="L380" s="101">
        <v>117959397.06026547</v>
      </c>
      <c r="M380" s="89">
        <v>1.37383251003237E-2</v>
      </c>
      <c r="N380" s="29">
        <v>-3103102.1012239307</v>
      </c>
      <c r="O380" s="29">
        <v>1326958.8652454664</v>
      </c>
    </row>
    <row r="381" spans="1:15" ht="12.75">
      <c r="A381" s="102">
        <v>24</v>
      </c>
      <c r="B381" s="98"/>
      <c r="C381" s="98"/>
      <c r="D381" s="24" t="s">
        <v>1162</v>
      </c>
      <c r="E381" s="98"/>
      <c r="F381" s="99"/>
      <c r="G381" s="98"/>
      <c r="H381" s="100" t="s">
        <v>370</v>
      </c>
      <c r="I381" s="100">
        <v>0</v>
      </c>
      <c r="J381" s="18">
        <v>1</v>
      </c>
      <c r="K381" s="19">
        <v>167961936.70456979</v>
      </c>
      <c r="L381" s="101">
        <v>155364791.45172706</v>
      </c>
      <c r="M381" s="89">
        <v>4.4977733197631764E-2</v>
      </c>
      <c r="N381" s="29">
        <v>-9380918.4139367938</v>
      </c>
      <c r="O381" s="29">
        <v>1547970.5106873866</v>
      </c>
    </row>
    <row r="382" spans="1:15" ht="12.75">
      <c r="A382" s="102">
        <v>25</v>
      </c>
      <c r="B382" s="98"/>
      <c r="C382" s="98"/>
      <c r="D382" s="24" t="s">
        <v>1163</v>
      </c>
      <c r="E382" s="98"/>
      <c r="F382" s="99"/>
      <c r="G382" s="98"/>
      <c r="H382" s="100" t="s">
        <v>370</v>
      </c>
      <c r="I382" s="100">
        <v>0</v>
      </c>
      <c r="J382" s="18">
        <v>1</v>
      </c>
      <c r="K382" s="19">
        <v>92213426.214583933</v>
      </c>
      <c r="L382" s="101">
        <v>85297419.24849014</v>
      </c>
      <c r="M382" s="89">
        <v>4.5201877485816701E-2</v>
      </c>
      <c r="N382" s="29">
        <v>-5203018.9556342885</v>
      </c>
      <c r="O382" s="29">
        <v>593715.81798985251</v>
      </c>
    </row>
    <row r="384" spans="1:15">
      <c r="A384" s="149" t="s">
        <v>1341</v>
      </c>
      <c r="B384" s="135"/>
      <c r="C384" s="135"/>
      <c r="D384" s="150"/>
      <c r="E384" s="135"/>
      <c r="F384" s="135"/>
      <c r="G384" s="135"/>
      <c r="H384" s="150"/>
      <c r="I384" s="150"/>
      <c r="J384" s="135"/>
      <c r="K384" s="135"/>
      <c r="L384" s="135"/>
      <c r="M384" s="135"/>
      <c r="N384" s="135"/>
      <c r="O384" s="135"/>
    </row>
    <row r="385" spans="1:15" ht="12.75">
      <c r="A385" s="151" t="s">
        <v>225</v>
      </c>
      <c r="B385" s="26" t="s">
        <v>859</v>
      </c>
      <c r="C385" s="26" t="s">
        <v>694</v>
      </c>
      <c r="D385" s="26" t="s">
        <v>860</v>
      </c>
      <c r="E385" s="122" t="s">
        <v>1301</v>
      </c>
      <c r="F385" s="123" t="s">
        <v>1301</v>
      </c>
      <c r="G385" s="26" t="s">
        <v>1164</v>
      </c>
      <c r="H385" s="28" t="s">
        <v>1337</v>
      </c>
      <c r="I385" s="28">
        <v>0</v>
      </c>
      <c r="J385" s="18">
        <v>0.01</v>
      </c>
      <c r="K385" s="8">
        <v>6385036.6349711306</v>
      </c>
      <c r="L385" s="9">
        <v>5906158.8873482961</v>
      </c>
      <c r="M385" s="10">
        <v>0</v>
      </c>
      <c r="N385" s="8">
        <v>3210978.2390754898</v>
      </c>
      <c r="O385" s="9">
        <v>12973.628488615499</v>
      </c>
    </row>
  </sheetData>
  <autoFilter ref="A3:O3" xr:uid="{00000000-0001-0000-0C00-000000000000}"/>
  <phoneticPr fontId="52" type="noConversion"/>
  <conditionalFormatting sqref="B305:B382">
    <cfRule type="expression" dxfId="6" priority="37">
      <formula>LEFT($A$8,3)="BRP"</formula>
    </cfRule>
  </conditionalFormatting>
  <conditionalFormatting sqref="B8:C304 A8:A358">
    <cfRule type="expression" dxfId="5" priority="163">
      <formula>LEFT($A$8,3)="BRP"</formula>
    </cfRule>
  </conditionalFormatting>
  <conditionalFormatting sqref="B385:D385">
    <cfRule type="expression" dxfId="4" priority="1">
      <formula>LEFT($A$8,3)="BRP"</formula>
    </cfRule>
  </conditionalFormatting>
  <conditionalFormatting sqref="C305:D358">
    <cfRule type="expression" dxfId="3" priority="2">
      <formula>LEFT($A$8,3)="BRP"</formula>
    </cfRule>
  </conditionalFormatting>
  <conditionalFormatting sqref="D8:D303">
    <cfRule type="expression" dxfId="2" priority="3">
      <formula>LEFT($A$8,3)="BRP"</formula>
    </cfRule>
  </conditionalFormatting>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B596-81BD-4AB2-8C0F-F0F3490E4159}">
  <sheetPr codeName="Sheet33">
    <tabColor rgb="FFFFFF00"/>
  </sheetPr>
  <dimension ref="A1:P351"/>
  <sheetViews>
    <sheetView workbookViewId="0">
      <selection activeCell="I3" sqref="I3"/>
    </sheetView>
  </sheetViews>
  <sheetFormatPr defaultColWidth="6.77734375" defaultRowHeight="12.75" outlineLevelCol="1"/>
  <cols>
    <col min="1" max="1" width="13.77734375" style="65" bestFit="1" customWidth="1"/>
    <col min="2" max="2" width="21.109375" style="65" bestFit="1" customWidth="1"/>
    <col min="3" max="4" width="9.109375" style="65" hidden="1" customWidth="1" outlineLevel="1"/>
    <col min="5" max="5" width="7.5546875" style="65" bestFit="1" customWidth="1" collapsed="1"/>
    <col min="6" max="6" width="15.109375" style="65" hidden="1" customWidth="1" outlineLevel="1"/>
    <col min="7" max="7" width="11" style="65" hidden="1" customWidth="1" outlineLevel="1"/>
    <col min="8" max="8" width="10" style="65" bestFit="1" customWidth="1" collapsed="1"/>
    <col min="9" max="9" width="10.5546875" style="65" bestFit="1" customWidth="1"/>
    <col min="10" max="11" width="6.77734375" style="65"/>
    <col min="12" max="12" width="15.109375" style="65" customWidth="1"/>
    <col min="13" max="13" width="11.77734375" style="65" bestFit="1" customWidth="1"/>
    <col min="14" max="16384" width="6.77734375" style="65"/>
  </cols>
  <sheetData>
    <row r="1" spans="1:16" ht="30">
      <c r="A1" s="104" t="s">
        <v>1</v>
      </c>
      <c r="B1" s="104" t="s">
        <v>376</v>
      </c>
      <c r="C1" s="104" t="s">
        <v>1165</v>
      </c>
      <c r="D1" s="104" t="s">
        <v>1166</v>
      </c>
      <c r="E1" s="105" t="s">
        <v>428</v>
      </c>
      <c r="F1" s="106" t="s">
        <v>1167</v>
      </c>
      <c r="G1" s="106" t="s">
        <v>1168</v>
      </c>
      <c r="H1" s="105" t="s">
        <v>427</v>
      </c>
    </row>
    <row r="2" spans="1:16" ht="15.75" thickBot="1">
      <c r="A2" s="66" t="s">
        <v>1169</v>
      </c>
      <c r="B2" s="67"/>
      <c r="C2" s="67"/>
      <c r="D2" s="67"/>
      <c r="E2" s="67"/>
      <c r="F2" s="68"/>
      <c r="G2" s="91"/>
      <c r="H2" s="67"/>
    </row>
    <row r="3" spans="1:16" ht="15">
      <c r="A3" s="69" t="s">
        <v>8</v>
      </c>
      <c r="B3" s="69" t="s">
        <v>379</v>
      </c>
      <c r="C3" s="70">
        <v>0.6857024406864729</v>
      </c>
      <c r="D3" s="70">
        <v>1.5832827838693185E-2</v>
      </c>
      <c r="E3" s="71">
        <v>0.68600000000000005</v>
      </c>
      <c r="F3" s="72">
        <v>93947.099999999991</v>
      </c>
      <c r="G3" s="92">
        <v>0</v>
      </c>
      <c r="H3" s="73">
        <v>93947</v>
      </c>
      <c r="I3" s="74"/>
      <c r="J3" s="74"/>
      <c r="K3" s="74"/>
      <c r="L3" s="185" t="s">
        <v>1170</v>
      </c>
      <c r="M3" s="186"/>
      <c r="N3" s="186"/>
      <c r="O3" s="186"/>
      <c r="P3" s="187"/>
    </row>
    <row r="4" spans="1:16" ht="15">
      <c r="A4" s="107" t="s">
        <v>9</v>
      </c>
      <c r="B4" s="107" t="s">
        <v>433</v>
      </c>
      <c r="C4" s="70">
        <v>0.63162026575360031</v>
      </c>
      <c r="D4" s="70">
        <v>1.2233408974239451E-2</v>
      </c>
      <c r="E4" s="71">
        <v>0.63200000000000001</v>
      </c>
      <c r="F4" s="72">
        <v>179413.65</v>
      </c>
      <c r="G4" s="92">
        <v>0</v>
      </c>
      <c r="H4" s="108">
        <v>179414</v>
      </c>
      <c r="I4" s="74"/>
      <c r="J4" s="74"/>
      <c r="K4" s="74"/>
      <c r="L4" s="188"/>
      <c r="M4" s="189"/>
      <c r="N4" s="189"/>
      <c r="O4" s="189"/>
      <c r="P4" s="190"/>
    </row>
    <row r="5" spans="1:16" ht="15">
      <c r="A5" s="107" t="s">
        <v>10</v>
      </c>
      <c r="B5" s="107" t="s">
        <v>435</v>
      </c>
      <c r="C5" s="70">
        <v>0.67517538167447588</v>
      </c>
      <c r="D5" s="70">
        <v>1.47596948922604E-2</v>
      </c>
      <c r="E5" s="71">
        <v>0.67500000000000004</v>
      </c>
      <c r="F5" s="72">
        <v>173402.44999999998</v>
      </c>
      <c r="G5" s="92">
        <v>0</v>
      </c>
      <c r="H5" s="108">
        <v>173402</v>
      </c>
      <c r="I5" s="74"/>
      <c r="J5" s="74"/>
      <c r="K5" s="74"/>
      <c r="L5" s="188"/>
      <c r="M5" s="189"/>
      <c r="N5" s="189"/>
      <c r="O5" s="189"/>
      <c r="P5" s="190"/>
    </row>
    <row r="6" spans="1:16" ht="15">
      <c r="A6" s="107" t="s">
        <v>11</v>
      </c>
      <c r="B6" s="107" t="s">
        <v>437</v>
      </c>
      <c r="C6" s="70">
        <v>0.68061403657994501</v>
      </c>
      <c r="D6" s="70">
        <v>1.4667609760253851E-2</v>
      </c>
      <c r="E6" s="71">
        <v>0.68100000000000005</v>
      </c>
      <c r="F6" s="72">
        <v>216966.09999999998</v>
      </c>
      <c r="G6" s="92">
        <v>0</v>
      </c>
      <c r="H6" s="108">
        <v>216966</v>
      </c>
      <c r="I6" s="74"/>
      <c r="J6" s="74"/>
      <c r="K6" s="74"/>
      <c r="L6" s="188"/>
      <c r="M6" s="189"/>
      <c r="N6" s="189"/>
      <c r="O6" s="189"/>
      <c r="P6" s="190"/>
    </row>
    <row r="7" spans="1:16" ht="15">
      <c r="A7" s="107" t="s">
        <v>12</v>
      </c>
      <c r="B7" s="107" t="s">
        <v>439</v>
      </c>
      <c r="C7" s="70">
        <v>0.65412282886626016</v>
      </c>
      <c r="D7" s="70">
        <v>1.5837737002033055E-2</v>
      </c>
      <c r="E7" s="71">
        <v>0.65400000000000003</v>
      </c>
      <c r="F7" s="72">
        <v>151248.5</v>
      </c>
      <c r="G7" s="92">
        <v>585</v>
      </c>
      <c r="H7" s="108">
        <v>151249</v>
      </c>
      <c r="I7" s="74"/>
      <c r="J7" s="74"/>
      <c r="K7" s="74"/>
      <c r="L7" s="188"/>
      <c r="M7" s="189"/>
      <c r="N7" s="189"/>
      <c r="O7" s="189"/>
      <c r="P7" s="190"/>
    </row>
    <row r="8" spans="1:16" ht="15">
      <c r="A8" s="107" t="s">
        <v>13</v>
      </c>
      <c r="B8" s="107" t="s">
        <v>441</v>
      </c>
      <c r="C8" s="70">
        <v>0.68102633753070108</v>
      </c>
      <c r="D8" s="70">
        <v>1.7687490726061458E-2</v>
      </c>
      <c r="E8" s="71">
        <v>0.68100000000000005</v>
      </c>
      <c r="F8" s="72">
        <v>203308.94999999998</v>
      </c>
      <c r="G8" s="92">
        <v>0</v>
      </c>
      <c r="H8" s="108">
        <v>203309</v>
      </c>
      <c r="I8" s="74"/>
      <c r="J8" s="74"/>
      <c r="K8" s="74"/>
      <c r="L8" s="188"/>
      <c r="M8" s="189"/>
      <c r="N8" s="189"/>
      <c r="O8" s="189"/>
      <c r="P8" s="190"/>
    </row>
    <row r="9" spans="1:16" ht="15.75" thickBot="1">
      <c r="A9" s="107" t="s">
        <v>1171</v>
      </c>
      <c r="B9" s="107" t="s">
        <v>1172</v>
      </c>
      <c r="C9" s="70">
        <v>0.70934452358658961</v>
      </c>
      <c r="D9" s="70">
        <v>1.8320144760701058E-2</v>
      </c>
      <c r="E9" s="71">
        <v>0.70899999999999996</v>
      </c>
      <c r="F9" s="72">
        <v>241273.201</v>
      </c>
      <c r="G9" s="92">
        <v>6818.5</v>
      </c>
      <c r="H9" s="108">
        <v>241273</v>
      </c>
      <c r="I9" s="74"/>
      <c r="J9" s="74"/>
      <c r="K9" s="74"/>
      <c r="L9" s="191"/>
      <c r="M9" s="192"/>
      <c r="N9" s="192"/>
      <c r="O9" s="192"/>
      <c r="P9" s="193"/>
    </row>
    <row r="10" spans="1:16" ht="15">
      <c r="A10" s="107" t="s">
        <v>15</v>
      </c>
      <c r="B10" s="107" t="s">
        <v>446</v>
      </c>
      <c r="C10" s="70">
        <v>0.67311488088541638</v>
      </c>
      <c r="D10" s="70">
        <v>1.4105805946333493E-2</v>
      </c>
      <c r="E10" s="71">
        <v>0.67300000000000004</v>
      </c>
      <c r="F10" s="72">
        <v>149266.32499999998</v>
      </c>
      <c r="G10" s="92">
        <v>0</v>
      </c>
      <c r="H10" s="108">
        <v>149266</v>
      </c>
      <c r="I10" s="74"/>
      <c r="J10" s="74"/>
      <c r="K10" s="74"/>
    </row>
    <row r="11" spans="1:16" ht="15">
      <c r="A11" s="107" t="s">
        <v>16</v>
      </c>
      <c r="B11" s="107" t="s">
        <v>1173</v>
      </c>
      <c r="C11" s="70">
        <v>0.7586781017500781</v>
      </c>
      <c r="D11" s="70">
        <v>1.5602037352793769E-2</v>
      </c>
      <c r="E11" s="71">
        <v>0.77400000000000002</v>
      </c>
      <c r="F11" s="72">
        <v>0</v>
      </c>
      <c r="G11" s="92">
        <v>0</v>
      </c>
      <c r="H11" s="108">
        <v>0</v>
      </c>
      <c r="I11" s="74"/>
      <c r="J11" s="74"/>
      <c r="K11" s="74"/>
    </row>
    <row r="12" spans="1:16" ht="15">
      <c r="A12" s="107" t="s">
        <v>17</v>
      </c>
      <c r="B12" s="107" t="s">
        <v>451</v>
      </c>
      <c r="C12" s="70">
        <v>0.77768622034046964</v>
      </c>
      <c r="D12" s="70">
        <v>2.2950567783570141E-2</v>
      </c>
      <c r="E12" s="71">
        <v>0.77800000000000002</v>
      </c>
      <c r="F12" s="72">
        <v>462956.64999999997</v>
      </c>
      <c r="G12" s="92">
        <v>5177.25</v>
      </c>
      <c r="H12" s="108">
        <v>462957</v>
      </c>
      <c r="I12" s="74"/>
      <c r="J12" s="74"/>
      <c r="K12" s="74"/>
    </row>
    <row r="13" spans="1:16" ht="15">
      <c r="A13" s="107" t="s">
        <v>18</v>
      </c>
      <c r="B13" s="107" t="s">
        <v>454</v>
      </c>
      <c r="C13" s="70">
        <v>0.65512848507124977</v>
      </c>
      <c r="D13" s="70">
        <v>1.2698006029192879E-2</v>
      </c>
      <c r="E13" s="71">
        <v>0.65500000000000003</v>
      </c>
      <c r="F13" s="72">
        <v>242796.44999999998</v>
      </c>
      <c r="G13" s="92">
        <v>3500.25</v>
      </c>
      <c r="H13" s="108">
        <v>242796</v>
      </c>
      <c r="I13" s="74"/>
      <c r="J13" s="74"/>
      <c r="K13" s="74"/>
    </row>
    <row r="14" spans="1:16" ht="15">
      <c r="A14" s="107" t="s">
        <v>19</v>
      </c>
      <c r="B14" s="107" t="s">
        <v>455</v>
      </c>
      <c r="C14" s="70">
        <v>0.65109402060740929</v>
      </c>
      <c r="D14" s="70">
        <v>1.3565760445620301E-2</v>
      </c>
      <c r="E14" s="71">
        <v>0.65100000000000002</v>
      </c>
      <c r="F14" s="72">
        <v>83387.199999999997</v>
      </c>
      <c r="G14" s="92">
        <v>0</v>
      </c>
      <c r="H14" s="108">
        <v>83387</v>
      </c>
      <c r="I14" s="74"/>
      <c r="J14" s="74"/>
      <c r="K14" s="74"/>
    </row>
    <row r="15" spans="1:16" ht="15">
      <c r="A15" s="107" t="s">
        <v>20</v>
      </c>
      <c r="B15" s="107" t="s">
        <v>457</v>
      </c>
      <c r="C15" s="70">
        <v>0.74613425011808243</v>
      </c>
      <c r="D15" s="70">
        <v>2.5758835650142049E-2</v>
      </c>
      <c r="E15" s="71">
        <v>0.746</v>
      </c>
      <c r="F15" s="72">
        <v>362990.22499999998</v>
      </c>
      <c r="G15" s="92">
        <v>0</v>
      </c>
      <c r="H15" s="108">
        <v>362990</v>
      </c>
      <c r="I15" s="74"/>
      <c r="J15" s="74"/>
      <c r="K15" s="74"/>
    </row>
    <row r="16" spans="1:16" ht="15">
      <c r="A16" s="107" t="s">
        <v>21</v>
      </c>
      <c r="B16" s="107" t="s">
        <v>1174</v>
      </c>
      <c r="C16" s="70">
        <v>0.69752033051387685</v>
      </c>
      <c r="D16" s="70">
        <v>3.153096395510787E-2</v>
      </c>
      <c r="E16" s="71">
        <v>0.69799999999999995</v>
      </c>
      <c r="F16" s="72">
        <v>302246.52899999998</v>
      </c>
      <c r="G16" s="92">
        <v>6022.25</v>
      </c>
      <c r="H16" s="108">
        <v>302247</v>
      </c>
      <c r="I16" s="74"/>
      <c r="J16" s="74"/>
      <c r="K16" s="74"/>
    </row>
    <row r="17" spans="1:11" ht="15">
      <c r="A17" s="107" t="s">
        <v>22</v>
      </c>
      <c r="B17" s="107" t="s">
        <v>461</v>
      </c>
      <c r="C17" s="70">
        <v>0.67285168644339666</v>
      </c>
      <c r="D17" s="70">
        <v>1.6284278467267495E-2</v>
      </c>
      <c r="E17" s="71">
        <v>0.67300000000000004</v>
      </c>
      <c r="F17" s="72">
        <v>178035</v>
      </c>
      <c r="G17" s="92">
        <v>0</v>
      </c>
      <c r="H17" s="108">
        <v>178035</v>
      </c>
      <c r="I17" s="74"/>
      <c r="J17" s="74"/>
      <c r="K17" s="74"/>
    </row>
    <row r="18" spans="1:11" ht="15">
      <c r="A18" s="107" t="s">
        <v>23</v>
      </c>
      <c r="B18" s="107" t="s">
        <v>1175</v>
      </c>
      <c r="C18" s="70">
        <v>0.68825097718427197</v>
      </c>
      <c r="D18" s="70">
        <v>1.9783730960052866E-2</v>
      </c>
      <c r="E18" s="71">
        <v>0.68799999999999994</v>
      </c>
      <c r="F18" s="72">
        <v>343284.5</v>
      </c>
      <c r="G18" s="92">
        <v>14937</v>
      </c>
      <c r="H18" s="108">
        <v>343285</v>
      </c>
      <c r="I18" s="74"/>
      <c r="J18" s="74"/>
      <c r="K18" s="74"/>
    </row>
    <row r="19" spans="1:11" ht="15">
      <c r="A19" s="107" t="s">
        <v>24</v>
      </c>
      <c r="B19" s="107" t="s">
        <v>1176</v>
      </c>
      <c r="C19" s="70">
        <v>0.69376396257176798</v>
      </c>
      <c r="D19" s="70">
        <v>1.7112438304330312E-2</v>
      </c>
      <c r="E19" s="71">
        <v>0.69399999999999995</v>
      </c>
      <c r="F19" s="72">
        <v>258952.84999999998</v>
      </c>
      <c r="G19" s="92">
        <v>0</v>
      </c>
      <c r="H19" s="108">
        <v>258953</v>
      </c>
      <c r="I19" s="74"/>
      <c r="J19" s="74"/>
      <c r="K19" s="74"/>
    </row>
    <row r="20" spans="1:11" ht="15">
      <c r="A20" s="107" t="s">
        <v>27</v>
      </c>
      <c r="B20" s="107" t="s">
        <v>472</v>
      </c>
      <c r="C20" s="70">
        <v>0.69555320897724482</v>
      </c>
      <c r="D20" s="70">
        <v>1.4324084825037338E-2</v>
      </c>
      <c r="E20" s="71">
        <v>0.69599999999999995</v>
      </c>
      <c r="F20" s="72">
        <v>229463</v>
      </c>
      <c r="G20" s="92">
        <v>0</v>
      </c>
      <c r="H20" s="108">
        <v>229463</v>
      </c>
      <c r="I20" s="74"/>
      <c r="J20" s="74"/>
      <c r="K20" s="74"/>
    </row>
    <row r="21" spans="1:11" ht="15">
      <c r="A21" s="107" t="s">
        <v>28</v>
      </c>
      <c r="B21" s="107" t="s">
        <v>474</v>
      </c>
      <c r="C21" s="70">
        <v>0.67580923774257207</v>
      </c>
      <c r="D21" s="70">
        <v>1.57825648391694E-2</v>
      </c>
      <c r="E21" s="71">
        <v>0.67600000000000005</v>
      </c>
      <c r="F21" s="72">
        <v>1666239.9</v>
      </c>
      <c r="G21" s="92">
        <v>48431.5</v>
      </c>
      <c r="H21" s="108">
        <v>1666240</v>
      </c>
      <c r="I21" s="74"/>
      <c r="J21" s="74"/>
      <c r="K21" s="74"/>
    </row>
    <row r="22" spans="1:11" ht="15">
      <c r="A22" s="107" t="s">
        <v>29</v>
      </c>
      <c r="B22" s="107" t="s">
        <v>476</v>
      </c>
      <c r="C22" s="70">
        <v>0.68718207020212352</v>
      </c>
      <c r="D22" s="70">
        <v>1.983844737940809E-2</v>
      </c>
      <c r="E22" s="71">
        <v>0.68700000000000006</v>
      </c>
      <c r="F22" s="72">
        <v>129254.45</v>
      </c>
      <c r="G22" s="92">
        <v>0</v>
      </c>
      <c r="H22" s="108">
        <v>129254</v>
      </c>
      <c r="I22" s="74"/>
      <c r="J22" s="74"/>
      <c r="K22" s="74"/>
    </row>
    <row r="23" spans="1:11" ht="15">
      <c r="A23" s="107" t="s">
        <v>30</v>
      </c>
      <c r="B23" s="107" t="s">
        <v>1177</v>
      </c>
      <c r="C23" s="70">
        <v>0.62894935341413971</v>
      </c>
      <c r="D23" s="70">
        <v>1.1323787262947303E-2</v>
      </c>
      <c r="E23" s="71">
        <v>0.629</v>
      </c>
      <c r="F23" s="72">
        <v>66917.5</v>
      </c>
      <c r="G23" s="92">
        <v>0</v>
      </c>
      <c r="H23" s="108">
        <v>66918</v>
      </c>
      <c r="I23" s="74"/>
      <c r="J23" s="74"/>
      <c r="K23" s="74"/>
    </row>
    <row r="24" spans="1:11" ht="15">
      <c r="A24" s="107" t="s">
        <v>31</v>
      </c>
      <c r="B24" s="107" t="s">
        <v>1178</v>
      </c>
      <c r="C24" s="70">
        <v>0.64010244926469428</v>
      </c>
      <c r="D24" s="70">
        <v>9.5587917377958388E-3</v>
      </c>
      <c r="E24" s="71">
        <v>0.64</v>
      </c>
      <c r="F24" s="72">
        <v>195633.75</v>
      </c>
      <c r="G24" s="92">
        <v>13341.25</v>
      </c>
      <c r="H24" s="108">
        <v>195634</v>
      </c>
      <c r="I24" s="74"/>
      <c r="J24" s="74"/>
      <c r="K24" s="74"/>
    </row>
    <row r="25" spans="1:11" ht="15">
      <c r="A25" s="107" t="s">
        <v>32</v>
      </c>
      <c r="B25" s="107" t="s">
        <v>482</v>
      </c>
      <c r="C25" s="70">
        <v>0.64896481471641876</v>
      </c>
      <c r="D25" s="70">
        <v>1.4934376924651922E-2</v>
      </c>
      <c r="E25" s="71">
        <v>0.64900000000000002</v>
      </c>
      <c r="F25" s="72">
        <v>97636.5</v>
      </c>
      <c r="G25" s="92">
        <v>0</v>
      </c>
      <c r="H25" s="108">
        <v>97637</v>
      </c>
      <c r="I25" s="74"/>
      <c r="J25" s="74"/>
      <c r="K25" s="74"/>
    </row>
    <row r="26" spans="1:11" ht="15">
      <c r="A26" s="107" t="s">
        <v>33</v>
      </c>
      <c r="B26" s="107" t="s">
        <v>1132</v>
      </c>
      <c r="C26" s="70">
        <v>0.65545305263063269</v>
      </c>
      <c r="D26" s="70">
        <v>1.332542408089968E-2</v>
      </c>
      <c r="E26" s="71">
        <v>0.65500000000000003</v>
      </c>
      <c r="F26" s="72">
        <v>378527.5</v>
      </c>
      <c r="G26" s="92">
        <v>0</v>
      </c>
      <c r="H26" s="108">
        <v>378528</v>
      </c>
      <c r="I26" s="74"/>
      <c r="J26" s="74"/>
      <c r="K26" s="74"/>
    </row>
    <row r="27" spans="1:11" ht="15">
      <c r="A27" s="107" t="s">
        <v>34</v>
      </c>
      <c r="B27" s="107" t="s">
        <v>485</v>
      </c>
      <c r="C27" s="70">
        <v>0.66330909154861772</v>
      </c>
      <c r="D27" s="70">
        <v>1.4613046431796462E-2</v>
      </c>
      <c r="E27" s="71">
        <v>0.66300000000000003</v>
      </c>
      <c r="F27" s="72">
        <v>99156.849999999991</v>
      </c>
      <c r="G27" s="92">
        <v>0</v>
      </c>
      <c r="H27" s="108">
        <v>99157</v>
      </c>
      <c r="I27" s="74"/>
      <c r="J27" s="74"/>
      <c r="K27" s="74"/>
    </row>
    <row r="28" spans="1:11" ht="15">
      <c r="A28" s="107" t="s">
        <v>1179</v>
      </c>
      <c r="B28" s="107" t="s">
        <v>1180</v>
      </c>
      <c r="C28" s="70">
        <v>0.68308826237526543</v>
      </c>
      <c r="D28" s="70">
        <v>1.4988609003302504E-2</v>
      </c>
      <c r="E28" s="71">
        <v>0.68300000000000005</v>
      </c>
      <c r="F28" s="72">
        <v>277094.34999999998</v>
      </c>
      <c r="G28" s="92">
        <v>0</v>
      </c>
      <c r="H28" s="108">
        <v>277094</v>
      </c>
      <c r="I28" s="74"/>
      <c r="J28" s="74"/>
      <c r="K28" s="74"/>
    </row>
    <row r="29" spans="1:11" ht="15">
      <c r="A29" s="107" t="s">
        <v>36</v>
      </c>
      <c r="B29" s="107" t="s">
        <v>1181</v>
      </c>
      <c r="C29" s="70">
        <v>0.73141728536719142</v>
      </c>
      <c r="D29" s="70">
        <v>3.0300360663265836E-2</v>
      </c>
      <c r="E29" s="71">
        <v>0.73099999999999998</v>
      </c>
      <c r="F29" s="72">
        <v>124506.2</v>
      </c>
      <c r="G29" s="92">
        <v>0</v>
      </c>
      <c r="H29" s="108">
        <v>124506</v>
      </c>
      <c r="I29" s="74"/>
      <c r="J29" s="74"/>
      <c r="K29" s="74"/>
    </row>
    <row r="30" spans="1:11" ht="15">
      <c r="A30" s="107" t="s">
        <v>37</v>
      </c>
      <c r="B30" s="107" t="s">
        <v>491</v>
      </c>
      <c r="C30" s="70">
        <v>0.66489815267255503</v>
      </c>
      <c r="D30" s="70">
        <v>1.1785480154281226E-2</v>
      </c>
      <c r="E30" s="71">
        <v>0.66500000000000004</v>
      </c>
      <c r="F30" s="72">
        <v>668316.68799999997</v>
      </c>
      <c r="G30" s="92">
        <v>0</v>
      </c>
      <c r="H30" s="108">
        <v>668317</v>
      </c>
      <c r="I30" s="74"/>
      <c r="J30" s="74"/>
      <c r="K30" s="74"/>
    </row>
    <row r="31" spans="1:11" ht="15">
      <c r="A31" s="107" t="s">
        <v>38</v>
      </c>
      <c r="B31" s="107" t="s">
        <v>493</v>
      </c>
      <c r="C31" s="70">
        <v>0.68410170207967158</v>
      </c>
      <c r="D31" s="70">
        <v>1.9432497909745598E-2</v>
      </c>
      <c r="E31" s="71">
        <v>0.68400000000000005</v>
      </c>
      <c r="F31" s="72">
        <v>294960.25</v>
      </c>
      <c r="G31" s="92">
        <v>0</v>
      </c>
      <c r="H31" s="108">
        <v>294960</v>
      </c>
      <c r="I31" s="74"/>
      <c r="J31" s="74"/>
      <c r="K31" s="74"/>
    </row>
    <row r="32" spans="1:11" ht="15">
      <c r="A32" s="107" t="s">
        <v>39</v>
      </c>
      <c r="B32" s="107" t="s">
        <v>495</v>
      </c>
      <c r="C32" s="70">
        <v>0.67723060516730216</v>
      </c>
      <c r="D32" s="70">
        <v>1.5245123685908789E-2</v>
      </c>
      <c r="E32" s="71">
        <v>0.67700000000000005</v>
      </c>
      <c r="F32" s="72">
        <v>204402.57499999998</v>
      </c>
      <c r="G32" s="92">
        <v>0</v>
      </c>
      <c r="H32" s="108">
        <v>204403</v>
      </c>
      <c r="I32" s="74"/>
      <c r="J32" s="74"/>
      <c r="K32" s="74"/>
    </row>
    <row r="33" spans="1:11" ht="15">
      <c r="A33" s="107" t="s">
        <v>40</v>
      </c>
      <c r="B33" s="107" t="s">
        <v>497</v>
      </c>
      <c r="C33" s="70">
        <v>0.77957207499663306</v>
      </c>
      <c r="D33" s="70">
        <v>2.0854235804627801E-2</v>
      </c>
      <c r="E33" s="71">
        <v>0.78</v>
      </c>
      <c r="F33" s="72">
        <v>475731.75</v>
      </c>
      <c r="G33" s="92">
        <v>0</v>
      </c>
      <c r="H33" s="108">
        <v>475732</v>
      </c>
      <c r="I33" s="74"/>
      <c r="J33" s="74"/>
      <c r="K33" s="74"/>
    </row>
    <row r="34" spans="1:11" ht="15">
      <c r="A34" s="107" t="s">
        <v>41</v>
      </c>
      <c r="B34" s="107" t="s">
        <v>499</v>
      </c>
      <c r="C34" s="70">
        <v>0.72832221154330756</v>
      </c>
      <c r="D34" s="70">
        <v>2.6734287757158515E-2</v>
      </c>
      <c r="E34" s="71">
        <v>0.72799999999999998</v>
      </c>
      <c r="F34" s="72">
        <v>184403.05</v>
      </c>
      <c r="G34" s="92">
        <v>0</v>
      </c>
      <c r="H34" s="108">
        <v>184403</v>
      </c>
      <c r="I34" s="74"/>
      <c r="J34" s="74"/>
      <c r="K34" s="74"/>
    </row>
    <row r="35" spans="1:11" ht="15">
      <c r="A35" s="107" t="s">
        <v>42</v>
      </c>
      <c r="B35" s="107" t="s">
        <v>501</v>
      </c>
      <c r="C35" s="70">
        <v>0.70092681460167905</v>
      </c>
      <c r="D35" s="70">
        <v>2.2883072855675278E-2</v>
      </c>
      <c r="E35" s="71">
        <v>0.70099999999999996</v>
      </c>
      <c r="F35" s="72">
        <v>646183.85</v>
      </c>
      <c r="G35" s="92">
        <v>0</v>
      </c>
      <c r="H35" s="108">
        <v>646184</v>
      </c>
      <c r="I35" s="74"/>
      <c r="J35" s="74"/>
      <c r="K35" s="74"/>
    </row>
    <row r="36" spans="1:11" ht="15">
      <c r="A36" s="107" t="s">
        <v>43</v>
      </c>
      <c r="B36" s="107" t="s">
        <v>503</v>
      </c>
      <c r="C36" s="70">
        <v>0.69499108444700086</v>
      </c>
      <c r="D36" s="70">
        <v>2.1475274246874083E-2</v>
      </c>
      <c r="E36" s="71">
        <v>0.69499999999999995</v>
      </c>
      <c r="F36" s="72">
        <v>843925.54999999993</v>
      </c>
      <c r="G36" s="92">
        <v>64779</v>
      </c>
      <c r="H36" s="108">
        <v>843926</v>
      </c>
      <c r="I36" s="74"/>
      <c r="J36" s="74"/>
      <c r="K36" s="74"/>
    </row>
    <row r="37" spans="1:11" ht="15">
      <c r="A37" s="107" t="s">
        <v>44</v>
      </c>
      <c r="B37" s="107" t="s">
        <v>505</v>
      </c>
      <c r="C37" s="70">
        <v>0.65287185366554734</v>
      </c>
      <c r="D37" s="70">
        <v>1.4937549007375546E-2</v>
      </c>
      <c r="E37" s="71">
        <v>0.65300000000000002</v>
      </c>
      <c r="F37" s="72">
        <v>164407.00899999999</v>
      </c>
      <c r="G37" s="92">
        <v>0</v>
      </c>
      <c r="H37" s="108">
        <v>164407</v>
      </c>
      <c r="I37" s="74"/>
      <c r="J37" s="74"/>
      <c r="K37" s="74"/>
    </row>
    <row r="38" spans="1:11" ht="15">
      <c r="A38" s="107" t="s">
        <v>45</v>
      </c>
      <c r="B38" s="107" t="s">
        <v>507</v>
      </c>
      <c r="C38" s="70">
        <v>0.75586566847382586</v>
      </c>
      <c r="D38" s="70">
        <v>1.5907345638161832E-2</v>
      </c>
      <c r="E38" s="71">
        <v>0.75600000000000001</v>
      </c>
      <c r="F38" s="72">
        <v>315166.14999999997</v>
      </c>
      <c r="G38" s="92">
        <v>0</v>
      </c>
      <c r="H38" s="108">
        <v>315166</v>
      </c>
      <c r="I38" s="74"/>
      <c r="J38" s="74"/>
      <c r="K38" s="74"/>
    </row>
    <row r="39" spans="1:11" ht="15">
      <c r="A39" s="107" t="s">
        <v>46</v>
      </c>
      <c r="B39" s="107" t="s">
        <v>509</v>
      </c>
      <c r="C39" s="70">
        <v>0.67920804521996292</v>
      </c>
      <c r="D39" s="70">
        <v>1.4513890901885818E-2</v>
      </c>
      <c r="E39" s="71">
        <v>0.69399999999999995</v>
      </c>
      <c r="F39" s="72">
        <v>0</v>
      </c>
      <c r="G39" s="92">
        <v>0</v>
      </c>
      <c r="H39" s="108">
        <v>0</v>
      </c>
      <c r="I39" s="74"/>
      <c r="J39" s="74"/>
      <c r="K39" s="74"/>
    </row>
    <row r="40" spans="1:11" ht="15">
      <c r="A40" s="107" t="s">
        <v>47</v>
      </c>
      <c r="B40" s="107" t="s">
        <v>511</v>
      </c>
      <c r="C40" s="70">
        <v>0.75899758792364524</v>
      </c>
      <c r="D40" s="70">
        <v>2.330674815211262E-2</v>
      </c>
      <c r="E40" s="71">
        <v>0.75900000000000001</v>
      </c>
      <c r="F40" s="72">
        <v>157886.94999999998</v>
      </c>
      <c r="G40" s="92">
        <v>0</v>
      </c>
      <c r="H40" s="108">
        <v>157887</v>
      </c>
      <c r="I40" s="74"/>
      <c r="J40" s="74"/>
      <c r="K40" s="74"/>
    </row>
    <row r="41" spans="1:11" ht="15">
      <c r="A41" s="107" t="s">
        <v>48</v>
      </c>
      <c r="B41" s="107" t="s">
        <v>513</v>
      </c>
      <c r="C41" s="70">
        <v>0.67734672845214228</v>
      </c>
      <c r="D41" s="70">
        <v>1.5676412841662136E-2</v>
      </c>
      <c r="E41" s="71">
        <v>0.67700000000000005</v>
      </c>
      <c r="F41" s="72">
        <v>116073.75</v>
      </c>
      <c r="G41" s="92">
        <v>0</v>
      </c>
      <c r="H41" s="108">
        <v>116074</v>
      </c>
      <c r="I41" s="74"/>
      <c r="J41" s="74"/>
      <c r="K41" s="74"/>
    </row>
    <row r="42" spans="1:11" ht="15">
      <c r="A42" s="107" t="s">
        <v>51</v>
      </c>
      <c r="B42" s="107" t="s">
        <v>519</v>
      </c>
      <c r="C42" s="70">
        <v>0.63360867193739789</v>
      </c>
      <c r="D42" s="70">
        <v>1.188808965206126E-2</v>
      </c>
      <c r="E42" s="71">
        <v>0.63400000000000001</v>
      </c>
      <c r="F42" s="72">
        <v>120728.075</v>
      </c>
      <c r="G42" s="92">
        <v>0</v>
      </c>
      <c r="H42" s="108">
        <v>120728</v>
      </c>
      <c r="I42" s="74"/>
      <c r="J42" s="74"/>
      <c r="K42" s="74"/>
    </row>
    <row r="43" spans="1:11" ht="15">
      <c r="A43" s="107" t="s">
        <v>52</v>
      </c>
      <c r="B43" s="107" t="s">
        <v>1133</v>
      </c>
      <c r="C43" s="70">
        <v>0.67419998640985646</v>
      </c>
      <c r="D43" s="70">
        <v>1.3971094912381141E-2</v>
      </c>
      <c r="E43" s="71">
        <v>0.67400000000000004</v>
      </c>
      <c r="F43" s="72">
        <v>294743.90399999998</v>
      </c>
      <c r="G43" s="92">
        <v>0</v>
      </c>
      <c r="H43" s="108">
        <v>294744</v>
      </c>
      <c r="I43" s="74"/>
      <c r="J43" s="74"/>
      <c r="K43" s="74"/>
    </row>
    <row r="44" spans="1:11" ht="15">
      <c r="A44" s="107" t="s">
        <v>53</v>
      </c>
      <c r="B44" s="107" t="s">
        <v>522</v>
      </c>
      <c r="C44" s="70">
        <v>0.65165386229542777</v>
      </c>
      <c r="D44" s="70">
        <v>1.1579893133245769E-2</v>
      </c>
      <c r="E44" s="71">
        <v>0.65200000000000002</v>
      </c>
      <c r="F44" s="72">
        <v>307372</v>
      </c>
      <c r="G44" s="92">
        <v>0</v>
      </c>
      <c r="H44" s="108">
        <v>307372</v>
      </c>
      <c r="I44" s="74"/>
      <c r="J44" s="74"/>
      <c r="K44" s="74"/>
    </row>
    <row r="45" spans="1:11" ht="15">
      <c r="A45" s="107" t="s">
        <v>54</v>
      </c>
      <c r="B45" s="107" t="s">
        <v>524</v>
      </c>
      <c r="C45" s="70">
        <v>0.73844182545682047</v>
      </c>
      <c r="D45" s="70">
        <v>3.911301253812266E-2</v>
      </c>
      <c r="E45" s="71">
        <v>0.73799999999999999</v>
      </c>
      <c r="F45" s="72">
        <v>322190.7</v>
      </c>
      <c r="G45" s="92">
        <v>0</v>
      </c>
      <c r="H45" s="108">
        <v>322191</v>
      </c>
      <c r="I45" s="74"/>
      <c r="J45" s="74"/>
      <c r="K45" s="74"/>
    </row>
    <row r="46" spans="1:11" ht="15">
      <c r="A46" s="107" t="s">
        <v>57</v>
      </c>
      <c r="B46" s="107" t="s">
        <v>532</v>
      </c>
      <c r="C46" s="70">
        <v>0.72624078476850662</v>
      </c>
      <c r="D46" s="70">
        <v>3.970749263985112E-2</v>
      </c>
      <c r="E46" s="71">
        <v>0.72599999999999998</v>
      </c>
      <c r="F46" s="72">
        <v>1229200.05</v>
      </c>
      <c r="G46" s="92">
        <v>0</v>
      </c>
      <c r="H46" s="108">
        <v>1229200</v>
      </c>
      <c r="I46" s="74"/>
      <c r="J46" s="74"/>
      <c r="K46" s="74"/>
    </row>
    <row r="47" spans="1:11" ht="15">
      <c r="A47" s="107" t="s">
        <v>58</v>
      </c>
      <c r="B47" s="107" t="s">
        <v>534</v>
      </c>
      <c r="C47" s="70">
        <v>0.69118221884682041</v>
      </c>
      <c r="D47" s="70">
        <v>1.4967796787410689E-2</v>
      </c>
      <c r="E47" s="71">
        <v>0.69099999999999995</v>
      </c>
      <c r="F47" s="72">
        <v>171570.1</v>
      </c>
      <c r="G47" s="92">
        <v>0</v>
      </c>
      <c r="H47" s="108">
        <v>171570</v>
      </c>
      <c r="I47" s="74"/>
      <c r="J47" s="74"/>
      <c r="K47" s="74"/>
    </row>
    <row r="48" spans="1:11" ht="15">
      <c r="A48" s="107" t="s">
        <v>59</v>
      </c>
      <c r="B48" s="107" t="s">
        <v>536</v>
      </c>
      <c r="C48" s="70">
        <v>0.68373691982072959</v>
      </c>
      <c r="D48" s="70">
        <v>1.6134452031208397E-2</v>
      </c>
      <c r="E48" s="71">
        <v>0.68400000000000005</v>
      </c>
      <c r="F48" s="72">
        <v>255862.09999999998</v>
      </c>
      <c r="G48" s="92">
        <v>0</v>
      </c>
      <c r="H48" s="108">
        <v>255862</v>
      </c>
      <c r="I48" s="74"/>
      <c r="J48" s="74"/>
      <c r="K48" s="74"/>
    </row>
    <row r="49" spans="1:11" ht="15">
      <c r="A49" s="107" t="s">
        <v>60</v>
      </c>
      <c r="B49" s="107" t="s">
        <v>537</v>
      </c>
      <c r="C49" s="70">
        <v>0.66921892527133431</v>
      </c>
      <c r="D49" s="70">
        <v>1.7659037725257804E-2</v>
      </c>
      <c r="E49" s="71">
        <v>0.66900000000000004</v>
      </c>
      <c r="F49" s="72">
        <v>211489.19999999998</v>
      </c>
      <c r="G49" s="92">
        <v>4910.75</v>
      </c>
      <c r="H49" s="108">
        <v>211489</v>
      </c>
      <c r="I49" s="74"/>
      <c r="J49" s="74"/>
      <c r="K49" s="74"/>
    </row>
    <row r="50" spans="1:11" ht="15">
      <c r="A50" s="107" t="s">
        <v>61</v>
      </c>
      <c r="B50" s="107" t="s">
        <v>539</v>
      </c>
      <c r="C50" s="70">
        <v>0.69817714558871169</v>
      </c>
      <c r="D50" s="70">
        <v>1.1945000763813782E-2</v>
      </c>
      <c r="E50" s="71">
        <v>0.69799999999999995</v>
      </c>
      <c r="F50" s="72">
        <v>83908.5</v>
      </c>
      <c r="G50" s="92">
        <v>0</v>
      </c>
      <c r="H50" s="108">
        <v>83909</v>
      </c>
      <c r="I50" s="74"/>
      <c r="J50" s="74"/>
      <c r="K50" s="74"/>
    </row>
    <row r="51" spans="1:11" ht="15">
      <c r="A51" s="107" t="s">
        <v>62</v>
      </c>
      <c r="B51" s="107" t="s">
        <v>1182</v>
      </c>
      <c r="C51" s="70">
        <v>0.70557266900797766</v>
      </c>
      <c r="D51" s="70">
        <v>1.7589012182252877E-2</v>
      </c>
      <c r="E51" s="71">
        <v>0.70599999999999996</v>
      </c>
      <c r="F51" s="72">
        <v>391777.39899999998</v>
      </c>
      <c r="G51" s="92">
        <v>5350.7479999999996</v>
      </c>
      <c r="H51" s="108">
        <v>391777</v>
      </c>
      <c r="I51" s="74"/>
      <c r="J51" s="74"/>
      <c r="K51" s="74"/>
    </row>
    <row r="52" spans="1:11" ht="15">
      <c r="A52" s="107" t="s">
        <v>63</v>
      </c>
      <c r="B52" s="107" t="s">
        <v>543</v>
      </c>
      <c r="C52" s="70">
        <v>0.70301039453413228</v>
      </c>
      <c r="D52" s="70">
        <v>1.7043361141666276E-2</v>
      </c>
      <c r="E52" s="71">
        <v>0.70299999999999996</v>
      </c>
      <c r="F52" s="72">
        <v>261890.84999999998</v>
      </c>
      <c r="G52" s="92">
        <v>0</v>
      </c>
      <c r="H52" s="108">
        <v>261891</v>
      </c>
      <c r="I52" s="74"/>
      <c r="J52" s="74"/>
      <c r="K52" s="74"/>
    </row>
    <row r="53" spans="1:11" ht="15">
      <c r="A53" s="107" t="s">
        <v>64</v>
      </c>
      <c r="B53" s="107" t="s">
        <v>545</v>
      </c>
      <c r="C53" s="70">
        <v>0.71254291814090343</v>
      </c>
      <c r="D53" s="70">
        <v>2.3187474183408031E-2</v>
      </c>
      <c r="E53" s="71">
        <v>0.71299999999999997</v>
      </c>
      <c r="F53" s="72">
        <v>314763.14999999997</v>
      </c>
      <c r="G53" s="92">
        <v>0</v>
      </c>
      <c r="H53" s="108">
        <v>314763</v>
      </c>
      <c r="I53" s="74"/>
      <c r="J53" s="74"/>
      <c r="K53" s="74"/>
    </row>
    <row r="54" spans="1:11" ht="15">
      <c r="A54" s="107" t="s">
        <v>65</v>
      </c>
      <c r="B54" s="107" t="s">
        <v>547</v>
      </c>
      <c r="C54" s="70">
        <v>0.6863869154411909</v>
      </c>
      <c r="D54" s="70">
        <v>2.1045387114842027E-2</v>
      </c>
      <c r="E54" s="71">
        <v>0.68600000000000005</v>
      </c>
      <c r="F54" s="72">
        <v>234443.3</v>
      </c>
      <c r="G54" s="92">
        <v>0</v>
      </c>
      <c r="H54" s="108">
        <v>234443</v>
      </c>
      <c r="I54" s="74"/>
      <c r="J54" s="74"/>
      <c r="K54" s="74"/>
    </row>
    <row r="55" spans="1:11" ht="15">
      <c r="A55" s="107" t="s">
        <v>66</v>
      </c>
      <c r="B55" s="107" t="s">
        <v>549</v>
      </c>
      <c r="C55" s="70">
        <v>0.72152998048455286</v>
      </c>
      <c r="D55" s="70">
        <v>2.6437373070975989E-2</v>
      </c>
      <c r="E55" s="71">
        <v>0.72199999999999998</v>
      </c>
      <c r="F55" s="72">
        <v>339444.3</v>
      </c>
      <c r="G55" s="92">
        <v>0</v>
      </c>
      <c r="H55" s="108">
        <v>339444</v>
      </c>
      <c r="I55" s="74"/>
      <c r="J55" s="74"/>
      <c r="K55" s="74"/>
    </row>
    <row r="56" spans="1:11" ht="15">
      <c r="A56" s="107" t="s">
        <v>67</v>
      </c>
      <c r="B56" s="107" t="s">
        <v>1183</v>
      </c>
      <c r="C56" s="70">
        <v>0.67813366943718867</v>
      </c>
      <c r="D56" s="70">
        <v>1.7906179679143507E-2</v>
      </c>
      <c r="E56" s="71">
        <v>0.67800000000000005</v>
      </c>
      <c r="F56" s="72">
        <v>707348.85</v>
      </c>
      <c r="G56" s="92">
        <v>2301</v>
      </c>
      <c r="H56" s="108">
        <v>707349</v>
      </c>
      <c r="I56" s="74"/>
      <c r="J56" s="74"/>
      <c r="K56" s="74"/>
    </row>
    <row r="57" spans="1:11" ht="15">
      <c r="A57" s="107" t="s">
        <v>69</v>
      </c>
      <c r="B57" s="107" t="s">
        <v>1184</v>
      </c>
      <c r="C57" s="70">
        <v>0.68790072389145218</v>
      </c>
      <c r="D57" s="70">
        <v>1.9548784529446937E-2</v>
      </c>
      <c r="E57" s="71">
        <v>0.68799999999999994</v>
      </c>
      <c r="F57" s="72">
        <v>561411.5</v>
      </c>
      <c r="G57" s="92">
        <v>650</v>
      </c>
      <c r="H57" s="108">
        <v>561412</v>
      </c>
      <c r="I57" s="74"/>
      <c r="J57" s="74"/>
      <c r="K57" s="74"/>
    </row>
    <row r="58" spans="1:11" ht="15">
      <c r="A58" s="107" t="s">
        <v>70</v>
      </c>
      <c r="B58" s="107" t="s">
        <v>557</v>
      </c>
      <c r="C58" s="70">
        <v>0.68040897772834419</v>
      </c>
      <c r="D58" s="70">
        <v>1.7261253150153137E-2</v>
      </c>
      <c r="E58" s="71">
        <v>0.68</v>
      </c>
      <c r="F58" s="72">
        <v>222849.25</v>
      </c>
      <c r="G58" s="92">
        <v>0</v>
      </c>
      <c r="H58" s="108">
        <v>222849</v>
      </c>
      <c r="I58" s="74"/>
      <c r="J58" s="74"/>
      <c r="K58" s="74"/>
    </row>
    <row r="59" spans="1:11" ht="15">
      <c r="A59" s="107" t="s">
        <v>71</v>
      </c>
      <c r="B59" s="107" t="s">
        <v>559</v>
      </c>
      <c r="C59" s="70">
        <v>0.68576670277659357</v>
      </c>
      <c r="D59" s="70">
        <v>1.6765099640270183E-2</v>
      </c>
      <c r="E59" s="71">
        <v>0.68600000000000005</v>
      </c>
      <c r="F59" s="72">
        <v>254813.663</v>
      </c>
      <c r="G59" s="92">
        <v>0</v>
      </c>
      <c r="H59" s="108">
        <v>254814</v>
      </c>
      <c r="I59" s="74"/>
      <c r="J59" s="74"/>
      <c r="K59" s="74"/>
    </row>
    <row r="60" spans="1:11" ht="15">
      <c r="A60" s="107" t="s">
        <v>1185</v>
      </c>
      <c r="B60" s="107" t="s">
        <v>1186</v>
      </c>
      <c r="C60" s="70">
        <v>0.71785333296719156</v>
      </c>
      <c r="D60" s="70">
        <v>2.0555152424901531E-2</v>
      </c>
      <c r="E60" s="71">
        <v>0.71799999999999997</v>
      </c>
      <c r="F60" s="72">
        <v>182160.55</v>
      </c>
      <c r="G60" s="92">
        <v>0</v>
      </c>
      <c r="H60" s="108">
        <v>182161</v>
      </c>
      <c r="I60" s="74"/>
      <c r="J60" s="74"/>
      <c r="K60" s="74"/>
    </row>
    <row r="61" spans="1:11" ht="15">
      <c r="A61" s="107" t="s">
        <v>72</v>
      </c>
      <c r="B61" s="107" t="s">
        <v>561</v>
      </c>
      <c r="C61" s="70">
        <v>0.65110951753069857</v>
      </c>
      <c r="D61" s="70">
        <v>1.4590460591959481E-2</v>
      </c>
      <c r="E61" s="71">
        <v>0.65100000000000002</v>
      </c>
      <c r="F61" s="72">
        <v>138578.04999999999</v>
      </c>
      <c r="G61" s="92">
        <v>0</v>
      </c>
      <c r="H61" s="108">
        <v>138578</v>
      </c>
      <c r="I61" s="74"/>
      <c r="J61" s="74"/>
      <c r="K61" s="74"/>
    </row>
    <row r="62" spans="1:11" ht="15">
      <c r="A62" s="107" t="s">
        <v>1187</v>
      </c>
      <c r="B62" s="107" t="s">
        <v>1188</v>
      </c>
      <c r="C62" s="70">
        <v>0.70510688579715441</v>
      </c>
      <c r="D62" s="70">
        <v>1.5872666595553388E-2</v>
      </c>
      <c r="E62" s="71">
        <v>0.70499999999999996</v>
      </c>
      <c r="F62" s="72">
        <v>93109.9</v>
      </c>
      <c r="G62" s="92">
        <v>0</v>
      </c>
      <c r="H62" s="108">
        <v>93110</v>
      </c>
      <c r="I62" s="74"/>
      <c r="J62" s="74"/>
      <c r="K62" s="74"/>
    </row>
    <row r="63" spans="1:11" ht="15">
      <c r="A63" s="107" t="s">
        <v>73</v>
      </c>
      <c r="B63" s="107" t="s">
        <v>563</v>
      </c>
      <c r="C63" s="70">
        <v>0.68942111301305953</v>
      </c>
      <c r="D63" s="70">
        <v>1.9215285470205519E-2</v>
      </c>
      <c r="E63" s="71">
        <v>0.68899999999999995</v>
      </c>
      <c r="F63" s="72">
        <v>829203.04999999993</v>
      </c>
      <c r="G63" s="92">
        <v>0</v>
      </c>
      <c r="H63" s="108">
        <v>829203</v>
      </c>
      <c r="I63" s="74"/>
      <c r="J63" s="74"/>
      <c r="K63" s="74"/>
    </row>
    <row r="64" spans="1:11" ht="15">
      <c r="A64" s="107" t="s">
        <v>75</v>
      </c>
      <c r="B64" s="107" t="s">
        <v>567</v>
      </c>
      <c r="C64" s="70">
        <v>0.70767986651169468</v>
      </c>
      <c r="D64" s="70">
        <v>2.0049963420331569E-2</v>
      </c>
      <c r="E64" s="71">
        <v>0.70799999999999996</v>
      </c>
      <c r="F64" s="72">
        <v>316117.09999999998</v>
      </c>
      <c r="G64" s="92">
        <v>0</v>
      </c>
      <c r="H64" s="108">
        <v>316117</v>
      </c>
      <c r="I64" s="74"/>
      <c r="J64" s="74"/>
      <c r="K64" s="74"/>
    </row>
    <row r="65" spans="1:11" ht="15">
      <c r="A65" s="107" t="s">
        <v>76</v>
      </c>
      <c r="B65" s="107" t="s">
        <v>568</v>
      </c>
      <c r="C65" s="70">
        <v>0.64611369219307868</v>
      </c>
      <c r="D65" s="70">
        <v>1.3323620566535683E-2</v>
      </c>
      <c r="E65" s="71">
        <v>0.64600000000000002</v>
      </c>
      <c r="F65" s="72">
        <v>89875.5</v>
      </c>
      <c r="G65" s="92">
        <v>0</v>
      </c>
      <c r="H65" s="108">
        <v>89876</v>
      </c>
      <c r="I65" s="74"/>
      <c r="J65" s="74"/>
      <c r="K65" s="74"/>
    </row>
    <row r="66" spans="1:11" ht="15">
      <c r="A66" s="107" t="s">
        <v>1189</v>
      </c>
      <c r="B66" s="107" t="s">
        <v>1190</v>
      </c>
      <c r="C66" s="70">
        <v>0.67074528021864577</v>
      </c>
      <c r="D66" s="70">
        <v>2.3131575241237195E-2</v>
      </c>
      <c r="E66" s="71">
        <v>0.69399999999999995</v>
      </c>
      <c r="F66" s="72">
        <v>0</v>
      </c>
      <c r="G66" s="92">
        <v>0</v>
      </c>
      <c r="H66" s="108">
        <v>0</v>
      </c>
      <c r="I66" s="74"/>
      <c r="J66" s="74"/>
      <c r="K66" s="74"/>
    </row>
    <row r="67" spans="1:11" ht="15">
      <c r="A67" s="107" t="s">
        <v>77</v>
      </c>
      <c r="B67" s="107" t="s">
        <v>1191</v>
      </c>
      <c r="C67" s="70">
        <v>0.64250380547645813</v>
      </c>
      <c r="D67" s="70">
        <v>1.1098168084623753E-2</v>
      </c>
      <c r="E67" s="71">
        <v>0.64300000000000002</v>
      </c>
      <c r="F67" s="72">
        <v>1087609.77</v>
      </c>
      <c r="G67" s="92">
        <v>4485</v>
      </c>
      <c r="H67" s="108">
        <v>1087610</v>
      </c>
      <c r="I67" s="74"/>
      <c r="J67" s="74"/>
      <c r="K67" s="74"/>
    </row>
    <row r="68" spans="1:11" ht="15">
      <c r="A68" s="107" t="s">
        <v>78</v>
      </c>
      <c r="B68" s="107" t="s">
        <v>572</v>
      </c>
      <c r="C68" s="70">
        <v>0.68645183561731804</v>
      </c>
      <c r="D68" s="70">
        <v>1.6178286225915176E-2</v>
      </c>
      <c r="E68" s="71">
        <v>0.68600000000000005</v>
      </c>
      <c r="F68" s="72">
        <v>229193.25</v>
      </c>
      <c r="G68" s="92">
        <v>0</v>
      </c>
      <c r="H68" s="108">
        <v>229193</v>
      </c>
      <c r="I68" s="74"/>
      <c r="J68" s="74"/>
      <c r="K68" s="74"/>
    </row>
    <row r="69" spans="1:11" ht="15">
      <c r="A69" s="107" t="s">
        <v>79</v>
      </c>
      <c r="B69" s="107" t="s">
        <v>574</v>
      </c>
      <c r="C69" s="70">
        <v>0.68037855985791473</v>
      </c>
      <c r="D69" s="70">
        <v>1.8165193173554684E-2</v>
      </c>
      <c r="E69" s="71">
        <v>0.68</v>
      </c>
      <c r="F69" s="72">
        <v>429014.94999999995</v>
      </c>
      <c r="G69" s="92">
        <v>0</v>
      </c>
      <c r="H69" s="108">
        <v>429015</v>
      </c>
      <c r="I69" s="74"/>
      <c r="J69" s="74"/>
      <c r="K69" s="74"/>
    </row>
    <row r="70" spans="1:11" ht="15">
      <c r="A70" s="107" t="s">
        <v>80</v>
      </c>
      <c r="B70" s="107" t="s">
        <v>575</v>
      </c>
      <c r="C70" s="70">
        <v>0.6456139497087956</v>
      </c>
      <c r="D70" s="70">
        <v>1.4187090388043043E-2</v>
      </c>
      <c r="E70" s="71">
        <v>0.64600000000000002</v>
      </c>
      <c r="F70" s="72">
        <v>141403.34</v>
      </c>
      <c r="G70" s="92">
        <v>0</v>
      </c>
      <c r="H70" s="108">
        <v>141403</v>
      </c>
      <c r="I70" s="74"/>
      <c r="J70" s="74"/>
      <c r="K70" s="74"/>
    </row>
    <row r="71" spans="1:11" ht="15">
      <c r="A71" s="107" t="s">
        <v>81</v>
      </c>
      <c r="B71" s="107" t="s">
        <v>577</v>
      </c>
      <c r="C71" s="70">
        <v>0.75292210174886631</v>
      </c>
      <c r="D71" s="70">
        <v>3.3159852837084794E-2</v>
      </c>
      <c r="E71" s="71">
        <v>0.753</v>
      </c>
      <c r="F71" s="72">
        <v>225921.59199999998</v>
      </c>
      <c r="G71" s="92">
        <v>0</v>
      </c>
      <c r="H71" s="108">
        <v>225922</v>
      </c>
      <c r="I71" s="74"/>
      <c r="J71" s="74"/>
      <c r="K71" s="74"/>
    </row>
    <row r="72" spans="1:11" ht="15">
      <c r="A72" s="107" t="s">
        <v>82</v>
      </c>
      <c r="B72" s="107" t="s">
        <v>579</v>
      </c>
      <c r="C72" s="70">
        <v>0.74711228560939613</v>
      </c>
      <c r="D72" s="70">
        <v>1.2905953274361823E-2</v>
      </c>
      <c r="E72" s="71">
        <v>0.747</v>
      </c>
      <c r="F72" s="72">
        <v>302598.39999999997</v>
      </c>
      <c r="G72" s="92">
        <v>33309.25</v>
      </c>
      <c r="H72" s="108">
        <v>302598</v>
      </c>
      <c r="I72" s="74"/>
      <c r="J72" s="74"/>
      <c r="K72" s="74"/>
    </row>
    <row r="73" spans="1:11" ht="15">
      <c r="A73" s="107" t="s">
        <v>83</v>
      </c>
      <c r="B73" s="107" t="s">
        <v>582</v>
      </c>
      <c r="C73" s="70">
        <v>0.71666529303963422</v>
      </c>
      <c r="D73" s="70">
        <v>2.7489366158135683E-2</v>
      </c>
      <c r="E73" s="71">
        <v>0.71699999999999997</v>
      </c>
      <c r="F73" s="72">
        <v>297607.05</v>
      </c>
      <c r="G73" s="92">
        <v>0</v>
      </c>
      <c r="H73" s="108">
        <v>297607</v>
      </c>
      <c r="I73" s="74"/>
      <c r="J73" s="74"/>
      <c r="K73" s="74"/>
    </row>
    <row r="74" spans="1:11" ht="15">
      <c r="A74" s="107" t="s">
        <v>84</v>
      </c>
      <c r="B74" s="107" t="s">
        <v>1192</v>
      </c>
      <c r="C74" s="70">
        <v>0.66837844948749325</v>
      </c>
      <c r="D74" s="70">
        <v>1.4039169661536335E-2</v>
      </c>
      <c r="E74" s="71">
        <v>0.66800000000000004</v>
      </c>
      <c r="F74" s="72">
        <v>136682</v>
      </c>
      <c r="G74" s="92">
        <v>325</v>
      </c>
      <c r="H74" s="108">
        <v>136682</v>
      </c>
      <c r="I74" s="74"/>
      <c r="J74" s="74"/>
      <c r="K74" s="74"/>
    </row>
    <row r="75" spans="1:11" ht="15">
      <c r="A75" s="107" t="s">
        <v>85</v>
      </c>
      <c r="B75" s="107" t="s">
        <v>586</v>
      </c>
      <c r="C75" s="70">
        <v>0.69351157823723175</v>
      </c>
      <c r="D75" s="70">
        <v>2.2707604790469463E-2</v>
      </c>
      <c r="E75" s="71">
        <v>0.69399999999999995</v>
      </c>
      <c r="F75" s="72">
        <v>176234.5</v>
      </c>
      <c r="G75" s="92">
        <v>0</v>
      </c>
      <c r="H75" s="108">
        <v>176235</v>
      </c>
      <c r="I75" s="74"/>
      <c r="J75" s="74"/>
      <c r="K75" s="74"/>
    </row>
    <row r="76" spans="1:11" ht="15">
      <c r="A76" s="107" t="s">
        <v>1193</v>
      </c>
      <c r="B76" s="107" t="s">
        <v>1194</v>
      </c>
      <c r="C76" s="70">
        <v>0.67940155054422269</v>
      </c>
      <c r="D76" s="70">
        <v>1.7400014249677746E-2</v>
      </c>
      <c r="E76" s="71">
        <v>0.67900000000000005</v>
      </c>
      <c r="F76" s="72">
        <v>141775.07499999998</v>
      </c>
      <c r="G76" s="92">
        <v>0</v>
      </c>
      <c r="H76" s="108">
        <v>141775</v>
      </c>
      <c r="I76" s="74"/>
      <c r="J76" s="74"/>
      <c r="K76" s="74"/>
    </row>
    <row r="77" spans="1:11" ht="15">
      <c r="A77" s="107" t="s">
        <v>86</v>
      </c>
      <c r="B77" s="107" t="s">
        <v>1195</v>
      </c>
      <c r="C77" s="70">
        <v>0.68606976579561418</v>
      </c>
      <c r="D77" s="70">
        <v>2.0511654911922611E-2</v>
      </c>
      <c r="E77" s="71">
        <v>0.68600000000000005</v>
      </c>
      <c r="F77" s="72">
        <v>424765.25</v>
      </c>
      <c r="G77" s="92">
        <v>273</v>
      </c>
      <c r="H77" s="108">
        <v>424765</v>
      </c>
      <c r="I77" s="74"/>
      <c r="J77" s="74"/>
      <c r="K77" s="74"/>
    </row>
    <row r="78" spans="1:11" ht="15">
      <c r="A78" s="107" t="s">
        <v>88</v>
      </c>
      <c r="B78" s="107" t="s">
        <v>592</v>
      </c>
      <c r="C78" s="70">
        <v>0.66340991642060776</v>
      </c>
      <c r="D78" s="70">
        <v>1.1069182986957868E-2</v>
      </c>
      <c r="E78" s="71">
        <v>0.66300000000000003</v>
      </c>
      <c r="F78" s="72">
        <v>146302</v>
      </c>
      <c r="G78" s="92">
        <v>0</v>
      </c>
      <c r="H78" s="108">
        <v>146302</v>
      </c>
      <c r="I78" s="74"/>
      <c r="J78" s="74"/>
      <c r="K78" s="74"/>
    </row>
    <row r="79" spans="1:11" ht="15">
      <c r="A79" s="107" t="s">
        <v>92</v>
      </c>
      <c r="B79" s="107" t="s">
        <v>600</v>
      </c>
      <c r="C79" s="70">
        <v>0.65807018720694677</v>
      </c>
      <c r="D79" s="70">
        <v>1.4716204723971681E-2</v>
      </c>
      <c r="E79" s="71">
        <v>0.65800000000000003</v>
      </c>
      <c r="F79" s="72">
        <v>396069.05</v>
      </c>
      <c r="G79" s="92">
        <v>0</v>
      </c>
      <c r="H79" s="108">
        <v>396069</v>
      </c>
      <c r="I79" s="74"/>
      <c r="J79" s="74"/>
      <c r="K79" s="74"/>
    </row>
    <row r="80" spans="1:11" ht="15">
      <c r="A80" s="107" t="s">
        <v>95</v>
      </c>
      <c r="B80" s="107" t="s">
        <v>606</v>
      </c>
      <c r="C80" s="70">
        <v>0.6557554521020138</v>
      </c>
      <c r="D80" s="70">
        <v>1.2705363459461385E-2</v>
      </c>
      <c r="E80" s="71">
        <v>0.65600000000000003</v>
      </c>
      <c r="F80" s="72">
        <v>151138.65</v>
      </c>
      <c r="G80" s="92">
        <v>643.5</v>
      </c>
      <c r="H80" s="108">
        <v>151139</v>
      </c>
      <c r="I80" s="74"/>
      <c r="J80" s="74"/>
      <c r="K80" s="74"/>
    </row>
    <row r="81" spans="1:11" ht="15">
      <c r="A81" s="107" t="s">
        <v>96</v>
      </c>
      <c r="B81" s="107" t="s">
        <v>608</v>
      </c>
      <c r="C81" s="70">
        <v>0.66250257487651221</v>
      </c>
      <c r="D81" s="70">
        <v>1.5625411643395013E-2</v>
      </c>
      <c r="E81" s="71">
        <v>0.66300000000000003</v>
      </c>
      <c r="F81" s="72">
        <v>447955.625</v>
      </c>
      <c r="G81" s="92">
        <v>685.75</v>
      </c>
      <c r="H81" s="108">
        <v>447956</v>
      </c>
      <c r="I81" s="74"/>
      <c r="J81" s="74"/>
      <c r="K81" s="74"/>
    </row>
    <row r="82" spans="1:11" ht="15">
      <c r="A82" s="107" t="s">
        <v>97</v>
      </c>
      <c r="B82" s="107" t="s">
        <v>1196</v>
      </c>
      <c r="C82" s="70">
        <v>0.64903280724404833</v>
      </c>
      <c r="D82" s="70">
        <v>1.4426474701597585E-2</v>
      </c>
      <c r="E82" s="71">
        <v>0.64900000000000002</v>
      </c>
      <c r="F82" s="72">
        <v>595872.54999999993</v>
      </c>
      <c r="G82" s="92">
        <v>4501.25</v>
      </c>
      <c r="H82" s="108">
        <v>595873</v>
      </c>
      <c r="I82" s="74"/>
      <c r="J82" s="74"/>
      <c r="K82" s="74"/>
    </row>
    <row r="83" spans="1:11" ht="15">
      <c r="A83" s="107" t="s">
        <v>99</v>
      </c>
      <c r="B83" s="107" t="s">
        <v>614</v>
      </c>
      <c r="C83" s="70">
        <v>0.76231673507463504</v>
      </c>
      <c r="D83" s="70">
        <v>2.0589479451650156E-2</v>
      </c>
      <c r="E83" s="71">
        <v>0.76200000000000001</v>
      </c>
      <c r="F83" s="72">
        <v>424326.5</v>
      </c>
      <c r="G83" s="92">
        <v>0</v>
      </c>
      <c r="H83" s="108">
        <v>424327</v>
      </c>
      <c r="I83" s="74"/>
      <c r="J83" s="74"/>
      <c r="K83" s="74"/>
    </row>
    <row r="84" spans="1:11" ht="15">
      <c r="A84" s="107" t="s">
        <v>100</v>
      </c>
      <c r="B84" s="107" t="s">
        <v>616</v>
      </c>
      <c r="C84" s="70">
        <v>0.7015800947338886</v>
      </c>
      <c r="D84" s="70">
        <v>2.1734905777735656E-2</v>
      </c>
      <c r="E84" s="71">
        <v>0.70199999999999996</v>
      </c>
      <c r="F84" s="72">
        <v>153300.54999999999</v>
      </c>
      <c r="G84" s="92">
        <v>0</v>
      </c>
      <c r="H84" s="108">
        <v>153301</v>
      </c>
      <c r="I84" s="74"/>
      <c r="J84" s="74"/>
      <c r="K84" s="74"/>
    </row>
    <row r="85" spans="1:11" ht="15">
      <c r="A85" s="107" t="s">
        <v>101</v>
      </c>
      <c r="B85" s="107" t="s">
        <v>618</v>
      </c>
      <c r="C85" s="70">
        <v>0.66558340250857873</v>
      </c>
      <c r="D85" s="70">
        <v>1.130232149375628E-2</v>
      </c>
      <c r="E85" s="71">
        <v>0.66600000000000004</v>
      </c>
      <c r="F85" s="72">
        <v>228392.125</v>
      </c>
      <c r="G85" s="92">
        <v>2011.75</v>
      </c>
      <c r="H85" s="108">
        <v>228392</v>
      </c>
      <c r="I85" s="74"/>
      <c r="J85" s="74"/>
      <c r="K85" s="74"/>
    </row>
    <row r="86" spans="1:11" ht="15">
      <c r="A86" s="107" t="s">
        <v>1197</v>
      </c>
      <c r="B86" s="107" t="s">
        <v>1198</v>
      </c>
      <c r="C86" s="70">
        <v>0.71206241185763575</v>
      </c>
      <c r="D86" s="70">
        <v>1.6241833610177794E-2</v>
      </c>
      <c r="E86" s="71">
        <v>0.71199999999999997</v>
      </c>
      <c r="F86" s="72">
        <v>158525.25</v>
      </c>
      <c r="G86" s="92">
        <v>0</v>
      </c>
      <c r="H86" s="108">
        <v>158525</v>
      </c>
      <c r="I86" s="74"/>
      <c r="J86" s="74"/>
      <c r="K86" s="74"/>
    </row>
    <row r="87" spans="1:11" ht="15">
      <c r="A87" s="107" t="s">
        <v>102</v>
      </c>
      <c r="B87" s="107" t="s">
        <v>620</v>
      </c>
      <c r="C87" s="70">
        <v>0.70712854086861165</v>
      </c>
      <c r="D87" s="70">
        <v>2.0863574120111458E-2</v>
      </c>
      <c r="E87" s="71">
        <v>0.70699999999999996</v>
      </c>
      <c r="F87" s="72">
        <v>254852.75399999999</v>
      </c>
      <c r="G87" s="92">
        <v>0</v>
      </c>
      <c r="H87" s="108">
        <v>254853</v>
      </c>
      <c r="I87" s="74"/>
      <c r="J87" s="74"/>
      <c r="K87" s="74"/>
    </row>
    <row r="88" spans="1:11" ht="15">
      <c r="A88" s="107" t="s">
        <v>103</v>
      </c>
      <c r="B88" s="107" t="s">
        <v>622</v>
      </c>
      <c r="C88" s="70">
        <v>0.7134048954664034</v>
      </c>
      <c r="D88" s="70">
        <v>2.1533101176876238E-2</v>
      </c>
      <c r="E88" s="71">
        <v>0.71299999999999997</v>
      </c>
      <c r="F88" s="72">
        <v>305887.07500000001</v>
      </c>
      <c r="G88" s="92">
        <v>0</v>
      </c>
      <c r="H88" s="108">
        <v>305887</v>
      </c>
      <c r="I88" s="74"/>
      <c r="J88" s="74"/>
      <c r="K88" s="74"/>
    </row>
    <row r="89" spans="1:11" ht="15">
      <c r="A89" s="107" t="s">
        <v>104</v>
      </c>
      <c r="B89" s="107" t="s">
        <v>624</v>
      </c>
      <c r="C89" s="70">
        <v>0.64642203333677417</v>
      </c>
      <c r="D89" s="70">
        <v>1.2284426826602583E-2</v>
      </c>
      <c r="E89" s="71">
        <v>0.64600000000000002</v>
      </c>
      <c r="F89" s="72">
        <v>255337.22499999998</v>
      </c>
      <c r="G89" s="92">
        <v>0</v>
      </c>
      <c r="H89" s="108">
        <v>255337</v>
      </c>
      <c r="I89" s="74"/>
      <c r="J89" s="74"/>
      <c r="K89" s="74"/>
    </row>
    <row r="90" spans="1:11" ht="15">
      <c r="A90" s="107" t="s">
        <v>1199</v>
      </c>
      <c r="B90" s="107" t="s">
        <v>1200</v>
      </c>
      <c r="C90" s="70">
        <v>0.66145679977019756</v>
      </c>
      <c r="D90" s="70">
        <v>1.2700830334636879E-2</v>
      </c>
      <c r="E90" s="71">
        <v>0.66100000000000003</v>
      </c>
      <c r="F90" s="72">
        <v>102993.15</v>
      </c>
      <c r="G90" s="92">
        <v>0</v>
      </c>
      <c r="H90" s="108">
        <v>102993</v>
      </c>
      <c r="I90" s="74"/>
      <c r="J90" s="74"/>
      <c r="K90" s="74"/>
    </row>
    <row r="91" spans="1:11" ht="15">
      <c r="A91" s="107" t="s">
        <v>105</v>
      </c>
      <c r="B91" s="107" t="s">
        <v>1201</v>
      </c>
      <c r="C91" s="70">
        <v>0.65961231863803038</v>
      </c>
      <c r="D91" s="70">
        <v>1.332587525287914E-2</v>
      </c>
      <c r="E91" s="71">
        <v>0.66</v>
      </c>
      <c r="F91" s="72">
        <v>489337.22499999998</v>
      </c>
      <c r="G91" s="92">
        <v>0</v>
      </c>
      <c r="H91" s="108">
        <v>489337</v>
      </c>
      <c r="I91" s="74"/>
      <c r="J91" s="74"/>
      <c r="K91" s="74"/>
    </row>
    <row r="92" spans="1:11" ht="15">
      <c r="A92" s="107" t="s">
        <v>106</v>
      </c>
      <c r="B92" s="107" t="s">
        <v>628</v>
      </c>
      <c r="C92" s="70">
        <v>0.68740252099660626</v>
      </c>
      <c r="D92" s="70">
        <v>1.8174403098247211E-2</v>
      </c>
      <c r="E92" s="71">
        <v>0.68700000000000006</v>
      </c>
      <c r="F92" s="72">
        <v>219718.52499999999</v>
      </c>
      <c r="G92" s="92">
        <v>0</v>
      </c>
      <c r="H92" s="108">
        <v>219719</v>
      </c>
      <c r="I92" s="74"/>
      <c r="J92" s="74"/>
      <c r="K92" s="74"/>
    </row>
    <row r="93" spans="1:11" ht="15">
      <c r="A93" s="107" t="s">
        <v>110</v>
      </c>
      <c r="B93" s="107" t="s">
        <v>636</v>
      </c>
      <c r="C93" s="70">
        <v>0.69940637847125875</v>
      </c>
      <c r="D93" s="70">
        <v>1.8585271344008808E-2</v>
      </c>
      <c r="E93" s="71">
        <v>0.69899999999999995</v>
      </c>
      <c r="F93" s="72">
        <v>179733.125</v>
      </c>
      <c r="G93" s="92">
        <v>0</v>
      </c>
      <c r="H93" s="108">
        <v>179733</v>
      </c>
      <c r="I93" s="74"/>
      <c r="J93" s="74"/>
      <c r="K93" s="74"/>
    </row>
    <row r="94" spans="1:11" ht="15">
      <c r="A94" s="107" t="s">
        <v>111</v>
      </c>
      <c r="B94" s="107" t="s">
        <v>638</v>
      </c>
      <c r="C94" s="70">
        <v>0.7214050867340025</v>
      </c>
      <c r="D94" s="70">
        <v>2.8164239214199378E-2</v>
      </c>
      <c r="E94" s="71">
        <v>0.72099999999999997</v>
      </c>
      <c r="F94" s="72">
        <v>251273.09999999998</v>
      </c>
      <c r="G94" s="92">
        <v>0</v>
      </c>
      <c r="H94" s="108">
        <v>251273</v>
      </c>
      <c r="I94" s="74"/>
      <c r="J94" s="74"/>
      <c r="K94" s="74"/>
    </row>
    <row r="95" spans="1:11" ht="15">
      <c r="A95" s="107" t="s">
        <v>112</v>
      </c>
      <c r="B95" s="107" t="s">
        <v>639</v>
      </c>
      <c r="C95" s="70">
        <v>0.63685433215075615</v>
      </c>
      <c r="D95" s="70">
        <v>9.7292895048059075E-3</v>
      </c>
      <c r="E95" s="71">
        <v>0.63700000000000001</v>
      </c>
      <c r="F95" s="72">
        <v>100482.84999999999</v>
      </c>
      <c r="G95" s="92">
        <v>0</v>
      </c>
      <c r="H95" s="108">
        <v>100483</v>
      </c>
      <c r="I95" s="74"/>
      <c r="J95" s="74"/>
      <c r="K95" s="74"/>
    </row>
    <row r="96" spans="1:11" ht="15">
      <c r="A96" s="107" t="s">
        <v>113</v>
      </c>
      <c r="B96" s="107" t="s">
        <v>641</v>
      </c>
      <c r="C96" s="70">
        <v>0.75117988261461777</v>
      </c>
      <c r="D96" s="70">
        <v>3.0975761131181258E-2</v>
      </c>
      <c r="E96" s="71">
        <v>0.751</v>
      </c>
      <c r="F96" s="72">
        <v>300620.45</v>
      </c>
      <c r="G96" s="92">
        <v>0</v>
      </c>
      <c r="H96" s="108">
        <v>300620</v>
      </c>
      <c r="I96" s="74"/>
      <c r="J96" s="74"/>
      <c r="K96" s="74"/>
    </row>
    <row r="97" spans="1:11" ht="15">
      <c r="A97" s="107" t="s">
        <v>114</v>
      </c>
      <c r="B97" s="107" t="s">
        <v>643</v>
      </c>
      <c r="C97" s="70">
        <v>0.75412453837972537</v>
      </c>
      <c r="D97" s="70">
        <v>1.8010304334113329E-2</v>
      </c>
      <c r="E97" s="71">
        <v>0.754</v>
      </c>
      <c r="F97" s="72">
        <v>344202.95</v>
      </c>
      <c r="G97" s="92">
        <v>0</v>
      </c>
      <c r="H97" s="108">
        <v>344203</v>
      </c>
      <c r="I97" s="74"/>
      <c r="J97" s="74"/>
      <c r="K97" s="74"/>
    </row>
    <row r="98" spans="1:11" ht="15">
      <c r="A98" s="107" t="s">
        <v>115</v>
      </c>
      <c r="B98" s="107" t="s">
        <v>645</v>
      </c>
      <c r="C98" s="70">
        <v>0.72631508159644886</v>
      </c>
      <c r="D98" s="70">
        <v>2.0191475846280959E-2</v>
      </c>
      <c r="E98" s="71">
        <v>0.72599999999999998</v>
      </c>
      <c r="F98" s="72">
        <v>277074.84999999998</v>
      </c>
      <c r="G98" s="92">
        <v>0</v>
      </c>
      <c r="H98" s="108">
        <v>277075</v>
      </c>
      <c r="I98" s="74"/>
      <c r="J98" s="74"/>
      <c r="K98" s="74"/>
    </row>
    <row r="99" spans="1:11" ht="15">
      <c r="A99" s="107" t="s">
        <v>116</v>
      </c>
      <c r="B99" s="107" t="s">
        <v>647</v>
      </c>
      <c r="C99" s="70">
        <v>0.74562363368326956</v>
      </c>
      <c r="D99" s="70">
        <v>2.2961508133096088E-2</v>
      </c>
      <c r="E99" s="71">
        <v>0.746</v>
      </c>
      <c r="F99" s="72">
        <v>111891.65</v>
      </c>
      <c r="G99" s="92">
        <v>0</v>
      </c>
      <c r="H99" s="108">
        <v>111892</v>
      </c>
      <c r="I99" s="74"/>
      <c r="J99" s="74"/>
      <c r="K99" s="74"/>
    </row>
    <row r="100" spans="1:11" ht="15">
      <c r="A100" s="107" t="s">
        <v>117</v>
      </c>
      <c r="B100" s="107" t="s">
        <v>649</v>
      </c>
      <c r="C100" s="70">
        <v>0.67692239483107775</v>
      </c>
      <c r="D100" s="70">
        <v>1.5063599405812112E-2</v>
      </c>
      <c r="E100" s="71">
        <v>0.67700000000000005</v>
      </c>
      <c r="F100" s="72">
        <v>168995.671</v>
      </c>
      <c r="G100" s="92">
        <v>0</v>
      </c>
      <c r="H100" s="108">
        <v>168996</v>
      </c>
      <c r="I100" s="74"/>
      <c r="J100" s="74"/>
      <c r="K100" s="74"/>
    </row>
    <row r="101" spans="1:11" ht="15">
      <c r="A101" s="107" t="s">
        <v>120</v>
      </c>
      <c r="B101" s="107" t="s">
        <v>655</v>
      </c>
      <c r="C101" s="70">
        <v>0.7130435768041179</v>
      </c>
      <c r="D101" s="70">
        <v>2.3560980343659704E-2</v>
      </c>
      <c r="E101" s="71">
        <v>0.71299999999999997</v>
      </c>
      <c r="F101" s="72">
        <v>313874.59999999998</v>
      </c>
      <c r="G101" s="92">
        <v>0</v>
      </c>
      <c r="H101" s="108">
        <v>313875</v>
      </c>
      <c r="I101" s="74"/>
      <c r="J101" s="74"/>
      <c r="K101" s="74"/>
    </row>
    <row r="102" spans="1:11" ht="15">
      <c r="A102" s="107" t="s">
        <v>121</v>
      </c>
      <c r="B102" s="107" t="s">
        <v>657</v>
      </c>
      <c r="C102" s="70">
        <v>0.71845263706099505</v>
      </c>
      <c r="D102" s="70">
        <v>2.3630537512800708E-2</v>
      </c>
      <c r="E102" s="71">
        <v>0.71799999999999997</v>
      </c>
      <c r="F102" s="72">
        <v>201340.09999999998</v>
      </c>
      <c r="G102" s="92">
        <v>377</v>
      </c>
      <c r="H102" s="108">
        <v>201340</v>
      </c>
      <c r="I102" s="74"/>
      <c r="J102" s="74"/>
      <c r="K102" s="74"/>
    </row>
    <row r="103" spans="1:11" ht="15">
      <c r="A103" s="107" t="s">
        <v>122</v>
      </c>
      <c r="B103" s="107" t="s">
        <v>659</v>
      </c>
      <c r="C103" s="70">
        <v>0.66833183884649583</v>
      </c>
      <c r="D103" s="70">
        <v>1.2325489400556586E-2</v>
      </c>
      <c r="E103" s="71">
        <v>0.66800000000000004</v>
      </c>
      <c r="F103" s="72">
        <v>125175.04999999999</v>
      </c>
      <c r="G103" s="92">
        <v>0</v>
      </c>
      <c r="H103" s="108">
        <v>125175</v>
      </c>
      <c r="I103" s="74"/>
      <c r="J103" s="74"/>
      <c r="K103" s="74"/>
    </row>
    <row r="104" spans="1:11" ht="15">
      <c r="A104" s="107" t="s">
        <v>1202</v>
      </c>
      <c r="B104" s="107" t="s">
        <v>1203</v>
      </c>
      <c r="C104" s="70">
        <v>0.70158686683688787</v>
      </c>
      <c r="D104" s="70">
        <v>1.9697024876214723E-2</v>
      </c>
      <c r="E104" s="71">
        <v>0.70199999999999996</v>
      </c>
      <c r="F104" s="72">
        <v>139666.79999999999</v>
      </c>
      <c r="G104" s="92">
        <v>0</v>
      </c>
      <c r="H104" s="108">
        <v>139667</v>
      </c>
      <c r="I104" s="74"/>
      <c r="J104" s="74"/>
      <c r="K104" s="74"/>
    </row>
    <row r="105" spans="1:11" ht="15">
      <c r="A105" s="107" t="s">
        <v>124</v>
      </c>
      <c r="B105" s="107" t="s">
        <v>663</v>
      </c>
      <c r="C105" s="70">
        <v>0.62334155883185882</v>
      </c>
      <c r="D105" s="70">
        <v>8.7772027408400295E-3</v>
      </c>
      <c r="E105" s="71">
        <v>0.623</v>
      </c>
      <c r="F105" s="72">
        <v>84506.838000000003</v>
      </c>
      <c r="G105" s="92">
        <v>0</v>
      </c>
      <c r="H105" s="108">
        <v>84507</v>
      </c>
      <c r="I105" s="74"/>
      <c r="J105" s="74"/>
      <c r="K105" s="74"/>
    </row>
    <row r="106" spans="1:11" ht="15">
      <c r="A106" s="107" t="s">
        <v>125</v>
      </c>
      <c r="B106" s="107" t="s">
        <v>665</v>
      </c>
      <c r="C106" s="70">
        <v>0.66464606740307808</v>
      </c>
      <c r="D106" s="70">
        <v>1.3595116635662916E-2</v>
      </c>
      <c r="E106" s="71">
        <v>0.66500000000000004</v>
      </c>
      <c r="F106" s="72">
        <v>109120.7</v>
      </c>
      <c r="G106" s="92">
        <v>8180.25</v>
      </c>
      <c r="H106" s="108">
        <v>109121</v>
      </c>
      <c r="I106" s="74"/>
      <c r="J106" s="74"/>
      <c r="K106" s="74"/>
    </row>
    <row r="107" spans="1:11" ht="15">
      <c r="A107" s="107" t="s">
        <v>126</v>
      </c>
      <c r="B107" s="107" t="s">
        <v>667</v>
      </c>
      <c r="C107" s="70">
        <v>0.67498047760518154</v>
      </c>
      <c r="D107" s="70">
        <v>1.9122269510063024E-2</v>
      </c>
      <c r="E107" s="71">
        <v>0.67500000000000004</v>
      </c>
      <c r="F107" s="72">
        <v>338354.89999999997</v>
      </c>
      <c r="G107" s="92">
        <v>6760</v>
      </c>
      <c r="H107" s="108">
        <v>338355</v>
      </c>
      <c r="I107" s="74"/>
      <c r="J107" s="74"/>
      <c r="K107" s="74"/>
    </row>
    <row r="108" spans="1:11" ht="15">
      <c r="A108" s="107" t="s">
        <v>127</v>
      </c>
      <c r="B108" s="107" t="s">
        <v>669</v>
      </c>
      <c r="C108" s="70">
        <v>0.69135904123596392</v>
      </c>
      <c r="D108" s="70">
        <v>1.7679182069362535E-2</v>
      </c>
      <c r="E108" s="71">
        <v>0.69099999999999995</v>
      </c>
      <c r="F108" s="72">
        <v>124900.75</v>
      </c>
      <c r="G108" s="92">
        <v>825.5</v>
      </c>
      <c r="H108" s="108">
        <v>124901</v>
      </c>
      <c r="I108" s="74"/>
      <c r="J108" s="74"/>
      <c r="K108" s="74"/>
    </row>
    <row r="109" spans="1:11" ht="15">
      <c r="A109" s="107" t="s">
        <v>128</v>
      </c>
      <c r="B109" s="107" t="s">
        <v>671</v>
      </c>
      <c r="C109" s="70">
        <v>0.67834787832271748</v>
      </c>
      <c r="D109" s="70">
        <v>2.2216862081647984E-2</v>
      </c>
      <c r="E109" s="71">
        <v>0.67800000000000005</v>
      </c>
      <c r="F109" s="72">
        <v>225043.65</v>
      </c>
      <c r="G109" s="92">
        <v>0</v>
      </c>
      <c r="H109" s="108">
        <v>225044</v>
      </c>
      <c r="I109" s="74"/>
      <c r="J109" s="74"/>
      <c r="K109" s="74"/>
    </row>
    <row r="110" spans="1:11" ht="15">
      <c r="A110" s="107" t="s">
        <v>130</v>
      </c>
      <c r="B110" s="107" t="s">
        <v>675</v>
      </c>
      <c r="C110" s="70">
        <v>0.67660715521611892</v>
      </c>
      <c r="D110" s="70">
        <v>1.1801606240852851E-2</v>
      </c>
      <c r="E110" s="71">
        <v>0.67700000000000005</v>
      </c>
      <c r="F110" s="72">
        <v>76359.399999999994</v>
      </c>
      <c r="G110" s="92">
        <v>6509.75</v>
      </c>
      <c r="H110" s="108">
        <v>76359</v>
      </c>
      <c r="I110" s="74"/>
      <c r="J110" s="74"/>
      <c r="K110" s="74"/>
    </row>
    <row r="111" spans="1:11" ht="15">
      <c r="A111" s="107" t="s">
        <v>131</v>
      </c>
      <c r="B111" s="107" t="s">
        <v>677</v>
      </c>
      <c r="C111" s="70">
        <v>0.705994745417305</v>
      </c>
      <c r="D111" s="70">
        <v>1.6213660706900328E-2</v>
      </c>
      <c r="E111" s="71">
        <v>0.70599999999999996</v>
      </c>
      <c r="F111" s="72">
        <v>85827.235000000001</v>
      </c>
      <c r="G111" s="92">
        <v>0</v>
      </c>
      <c r="H111" s="108">
        <v>85827</v>
      </c>
      <c r="I111" s="74"/>
      <c r="J111" s="74"/>
      <c r="K111" s="74"/>
    </row>
    <row r="112" spans="1:11" ht="15">
      <c r="A112" s="107" t="s">
        <v>132</v>
      </c>
      <c r="B112" s="107" t="s">
        <v>679</v>
      </c>
      <c r="C112" s="70">
        <v>0.65746054269604814</v>
      </c>
      <c r="D112" s="70">
        <v>1.3457321078685164E-2</v>
      </c>
      <c r="E112" s="71">
        <v>0.65700000000000003</v>
      </c>
      <c r="F112" s="72">
        <v>151287.17499999999</v>
      </c>
      <c r="G112" s="92">
        <v>4533.75</v>
      </c>
      <c r="H112" s="108">
        <v>151287</v>
      </c>
      <c r="I112" s="74"/>
      <c r="J112" s="74"/>
      <c r="K112" s="74"/>
    </row>
    <row r="113" spans="1:11" ht="15">
      <c r="A113" s="107" t="s">
        <v>134</v>
      </c>
      <c r="B113" s="107" t="s">
        <v>681</v>
      </c>
      <c r="C113" s="70">
        <v>0.71899144585691788</v>
      </c>
      <c r="D113" s="70">
        <v>1.5578079904566083E-2</v>
      </c>
      <c r="E113" s="71">
        <v>0.71899999999999997</v>
      </c>
      <c r="F113" s="72">
        <v>232804</v>
      </c>
      <c r="G113" s="92">
        <v>0</v>
      </c>
      <c r="H113" s="108">
        <v>232804</v>
      </c>
      <c r="I113" s="74"/>
      <c r="J113" s="74"/>
      <c r="K113" s="74"/>
    </row>
    <row r="114" spans="1:11" ht="15">
      <c r="A114" s="107" t="s">
        <v>135</v>
      </c>
      <c r="B114" s="107" t="s">
        <v>683</v>
      </c>
      <c r="C114" s="70">
        <v>0.71850984060061218</v>
      </c>
      <c r="D114" s="70">
        <v>2.7494783195174285E-2</v>
      </c>
      <c r="E114" s="71">
        <v>0.71899999999999997</v>
      </c>
      <c r="F114" s="72">
        <v>292236.75</v>
      </c>
      <c r="G114" s="92">
        <v>0</v>
      </c>
      <c r="H114" s="108">
        <v>292237</v>
      </c>
      <c r="I114" s="74"/>
      <c r="J114" s="74"/>
      <c r="K114" s="74"/>
    </row>
    <row r="115" spans="1:11" ht="15">
      <c r="A115" s="107" t="s">
        <v>136</v>
      </c>
      <c r="B115" s="107" t="s">
        <v>685</v>
      </c>
      <c r="C115" s="70">
        <v>0.76046768701269873</v>
      </c>
      <c r="D115" s="70">
        <v>2.0302073037438292E-2</v>
      </c>
      <c r="E115" s="71">
        <v>0.76</v>
      </c>
      <c r="F115" s="72">
        <v>605063.54999999993</v>
      </c>
      <c r="G115" s="92">
        <v>0</v>
      </c>
      <c r="H115" s="108">
        <v>605064</v>
      </c>
      <c r="I115" s="74"/>
      <c r="J115" s="74"/>
      <c r="K115" s="74"/>
    </row>
    <row r="116" spans="1:11" ht="15">
      <c r="A116" s="107" t="s">
        <v>137</v>
      </c>
      <c r="B116" s="107" t="s">
        <v>1204</v>
      </c>
      <c r="C116" s="70">
        <v>0.67467985506534289</v>
      </c>
      <c r="D116" s="70">
        <v>2.3837009444788303E-2</v>
      </c>
      <c r="E116" s="71">
        <v>0.67500000000000004</v>
      </c>
      <c r="F116" s="72">
        <v>213060.25</v>
      </c>
      <c r="G116" s="92">
        <v>4748.25</v>
      </c>
      <c r="H116" s="108">
        <v>213060</v>
      </c>
      <c r="I116" s="74"/>
      <c r="J116" s="74"/>
      <c r="K116" s="74"/>
    </row>
    <row r="117" spans="1:11" ht="15">
      <c r="A117" s="107" t="s">
        <v>138</v>
      </c>
      <c r="B117" s="107" t="s">
        <v>688</v>
      </c>
      <c r="C117" s="70">
        <v>0.67387640117192282</v>
      </c>
      <c r="D117" s="70">
        <v>1.23611929561479E-2</v>
      </c>
      <c r="E117" s="71">
        <v>0.67400000000000004</v>
      </c>
      <c r="F117" s="72">
        <v>162046.495</v>
      </c>
      <c r="G117" s="92">
        <v>0</v>
      </c>
      <c r="H117" s="108">
        <v>162046</v>
      </c>
      <c r="I117" s="74"/>
      <c r="J117" s="74"/>
      <c r="K117" s="74"/>
    </row>
    <row r="118" spans="1:11" ht="15">
      <c r="A118" s="107" t="s">
        <v>139</v>
      </c>
      <c r="B118" s="107" t="s">
        <v>1205</v>
      </c>
      <c r="C118" s="70">
        <v>0.75707438170866947</v>
      </c>
      <c r="D118" s="70">
        <v>2.6921490425008889E-2</v>
      </c>
      <c r="E118" s="71">
        <v>0.75700000000000001</v>
      </c>
      <c r="F118" s="72">
        <v>494515.44999999995</v>
      </c>
      <c r="G118" s="92">
        <v>0</v>
      </c>
      <c r="H118" s="108">
        <v>494515</v>
      </c>
      <c r="I118" s="74"/>
      <c r="J118" s="74"/>
      <c r="K118" s="74"/>
    </row>
    <row r="119" spans="1:11" ht="15">
      <c r="A119" s="107" t="s">
        <v>142</v>
      </c>
      <c r="B119" s="107" t="s">
        <v>697</v>
      </c>
      <c r="C119" s="70">
        <v>0.70195423737970508</v>
      </c>
      <c r="D119" s="70">
        <v>1.9167888984688623E-2</v>
      </c>
      <c r="E119" s="71">
        <v>0.70199999999999996</v>
      </c>
      <c r="F119" s="72">
        <v>184412.15</v>
      </c>
      <c r="G119" s="92">
        <v>0</v>
      </c>
      <c r="H119" s="108">
        <v>184412</v>
      </c>
      <c r="I119" s="74"/>
      <c r="J119" s="74"/>
      <c r="K119" s="74"/>
    </row>
    <row r="120" spans="1:11" ht="15">
      <c r="A120" s="107" t="s">
        <v>143</v>
      </c>
      <c r="B120" s="107" t="s">
        <v>699</v>
      </c>
      <c r="C120" s="70">
        <v>0.75842930448479839</v>
      </c>
      <c r="D120" s="70">
        <v>1.6950799645616268E-2</v>
      </c>
      <c r="E120" s="71">
        <v>0.75800000000000001</v>
      </c>
      <c r="F120" s="72">
        <v>375523.85</v>
      </c>
      <c r="G120" s="92">
        <v>0</v>
      </c>
      <c r="H120" s="108">
        <v>375524</v>
      </c>
      <c r="I120" s="74"/>
      <c r="J120" s="74"/>
      <c r="K120" s="74"/>
    </row>
    <row r="121" spans="1:11" ht="15">
      <c r="A121" s="107" t="s">
        <v>144</v>
      </c>
      <c r="B121" s="107" t="s">
        <v>701</v>
      </c>
      <c r="C121" s="70">
        <v>0.74107350914463888</v>
      </c>
      <c r="D121" s="70">
        <v>3.031418555419798E-2</v>
      </c>
      <c r="E121" s="71">
        <v>0.74099999999999999</v>
      </c>
      <c r="F121" s="72">
        <v>174866.9</v>
      </c>
      <c r="G121" s="92">
        <v>14010.75</v>
      </c>
      <c r="H121" s="108">
        <v>174867</v>
      </c>
      <c r="I121" s="74"/>
      <c r="J121" s="74"/>
      <c r="K121" s="74"/>
    </row>
    <row r="122" spans="1:11" ht="15">
      <c r="A122" s="107" t="s">
        <v>145</v>
      </c>
      <c r="B122" s="107" t="s">
        <v>702</v>
      </c>
      <c r="C122" s="70">
        <v>0.67565017343808176</v>
      </c>
      <c r="D122" s="70">
        <v>1.5813496000726061E-2</v>
      </c>
      <c r="E122" s="71">
        <v>0.67600000000000005</v>
      </c>
      <c r="F122" s="72">
        <v>359618.22</v>
      </c>
      <c r="G122" s="92">
        <v>0</v>
      </c>
      <c r="H122" s="108">
        <v>359618</v>
      </c>
      <c r="I122" s="74"/>
      <c r="J122" s="74"/>
      <c r="K122" s="74"/>
    </row>
    <row r="123" spans="1:11" ht="15">
      <c r="A123" s="107" t="s">
        <v>146</v>
      </c>
      <c r="B123" s="107" t="s">
        <v>704</v>
      </c>
      <c r="C123" s="70">
        <v>0.76086039021723284</v>
      </c>
      <c r="D123" s="70">
        <v>1.7280851647218442E-2</v>
      </c>
      <c r="E123" s="71">
        <v>0.76100000000000001</v>
      </c>
      <c r="F123" s="72">
        <v>257553.4</v>
      </c>
      <c r="G123" s="92">
        <v>0</v>
      </c>
      <c r="H123" s="108">
        <v>257553</v>
      </c>
      <c r="I123" s="74"/>
      <c r="J123" s="74"/>
      <c r="K123" s="74"/>
    </row>
    <row r="124" spans="1:11" ht="15">
      <c r="A124" s="107" t="s">
        <v>147</v>
      </c>
      <c r="B124" s="107" t="s">
        <v>706</v>
      </c>
      <c r="C124" s="70">
        <v>0.74172221269105709</v>
      </c>
      <c r="D124" s="70">
        <v>2.4834893890486279E-2</v>
      </c>
      <c r="E124" s="71">
        <v>0.74199999999999999</v>
      </c>
      <c r="F124" s="72">
        <v>144077.04999999999</v>
      </c>
      <c r="G124" s="92">
        <v>0</v>
      </c>
      <c r="H124" s="108">
        <v>144077</v>
      </c>
      <c r="I124" s="74"/>
      <c r="J124" s="74"/>
      <c r="K124" s="74"/>
    </row>
    <row r="125" spans="1:11" ht="15">
      <c r="A125" s="107" t="s">
        <v>148</v>
      </c>
      <c r="B125" s="107" t="s">
        <v>1206</v>
      </c>
      <c r="C125" s="70">
        <v>0.65185389575611996</v>
      </c>
      <c r="D125" s="70">
        <v>1.4443055371287089E-2</v>
      </c>
      <c r="E125" s="71">
        <v>0.65200000000000002</v>
      </c>
      <c r="F125" s="72">
        <v>99940.75</v>
      </c>
      <c r="G125" s="92">
        <v>328.25</v>
      </c>
      <c r="H125" s="108">
        <v>99941</v>
      </c>
      <c r="I125" s="74"/>
      <c r="J125" s="74"/>
      <c r="K125" s="74"/>
    </row>
    <row r="126" spans="1:11" ht="15">
      <c r="A126" s="107" t="s">
        <v>149</v>
      </c>
      <c r="B126" s="107" t="s">
        <v>710</v>
      </c>
      <c r="C126" s="70">
        <v>0.65563206343958391</v>
      </c>
      <c r="D126" s="70">
        <v>1.3557028324935865E-2</v>
      </c>
      <c r="E126" s="71">
        <v>0.65600000000000003</v>
      </c>
      <c r="F126" s="72">
        <v>124872.79999999999</v>
      </c>
      <c r="G126" s="92">
        <v>0</v>
      </c>
      <c r="H126" s="108">
        <v>124873</v>
      </c>
      <c r="I126" s="74"/>
      <c r="J126" s="74"/>
      <c r="K126" s="74"/>
    </row>
    <row r="127" spans="1:11" ht="15">
      <c r="A127" s="107" t="s">
        <v>150</v>
      </c>
      <c r="B127" s="107" t="s">
        <v>712</v>
      </c>
      <c r="C127" s="70">
        <v>0.68953250152301027</v>
      </c>
      <c r="D127" s="70">
        <v>1.7317851897613666E-2</v>
      </c>
      <c r="E127" s="71">
        <v>0.69</v>
      </c>
      <c r="F127" s="72">
        <v>169201.5</v>
      </c>
      <c r="G127" s="92">
        <v>0</v>
      </c>
      <c r="H127" s="108">
        <v>169202</v>
      </c>
      <c r="I127" s="74"/>
      <c r="J127" s="74"/>
      <c r="K127" s="74"/>
    </row>
    <row r="128" spans="1:11" ht="15">
      <c r="A128" s="107" t="s">
        <v>151</v>
      </c>
      <c r="B128" s="107" t="s">
        <v>714</v>
      </c>
      <c r="C128" s="70">
        <v>0.7486886755586778</v>
      </c>
      <c r="D128" s="70">
        <v>1.6560635983782476E-2</v>
      </c>
      <c r="E128" s="71">
        <v>0.749</v>
      </c>
      <c r="F128" s="72">
        <v>282506.89999999997</v>
      </c>
      <c r="G128" s="92">
        <v>0</v>
      </c>
      <c r="H128" s="108">
        <v>282507</v>
      </c>
      <c r="I128" s="74"/>
      <c r="J128" s="74"/>
      <c r="K128" s="74"/>
    </row>
    <row r="129" spans="1:11" ht="15">
      <c r="A129" s="107" t="s">
        <v>153</v>
      </c>
      <c r="B129" s="107" t="s">
        <v>1207</v>
      </c>
      <c r="C129" s="70">
        <v>0.6546953187918072</v>
      </c>
      <c r="D129" s="70">
        <v>1.2965042026682819E-2</v>
      </c>
      <c r="E129" s="71">
        <v>0.65500000000000003</v>
      </c>
      <c r="F129" s="72">
        <v>307461.375</v>
      </c>
      <c r="G129" s="92">
        <v>4933.5</v>
      </c>
      <c r="H129" s="108">
        <v>307461</v>
      </c>
      <c r="I129" s="74"/>
      <c r="J129" s="74"/>
      <c r="K129" s="74"/>
    </row>
    <row r="130" spans="1:11" ht="15">
      <c r="A130" s="107" t="s">
        <v>155</v>
      </c>
      <c r="B130" s="107" t="s">
        <v>722</v>
      </c>
      <c r="C130" s="70">
        <v>0.73727002313177492</v>
      </c>
      <c r="D130" s="70">
        <v>2.5106982300875495E-2</v>
      </c>
      <c r="E130" s="71">
        <v>0.73699999999999999</v>
      </c>
      <c r="F130" s="72">
        <v>243742.84999999998</v>
      </c>
      <c r="G130" s="92">
        <v>0</v>
      </c>
      <c r="H130" s="108">
        <v>243743</v>
      </c>
      <c r="I130" s="74"/>
      <c r="J130" s="74"/>
      <c r="K130" s="74"/>
    </row>
    <row r="131" spans="1:11" ht="15">
      <c r="A131" s="107" t="s">
        <v>156</v>
      </c>
      <c r="B131" s="107" t="s">
        <v>724</v>
      </c>
      <c r="C131" s="70">
        <v>0.66862686871643295</v>
      </c>
      <c r="D131" s="70">
        <v>1.3763798817291104E-2</v>
      </c>
      <c r="E131" s="71">
        <v>0.66900000000000004</v>
      </c>
      <c r="F131" s="72">
        <v>151344.69999999998</v>
      </c>
      <c r="G131" s="92">
        <v>0</v>
      </c>
      <c r="H131" s="108">
        <v>151345</v>
      </c>
      <c r="I131" s="74"/>
      <c r="J131" s="74"/>
      <c r="K131" s="74"/>
    </row>
    <row r="132" spans="1:11" ht="15">
      <c r="A132" s="107" t="s">
        <v>157</v>
      </c>
      <c r="B132" s="107" t="s">
        <v>726</v>
      </c>
      <c r="C132" s="70">
        <v>0.75321955356707126</v>
      </c>
      <c r="D132" s="70">
        <v>1.6340672325970411E-2</v>
      </c>
      <c r="E132" s="71">
        <v>0.753</v>
      </c>
      <c r="F132" s="72">
        <v>307790.59999999998</v>
      </c>
      <c r="G132" s="92">
        <v>0</v>
      </c>
      <c r="H132" s="108">
        <v>307791</v>
      </c>
      <c r="I132" s="74"/>
      <c r="J132" s="74"/>
      <c r="K132" s="74"/>
    </row>
    <row r="133" spans="1:11" ht="15">
      <c r="A133" s="107" t="s">
        <v>158</v>
      </c>
      <c r="B133" s="107" t="s">
        <v>1208</v>
      </c>
      <c r="C133" s="70">
        <v>0.67943752903332744</v>
      </c>
      <c r="D133" s="70">
        <v>1.4923804663167851E-2</v>
      </c>
      <c r="E133" s="71">
        <v>0.67900000000000005</v>
      </c>
      <c r="F133" s="72">
        <v>156158.92499999999</v>
      </c>
      <c r="G133" s="92">
        <v>1677</v>
      </c>
      <c r="H133" s="108">
        <v>156159</v>
      </c>
      <c r="I133" s="74"/>
      <c r="J133" s="74"/>
      <c r="K133" s="74"/>
    </row>
    <row r="134" spans="1:11" ht="15">
      <c r="A134" s="107" t="s">
        <v>159</v>
      </c>
      <c r="B134" s="107" t="s">
        <v>730</v>
      </c>
      <c r="C134" s="70">
        <v>0.70327020585475108</v>
      </c>
      <c r="D134" s="70">
        <v>1.9822746018705525E-2</v>
      </c>
      <c r="E134" s="71">
        <v>0.70299999999999996</v>
      </c>
      <c r="F134" s="72">
        <v>294679.125</v>
      </c>
      <c r="G134" s="92">
        <v>0</v>
      </c>
      <c r="H134" s="108">
        <v>294679</v>
      </c>
      <c r="I134" s="74"/>
      <c r="J134" s="74"/>
      <c r="K134" s="74"/>
    </row>
    <row r="135" spans="1:11" ht="15">
      <c r="A135" s="107" t="s">
        <v>160</v>
      </c>
      <c r="B135" s="107" t="s">
        <v>732</v>
      </c>
      <c r="C135" s="70">
        <v>0.73235719915997044</v>
      </c>
      <c r="D135" s="70">
        <v>2.5078974352943696E-2</v>
      </c>
      <c r="E135" s="71">
        <v>0.73199999999999998</v>
      </c>
      <c r="F135" s="72">
        <v>416354.89999999997</v>
      </c>
      <c r="G135" s="92">
        <v>0</v>
      </c>
      <c r="H135" s="108">
        <v>416355</v>
      </c>
      <c r="I135" s="74"/>
      <c r="J135" s="74"/>
      <c r="K135" s="74"/>
    </row>
    <row r="136" spans="1:11" ht="15">
      <c r="A136" s="107" t="s">
        <v>162</v>
      </c>
      <c r="B136" s="107" t="s">
        <v>736</v>
      </c>
      <c r="C136" s="70">
        <v>0.704660266923403</v>
      </c>
      <c r="D136" s="70">
        <v>2.317530608193407E-2</v>
      </c>
      <c r="E136" s="71">
        <v>0.70499999999999996</v>
      </c>
      <c r="F136" s="72">
        <v>338676.663</v>
      </c>
      <c r="G136" s="92">
        <v>2453.75</v>
      </c>
      <c r="H136" s="108">
        <v>338677</v>
      </c>
      <c r="I136" s="74"/>
      <c r="J136" s="74"/>
      <c r="K136" s="74"/>
    </row>
    <row r="137" spans="1:11" ht="15">
      <c r="A137" s="107" t="s">
        <v>163</v>
      </c>
      <c r="B137" s="107" t="s">
        <v>738</v>
      </c>
      <c r="C137" s="70">
        <v>0.64062685875347336</v>
      </c>
      <c r="D137" s="70">
        <v>1.0536764560962277E-2</v>
      </c>
      <c r="E137" s="71">
        <v>0.64100000000000001</v>
      </c>
      <c r="F137" s="72">
        <v>96040.75</v>
      </c>
      <c r="G137" s="92">
        <v>0</v>
      </c>
      <c r="H137" s="108">
        <v>96041</v>
      </c>
      <c r="I137" s="74"/>
      <c r="J137" s="74"/>
      <c r="K137" s="74"/>
    </row>
    <row r="138" spans="1:11" ht="15">
      <c r="A138" s="107" t="s">
        <v>164</v>
      </c>
      <c r="B138" s="107" t="s">
        <v>740</v>
      </c>
      <c r="C138" s="70">
        <v>0.69187730573420003</v>
      </c>
      <c r="D138" s="70">
        <v>1.9339307254502065E-2</v>
      </c>
      <c r="E138" s="71">
        <v>0.69199999999999995</v>
      </c>
      <c r="F138" s="72">
        <v>234135.84999999998</v>
      </c>
      <c r="G138" s="92">
        <v>1914.25</v>
      </c>
      <c r="H138" s="108">
        <v>234136</v>
      </c>
      <c r="I138" s="74"/>
      <c r="J138" s="74"/>
      <c r="K138" s="74"/>
    </row>
    <row r="139" spans="1:11" ht="15">
      <c r="A139" s="107" t="s">
        <v>165</v>
      </c>
      <c r="B139" s="107" t="s">
        <v>1209</v>
      </c>
      <c r="C139" s="70">
        <v>0.65917900121007222</v>
      </c>
      <c r="D139" s="70">
        <v>1.1438808604150485E-2</v>
      </c>
      <c r="E139" s="71">
        <v>0.65900000000000003</v>
      </c>
      <c r="F139" s="72">
        <v>214639.09999999998</v>
      </c>
      <c r="G139" s="92">
        <v>0</v>
      </c>
      <c r="H139" s="108">
        <v>214639</v>
      </c>
      <c r="I139" s="74"/>
      <c r="J139" s="74"/>
      <c r="K139" s="74"/>
    </row>
    <row r="140" spans="1:11" ht="15">
      <c r="A140" s="107" t="s">
        <v>166</v>
      </c>
      <c r="B140" s="107" t="s">
        <v>744</v>
      </c>
      <c r="C140" s="70">
        <v>0.64425634294414191</v>
      </c>
      <c r="D140" s="70">
        <v>5.1627443918043454E-3</v>
      </c>
      <c r="E140" s="71">
        <v>0.64400000000000002</v>
      </c>
      <c r="F140" s="72">
        <v>9135.75</v>
      </c>
      <c r="G140" s="92">
        <v>0</v>
      </c>
      <c r="H140" s="108">
        <v>9136</v>
      </c>
      <c r="I140" s="74"/>
      <c r="J140" s="74"/>
      <c r="K140" s="74"/>
    </row>
    <row r="141" spans="1:11" ht="15">
      <c r="A141" s="107" t="s">
        <v>167</v>
      </c>
      <c r="B141" s="107" t="s">
        <v>746</v>
      </c>
      <c r="C141" s="70">
        <v>0.77445174948770523</v>
      </c>
      <c r="D141" s="70">
        <v>3.4145446960786419E-2</v>
      </c>
      <c r="E141" s="71">
        <v>0.77400000000000002</v>
      </c>
      <c r="F141" s="72">
        <v>481230.75</v>
      </c>
      <c r="G141" s="92">
        <v>0</v>
      </c>
      <c r="H141" s="108">
        <v>481231</v>
      </c>
      <c r="I141" s="74"/>
      <c r="J141" s="74"/>
      <c r="K141" s="74"/>
    </row>
    <row r="142" spans="1:11" ht="15">
      <c r="A142" s="107" t="s">
        <v>168</v>
      </c>
      <c r="B142" s="107" t="s">
        <v>1210</v>
      </c>
      <c r="C142" s="70">
        <v>0.75467982593655492</v>
      </c>
      <c r="D142" s="70">
        <v>5.1486105680035275E-2</v>
      </c>
      <c r="E142" s="71">
        <v>0.80600000000000005</v>
      </c>
      <c r="F142" s="72">
        <v>0</v>
      </c>
      <c r="G142" s="92">
        <v>0</v>
      </c>
      <c r="H142" s="108">
        <v>0</v>
      </c>
      <c r="I142" s="74"/>
      <c r="J142" s="74"/>
      <c r="K142" s="74"/>
    </row>
    <row r="143" spans="1:11" ht="15">
      <c r="A143" s="107" t="s">
        <v>1211</v>
      </c>
      <c r="B143" s="107" t="s">
        <v>1212</v>
      </c>
      <c r="C143" s="70">
        <v>0.68453677450784112</v>
      </c>
      <c r="D143" s="70">
        <v>1.8301022534595535E-2</v>
      </c>
      <c r="E143" s="71">
        <v>0.68500000000000005</v>
      </c>
      <c r="F143" s="72">
        <v>137168.19999999998</v>
      </c>
      <c r="G143" s="92">
        <v>0</v>
      </c>
      <c r="H143" s="108">
        <v>137168</v>
      </c>
      <c r="I143" s="74"/>
      <c r="J143" s="74"/>
      <c r="K143" s="74"/>
    </row>
    <row r="144" spans="1:11" ht="15">
      <c r="A144" s="107" t="s">
        <v>171</v>
      </c>
      <c r="B144" s="107" t="s">
        <v>1213</v>
      </c>
      <c r="C144" s="70">
        <v>0.66051433168426787</v>
      </c>
      <c r="D144" s="70">
        <v>1.3952055326952827E-2</v>
      </c>
      <c r="E144" s="71">
        <v>0.66100000000000003</v>
      </c>
      <c r="F144" s="72">
        <v>236010.125</v>
      </c>
      <c r="G144" s="92">
        <v>0</v>
      </c>
      <c r="H144" s="108">
        <v>236010</v>
      </c>
      <c r="I144" s="74"/>
      <c r="J144" s="74"/>
      <c r="K144" s="74"/>
    </row>
    <row r="145" spans="1:11" ht="15">
      <c r="A145" s="107" t="s">
        <v>172</v>
      </c>
      <c r="B145" s="107" t="s">
        <v>1214</v>
      </c>
      <c r="C145" s="70">
        <v>0.67349234053608409</v>
      </c>
      <c r="D145" s="70">
        <v>1.6951437565309511E-2</v>
      </c>
      <c r="E145" s="71">
        <v>0.67300000000000004</v>
      </c>
      <c r="F145" s="72">
        <v>412962.55</v>
      </c>
      <c r="G145" s="92">
        <v>3016</v>
      </c>
      <c r="H145" s="108">
        <v>412963</v>
      </c>
      <c r="I145" s="74"/>
      <c r="J145" s="74"/>
      <c r="K145" s="74"/>
    </row>
    <row r="146" spans="1:11" ht="15">
      <c r="A146" s="107" t="s">
        <v>173</v>
      </c>
      <c r="B146" s="107" t="s">
        <v>758</v>
      </c>
      <c r="C146" s="70">
        <v>0.74103941822654329</v>
      </c>
      <c r="D146" s="70">
        <v>2.1050488338818455E-2</v>
      </c>
      <c r="E146" s="71">
        <v>0.74099999999999999</v>
      </c>
      <c r="F146" s="72">
        <v>235365</v>
      </c>
      <c r="G146" s="92">
        <v>0</v>
      </c>
      <c r="H146" s="108">
        <v>235365</v>
      </c>
      <c r="I146" s="74"/>
      <c r="J146" s="74"/>
      <c r="K146" s="74"/>
    </row>
    <row r="147" spans="1:11" ht="15">
      <c r="A147" s="107" t="s">
        <v>174</v>
      </c>
      <c r="B147" s="107" t="s">
        <v>760</v>
      </c>
      <c r="C147" s="70">
        <v>0.65335074874234178</v>
      </c>
      <c r="D147" s="70">
        <v>1.1399729211732672E-2</v>
      </c>
      <c r="E147" s="71">
        <v>0.65300000000000002</v>
      </c>
      <c r="F147" s="72">
        <v>505252.163</v>
      </c>
      <c r="G147" s="92">
        <v>0</v>
      </c>
      <c r="H147" s="108">
        <v>505252</v>
      </c>
      <c r="I147" s="74"/>
      <c r="J147" s="74"/>
      <c r="K147" s="74"/>
    </row>
    <row r="148" spans="1:11" ht="15">
      <c r="A148" s="107" t="s">
        <v>175</v>
      </c>
      <c r="B148" s="107" t="s">
        <v>762</v>
      </c>
      <c r="C148" s="70">
        <v>0.68393992888338162</v>
      </c>
      <c r="D148" s="70">
        <v>1.900307888518362E-2</v>
      </c>
      <c r="E148" s="71">
        <v>0.68400000000000005</v>
      </c>
      <c r="F148" s="72">
        <v>167465.35</v>
      </c>
      <c r="G148" s="92">
        <v>0</v>
      </c>
      <c r="H148" s="108">
        <v>167465</v>
      </c>
      <c r="I148" s="74"/>
      <c r="J148" s="74"/>
      <c r="K148" s="74"/>
    </row>
    <row r="149" spans="1:11" ht="15">
      <c r="A149" s="107" t="s">
        <v>176</v>
      </c>
      <c r="B149" s="107" t="s">
        <v>764</v>
      </c>
      <c r="C149" s="70">
        <v>0.75144228005534208</v>
      </c>
      <c r="D149" s="70">
        <v>1.8963280008982574E-2</v>
      </c>
      <c r="E149" s="71">
        <v>0.751</v>
      </c>
      <c r="F149" s="72">
        <v>443747.19999999995</v>
      </c>
      <c r="G149" s="92">
        <v>0</v>
      </c>
      <c r="H149" s="108">
        <v>443747</v>
      </c>
      <c r="I149" s="74"/>
      <c r="J149" s="74"/>
      <c r="K149" s="74"/>
    </row>
    <row r="150" spans="1:11" ht="15">
      <c r="A150" s="107" t="s">
        <v>179</v>
      </c>
      <c r="B150" s="107" t="s">
        <v>770</v>
      </c>
      <c r="C150" s="70">
        <v>0.64728073610345871</v>
      </c>
      <c r="D150" s="70">
        <v>1.4087469972215176E-2</v>
      </c>
      <c r="E150" s="71">
        <v>0.64700000000000002</v>
      </c>
      <c r="F150" s="72">
        <v>203715.84999999998</v>
      </c>
      <c r="G150" s="92">
        <v>0</v>
      </c>
      <c r="H150" s="108">
        <v>203716</v>
      </c>
      <c r="I150" s="74"/>
      <c r="J150" s="74"/>
      <c r="K150" s="74"/>
    </row>
    <row r="151" spans="1:11" ht="15">
      <c r="A151" s="107" t="s">
        <v>180</v>
      </c>
      <c r="B151" s="107" t="s">
        <v>772</v>
      </c>
      <c r="C151" s="70">
        <v>0.69136746180991704</v>
      </c>
      <c r="D151" s="70">
        <v>1.9668709779515455E-2</v>
      </c>
      <c r="E151" s="71">
        <v>0.69099999999999995</v>
      </c>
      <c r="F151" s="72">
        <v>1508126.425</v>
      </c>
      <c r="G151" s="92">
        <v>520</v>
      </c>
      <c r="H151" s="108">
        <v>1508126</v>
      </c>
      <c r="I151" s="74"/>
      <c r="J151" s="74"/>
      <c r="K151" s="74"/>
    </row>
    <row r="152" spans="1:11" ht="15">
      <c r="A152" s="107" t="s">
        <v>181</v>
      </c>
      <c r="B152" s="107" t="s">
        <v>1215</v>
      </c>
      <c r="C152" s="70">
        <v>0.6879015744372291</v>
      </c>
      <c r="D152" s="70">
        <v>1.2747091326349207E-2</v>
      </c>
      <c r="E152" s="71">
        <v>0.68799999999999994</v>
      </c>
      <c r="F152" s="72">
        <v>490024.6</v>
      </c>
      <c r="G152" s="92">
        <v>17205.5</v>
      </c>
      <c r="H152" s="108">
        <v>490025</v>
      </c>
      <c r="I152" s="74"/>
      <c r="J152" s="74"/>
      <c r="K152" s="74"/>
    </row>
    <row r="153" spans="1:11" ht="15">
      <c r="A153" s="107" t="s">
        <v>184</v>
      </c>
      <c r="B153" s="107" t="s">
        <v>780</v>
      </c>
      <c r="C153" s="70">
        <v>0.68168514272652614</v>
      </c>
      <c r="D153" s="70">
        <v>1.6666137825204409E-2</v>
      </c>
      <c r="E153" s="71">
        <v>0.68200000000000005</v>
      </c>
      <c r="F153" s="72">
        <v>157621.75</v>
      </c>
      <c r="G153" s="92">
        <v>17812.21</v>
      </c>
      <c r="H153" s="108">
        <v>157622</v>
      </c>
      <c r="I153" s="74"/>
      <c r="J153" s="74"/>
      <c r="K153" s="74"/>
    </row>
    <row r="154" spans="1:11" ht="15">
      <c r="A154" s="107" t="s">
        <v>185</v>
      </c>
      <c r="B154" s="107" t="s">
        <v>782</v>
      </c>
      <c r="C154" s="70">
        <v>0.74914981904458799</v>
      </c>
      <c r="D154" s="70">
        <v>1.174393254951195E-2</v>
      </c>
      <c r="E154" s="71">
        <v>0.749</v>
      </c>
      <c r="F154" s="72">
        <v>236009.8</v>
      </c>
      <c r="G154" s="92">
        <v>0</v>
      </c>
      <c r="H154" s="108">
        <v>236010</v>
      </c>
      <c r="I154" s="74"/>
      <c r="J154" s="74"/>
      <c r="K154" s="74"/>
    </row>
    <row r="155" spans="1:11" ht="15">
      <c r="A155" s="107" t="s">
        <v>186</v>
      </c>
      <c r="B155" s="107" t="s">
        <v>784</v>
      </c>
      <c r="C155" s="70">
        <v>0.71130994409986614</v>
      </c>
      <c r="D155" s="70">
        <v>1.9124890740916611E-2</v>
      </c>
      <c r="E155" s="71">
        <v>0.71099999999999997</v>
      </c>
      <c r="F155" s="72">
        <v>169064.02499999999</v>
      </c>
      <c r="G155" s="92">
        <v>0</v>
      </c>
      <c r="H155" s="108">
        <v>169064</v>
      </c>
      <c r="I155" s="74"/>
      <c r="J155" s="74"/>
      <c r="K155" s="74"/>
    </row>
    <row r="156" spans="1:11" ht="15">
      <c r="A156" s="107" t="s">
        <v>187</v>
      </c>
      <c r="B156" s="107" t="s">
        <v>786</v>
      </c>
      <c r="C156" s="70">
        <v>0.70047949450403169</v>
      </c>
      <c r="D156" s="70">
        <v>1.8379279030869975E-2</v>
      </c>
      <c r="E156" s="71">
        <v>0.7</v>
      </c>
      <c r="F156" s="72">
        <v>181246</v>
      </c>
      <c r="G156" s="92">
        <v>0</v>
      </c>
      <c r="H156" s="108">
        <v>181246</v>
      </c>
      <c r="I156" s="74"/>
      <c r="J156" s="74"/>
      <c r="K156" s="74"/>
    </row>
    <row r="157" spans="1:11" ht="15">
      <c r="A157" s="107" t="s">
        <v>189</v>
      </c>
      <c r="B157" s="107" t="s">
        <v>790</v>
      </c>
      <c r="C157" s="70">
        <v>0.66103115466575391</v>
      </c>
      <c r="D157" s="70">
        <v>1.6769044544330394E-2</v>
      </c>
      <c r="E157" s="71">
        <v>0.66100000000000003</v>
      </c>
      <c r="F157" s="72">
        <v>640443.04999999993</v>
      </c>
      <c r="G157" s="92">
        <v>106180.75</v>
      </c>
      <c r="H157" s="108">
        <v>640443</v>
      </c>
      <c r="I157" s="74"/>
      <c r="J157" s="74"/>
      <c r="K157" s="74"/>
    </row>
    <row r="158" spans="1:11" ht="15">
      <c r="A158" s="107" t="s">
        <v>190</v>
      </c>
      <c r="B158" s="107" t="s">
        <v>1216</v>
      </c>
      <c r="C158" s="70">
        <v>0.71630192980797447</v>
      </c>
      <c r="D158" s="70">
        <v>1.8793660052394624E-2</v>
      </c>
      <c r="E158" s="71">
        <v>0.71599999999999997</v>
      </c>
      <c r="F158" s="72">
        <v>282066.84999999998</v>
      </c>
      <c r="G158" s="92">
        <v>11755.25</v>
      </c>
      <c r="H158" s="108">
        <v>282067</v>
      </c>
      <c r="I158" s="74"/>
      <c r="J158" s="74"/>
      <c r="K158" s="74"/>
    </row>
    <row r="159" spans="1:11" ht="15">
      <c r="A159" s="107" t="s">
        <v>191</v>
      </c>
      <c r="B159" s="107" t="s">
        <v>794</v>
      </c>
      <c r="C159" s="70">
        <v>0.70480077996265766</v>
      </c>
      <c r="D159" s="70">
        <v>2.1166628139864627E-2</v>
      </c>
      <c r="E159" s="71">
        <v>0.70499999999999996</v>
      </c>
      <c r="F159" s="72">
        <v>308921.59999999998</v>
      </c>
      <c r="G159" s="92">
        <v>0</v>
      </c>
      <c r="H159" s="108">
        <v>308922</v>
      </c>
      <c r="I159" s="74"/>
      <c r="J159" s="74"/>
      <c r="K159" s="74"/>
    </row>
    <row r="160" spans="1:11" ht="15">
      <c r="A160" s="107" t="s">
        <v>192</v>
      </c>
      <c r="B160" s="107" t="s">
        <v>796</v>
      </c>
      <c r="C160" s="70">
        <v>0.68551359221661101</v>
      </c>
      <c r="D160" s="70">
        <v>1.2392627644946131E-2</v>
      </c>
      <c r="E160" s="71">
        <v>0.68600000000000005</v>
      </c>
      <c r="F160" s="72">
        <v>97046.95</v>
      </c>
      <c r="G160" s="92">
        <v>0</v>
      </c>
      <c r="H160" s="108">
        <v>97047</v>
      </c>
      <c r="I160" s="74"/>
      <c r="J160" s="74"/>
      <c r="K160" s="74"/>
    </row>
    <row r="161" spans="1:11" ht="15">
      <c r="A161" s="107" t="s">
        <v>193</v>
      </c>
      <c r="B161" s="107" t="s">
        <v>798</v>
      </c>
      <c r="C161" s="70">
        <v>0.65806430401646276</v>
      </c>
      <c r="D161" s="70">
        <v>9.4960658142429228E-3</v>
      </c>
      <c r="E161" s="71">
        <v>0.65800000000000003</v>
      </c>
      <c r="F161" s="72">
        <v>90633.724999999991</v>
      </c>
      <c r="G161" s="92">
        <v>0</v>
      </c>
      <c r="H161" s="108">
        <v>90634</v>
      </c>
      <c r="I161" s="74"/>
      <c r="J161" s="74"/>
      <c r="K161" s="74"/>
    </row>
    <row r="162" spans="1:11" ht="15">
      <c r="A162" s="107" t="s">
        <v>194</v>
      </c>
      <c r="B162" s="107" t="s">
        <v>1138</v>
      </c>
      <c r="C162" s="70">
        <v>0.67936108695260422</v>
      </c>
      <c r="D162" s="70">
        <v>1.9884451920044198E-2</v>
      </c>
      <c r="E162" s="71">
        <v>0.67900000000000005</v>
      </c>
      <c r="F162" s="72">
        <v>1219477.3499999999</v>
      </c>
      <c r="G162" s="92">
        <v>39026</v>
      </c>
      <c r="H162" s="108">
        <v>1219477</v>
      </c>
      <c r="I162" s="74"/>
      <c r="J162" s="74"/>
      <c r="K162" s="74"/>
    </row>
    <row r="163" spans="1:11" ht="15">
      <c r="A163" s="107" t="s">
        <v>195</v>
      </c>
      <c r="B163" s="107" t="s">
        <v>801</v>
      </c>
      <c r="C163" s="70">
        <v>0.67389553998589469</v>
      </c>
      <c r="D163" s="70">
        <v>1.6303806124279712E-2</v>
      </c>
      <c r="E163" s="71">
        <v>0.67400000000000004</v>
      </c>
      <c r="F163" s="72">
        <v>109377.25499999999</v>
      </c>
      <c r="G163" s="92">
        <v>0</v>
      </c>
      <c r="H163" s="108">
        <v>109377</v>
      </c>
      <c r="I163" s="74"/>
      <c r="J163" s="74"/>
      <c r="K163" s="74"/>
    </row>
    <row r="164" spans="1:11" ht="15">
      <c r="A164" s="107" t="s">
        <v>196</v>
      </c>
      <c r="B164" s="107" t="s">
        <v>1217</v>
      </c>
      <c r="C164" s="70">
        <v>0.71104769505500154</v>
      </c>
      <c r="D164" s="70">
        <v>1.815575421640836E-2</v>
      </c>
      <c r="E164" s="71">
        <v>0.71099999999999997</v>
      </c>
      <c r="F164" s="72">
        <v>309710.33600000001</v>
      </c>
      <c r="G164" s="92">
        <v>0</v>
      </c>
      <c r="H164" s="108">
        <v>309710</v>
      </c>
      <c r="I164" s="74"/>
      <c r="J164" s="74"/>
      <c r="K164" s="74"/>
    </row>
    <row r="165" spans="1:11" ht="15">
      <c r="A165" s="107" t="s">
        <v>197</v>
      </c>
      <c r="B165" s="107" t="s">
        <v>805</v>
      </c>
      <c r="C165" s="70">
        <v>0.68972237228163902</v>
      </c>
      <c r="D165" s="70">
        <v>1.6413290783685818E-2</v>
      </c>
      <c r="E165" s="71">
        <v>0.69</v>
      </c>
      <c r="F165" s="72">
        <v>82158.05</v>
      </c>
      <c r="G165" s="92">
        <v>0</v>
      </c>
      <c r="H165" s="108">
        <v>82158</v>
      </c>
      <c r="I165" s="74"/>
      <c r="J165" s="74"/>
      <c r="K165" s="74"/>
    </row>
    <row r="166" spans="1:11" ht="15">
      <c r="A166" s="107" t="s">
        <v>198</v>
      </c>
      <c r="B166" s="107" t="s">
        <v>806</v>
      </c>
      <c r="C166" s="70">
        <v>0.67157058560163252</v>
      </c>
      <c r="D166" s="70">
        <v>1.592445972418911E-2</v>
      </c>
      <c r="E166" s="71">
        <v>0.67200000000000004</v>
      </c>
      <c r="F166" s="72">
        <v>218169.9</v>
      </c>
      <c r="G166" s="92">
        <v>0</v>
      </c>
      <c r="H166" s="108">
        <v>218170</v>
      </c>
      <c r="I166" s="74"/>
      <c r="J166" s="74"/>
      <c r="K166" s="74"/>
    </row>
    <row r="167" spans="1:11" ht="15">
      <c r="A167" s="107" t="s">
        <v>200</v>
      </c>
      <c r="B167" s="107" t="s">
        <v>810</v>
      </c>
      <c r="C167" s="70">
        <v>0.72855260693847879</v>
      </c>
      <c r="D167" s="70">
        <v>2.0142316050606745E-2</v>
      </c>
      <c r="E167" s="71">
        <v>0.72899999999999998</v>
      </c>
      <c r="F167" s="72">
        <v>264696.25</v>
      </c>
      <c r="G167" s="92">
        <v>0</v>
      </c>
      <c r="H167" s="108">
        <v>264696</v>
      </c>
      <c r="I167" s="74"/>
      <c r="J167" s="74"/>
      <c r="K167" s="74"/>
    </row>
    <row r="168" spans="1:11" ht="15">
      <c r="A168" s="107" t="s">
        <v>201</v>
      </c>
      <c r="B168" s="107" t="s">
        <v>812</v>
      </c>
      <c r="C168" s="70">
        <v>0.65991849961707094</v>
      </c>
      <c r="D168" s="70">
        <v>1.1495574159498236E-2</v>
      </c>
      <c r="E168" s="71">
        <v>0.66</v>
      </c>
      <c r="F168" s="72">
        <v>102523.84999999999</v>
      </c>
      <c r="G168" s="92">
        <v>0</v>
      </c>
      <c r="H168" s="108">
        <v>102524</v>
      </c>
      <c r="I168" s="74"/>
      <c r="J168" s="74"/>
      <c r="K168" s="74"/>
    </row>
    <row r="169" spans="1:11" ht="15">
      <c r="A169" s="107" t="s">
        <v>202</v>
      </c>
      <c r="B169" s="107" t="s">
        <v>814</v>
      </c>
      <c r="C169" s="70">
        <v>0.65453731026325923</v>
      </c>
      <c r="D169" s="70">
        <v>1.331693683029277E-2</v>
      </c>
      <c r="E169" s="71">
        <v>0.65500000000000003</v>
      </c>
      <c r="F169" s="72">
        <v>138808.15</v>
      </c>
      <c r="G169" s="92">
        <v>0</v>
      </c>
      <c r="H169" s="108">
        <v>138808</v>
      </c>
      <c r="I169" s="74"/>
      <c r="J169" s="74"/>
      <c r="K169" s="74"/>
    </row>
    <row r="170" spans="1:11" ht="15">
      <c r="A170" s="107" t="s">
        <v>203</v>
      </c>
      <c r="B170" s="107" t="s">
        <v>816</v>
      </c>
      <c r="C170" s="70">
        <v>0.7173373534433849</v>
      </c>
      <c r="D170" s="70">
        <v>2.2158637954114851E-2</v>
      </c>
      <c r="E170" s="71">
        <v>0.71699999999999997</v>
      </c>
      <c r="F170" s="72">
        <v>292711.89999999997</v>
      </c>
      <c r="G170" s="92">
        <v>0</v>
      </c>
      <c r="H170" s="108">
        <v>292712</v>
      </c>
      <c r="I170" s="74"/>
      <c r="J170" s="74"/>
      <c r="K170" s="74"/>
    </row>
    <row r="171" spans="1:11" ht="15">
      <c r="A171" s="107" t="s">
        <v>204</v>
      </c>
      <c r="B171" s="107" t="s">
        <v>1218</v>
      </c>
      <c r="C171" s="70">
        <v>0.67838471566995495</v>
      </c>
      <c r="D171" s="70">
        <v>1.7670819189433362E-2</v>
      </c>
      <c r="E171" s="71">
        <v>0.67800000000000005</v>
      </c>
      <c r="F171" s="72">
        <v>184174.25</v>
      </c>
      <c r="G171" s="92">
        <v>16389.75</v>
      </c>
      <c r="H171" s="108">
        <v>184174</v>
      </c>
      <c r="I171" s="74"/>
      <c r="J171" s="74"/>
      <c r="K171" s="74"/>
    </row>
    <row r="172" spans="1:11" ht="15">
      <c r="A172" s="107" t="s">
        <v>205</v>
      </c>
      <c r="B172" s="107" t="s">
        <v>1219</v>
      </c>
      <c r="C172" s="70">
        <v>0.72249285220804782</v>
      </c>
      <c r="D172" s="70">
        <v>2.4859469936938178E-2</v>
      </c>
      <c r="E172" s="71">
        <v>0.72199999999999998</v>
      </c>
      <c r="F172" s="72">
        <v>463444.47499999998</v>
      </c>
      <c r="G172" s="92">
        <v>0</v>
      </c>
      <c r="H172" s="108">
        <v>463444</v>
      </c>
      <c r="I172" s="74"/>
      <c r="J172" s="74"/>
      <c r="K172" s="74"/>
    </row>
    <row r="173" spans="1:11" ht="15">
      <c r="A173" s="107" t="s">
        <v>206</v>
      </c>
      <c r="B173" s="107" t="s">
        <v>822</v>
      </c>
      <c r="C173" s="70">
        <v>0.70727065295653246</v>
      </c>
      <c r="D173" s="70">
        <v>1.7633830213807312E-2</v>
      </c>
      <c r="E173" s="71">
        <v>0.70699999999999996</v>
      </c>
      <c r="F173" s="72">
        <v>180777.35</v>
      </c>
      <c r="G173" s="92">
        <v>0</v>
      </c>
      <c r="H173" s="108">
        <v>180777</v>
      </c>
      <c r="I173" s="74"/>
      <c r="J173" s="74"/>
      <c r="K173" s="74"/>
    </row>
    <row r="174" spans="1:11" ht="15">
      <c r="A174" s="107" t="s">
        <v>207</v>
      </c>
      <c r="B174" s="107" t="s">
        <v>824</v>
      </c>
      <c r="C174" s="70">
        <v>0.69887069172105964</v>
      </c>
      <c r="D174" s="70">
        <v>1.7114822610661554E-2</v>
      </c>
      <c r="E174" s="71">
        <v>0.69899999999999995</v>
      </c>
      <c r="F174" s="72">
        <v>358054.57999999996</v>
      </c>
      <c r="G174" s="92">
        <v>0</v>
      </c>
      <c r="H174" s="108">
        <v>358055</v>
      </c>
      <c r="I174" s="74"/>
      <c r="J174" s="74"/>
      <c r="K174" s="74"/>
    </row>
    <row r="175" spans="1:11" ht="15">
      <c r="A175" s="107" t="s">
        <v>208</v>
      </c>
      <c r="B175" s="107" t="s">
        <v>1220</v>
      </c>
      <c r="C175" s="70">
        <v>0.67339185433945981</v>
      </c>
      <c r="D175" s="70">
        <v>1.4754933483179486E-2</v>
      </c>
      <c r="E175" s="71">
        <v>0.67300000000000004</v>
      </c>
      <c r="F175" s="72">
        <v>170704.94999999998</v>
      </c>
      <c r="G175" s="92">
        <v>0</v>
      </c>
      <c r="H175" s="108">
        <v>170705</v>
      </c>
      <c r="I175" s="74"/>
      <c r="J175" s="74"/>
      <c r="K175" s="74"/>
    </row>
    <row r="176" spans="1:11" ht="15">
      <c r="A176" s="107" t="s">
        <v>209</v>
      </c>
      <c r="B176" s="107" t="s">
        <v>828</v>
      </c>
      <c r="C176" s="70">
        <v>0.69182995538295067</v>
      </c>
      <c r="D176" s="70">
        <v>1.9856713478001692E-2</v>
      </c>
      <c r="E176" s="71">
        <v>0.69199999999999995</v>
      </c>
      <c r="F176" s="72">
        <v>436608.25</v>
      </c>
      <c r="G176" s="92">
        <v>17670.25</v>
      </c>
      <c r="H176" s="108">
        <v>436608</v>
      </c>
      <c r="I176" s="74"/>
      <c r="J176" s="74"/>
      <c r="K176" s="74"/>
    </row>
    <row r="177" spans="1:11" ht="15">
      <c r="A177" s="107" t="s">
        <v>210</v>
      </c>
      <c r="B177" s="107" t="s">
        <v>830</v>
      </c>
      <c r="C177" s="70">
        <v>0.66499753930710614</v>
      </c>
      <c r="D177" s="70">
        <v>1.6369220465532665E-2</v>
      </c>
      <c r="E177" s="71">
        <v>0.66500000000000004</v>
      </c>
      <c r="F177" s="72">
        <v>162282.25</v>
      </c>
      <c r="G177" s="92">
        <v>0</v>
      </c>
      <c r="H177" s="108">
        <v>162282</v>
      </c>
      <c r="I177" s="74"/>
      <c r="J177" s="74"/>
      <c r="K177" s="74"/>
    </row>
    <row r="178" spans="1:11" ht="15">
      <c r="A178" s="107" t="s">
        <v>211</v>
      </c>
      <c r="B178" s="107" t="s">
        <v>832</v>
      </c>
      <c r="C178" s="70">
        <v>0.74399779488150108</v>
      </c>
      <c r="D178" s="70">
        <v>1.5625172465549186E-2</v>
      </c>
      <c r="E178" s="71">
        <v>0.74399999999999999</v>
      </c>
      <c r="F178" s="72">
        <v>316492.14999999997</v>
      </c>
      <c r="G178" s="92">
        <v>1789.4499999999998</v>
      </c>
      <c r="H178" s="108">
        <v>316492</v>
      </c>
      <c r="I178" s="74"/>
      <c r="J178" s="74"/>
      <c r="K178" s="74"/>
    </row>
    <row r="179" spans="1:11" ht="15">
      <c r="A179" s="107" t="s">
        <v>213</v>
      </c>
      <c r="B179" s="107" t="s">
        <v>836</v>
      </c>
      <c r="C179" s="70">
        <v>0.64670843928066923</v>
      </c>
      <c r="D179" s="70">
        <v>1.019266163974589E-2</v>
      </c>
      <c r="E179" s="71">
        <v>0.64700000000000002</v>
      </c>
      <c r="F179" s="72">
        <v>193081.84999999998</v>
      </c>
      <c r="G179" s="92">
        <v>0</v>
      </c>
      <c r="H179" s="108">
        <v>193082</v>
      </c>
      <c r="I179" s="74"/>
      <c r="J179" s="74"/>
      <c r="K179" s="74"/>
    </row>
    <row r="180" spans="1:11" ht="15">
      <c r="A180" s="107" t="s">
        <v>1221</v>
      </c>
      <c r="B180" s="107" t="s">
        <v>1222</v>
      </c>
      <c r="C180" s="70">
        <v>0.67468824699475349</v>
      </c>
      <c r="D180" s="70">
        <v>1.2973072755179829E-2</v>
      </c>
      <c r="E180" s="71">
        <v>0.67500000000000004</v>
      </c>
      <c r="F180" s="72">
        <v>108040.4</v>
      </c>
      <c r="G180" s="92">
        <v>0</v>
      </c>
      <c r="H180" s="108">
        <v>108040</v>
      </c>
      <c r="I180" s="74"/>
      <c r="J180" s="74"/>
      <c r="K180" s="74"/>
    </row>
    <row r="181" spans="1:11" ht="15">
      <c r="A181" s="107" t="s">
        <v>214</v>
      </c>
      <c r="B181" s="107" t="s">
        <v>838</v>
      </c>
      <c r="C181" s="70">
        <v>0.65613967789554639</v>
      </c>
      <c r="D181" s="70">
        <v>1.4401289114435029E-2</v>
      </c>
      <c r="E181" s="71">
        <v>0.65600000000000003</v>
      </c>
      <c r="F181" s="72">
        <v>117994.5</v>
      </c>
      <c r="G181" s="92">
        <v>0</v>
      </c>
      <c r="H181" s="108">
        <v>117995</v>
      </c>
      <c r="I181" s="74"/>
      <c r="J181" s="74"/>
      <c r="K181" s="74"/>
    </row>
    <row r="182" spans="1:11" ht="15">
      <c r="A182" s="107" t="s">
        <v>215</v>
      </c>
      <c r="B182" s="107" t="s">
        <v>1223</v>
      </c>
      <c r="C182" s="70">
        <v>0.65647106926263199</v>
      </c>
      <c r="D182" s="70">
        <v>1.5330216219867351E-2</v>
      </c>
      <c r="E182" s="71">
        <v>0.65600000000000003</v>
      </c>
      <c r="F182" s="72">
        <v>59291.049999999996</v>
      </c>
      <c r="G182" s="92">
        <v>0</v>
      </c>
      <c r="H182" s="108">
        <v>59291</v>
      </c>
      <c r="I182" s="74"/>
      <c r="J182" s="74"/>
      <c r="K182" s="74"/>
    </row>
    <row r="183" spans="1:11" ht="15">
      <c r="A183" s="107" t="s">
        <v>216</v>
      </c>
      <c r="B183" s="107" t="s">
        <v>842</v>
      </c>
      <c r="C183" s="70">
        <v>0.70731431234260267</v>
      </c>
      <c r="D183" s="70">
        <v>2.1275484148295484E-2</v>
      </c>
      <c r="E183" s="71">
        <v>0.70699999999999996</v>
      </c>
      <c r="F183" s="72">
        <v>277100.84999999998</v>
      </c>
      <c r="G183" s="92">
        <v>0</v>
      </c>
      <c r="H183" s="108">
        <v>277101</v>
      </c>
      <c r="I183" s="74"/>
      <c r="J183" s="74"/>
      <c r="K183" s="74"/>
    </row>
    <row r="184" spans="1:11" ht="15">
      <c r="A184" s="107" t="s">
        <v>217</v>
      </c>
      <c r="B184" s="107" t="s">
        <v>844</v>
      </c>
      <c r="C184" s="70">
        <v>0.66247843872610679</v>
      </c>
      <c r="D184" s="70">
        <v>1.176611665041068E-2</v>
      </c>
      <c r="E184" s="71">
        <v>0.66200000000000003</v>
      </c>
      <c r="F184" s="72">
        <v>120233.75</v>
      </c>
      <c r="G184" s="92">
        <v>0</v>
      </c>
      <c r="H184" s="108">
        <v>120234</v>
      </c>
      <c r="I184" s="74"/>
      <c r="J184" s="74"/>
      <c r="K184" s="74"/>
    </row>
    <row r="185" spans="1:11" ht="15">
      <c r="A185" s="107" t="s">
        <v>218</v>
      </c>
      <c r="B185" s="107" t="s">
        <v>1224</v>
      </c>
      <c r="C185" s="70">
        <v>0.65839933094718639</v>
      </c>
      <c r="D185" s="70">
        <v>1.481396279493802E-2</v>
      </c>
      <c r="E185" s="71">
        <v>0.65800000000000003</v>
      </c>
      <c r="F185" s="72">
        <v>35685</v>
      </c>
      <c r="G185" s="92">
        <v>471.25</v>
      </c>
      <c r="H185" s="108">
        <v>35685</v>
      </c>
      <c r="I185" s="74"/>
      <c r="J185" s="74"/>
      <c r="K185" s="74"/>
    </row>
    <row r="186" spans="1:11" ht="15">
      <c r="A186" s="107" t="s">
        <v>219</v>
      </c>
      <c r="B186" s="107" t="s">
        <v>848</v>
      </c>
      <c r="C186" s="70">
        <v>0.6297806640492426</v>
      </c>
      <c r="D186" s="70">
        <v>8.2399026213077226E-3</v>
      </c>
      <c r="E186" s="71">
        <v>0.63</v>
      </c>
      <c r="F186" s="72">
        <v>166198.48699999999</v>
      </c>
      <c r="G186" s="92">
        <v>2548</v>
      </c>
      <c r="H186" s="108">
        <v>166198</v>
      </c>
      <c r="I186" s="74"/>
      <c r="J186" s="74"/>
      <c r="K186" s="74"/>
    </row>
    <row r="187" spans="1:11" ht="15">
      <c r="A187" s="107" t="s">
        <v>221</v>
      </c>
      <c r="B187" s="107" t="s">
        <v>1225</v>
      </c>
      <c r="C187" s="70">
        <v>0.69207607071647093</v>
      </c>
      <c r="D187" s="70">
        <v>1.53702360046845E-2</v>
      </c>
      <c r="E187" s="71">
        <v>0.69199999999999995</v>
      </c>
      <c r="F187" s="72">
        <v>288611.05</v>
      </c>
      <c r="G187" s="92">
        <v>2710.5</v>
      </c>
      <c r="H187" s="108">
        <v>288611</v>
      </c>
      <c r="I187" s="74"/>
      <c r="J187" s="74"/>
      <c r="K187" s="74"/>
    </row>
    <row r="188" spans="1:11" ht="15">
      <c r="A188" s="107" t="s">
        <v>222</v>
      </c>
      <c r="B188" s="107" t="s">
        <v>854</v>
      </c>
      <c r="C188" s="70">
        <v>0.68473539667456118</v>
      </c>
      <c r="D188" s="70">
        <v>1.3716259772732942E-2</v>
      </c>
      <c r="E188" s="71">
        <v>0.68500000000000005</v>
      </c>
      <c r="F188" s="72">
        <v>222061.125</v>
      </c>
      <c r="G188" s="92">
        <v>640.25</v>
      </c>
      <c r="H188" s="108">
        <v>222061</v>
      </c>
      <c r="I188" s="74"/>
      <c r="J188" s="74"/>
      <c r="K188" s="74"/>
    </row>
    <row r="189" spans="1:11" ht="15">
      <c r="A189" s="107" t="s">
        <v>223</v>
      </c>
      <c r="B189" s="107" t="s">
        <v>856</v>
      </c>
      <c r="C189" s="70">
        <v>0.67950162483551035</v>
      </c>
      <c r="D189" s="70">
        <v>1.6770644904353864E-2</v>
      </c>
      <c r="E189" s="71">
        <v>0.68</v>
      </c>
      <c r="F189" s="72">
        <v>113070.42499999999</v>
      </c>
      <c r="G189" s="92">
        <v>0</v>
      </c>
      <c r="H189" s="108">
        <v>113070</v>
      </c>
      <c r="I189" s="74"/>
      <c r="J189" s="74"/>
      <c r="K189" s="74"/>
    </row>
    <row r="190" spans="1:11" ht="15">
      <c r="A190" s="107" t="s">
        <v>224</v>
      </c>
      <c r="B190" s="107" t="s">
        <v>858</v>
      </c>
      <c r="C190" s="70">
        <v>0.66321836309183246</v>
      </c>
      <c r="D190" s="70">
        <v>2.0994208805609052E-2</v>
      </c>
      <c r="E190" s="71">
        <v>0.66300000000000003</v>
      </c>
      <c r="F190" s="72">
        <v>204374.94999999998</v>
      </c>
      <c r="G190" s="92">
        <v>0</v>
      </c>
      <c r="H190" s="108">
        <v>204375</v>
      </c>
      <c r="I190" s="74"/>
      <c r="J190" s="74"/>
      <c r="K190" s="74"/>
    </row>
    <row r="191" spans="1:11" ht="15">
      <c r="A191" s="107" t="s">
        <v>1226</v>
      </c>
      <c r="B191" s="107" t="s">
        <v>1227</v>
      </c>
      <c r="C191" s="70">
        <v>0.69185240213831312</v>
      </c>
      <c r="D191" s="70">
        <v>2.1842561614507539E-2</v>
      </c>
      <c r="E191" s="71">
        <v>0.69199999999999995</v>
      </c>
      <c r="F191" s="72">
        <v>364001.95</v>
      </c>
      <c r="G191" s="92">
        <v>21079.5</v>
      </c>
      <c r="H191" s="108">
        <v>364002</v>
      </c>
      <c r="I191" s="74"/>
      <c r="J191" s="74"/>
      <c r="K191" s="74"/>
    </row>
    <row r="192" spans="1:11" ht="15">
      <c r="A192" s="107" t="s">
        <v>227</v>
      </c>
      <c r="B192" s="107" t="s">
        <v>1228</v>
      </c>
      <c r="C192" s="70">
        <v>0.65748366128887525</v>
      </c>
      <c r="D192" s="70">
        <v>1.2260451657452778E-2</v>
      </c>
      <c r="E192" s="71">
        <v>0.65700000000000003</v>
      </c>
      <c r="F192" s="72">
        <v>469910.35</v>
      </c>
      <c r="G192" s="92">
        <v>1098.5</v>
      </c>
      <c r="H192" s="108">
        <v>469910</v>
      </c>
      <c r="I192" s="74"/>
      <c r="J192" s="74"/>
      <c r="K192" s="74"/>
    </row>
    <row r="193" spans="1:11" ht="15">
      <c r="A193" s="107" t="s">
        <v>228</v>
      </c>
      <c r="B193" s="107" t="s">
        <v>866</v>
      </c>
      <c r="C193" s="70">
        <v>0.69792039858279242</v>
      </c>
      <c r="D193" s="70">
        <v>2.32390506494124E-2</v>
      </c>
      <c r="E193" s="71">
        <v>0.69799999999999995</v>
      </c>
      <c r="F193" s="72">
        <v>368318.92499999999</v>
      </c>
      <c r="G193" s="92">
        <v>0</v>
      </c>
      <c r="H193" s="108">
        <v>368319</v>
      </c>
      <c r="I193" s="74"/>
      <c r="J193" s="74"/>
      <c r="K193" s="74"/>
    </row>
    <row r="194" spans="1:11" ht="15">
      <c r="A194" s="107" t="s">
        <v>229</v>
      </c>
      <c r="B194" s="107" t="s">
        <v>1229</v>
      </c>
      <c r="C194" s="70">
        <v>0.67123178205472978</v>
      </c>
      <c r="D194" s="70">
        <v>1.9050889244291904E-2</v>
      </c>
      <c r="E194" s="71">
        <v>0.67100000000000004</v>
      </c>
      <c r="F194" s="72">
        <v>490306.69999999995</v>
      </c>
      <c r="G194" s="92">
        <v>40764.75</v>
      </c>
      <c r="H194" s="108">
        <v>490307</v>
      </c>
      <c r="I194" s="74"/>
      <c r="J194" s="74"/>
      <c r="K194" s="74"/>
    </row>
    <row r="195" spans="1:11" ht="15">
      <c r="A195" s="107" t="s">
        <v>232</v>
      </c>
      <c r="B195" s="107" t="s">
        <v>1230</v>
      </c>
      <c r="C195" s="70">
        <v>0.69838210943310353</v>
      </c>
      <c r="D195" s="70">
        <v>2.1664630295380658E-2</v>
      </c>
      <c r="E195" s="71">
        <v>0.69799999999999995</v>
      </c>
      <c r="F195" s="72">
        <v>205420.48799999998</v>
      </c>
      <c r="G195" s="92">
        <v>0</v>
      </c>
      <c r="H195" s="108">
        <v>205420</v>
      </c>
      <c r="I195" s="74"/>
      <c r="J195" s="74"/>
      <c r="K195" s="74"/>
    </row>
    <row r="196" spans="1:11" ht="15">
      <c r="A196" s="107" t="s">
        <v>233</v>
      </c>
      <c r="B196" s="107" t="s">
        <v>1231</v>
      </c>
      <c r="C196" s="70">
        <v>0.71660983947515189</v>
      </c>
      <c r="D196" s="70">
        <v>1.6230522823617668E-2</v>
      </c>
      <c r="E196" s="71">
        <v>0.71699999999999997</v>
      </c>
      <c r="F196" s="72">
        <v>72071.349999999991</v>
      </c>
      <c r="G196" s="92">
        <v>0</v>
      </c>
      <c r="H196" s="108">
        <v>72071</v>
      </c>
      <c r="I196" s="74"/>
      <c r="J196" s="74"/>
      <c r="K196" s="74"/>
    </row>
    <row r="197" spans="1:11" ht="15">
      <c r="A197" s="107" t="s">
        <v>234</v>
      </c>
      <c r="B197" s="107" t="s">
        <v>1139</v>
      </c>
      <c r="C197" s="70">
        <v>0.66045282233520886</v>
      </c>
      <c r="D197" s="70">
        <v>1.216218371489328E-2</v>
      </c>
      <c r="E197" s="71">
        <v>0.66</v>
      </c>
      <c r="F197" s="72">
        <v>288395.25</v>
      </c>
      <c r="G197" s="92">
        <v>0</v>
      </c>
      <c r="H197" s="108">
        <v>288395</v>
      </c>
      <c r="I197" s="74"/>
      <c r="J197" s="74"/>
      <c r="K197" s="74"/>
    </row>
    <row r="198" spans="1:11" ht="15">
      <c r="A198" s="107" t="s">
        <v>235</v>
      </c>
      <c r="B198" s="107" t="s">
        <v>879</v>
      </c>
      <c r="C198" s="70">
        <v>0.72711818302735831</v>
      </c>
      <c r="D198" s="70">
        <v>4.5872628664766602E-2</v>
      </c>
      <c r="E198" s="71">
        <v>0.72699999999999998</v>
      </c>
      <c r="F198" s="72">
        <v>359313.17499999999</v>
      </c>
      <c r="G198" s="92">
        <v>0</v>
      </c>
      <c r="H198" s="108">
        <v>359313</v>
      </c>
      <c r="I198" s="74"/>
      <c r="J198" s="74"/>
      <c r="K198" s="74"/>
    </row>
    <row r="199" spans="1:11" ht="15">
      <c r="A199" s="107" t="s">
        <v>237</v>
      </c>
      <c r="B199" s="107" t="s">
        <v>883</v>
      </c>
      <c r="C199" s="70">
        <v>0.61365039607570859</v>
      </c>
      <c r="D199" s="70">
        <v>1.007474402600904E-2</v>
      </c>
      <c r="E199" s="71">
        <v>0.61399999999999999</v>
      </c>
      <c r="F199" s="72">
        <v>93761.2</v>
      </c>
      <c r="G199" s="92">
        <v>0</v>
      </c>
      <c r="H199" s="108">
        <v>93761</v>
      </c>
      <c r="I199" s="74"/>
      <c r="J199" s="74"/>
      <c r="K199" s="74"/>
    </row>
    <row r="200" spans="1:11" ht="15">
      <c r="A200" s="107" t="s">
        <v>238</v>
      </c>
      <c r="B200" s="107" t="s">
        <v>1232</v>
      </c>
      <c r="C200" s="70">
        <v>0.71067211368818584</v>
      </c>
      <c r="D200" s="70">
        <v>2.2102768100838683E-2</v>
      </c>
      <c r="E200" s="71">
        <v>0.71099999999999997</v>
      </c>
      <c r="F200" s="72">
        <v>370188.64999999997</v>
      </c>
      <c r="G200" s="92">
        <v>0</v>
      </c>
      <c r="H200" s="108">
        <v>370189</v>
      </c>
      <c r="I200" s="74"/>
      <c r="J200" s="74"/>
      <c r="K200" s="74"/>
    </row>
    <row r="201" spans="1:11" ht="15">
      <c r="A201" s="107" t="s">
        <v>239</v>
      </c>
      <c r="B201" s="107" t="s">
        <v>1233</v>
      </c>
      <c r="C201" s="70">
        <v>0.69371577207655544</v>
      </c>
      <c r="D201" s="70">
        <v>1.7018321694172184E-2</v>
      </c>
      <c r="E201" s="71">
        <v>0.69399999999999995</v>
      </c>
      <c r="F201" s="72">
        <v>378760.2</v>
      </c>
      <c r="G201" s="92">
        <v>0</v>
      </c>
      <c r="H201" s="108">
        <v>378760</v>
      </c>
      <c r="I201" s="74"/>
      <c r="J201" s="74"/>
      <c r="K201" s="74"/>
    </row>
    <row r="202" spans="1:11" ht="15">
      <c r="A202" s="107" t="s">
        <v>1234</v>
      </c>
      <c r="B202" s="107" t="s">
        <v>1235</v>
      </c>
      <c r="C202" s="70">
        <v>0.70852818054424604</v>
      </c>
      <c r="D202" s="70">
        <v>2.0743725906323552E-2</v>
      </c>
      <c r="E202" s="71">
        <v>0.70899999999999996</v>
      </c>
      <c r="F202" s="72">
        <v>320580</v>
      </c>
      <c r="G202" s="92">
        <v>0</v>
      </c>
      <c r="H202" s="108">
        <v>320580</v>
      </c>
      <c r="I202" s="74"/>
      <c r="J202" s="74"/>
      <c r="K202" s="74"/>
    </row>
    <row r="203" spans="1:11" ht="15">
      <c r="A203" s="107" t="s">
        <v>240</v>
      </c>
      <c r="B203" s="107" t="s">
        <v>1236</v>
      </c>
      <c r="C203" s="70">
        <v>0.70242096064274206</v>
      </c>
      <c r="D203" s="70">
        <v>2.0463796905967384E-2</v>
      </c>
      <c r="E203" s="71">
        <v>0.70199999999999996</v>
      </c>
      <c r="F203" s="72">
        <v>365426.1</v>
      </c>
      <c r="G203" s="92">
        <v>0</v>
      </c>
      <c r="H203" s="108">
        <v>365426</v>
      </c>
      <c r="I203" s="74"/>
      <c r="J203" s="74"/>
      <c r="K203" s="74"/>
    </row>
    <row r="204" spans="1:11" ht="15">
      <c r="A204" s="107" t="s">
        <v>241</v>
      </c>
      <c r="B204" s="107" t="s">
        <v>891</v>
      </c>
      <c r="C204" s="70">
        <v>0.66984015831659338</v>
      </c>
      <c r="D204" s="70">
        <v>1.7214573685683091E-2</v>
      </c>
      <c r="E204" s="71">
        <v>0.67</v>
      </c>
      <c r="F204" s="72">
        <v>255254.02499999999</v>
      </c>
      <c r="G204" s="92">
        <v>0</v>
      </c>
      <c r="H204" s="108">
        <v>255254</v>
      </c>
      <c r="I204" s="74"/>
      <c r="J204" s="74"/>
      <c r="K204" s="74"/>
    </row>
    <row r="205" spans="1:11" ht="15">
      <c r="A205" s="107" t="s">
        <v>1237</v>
      </c>
      <c r="B205" s="107" t="s">
        <v>1238</v>
      </c>
      <c r="C205" s="70">
        <v>0.64513931730864404</v>
      </c>
      <c r="D205" s="70">
        <v>1.1168817461724212E-2</v>
      </c>
      <c r="E205" s="71">
        <v>0.64500000000000002</v>
      </c>
      <c r="F205" s="72">
        <v>85702.89</v>
      </c>
      <c r="G205" s="92">
        <v>0</v>
      </c>
      <c r="H205" s="108">
        <v>85703</v>
      </c>
      <c r="I205" s="74"/>
      <c r="J205" s="74"/>
      <c r="K205" s="74"/>
    </row>
    <row r="206" spans="1:11" ht="15">
      <c r="A206" s="107" t="s">
        <v>242</v>
      </c>
      <c r="B206" s="107" t="s">
        <v>1239</v>
      </c>
      <c r="C206" s="70">
        <v>0.72042644188488447</v>
      </c>
      <c r="D206" s="70">
        <v>2.6848466958931536E-2</v>
      </c>
      <c r="E206" s="71">
        <v>0.72</v>
      </c>
      <c r="F206" s="72">
        <v>348559.89999999997</v>
      </c>
      <c r="G206" s="92">
        <v>0</v>
      </c>
      <c r="H206" s="108">
        <v>348560</v>
      </c>
      <c r="I206" s="74"/>
      <c r="J206" s="74"/>
      <c r="K206" s="74"/>
    </row>
    <row r="207" spans="1:11" ht="15">
      <c r="A207" s="107" t="s">
        <v>243</v>
      </c>
      <c r="B207" s="107" t="s">
        <v>895</v>
      </c>
      <c r="C207" s="70">
        <v>0.7608383545762053</v>
      </c>
      <c r="D207" s="70">
        <v>1.6797861376880618E-2</v>
      </c>
      <c r="E207" s="71">
        <v>0.76100000000000001</v>
      </c>
      <c r="F207" s="72">
        <v>285543.05</v>
      </c>
      <c r="G207" s="92">
        <v>0</v>
      </c>
      <c r="H207" s="108">
        <v>285543</v>
      </c>
      <c r="I207" s="74"/>
      <c r="J207" s="74"/>
      <c r="K207" s="74"/>
    </row>
    <row r="208" spans="1:11" ht="15">
      <c r="A208" s="107" t="s">
        <v>244</v>
      </c>
      <c r="B208" s="107" t="s">
        <v>1240</v>
      </c>
      <c r="C208" s="70">
        <v>0.63853704363797714</v>
      </c>
      <c r="D208" s="70">
        <v>1.2865197087806137E-2</v>
      </c>
      <c r="E208" s="71">
        <v>0.63900000000000001</v>
      </c>
      <c r="F208" s="72">
        <v>127097.75</v>
      </c>
      <c r="G208" s="92">
        <v>0</v>
      </c>
      <c r="H208" s="108">
        <v>127098</v>
      </c>
      <c r="I208" s="74"/>
      <c r="J208" s="74"/>
      <c r="K208" s="74"/>
    </row>
    <row r="209" spans="1:11" ht="15">
      <c r="A209" s="107" t="s">
        <v>245</v>
      </c>
      <c r="B209" s="107" t="s">
        <v>899</v>
      </c>
      <c r="C209" s="70">
        <v>0.6888681653418447</v>
      </c>
      <c r="D209" s="70">
        <v>2.2959423934191953E-2</v>
      </c>
      <c r="E209" s="71">
        <v>0.68899999999999995</v>
      </c>
      <c r="F209" s="72">
        <v>171439.658</v>
      </c>
      <c r="G209" s="92">
        <v>0</v>
      </c>
      <c r="H209" s="108">
        <v>171440</v>
      </c>
      <c r="I209" s="74"/>
      <c r="J209" s="74"/>
      <c r="K209" s="74"/>
    </row>
    <row r="210" spans="1:11" ht="15">
      <c r="A210" s="107" t="s">
        <v>246</v>
      </c>
      <c r="B210" s="107" t="s">
        <v>1241</v>
      </c>
      <c r="C210" s="70">
        <v>0.70659358861377242</v>
      </c>
      <c r="D210" s="70">
        <v>2.6843756153587962E-2</v>
      </c>
      <c r="E210" s="71">
        <v>0.70699999999999996</v>
      </c>
      <c r="F210" s="72">
        <v>243896.9</v>
      </c>
      <c r="G210" s="92">
        <v>0</v>
      </c>
      <c r="H210" s="108">
        <v>243897</v>
      </c>
      <c r="I210" s="74"/>
      <c r="J210" s="74"/>
      <c r="K210" s="74"/>
    </row>
    <row r="211" spans="1:11" ht="15">
      <c r="A211" s="107" t="s">
        <v>247</v>
      </c>
      <c r="B211" s="107" t="s">
        <v>903</v>
      </c>
      <c r="C211" s="70">
        <v>0.66424471957904219</v>
      </c>
      <c r="D211" s="70">
        <v>9.9633156672828665E-3</v>
      </c>
      <c r="E211" s="71">
        <v>0.66400000000000003</v>
      </c>
      <c r="F211" s="72">
        <v>72980.7</v>
      </c>
      <c r="G211" s="92">
        <v>0</v>
      </c>
      <c r="H211" s="108">
        <v>72981</v>
      </c>
      <c r="I211" s="74"/>
      <c r="J211" s="74"/>
      <c r="K211" s="74"/>
    </row>
    <row r="212" spans="1:11" ht="15">
      <c r="A212" s="107" t="s">
        <v>248</v>
      </c>
      <c r="B212" s="107" t="s">
        <v>905</v>
      </c>
      <c r="C212" s="70">
        <v>0.76906090652379211</v>
      </c>
      <c r="D212" s="70">
        <v>2.2403434892016436E-2</v>
      </c>
      <c r="E212" s="71">
        <v>0.76900000000000002</v>
      </c>
      <c r="F212" s="72">
        <v>315766.09999999998</v>
      </c>
      <c r="G212" s="92">
        <v>0</v>
      </c>
      <c r="H212" s="108">
        <v>315766</v>
      </c>
      <c r="I212" s="74"/>
      <c r="J212" s="74"/>
      <c r="K212" s="74"/>
    </row>
    <row r="213" spans="1:11" ht="15">
      <c r="A213" s="107" t="s">
        <v>249</v>
      </c>
      <c r="B213" s="107" t="s">
        <v>906</v>
      </c>
      <c r="C213" s="70">
        <v>0.64025975526010181</v>
      </c>
      <c r="D213" s="70">
        <v>1.0734736379560539E-2</v>
      </c>
      <c r="E213" s="71">
        <v>0.64</v>
      </c>
      <c r="F213" s="72">
        <v>22831.25</v>
      </c>
      <c r="G213" s="92">
        <v>0</v>
      </c>
      <c r="H213" s="108">
        <v>22831</v>
      </c>
      <c r="I213" s="74"/>
      <c r="J213" s="74"/>
      <c r="K213" s="74"/>
    </row>
    <row r="214" spans="1:11" ht="15">
      <c r="A214" s="107" t="s">
        <v>250</v>
      </c>
      <c r="B214" s="107" t="s">
        <v>1140</v>
      </c>
      <c r="C214" s="70">
        <v>0.6530398297926614</v>
      </c>
      <c r="D214" s="70">
        <v>1.3715873153574403E-2</v>
      </c>
      <c r="E214" s="71">
        <v>0.65300000000000002</v>
      </c>
      <c r="F214" s="72">
        <v>292894.22499999998</v>
      </c>
      <c r="G214" s="92">
        <v>0</v>
      </c>
      <c r="H214" s="108">
        <v>292894</v>
      </c>
      <c r="I214" s="74"/>
      <c r="J214" s="74"/>
      <c r="K214" s="74"/>
    </row>
    <row r="215" spans="1:11" ht="15">
      <c r="A215" s="107" t="s">
        <v>251</v>
      </c>
      <c r="B215" s="107" t="s">
        <v>909</v>
      </c>
      <c r="C215" s="70">
        <v>0.70627664964690673</v>
      </c>
      <c r="D215" s="70">
        <v>1.4700545985950782E-2</v>
      </c>
      <c r="E215" s="71">
        <v>0.70599999999999996</v>
      </c>
      <c r="F215" s="72">
        <v>119655.25</v>
      </c>
      <c r="G215" s="92">
        <v>0</v>
      </c>
      <c r="H215" s="108">
        <v>119655</v>
      </c>
      <c r="I215" s="74"/>
      <c r="J215" s="74"/>
      <c r="K215" s="74"/>
    </row>
    <row r="216" spans="1:11" ht="15">
      <c r="A216" s="107" t="s">
        <v>252</v>
      </c>
      <c r="B216" s="107" t="s">
        <v>911</v>
      </c>
      <c r="C216" s="70">
        <v>0.63344530496659435</v>
      </c>
      <c r="D216" s="70">
        <v>9.2403941568078834E-3</v>
      </c>
      <c r="E216" s="71">
        <v>0.63300000000000001</v>
      </c>
      <c r="F216" s="72">
        <v>63934.649999999994</v>
      </c>
      <c r="G216" s="92">
        <v>0</v>
      </c>
      <c r="H216" s="108">
        <v>63935</v>
      </c>
      <c r="I216" s="74"/>
      <c r="J216" s="74"/>
      <c r="K216" s="74"/>
    </row>
    <row r="217" spans="1:11" ht="15">
      <c r="A217" s="107" t="s">
        <v>253</v>
      </c>
      <c r="B217" s="107" t="s">
        <v>913</v>
      </c>
      <c r="C217" s="70">
        <v>0.66154051435599681</v>
      </c>
      <c r="D217" s="70">
        <v>9.5210147130166609E-3</v>
      </c>
      <c r="E217" s="71">
        <v>0.66200000000000003</v>
      </c>
      <c r="F217" s="72">
        <v>118841.46299999999</v>
      </c>
      <c r="G217" s="92">
        <v>0</v>
      </c>
      <c r="H217" s="108">
        <v>118841</v>
      </c>
      <c r="I217" s="74"/>
      <c r="J217" s="74"/>
      <c r="K217" s="74"/>
    </row>
    <row r="218" spans="1:11" ht="15">
      <c r="A218" s="107" t="s">
        <v>254</v>
      </c>
      <c r="B218" s="107" t="s">
        <v>915</v>
      </c>
      <c r="C218" s="70">
        <v>0.66009735719755824</v>
      </c>
      <c r="D218" s="70">
        <v>1.3950255667851862E-2</v>
      </c>
      <c r="E218" s="71">
        <v>0.66</v>
      </c>
      <c r="F218" s="72">
        <v>253008.59999999998</v>
      </c>
      <c r="G218" s="92">
        <v>7926.75</v>
      </c>
      <c r="H218" s="108">
        <v>253009</v>
      </c>
      <c r="I218" s="74"/>
      <c r="J218" s="74"/>
      <c r="K218" s="74"/>
    </row>
    <row r="219" spans="1:11" ht="15">
      <c r="A219" s="107" t="s">
        <v>255</v>
      </c>
      <c r="B219" s="107" t="s">
        <v>917</v>
      </c>
      <c r="C219" s="70">
        <v>0.69984908574088633</v>
      </c>
      <c r="D219" s="70">
        <v>2.2088549803492948E-2</v>
      </c>
      <c r="E219" s="71">
        <v>0.7</v>
      </c>
      <c r="F219" s="72">
        <v>195592.8</v>
      </c>
      <c r="G219" s="92">
        <v>0</v>
      </c>
      <c r="H219" s="108">
        <v>195593</v>
      </c>
      <c r="I219" s="74"/>
      <c r="J219" s="74"/>
      <c r="K219" s="74"/>
    </row>
    <row r="220" spans="1:11" ht="15">
      <c r="A220" s="107" t="s">
        <v>256</v>
      </c>
      <c r="B220" s="107" t="s">
        <v>919</v>
      </c>
      <c r="C220" s="70">
        <v>0.73077013800800983</v>
      </c>
      <c r="D220" s="70">
        <v>2.09530395755162E-2</v>
      </c>
      <c r="E220" s="71">
        <v>0.73099999999999998</v>
      </c>
      <c r="F220" s="72">
        <v>162819.15</v>
      </c>
      <c r="G220" s="92">
        <v>2288</v>
      </c>
      <c r="H220" s="108">
        <v>162819</v>
      </c>
      <c r="I220" s="74"/>
      <c r="J220" s="74"/>
      <c r="K220" s="74"/>
    </row>
    <row r="221" spans="1:11" ht="15">
      <c r="A221" s="107" t="s">
        <v>257</v>
      </c>
      <c r="B221" s="107" t="s">
        <v>921</v>
      </c>
      <c r="C221" s="70">
        <v>0.68147594700867764</v>
      </c>
      <c r="D221" s="70">
        <v>1.5312994041223424E-2</v>
      </c>
      <c r="E221" s="71">
        <v>0.68100000000000005</v>
      </c>
      <c r="F221" s="72">
        <v>136324.5</v>
      </c>
      <c r="G221" s="92">
        <v>0</v>
      </c>
      <c r="H221" s="108">
        <v>136325</v>
      </c>
      <c r="I221" s="74"/>
      <c r="J221" s="74"/>
      <c r="K221" s="74"/>
    </row>
    <row r="222" spans="1:11" ht="15">
      <c r="A222" s="107" t="s">
        <v>258</v>
      </c>
      <c r="B222" s="107" t="s">
        <v>923</v>
      </c>
      <c r="C222" s="70">
        <v>0.73134023487108546</v>
      </c>
      <c r="D222" s="70">
        <v>2.749809438452747E-2</v>
      </c>
      <c r="E222" s="71">
        <v>0.73099999999999998</v>
      </c>
      <c r="F222" s="72">
        <v>167157.9</v>
      </c>
      <c r="G222" s="92">
        <v>0</v>
      </c>
      <c r="H222" s="108">
        <v>167158</v>
      </c>
      <c r="I222" s="74"/>
      <c r="J222" s="74"/>
      <c r="K222" s="74"/>
    </row>
    <row r="223" spans="1:11" ht="15">
      <c r="A223" s="107" t="s">
        <v>259</v>
      </c>
      <c r="B223" s="107" t="s">
        <v>1242</v>
      </c>
      <c r="C223" s="70">
        <v>0.67217131759426818</v>
      </c>
      <c r="D223" s="70">
        <v>1.1942209114784552E-2</v>
      </c>
      <c r="E223" s="71">
        <v>0.67200000000000004</v>
      </c>
      <c r="F223" s="72">
        <v>54502.5</v>
      </c>
      <c r="G223" s="92">
        <v>0</v>
      </c>
      <c r="H223" s="108">
        <v>54503</v>
      </c>
      <c r="I223" s="74"/>
      <c r="J223" s="74"/>
      <c r="K223" s="74"/>
    </row>
    <row r="224" spans="1:11" ht="15">
      <c r="A224" s="107" t="s">
        <v>260</v>
      </c>
      <c r="B224" s="107" t="s">
        <v>926</v>
      </c>
      <c r="C224" s="70">
        <v>0.67496429676008518</v>
      </c>
      <c r="D224" s="70">
        <v>1.3172906955821198E-2</v>
      </c>
      <c r="E224" s="71">
        <v>0.67500000000000004</v>
      </c>
      <c r="F224" s="72">
        <v>113152</v>
      </c>
      <c r="G224" s="92">
        <v>0</v>
      </c>
      <c r="H224" s="108">
        <v>113152</v>
      </c>
      <c r="I224" s="74"/>
      <c r="J224" s="74"/>
      <c r="K224" s="74"/>
    </row>
    <row r="225" spans="1:11" ht="15">
      <c r="A225" s="107" t="s">
        <v>261</v>
      </c>
      <c r="B225" s="107" t="s">
        <v>1141</v>
      </c>
      <c r="C225" s="70">
        <v>0.66828901424569009</v>
      </c>
      <c r="D225" s="70">
        <v>1.7803741865453544E-2</v>
      </c>
      <c r="E225" s="71">
        <v>0.66800000000000004</v>
      </c>
      <c r="F225" s="72">
        <v>394035.19999999995</v>
      </c>
      <c r="G225" s="92">
        <v>0</v>
      </c>
      <c r="H225" s="108">
        <v>394035</v>
      </c>
      <c r="I225" s="74"/>
      <c r="J225" s="74"/>
      <c r="K225" s="74"/>
    </row>
    <row r="226" spans="1:11" ht="15">
      <c r="A226" s="107" t="s">
        <v>262</v>
      </c>
      <c r="B226" s="107" t="s">
        <v>929</v>
      </c>
      <c r="C226" s="70">
        <v>0.67278096404884347</v>
      </c>
      <c r="D226" s="70">
        <v>1.4479268614148342E-2</v>
      </c>
      <c r="E226" s="71">
        <v>0.67300000000000004</v>
      </c>
      <c r="F226" s="72">
        <v>485944.212</v>
      </c>
      <c r="G226" s="92">
        <v>0</v>
      </c>
      <c r="H226" s="108">
        <v>485944</v>
      </c>
      <c r="I226" s="74"/>
      <c r="J226" s="74"/>
      <c r="K226" s="74"/>
    </row>
    <row r="227" spans="1:11" ht="15">
      <c r="A227" s="107" t="s">
        <v>263</v>
      </c>
      <c r="B227" s="107" t="s">
        <v>930</v>
      </c>
      <c r="C227" s="70">
        <v>0.63599843884686125</v>
      </c>
      <c r="D227" s="70">
        <v>1.0199636517778299E-2</v>
      </c>
      <c r="E227" s="71">
        <v>0.63600000000000001</v>
      </c>
      <c r="F227" s="72">
        <v>227954.34999999998</v>
      </c>
      <c r="G227" s="92">
        <v>0</v>
      </c>
      <c r="H227" s="108">
        <v>227954</v>
      </c>
      <c r="I227" s="74"/>
      <c r="J227" s="74"/>
      <c r="K227" s="74"/>
    </row>
    <row r="228" spans="1:11" ht="15">
      <c r="A228" s="107" t="s">
        <v>264</v>
      </c>
      <c r="B228" s="107" t="s">
        <v>931</v>
      </c>
      <c r="C228" s="70">
        <v>0.6727247380548057</v>
      </c>
      <c r="D228" s="70">
        <v>1.5973936248889351E-2</v>
      </c>
      <c r="E228" s="71">
        <v>0.67300000000000004</v>
      </c>
      <c r="F228" s="72">
        <v>200484.56999999998</v>
      </c>
      <c r="G228" s="92">
        <v>0</v>
      </c>
      <c r="H228" s="108">
        <v>200485</v>
      </c>
      <c r="I228" s="74"/>
      <c r="J228" s="74"/>
      <c r="K228" s="74"/>
    </row>
    <row r="229" spans="1:11" ht="15">
      <c r="A229" s="107" t="s">
        <v>265</v>
      </c>
      <c r="B229" s="107" t="s">
        <v>933</v>
      </c>
      <c r="C229" s="70">
        <v>0.67322885455444792</v>
      </c>
      <c r="D229" s="70">
        <v>1.4401248572862662E-2</v>
      </c>
      <c r="E229" s="71">
        <v>0.67300000000000004</v>
      </c>
      <c r="F229" s="72">
        <v>320877.95999999996</v>
      </c>
      <c r="G229" s="92">
        <v>0</v>
      </c>
      <c r="H229" s="108">
        <v>320878</v>
      </c>
      <c r="I229" s="74"/>
      <c r="J229" s="74"/>
      <c r="K229" s="74"/>
    </row>
    <row r="230" spans="1:11" ht="15">
      <c r="A230" s="107" t="s">
        <v>266</v>
      </c>
      <c r="B230" s="107" t="s">
        <v>934</v>
      </c>
      <c r="C230" s="70">
        <v>0.68451890980979568</v>
      </c>
      <c r="D230" s="70">
        <v>1.4407765837316981E-2</v>
      </c>
      <c r="E230" s="71">
        <v>0.68500000000000005</v>
      </c>
      <c r="F230" s="72">
        <v>124868.25</v>
      </c>
      <c r="G230" s="92">
        <v>0</v>
      </c>
      <c r="H230" s="108">
        <v>124868</v>
      </c>
      <c r="I230" s="74"/>
      <c r="J230" s="74"/>
      <c r="K230" s="74"/>
    </row>
    <row r="231" spans="1:11" ht="15">
      <c r="A231" s="107" t="s">
        <v>267</v>
      </c>
      <c r="B231" s="107" t="s">
        <v>936</v>
      </c>
      <c r="C231" s="70">
        <v>0.70340978292222511</v>
      </c>
      <c r="D231" s="70">
        <v>1.8696413445907636E-2</v>
      </c>
      <c r="E231" s="71">
        <v>0.70299999999999996</v>
      </c>
      <c r="F231" s="72">
        <v>218562.5</v>
      </c>
      <c r="G231" s="92">
        <v>0</v>
      </c>
      <c r="H231" s="108">
        <v>218563</v>
      </c>
      <c r="I231" s="74"/>
      <c r="J231" s="74"/>
      <c r="K231" s="74"/>
    </row>
    <row r="232" spans="1:11" ht="15">
      <c r="A232" s="107" t="s">
        <v>268</v>
      </c>
      <c r="B232" s="107" t="s">
        <v>938</v>
      </c>
      <c r="C232" s="70">
        <v>0.6756501760279211</v>
      </c>
      <c r="D232" s="70">
        <v>1.6199818474428591E-2</v>
      </c>
      <c r="E232" s="71">
        <v>0.67600000000000005</v>
      </c>
      <c r="F232" s="72">
        <v>776637.54999999993</v>
      </c>
      <c r="G232" s="92">
        <v>1540.5</v>
      </c>
      <c r="H232" s="108">
        <v>776638</v>
      </c>
      <c r="I232" s="74"/>
      <c r="J232" s="74"/>
      <c r="K232" s="74"/>
    </row>
    <row r="233" spans="1:11" ht="15">
      <c r="A233" s="107" t="s">
        <v>123</v>
      </c>
      <c r="B233" s="107" t="s">
        <v>1243</v>
      </c>
      <c r="C233" s="70">
        <v>0.66200830921189791</v>
      </c>
      <c r="D233" s="70">
        <v>1.280308345360749E-2</v>
      </c>
      <c r="E233" s="71">
        <v>0.66200000000000003</v>
      </c>
      <c r="F233" s="72">
        <v>122785.65</v>
      </c>
      <c r="G233" s="92">
        <v>0</v>
      </c>
      <c r="H233" s="108">
        <v>122786</v>
      </c>
      <c r="I233" s="74"/>
      <c r="J233" s="74"/>
      <c r="K233" s="74"/>
    </row>
    <row r="234" spans="1:11" ht="15">
      <c r="A234" s="107" t="s">
        <v>269</v>
      </c>
      <c r="B234" s="107" t="s">
        <v>1244</v>
      </c>
      <c r="C234" s="70">
        <v>0.67588443533005815</v>
      </c>
      <c r="D234" s="70">
        <v>1.4322191293917022E-2</v>
      </c>
      <c r="E234" s="71">
        <v>0.67600000000000005</v>
      </c>
      <c r="F234" s="72">
        <v>493439.05</v>
      </c>
      <c r="G234" s="92">
        <v>0</v>
      </c>
      <c r="H234" s="108">
        <v>493439</v>
      </c>
      <c r="I234" s="74"/>
      <c r="J234" s="74"/>
      <c r="K234" s="74"/>
    </row>
    <row r="235" spans="1:11" ht="15">
      <c r="A235" s="107" t="s">
        <v>271</v>
      </c>
      <c r="B235" s="107" t="s">
        <v>1245</v>
      </c>
      <c r="C235" s="70">
        <v>0.7626495916222773</v>
      </c>
      <c r="D235" s="70">
        <v>3.6844850636324283E-2</v>
      </c>
      <c r="E235" s="71">
        <v>0.76300000000000001</v>
      </c>
      <c r="F235" s="72">
        <v>268029.45</v>
      </c>
      <c r="G235" s="92">
        <v>0</v>
      </c>
      <c r="H235" s="108">
        <v>268029</v>
      </c>
      <c r="I235" s="74"/>
      <c r="J235" s="74"/>
      <c r="K235" s="74"/>
    </row>
    <row r="236" spans="1:11" ht="15">
      <c r="A236" s="107" t="s">
        <v>272</v>
      </c>
      <c r="B236" s="107" t="s">
        <v>946</v>
      </c>
      <c r="C236" s="70">
        <v>0.7124676503092221</v>
      </c>
      <c r="D236" s="70">
        <v>2.8044714509741466E-2</v>
      </c>
      <c r="E236" s="71">
        <v>0.71199999999999997</v>
      </c>
      <c r="F236" s="72">
        <v>336599.25</v>
      </c>
      <c r="G236" s="92">
        <v>0</v>
      </c>
      <c r="H236" s="108">
        <v>336599</v>
      </c>
      <c r="I236" s="74"/>
      <c r="J236" s="74"/>
      <c r="K236" s="74"/>
    </row>
    <row r="237" spans="1:11" ht="15">
      <c r="A237" s="107" t="s">
        <v>1246</v>
      </c>
      <c r="B237" s="107" t="s">
        <v>1247</v>
      </c>
      <c r="C237" s="70">
        <v>0.71761959463798919</v>
      </c>
      <c r="D237" s="70">
        <v>3.2861360780564945E-2</v>
      </c>
      <c r="E237" s="71">
        <v>0.71799999999999997</v>
      </c>
      <c r="F237" s="72">
        <v>160653.35</v>
      </c>
      <c r="G237" s="92">
        <v>0</v>
      </c>
      <c r="H237" s="108">
        <v>160653</v>
      </c>
      <c r="I237" s="74"/>
      <c r="J237" s="74"/>
      <c r="K237" s="74"/>
    </row>
    <row r="238" spans="1:11" ht="15">
      <c r="A238" s="107" t="s">
        <v>274</v>
      </c>
      <c r="B238" s="107" t="s">
        <v>948</v>
      </c>
      <c r="C238" s="70">
        <v>0.69226423142698945</v>
      </c>
      <c r="D238" s="70">
        <v>2.3871966779016558E-2</v>
      </c>
      <c r="E238" s="71">
        <v>0.69199999999999995</v>
      </c>
      <c r="F238" s="72">
        <v>336756.32899999997</v>
      </c>
      <c r="G238" s="92">
        <v>1576.25</v>
      </c>
      <c r="H238" s="108">
        <v>336756</v>
      </c>
      <c r="I238" s="74"/>
      <c r="J238" s="74"/>
      <c r="K238" s="74"/>
    </row>
    <row r="239" spans="1:11" ht="15">
      <c r="A239" s="107" t="s">
        <v>275</v>
      </c>
      <c r="B239" s="107" t="s">
        <v>950</v>
      </c>
      <c r="C239" s="70">
        <v>0.69382976995733858</v>
      </c>
      <c r="D239" s="70">
        <v>1.2839700710012491E-2</v>
      </c>
      <c r="E239" s="71">
        <v>0.69399999999999995</v>
      </c>
      <c r="F239" s="72">
        <v>96892.25</v>
      </c>
      <c r="G239" s="92">
        <v>0</v>
      </c>
      <c r="H239" s="108">
        <v>96892</v>
      </c>
      <c r="I239" s="74"/>
      <c r="J239" s="74"/>
      <c r="K239" s="74"/>
    </row>
    <row r="240" spans="1:11" ht="15">
      <c r="A240" s="107" t="s">
        <v>276</v>
      </c>
      <c r="B240" s="107" t="s">
        <v>1248</v>
      </c>
      <c r="C240" s="70">
        <v>0.68478160621800654</v>
      </c>
      <c r="D240" s="70">
        <v>1.8798285132496938E-2</v>
      </c>
      <c r="E240" s="71">
        <v>0.68500000000000005</v>
      </c>
      <c r="F240" s="72">
        <v>97698.25</v>
      </c>
      <c r="G240" s="92">
        <v>1638</v>
      </c>
      <c r="H240" s="108">
        <v>97698</v>
      </c>
      <c r="I240" s="74"/>
      <c r="J240" s="74"/>
      <c r="K240" s="74"/>
    </row>
    <row r="241" spans="1:11" ht="15">
      <c r="A241" s="107" t="s">
        <v>277</v>
      </c>
      <c r="B241" s="107" t="s">
        <v>954</v>
      </c>
      <c r="C241" s="70">
        <v>0.64478668907797765</v>
      </c>
      <c r="D241" s="70">
        <v>1.1427552820240649E-2</v>
      </c>
      <c r="E241" s="71">
        <v>0.64500000000000002</v>
      </c>
      <c r="F241" s="72">
        <v>214310.52499999999</v>
      </c>
      <c r="G241" s="92">
        <v>0</v>
      </c>
      <c r="H241" s="108">
        <v>214311</v>
      </c>
      <c r="I241" s="74"/>
      <c r="J241" s="74"/>
      <c r="K241" s="74"/>
    </row>
    <row r="242" spans="1:11" ht="15">
      <c r="A242" s="107" t="s">
        <v>278</v>
      </c>
      <c r="B242" s="107" t="s">
        <v>956</v>
      </c>
      <c r="C242" s="70">
        <v>0.65761775964679192</v>
      </c>
      <c r="D242" s="70">
        <v>1.4421951771964325E-2</v>
      </c>
      <c r="E242" s="71">
        <v>0.65800000000000003</v>
      </c>
      <c r="F242" s="72">
        <v>121847.04999999999</v>
      </c>
      <c r="G242" s="92">
        <v>0</v>
      </c>
      <c r="H242" s="108">
        <v>121847</v>
      </c>
      <c r="I242" s="74"/>
      <c r="J242" s="74"/>
      <c r="K242" s="74"/>
    </row>
    <row r="243" spans="1:11" ht="15">
      <c r="A243" s="107" t="s">
        <v>279</v>
      </c>
      <c r="B243" s="107" t="s">
        <v>958</v>
      </c>
      <c r="C243" s="70">
        <v>0.70080751120222684</v>
      </c>
      <c r="D243" s="70">
        <v>2.0664958191284919E-2</v>
      </c>
      <c r="E243" s="71">
        <v>0.70099999999999996</v>
      </c>
      <c r="F243" s="72">
        <v>256170.19999999998</v>
      </c>
      <c r="G243" s="92">
        <v>0</v>
      </c>
      <c r="H243" s="108">
        <v>256170</v>
      </c>
      <c r="I243" s="74"/>
      <c r="J243" s="74"/>
      <c r="K243" s="74"/>
    </row>
    <row r="244" spans="1:11" ht="15">
      <c r="A244" s="107" t="s">
        <v>280</v>
      </c>
      <c r="B244" s="107" t="s">
        <v>959</v>
      </c>
      <c r="C244" s="70">
        <v>0.63894109428715562</v>
      </c>
      <c r="D244" s="70">
        <v>1.1540314223546748E-2</v>
      </c>
      <c r="E244" s="71">
        <v>0.63900000000000001</v>
      </c>
      <c r="F244" s="72">
        <v>313865.17499999999</v>
      </c>
      <c r="G244" s="92">
        <v>0</v>
      </c>
      <c r="H244" s="108">
        <v>313865</v>
      </c>
      <c r="I244" s="74"/>
      <c r="J244" s="74"/>
      <c r="K244" s="74"/>
    </row>
    <row r="245" spans="1:11" ht="15">
      <c r="A245" s="107" t="s">
        <v>281</v>
      </c>
      <c r="B245" s="107" t="s">
        <v>961</v>
      </c>
      <c r="C245" s="70">
        <v>0.67183727146105854</v>
      </c>
      <c r="D245" s="70">
        <v>1.3276986687004284E-2</v>
      </c>
      <c r="E245" s="71">
        <v>0.67200000000000004</v>
      </c>
      <c r="F245" s="72">
        <v>170194.05</v>
      </c>
      <c r="G245" s="92">
        <v>910</v>
      </c>
      <c r="H245" s="108">
        <v>170194</v>
      </c>
      <c r="I245" s="74"/>
      <c r="J245" s="74"/>
      <c r="K245" s="74"/>
    </row>
    <row r="246" spans="1:11" ht="15">
      <c r="A246" s="107" t="s">
        <v>1249</v>
      </c>
      <c r="B246" s="107" t="s">
        <v>1250</v>
      </c>
      <c r="C246" s="70">
        <v>0.68195976149546533</v>
      </c>
      <c r="D246" s="70">
        <v>1.3288146298547486E-2</v>
      </c>
      <c r="E246" s="71">
        <v>0.68200000000000005</v>
      </c>
      <c r="F246" s="72">
        <v>124948.84999999999</v>
      </c>
      <c r="G246" s="92">
        <v>0</v>
      </c>
      <c r="H246" s="108">
        <v>124949</v>
      </c>
      <c r="I246" s="74"/>
      <c r="J246" s="74"/>
      <c r="K246" s="74"/>
    </row>
    <row r="247" spans="1:11" ht="15">
      <c r="A247" s="107" t="s">
        <v>282</v>
      </c>
      <c r="B247" s="107" t="s">
        <v>963</v>
      </c>
      <c r="C247" s="70">
        <v>0.70599500603864496</v>
      </c>
      <c r="D247" s="70">
        <v>2.1377147111185567E-2</v>
      </c>
      <c r="E247" s="71">
        <v>0.70599999999999996</v>
      </c>
      <c r="F247" s="72">
        <v>260414.69999999998</v>
      </c>
      <c r="G247" s="92">
        <v>0</v>
      </c>
      <c r="H247" s="108">
        <v>260415</v>
      </c>
      <c r="I247" s="74"/>
      <c r="J247" s="74"/>
      <c r="K247" s="74"/>
    </row>
    <row r="248" spans="1:11" ht="15">
      <c r="A248" s="107" t="s">
        <v>283</v>
      </c>
      <c r="B248" s="107" t="s">
        <v>965</v>
      </c>
      <c r="C248" s="70">
        <v>0.67177625359705151</v>
      </c>
      <c r="D248" s="70">
        <v>1.6441512299887689E-2</v>
      </c>
      <c r="E248" s="71">
        <v>0.67200000000000004</v>
      </c>
      <c r="F248" s="72">
        <v>166739.29999999999</v>
      </c>
      <c r="G248" s="92">
        <v>0</v>
      </c>
      <c r="H248" s="108">
        <v>166739</v>
      </c>
      <c r="I248" s="74"/>
      <c r="J248" s="74"/>
      <c r="K248" s="74"/>
    </row>
    <row r="249" spans="1:11" ht="15">
      <c r="A249" s="107" t="s">
        <v>284</v>
      </c>
      <c r="B249" s="107" t="s">
        <v>966</v>
      </c>
      <c r="C249" s="70">
        <v>0.6702579514094168</v>
      </c>
      <c r="D249" s="70">
        <v>1.4782705979029757E-2</v>
      </c>
      <c r="E249" s="71">
        <v>0.67</v>
      </c>
      <c r="F249" s="72">
        <v>261835.59999999998</v>
      </c>
      <c r="G249" s="92">
        <v>0</v>
      </c>
      <c r="H249" s="108">
        <v>261836</v>
      </c>
      <c r="I249" s="74"/>
      <c r="J249" s="74"/>
      <c r="K249" s="74"/>
    </row>
    <row r="250" spans="1:11" ht="15">
      <c r="A250" s="107" t="s">
        <v>285</v>
      </c>
      <c r="B250" s="107" t="s">
        <v>968</v>
      </c>
      <c r="C250" s="70">
        <v>0.67151373395888569</v>
      </c>
      <c r="D250" s="70">
        <v>1.1976752408085899E-2</v>
      </c>
      <c r="E250" s="71">
        <v>0.67200000000000004</v>
      </c>
      <c r="F250" s="72">
        <v>104747.825</v>
      </c>
      <c r="G250" s="92">
        <v>0</v>
      </c>
      <c r="H250" s="108">
        <v>104748</v>
      </c>
      <c r="I250" s="74"/>
      <c r="J250" s="74"/>
      <c r="K250" s="74"/>
    </row>
    <row r="251" spans="1:11" ht="15">
      <c r="A251" s="107" t="s">
        <v>286</v>
      </c>
      <c r="B251" s="107" t="s">
        <v>970</v>
      </c>
      <c r="C251" s="70">
        <v>0.6623694452939316</v>
      </c>
      <c r="D251" s="70">
        <v>1.4297940544524376E-2</v>
      </c>
      <c r="E251" s="71">
        <v>0.66200000000000003</v>
      </c>
      <c r="F251" s="72">
        <v>158714.4</v>
      </c>
      <c r="G251" s="92">
        <v>0</v>
      </c>
      <c r="H251" s="108">
        <v>158714</v>
      </c>
      <c r="I251" s="74"/>
      <c r="J251" s="74"/>
      <c r="K251" s="74"/>
    </row>
    <row r="252" spans="1:11" ht="15">
      <c r="A252" s="107" t="s">
        <v>288</v>
      </c>
      <c r="B252" s="107" t="s">
        <v>1251</v>
      </c>
      <c r="C252" s="70">
        <v>0.70415150321298703</v>
      </c>
      <c r="D252" s="70">
        <v>2.3868178214083588E-2</v>
      </c>
      <c r="E252" s="71">
        <v>0.70399999999999996</v>
      </c>
      <c r="F252" s="72">
        <v>391398.8</v>
      </c>
      <c r="G252" s="92">
        <v>0</v>
      </c>
      <c r="H252" s="108">
        <v>391399</v>
      </c>
      <c r="I252" s="74"/>
      <c r="J252" s="74"/>
      <c r="K252" s="74"/>
    </row>
    <row r="253" spans="1:11" ht="15">
      <c r="A253" s="107" t="s">
        <v>289</v>
      </c>
      <c r="B253" s="107" t="s">
        <v>1252</v>
      </c>
      <c r="C253" s="70">
        <v>0.6842402656804778</v>
      </c>
      <c r="D253" s="70">
        <v>1.3122114850595659E-2</v>
      </c>
      <c r="E253" s="71">
        <v>0.68400000000000005</v>
      </c>
      <c r="F253" s="72">
        <v>245019.44999999998</v>
      </c>
      <c r="G253" s="92">
        <v>0</v>
      </c>
      <c r="H253" s="108">
        <v>245019</v>
      </c>
      <c r="I253" s="74"/>
      <c r="J253" s="74"/>
      <c r="K253" s="74"/>
    </row>
    <row r="254" spans="1:11" ht="15">
      <c r="A254" s="107" t="s">
        <v>290</v>
      </c>
      <c r="B254" s="107" t="s">
        <v>978</v>
      </c>
      <c r="C254" s="70">
        <v>0.75859212045296587</v>
      </c>
      <c r="D254" s="70">
        <v>2.3471902424408404E-2</v>
      </c>
      <c r="E254" s="71">
        <v>0.75900000000000001</v>
      </c>
      <c r="F254" s="72">
        <v>620293.69999999995</v>
      </c>
      <c r="G254" s="92">
        <v>0</v>
      </c>
      <c r="H254" s="108">
        <v>620294</v>
      </c>
      <c r="I254" s="74"/>
      <c r="J254" s="74"/>
      <c r="K254" s="74"/>
    </row>
    <row r="255" spans="1:11" ht="15">
      <c r="A255" s="107" t="s">
        <v>291</v>
      </c>
      <c r="B255" s="107" t="s">
        <v>980</v>
      </c>
      <c r="C255" s="70">
        <v>0.72359211129014966</v>
      </c>
      <c r="D255" s="70">
        <v>2.4684789965980898E-2</v>
      </c>
      <c r="E255" s="71">
        <v>0.72399999999999998</v>
      </c>
      <c r="F255" s="72">
        <v>166977.19999999998</v>
      </c>
      <c r="G255" s="92">
        <v>0</v>
      </c>
      <c r="H255" s="108">
        <v>166977</v>
      </c>
      <c r="I255" s="74"/>
      <c r="J255" s="74"/>
      <c r="K255" s="74"/>
    </row>
    <row r="256" spans="1:11" ht="15">
      <c r="A256" s="107" t="s">
        <v>292</v>
      </c>
      <c r="B256" s="107" t="s">
        <v>982</v>
      </c>
      <c r="C256" s="70">
        <v>0.73606112950434244</v>
      </c>
      <c r="D256" s="70">
        <v>3.3090123540419479E-2</v>
      </c>
      <c r="E256" s="71">
        <v>0.76900000000000002</v>
      </c>
      <c r="F256" s="72">
        <v>0</v>
      </c>
      <c r="G256" s="92">
        <v>0</v>
      </c>
      <c r="H256" s="108">
        <v>0</v>
      </c>
      <c r="I256" s="74"/>
      <c r="J256" s="74"/>
      <c r="K256" s="74"/>
    </row>
    <row r="257" spans="1:11" ht="15">
      <c r="A257" s="107" t="s">
        <v>1253</v>
      </c>
      <c r="B257" s="107" t="s">
        <v>1254</v>
      </c>
      <c r="C257" s="70">
        <v>0.71388662594237617</v>
      </c>
      <c r="D257" s="70">
        <v>2.341706677398302E-2</v>
      </c>
      <c r="E257" s="71">
        <v>0.71399999999999997</v>
      </c>
      <c r="F257" s="72">
        <v>251405.05</v>
      </c>
      <c r="G257" s="92">
        <v>0</v>
      </c>
      <c r="H257" s="108">
        <v>251405</v>
      </c>
      <c r="I257" s="74"/>
      <c r="J257" s="74"/>
      <c r="K257" s="74"/>
    </row>
    <row r="258" spans="1:11" ht="15">
      <c r="A258" s="107" t="s">
        <v>293</v>
      </c>
      <c r="B258" s="107" t="s">
        <v>1255</v>
      </c>
      <c r="C258" s="70">
        <v>0.67407061065521667</v>
      </c>
      <c r="D258" s="70">
        <v>1.6723381423008964E-2</v>
      </c>
      <c r="E258" s="71">
        <v>0.67400000000000004</v>
      </c>
      <c r="F258" s="72">
        <v>226258.5</v>
      </c>
      <c r="G258" s="92">
        <v>0</v>
      </c>
      <c r="H258" s="108">
        <v>226259</v>
      </c>
      <c r="I258" s="74"/>
      <c r="J258" s="74"/>
      <c r="K258" s="74"/>
    </row>
    <row r="259" spans="1:11" ht="15">
      <c r="A259" s="107" t="s">
        <v>294</v>
      </c>
      <c r="B259" s="107" t="s">
        <v>986</v>
      </c>
      <c r="C259" s="70">
        <v>0.70229892413478212</v>
      </c>
      <c r="D259" s="70">
        <v>1.8357139765039353E-2</v>
      </c>
      <c r="E259" s="71">
        <v>0.70199999999999996</v>
      </c>
      <c r="F259" s="72">
        <v>228046</v>
      </c>
      <c r="G259" s="92">
        <v>0</v>
      </c>
      <c r="H259" s="108">
        <v>228046</v>
      </c>
      <c r="I259" s="74"/>
      <c r="J259" s="74"/>
      <c r="K259" s="74"/>
    </row>
    <row r="260" spans="1:11" ht="15">
      <c r="A260" s="107" t="s">
        <v>297</v>
      </c>
      <c r="B260" s="107" t="s">
        <v>992</v>
      </c>
      <c r="C260" s="70">
        <v>0.66386131638318402</v>
      </c>
      <c r="D260" s="70">
        <v>9.3317213527899581E-3</v>
      </c>
      <c r="E260" s="71">
        <v>0.66400000000000003</v>
      </c>
      <c r="F260" s="72">
        <v>96351.45</v>
      </c>
      <c r="G260" s="92">
        <v>0</v>
      </c>
      <c r="H260" s="108">
        <v>96351</v>
      </c>
      <c r="I260" s="74"/>
      <c r="J260" s="74"/>
      <c r="K260" s="74"/>
    </row>
    <row r="261" spans="1:11" ht="15">
      <c r="A261" s="107" t="s">
        <v>298</v>
      </c>
      <c r="B261" s="107" t="s">
        <v>994</v>
      </c>
      <c r="C261" s="70">
        <v>0.73272669704358295</v>
      </c>
      <c r="D261" s="70">
        <v>2.5467709435425229E-2</v>
      </c>
      <c r="E261" s="71">
        <v>0.73299999999999998</v>
      </c>
      <c r="F261" s="72">
        <v>149181.5</v>
      </c>
      <c r="G261" s="92">
        <v>0</v>
      </c>
      <c r="H261" s="108">
        <v>149182</v>
      </c>
      <c r="I261" s="74"/>
      <c r="J261" s="74"/>
      <c r="K261" s="74"/>
    </row>
    <row r="262" spans="1:11" ht="15">
      <c r="A262" s="107" t="s">
        <v>299</v>
      </c>
      <c r="B262" s="107" t="s">
        <v>1142</v>
      </c>
      <c r="C262" s="70">
        <v>0.66796594885709448</v>
      </c>
      <c r="D262" s="70">
        <v>1.4251702352982076E-2</v>
      </c>
      <c r="E262" s="71">
        <v>0.66800000000000004</v>
      </c>
      <c r="F262" s="72">
        <v>454275.57499999995</v>
      </c>
      <c r="G262" s="92">
        <v>0</v>
      </c>
      <c r="H262" s="108">
        <v>454276</v>
      </c>
      <c r="I262" s="74"/>
      <c r="J262" s="74"/>
      <c r="K262" s="74"/>
    </row>
    <row r="263" spans="1:11" ht="15">
      <c r="A263" s="107" t="s">
        <v>300</v>
      </c>
      <c r="B263" s="107" t="s">
        <v>1256</v>
      </c>
      <c r="C263" s="70">
        <v>0.66902690245636909</v>
      </c>
      <c r="D263" s="70">
        <v>2.0482406805614112E-2</v>
      </c>
      <c r="E263" s="71">
        <v>0.66900000000000004</v>
      </c>
      <c r="F263" s="72">
        <v>289251.3</v>
      </c>
      <c r="G263" s="92">
        <v>1511.25</v>
      </c>
      <c r="H263" s="108">
        <v>289251</v>
      </c>
      <c r="I263" s="74"/>
      <c r="J263" s="74"/>
      <c r="K263" s="74"/>
    </row>
    <row r="264" spans="1:11" ht="15">
      <c r="A264" s="107" t="s">
        <v>301</v>
      </c>
      <c r="B264" s="107" t="s">
        <v>1257</v>
      </c>
      <c r="C264" s="70">
        <v>0.67026133601313653</v>
      </c>
      <c r="D264" s="70">
        <v>1.3025263771983637E-2</v>
      </c>
      <c r="E264" s="71">
        <v>0.67</v>
      </c>
      <c r="F264" s="72">
        <v>335586.55</v>
      </c>
      <c r="G264" s="92">
        <v>0</v>
      </c>
      <c r="H264" s="108">
        <v>335587</v>
      </c>
      <c r="I264" s="74"/>
      <c r="J264" s="74"/>
      <c r="K264" s="74"/>
    </row>
    <row r="265" spans="1:11" ht="15">
      <c r="A265" s="107" t="s">
        <v>302</v>
      </c>
      <c r="B265" s="107" t="s">
        <v>1001</v>
      </c>
      <c r="C265" s="70">
        <v>0.68313539611050977</v>
      </c>
      <c r="D265" s="70">
        <v>1.7398391540228604E-2</v>
      </c>
      <c r="E265" s="71">
        <v>0.68300000000000005</v>
      </c>
      <c r="F265" s="72">
        <v>310653.84999999998</v>
      </c>
      <c r="G265" s="92">
        <v>0</v>
      </c>
      <c r="H265" s="108">
        <v>310654</v>
      </c>
      <c r="I265" s="74"/>
      <c r="J265" s="74"/>
      <c r="K265" s="74"/>
    </row>
    <row r="266" spans="1:11" ht="15">
      <c r="A266" s="107" t="s">
        <v>303</v>
      </c>
      <c r="B266" s="107" t="s">
        <v>1003</v>
      </c>
      <c r="C266" s="70">
        <v>0.66726717927169021</v>
      </c>
      <c r="D266" s="70">
        <v>1.2455092433818407E-2</v>
      </c>
      <c r="E266" s="71">
        <v>0.66700000000000004</v>
      </c>
      <c r="F266" s="72">
        <v>116792</v>
      </c>
      <c r="G266" s="92">
        <v>0</v>
      </c>
      <c r="H266" s="108">
        <v>116792</v>
      </c>
      <c r="I266" s="74"/>
      <c r="J266" s="74"/>
      <c r="K266" s="74"/>
    </row>
    <row r="267" spans="1:11" ht="15">
      <c r="A267" s="107" t="s">
        <v>1258</v>
      </c>
      <c r="B267" s="107" t="s">
        <v>1259</v>
      </c>
      <c r="C267" s="70">
        <v>0.6465892436502082</v>
      </c>
      <c r="D267" s="70">
        <v>1.0886059433121839E-2</v>
      </c>
      <c r="E267" s="71">
        <v>0.64700000000000002</v>
      </c>
      <c r="F267" s="72">
        <v>189458.42499999999</v>
      </c>
      <c r="G267" s="92">
        <v>0</v>
      </c>
      <c r="H267" s="108">
        <v>189458</v>
      </c>
      <c r="I267" s="74"/>
      <c r="J267" s="74"/>
      <c r="K267" s="74"/>
    </row>
    <row r="268" spans="1:11" ht="15">
      <c r="A268" s="107" t="s">
        <v>305</v>
      </c>
      <c r="B268" s="107" t="s">
        <v>1007</v>
      </c>
      <c r="C268" s="70">
        <v>0.67628910939221398</v>
      </c>
      <c r="D268" s="70">
        <v>1.4102915053448201E-2</v>
      </c>
      <c r="E268" s="71">
        <v>0.67600000000000005</v>
      </c>
      <c r="F268" s="72">
        <v>304030.34999999998</v>
      </c>
      <c r="G268" s="92">
        <v>711.75</v>
      </c>
      <c r="H268" s="108">
        <v>304030</v>
      </c>
      <c r="I268" s="74"/>
      <c r="J268" s="74"/>
      <c r="K268" s="74"/>
    </row>
    <row r="269" spans="1:11" ht="15">
      <c r="A269" s="107" t="s">
        <v>307</v>
      </c>
      <c r="B269" s="107" t="s">
        <v>1011</v>
      </c>
      <c r="C269" s="70">
        <v>0.72722111095322584</v>
      </c>
      <c r="D269" s="70">
        <v>2.1441224800609192E-2</v>
      </c>
      <c r="E269" s="71">
        <v>0.749</v>
      </c>
      <c r="F269" s="72">
        <v>0</v>
      </c>
      <c r="G269" s="92">
        <v>0</v>
      </c>
      <c r="H269" s="108">
        <v>0</v>
      </c>
      <c r="I269" s="74"/>
      <c r="J269" s="74"/>
      <c r="K269" s="74"/>
    </row>
    <row r="270" spans="1:11" ht="15">
      <c r="A270" s="107" t="s">
        <v>308</v>
      </c>
      <c r="B270" s="107" t="s">
        <v>1013</v>
      </c>
      <c r="C270" s="70">
        <v>0.73644907526555348</v>
      </c>
      <c r="D270" s="70">
        <v>1.4684835448147318E-2</v>
      </c>
      <c r="E270" s="71">
        <v>0.73599999999999999</v>
      </c>
      <c r="F270" s="72">
        <v>169858</v>
      </c>
      <c r="G270" s="92">
        <v>0</v>
      </c>
      <c r="H270" s="108">
        <v>169858</v>
      </c>
      <c r="I270" s="74"/>
      <c r="J270" s="74"/>
      <c r="K270" s="74"/>
    </row>
    <row r="271" spans="1:11" ht="15">
      <c r="A271" s="107" t="s">
        <v>309</v>
      </c>
      <c r="B271" s="107" t="s">
        <v>1015</v>
      </c>
      <c r="C271" s="70">
        <v>0.6921342830585091</v>
      </c>
      <c r="D271" s="70">
        <v>1.4987935556695252E-2</v>
      </c>
      <c r="E271" s="71">
        <v>0.69199999999999995</v>
      </c>
      <c r="F271" s="72">
        <v>213525</v>
      </c>
      <c r="G271" s="92">
        <v>0</v>
      </c>
      <c r="H271" s="108">
        <v>213525</v>
      </c>
      <c r="I271" s="74"/>
      <c r="J271" s="74"/>
      <c r="K271" s="74"/>
    </row>
    <row r="272" spans="1:11" ht="15">
      <c r="A272" s="107" t="s">
        <v>310</v>
      </c>
      <c r="B272" s="107" t="s">
        <v>1260</v>
      </c>
      <c r="C272" s="70">
        <v>0.71130317255976327</v>
      </c>
      <c r="D272" s="70">
        <v>2.3621862511637476E-2</v>
      </c>
      <c r="E272" s="71">
        <v>0.71099999999999997</v>
      </c>
      <c r="F272" s="72">
        <v>326103.05</v>
      </c>
      <c r="G272" s="92">
        <v>0</v>
      </c>
      <c r="H272" s="108">
        <v>326103</v>
      </c>
      <c r="I272" s="74"/>
      <c r="J272" s="74"/>
      <c r="K272" s="74"/>
    </row>
    <row r="273" spans="1:11" ht="15">
      <c r="A273" s="107" t="s">
        <v>311</v>
      </c>
      <c r="B273" s="107" t="s">
        <v>1143</v>
      </c>
      <c r="C273" s="70">
        <v>0.64568922236281701</v>
      </c>
      <c r="D273" s="70">
        <v>1.2397009197736761E-2</v>
      </c>
      <c r="E273" s="71">
        <v>0.64600000000000002</v>
      </c>
      <c r="F273" s="72">
        <v>269087.84499999997</v>
      </c>
      <c r="G273" s="92">
        <v>0</v>
      </c>
      <c r="H273" s="108">
        <v>269088</v>
      </c>
      <c r="I273" s="74"/>
      <c r="J273" s="74"/>
      <c r="K273" s="74"/>
    </row>
    <row r="274" spans="1:11" ht="15">
      <c r="A274" s="107" t="s">
        <v>312</v>
      </c>
      <c r="B274" s="107" t="s">
        <v>1020</v>
      </c>
      <c r="C274" s="70">
        <v>0.70887161162401591</v>
      </c>
      <c r="D274" s="70">
        <v>2.2351070566088989E-2</v>
      </c>
      <c r="E274" s="71">
        <v>0.70899999999999996</v>
      </c>
      <c r="F274" s="72">
        <v>129145.25</v>
      </c>
      <c r="G274" s="92">
        <v>0</v>
      </c>
      <c r="H274" s="108">
        <v>129145</v>
      </c>
      <c r="I274" s="74"/>
      <c r="J274" s="74"/>
      <c r="K274" s="74"/>
    </row>
    <row r="275" spans="1:11" ht="15">
      <c r="A275" s="107" t="s">
        <v>313</v>
      </c>
      <c r="B275" s="107" t="s">
        <v>1022</v>
      </c>
      <c r="C275" s="70">
        <v>0.69171228272690854</v>
      </c>
      <c r="D275" s="70">
        <v>1.6077097653384349E-2</v>
      </c>
      <c r="E275" s="71">
        <v>0.69199999999999995</v>
      </c>
      <c r="F275" s="72">
        <v>145578.54999999999</v>
      </c>
      <c r="G275" s="92">
        <v>0</v>
      </c>
      <c r="H275" s="108">
        <v>145579</v>
      </c>
      <c r="I275" s="74"/>
      <c r="J275" s="74"/>
      <c r="K275" s="74"/>
    </row>
    <row r="276" spans="1:11" ht="15">
      <c r="A276" s="107" t="s">
        <v>1261</v>
      </c>
      <c r="B276" s="107" t="s">
        <v>1262</v>
      </c>
      <c r="C276" s="70">
        <v>0.67967977950792002</v>
      </c>
      <c r="D276" s="70">
        <v>1.7179273314914246E-2</v>
      </c>
      <c r="E276" s="71">
        <v>0.68</v>
      </c>
      <c r="F276" s="72">
        <v>214370.86410999999</v>
      </c>
      <c r="G276" s="92">
        <v>0</v>
      </c>
      <c r="H276" s="108">
        <v>214371</v>
      </c>
      <c r="I276" s="74"/>
      <c r="J276" s="74"/>
      <c r="K276" s="74"/>
    </row>
    <row r="277" spans="1:11" ht="15">
      <c r="A277" s="107" t="s">
        <v>314</v>
      </c>
      <c r="B277" s="107" t="s">
        <v>1024</v>
      </c>
      <c r="C277" s="70">
        <v>0.65806223690519017</v>
      </c>
      <c r="D277" s="70">
        <v>1.3539802623081475E-2</v>
      </c>
      <c r="E277" s="71">
        <v>0.65800000000000003</v>
      </c>
      <c r="F277" s="72">
        <v>217930.375</v>
      </c>
      <c r="G277" s="92">
        <v>880.75</v>
      </c>
      <c r="H277" s="108">
        <v>217930</v>
      </c>
      <c r="I277" s="74"/>
      <c r="J277" s="74"/>
      <c r="K277" s="74"/>
    </row>
    <row r="278" spans="1:11" ht="15">
      <c r="A278" s="107" t="s">
        <v>315</v>
      </c>
      <c r="B278" s="107" t="s">
        <v>1263</v>
      </c>
      <c r="C278" s="70">
        <v>0.69529051556316479</v>
      </c>
      <c r="D278" s="70">
        <v>1.9120876989532527E-2</v>
      </c>
      <c r="E278" s="71">
        <v>0.69499999999999995</v>
      </c>
      <c r="F278" s="72">
        <v>290039.75</v>
      </c>
      <c r="G278" s="92">
        <v>0</v>
      </c>
      <c r="H278" s="108">
        <v>290040</v>
      </c>
      <c r="I278" s="74"/>
      <c r="J278" s="74"/>
      <c r="K278" s="74"/>
    </row>
    <row r="279" spans="1:11" ht="15">
      <c r="A279" s="107" t="s">
        <v>316</v>
      </c>
      <c r="B279" s="107" t="s">
        <v>1028</v>
      </c>
      <c r="C279" s="70">
        <v>0.65349693185546109</v>
      </c>
      <c r="D279" s="70">
        <v>9.0682576918733153E-3</v>
      </c>
      <c r="E279" s="71">
        <v>0.65300000000000002</v>
      </c>
      <c r="F279" s="72">
        <v>32762.274999999998</v>
      </c>
      <c r="G279" s="92">
        <v>0</v>
      </c>
      <c r="H279" s="108">
        <v>32762</v>
      </c>
      <c r="I279" s="74"/>
      <c r="J279" s="74"/>
      <c r="K279" s="74"/>
    </row>
    <row r="280" spans="1:11" ht="15">
      <c r="A280" s="107" t="s">
        <v>317</v>
      </c>
      <c r="B280" s="107" t="s">
        <v>1030</v>
      </c>
      <c r="C280" s="70">
        <v>0.69657467034673637</v>
      </c>
      <c r="D280" s="70">
        <v>2.295827350873644E-2</v>
      </c>
      <c r="E280" s="71">
        <v>0.69699999999999995</v>
      </c>
      <c r="F280" s="72">
        <v>284965.84999999998</v>
      </c>
      <c r="G280" s="92">
        <v>0</v>
      </c>
      <c r="H280" s="108">
        <v>284966</v>
      </c>
      <c r="I280" s="74"/>
      <c r="J280" s="74"/>
      <c r="K280" s="74"/>
    </row>
    <row r="281" spans="1:11" ht="15">
      <c r="A281" s="107" t="s">
        <v>318</v>
      </c>
      <c r="B281" s="107" t="s">
        <v>1032</v>
      </c>
      <c r="C281" s="70">
        <v>0.69403416741011426</v>
      </c>
      <c r="D281" s="70">
        <v>1.7690191253767241E-2</v>
      </c>
      <c r="E281" s="71">
        <v>0.69399999999999995</v>
      </c>
      <c r="F281" s="72">
        <v>152333.02499999999</v>
      </c>
      <c r="G281" s="92">
        <v>0</v>
      </c>
      <c r="H281" s="108">
        <v>152333</v>
      </c>
      <c r="I281" s="74"/>
      <c r="J281" s="74"/>
      <c r="K281" s="74"/>
    </row>
    <row r="282" spans="1:11" ht="15">
      <c r="A282" s="107" t="s">
        <v>319</v>
      </c>
      <c r="B282" s="107" t="s">
        <v>1034</v>
      </c>
      <c r="C282" s="70">
        <v>0.65334833336094422</v>
      </c>
      <c r="D282" s="70">
        <v>9.7008999032592545E-3</v>
      </c>
      <c r="E282" s="71">
        <v>0.65300000000000002</v>
      </c>
      <c r="F282" s="72">
        <v>150409.02499999999</v>
      </c>
      <c r="G282" s="92">
        <v>0</v>
      </c>
      <c r="H282" s="108">
        <v>150409</v>
      </c>
      <c r="I282" s="74"/>
      <c r="J282" s="74"/>
      <c r="K282" s="74"/>
    </row>
    <row r="283" spans="1:11" ht="15">
      <c r="A283" s="107" t="s">
        <v>320</v>
      </c>
      <c r="B283" s="107" t="s">
        <v>1036</v>
      </c>
      <c r="C283" s="70">
        <v>0.76496077176985922</v>
      </c>
      <c r="D283" s="70">
        <v>2.8124669960219204E-2</v>
      </c>
      <c r="E283" s="71">
        <v>0.76500000000000001</v>
      </c>
      <c r="F283" s="72">
        <v>157075.75</v>
      </c>
      <c r="G283" s="92">
        <v>0</v>
      </c>
      <c r="H283" s="108">
        <v>157076</v>
      </c>
      <c r="I283" s="74"/>
      <c r="J283" s="74"/>
      <c r="K283" s="74"/>
    </row>
    <row r="284" spans="1:11" ht="15">
      <c r="A284" s="107" t="s">
        <v>321</v>
      </c>
      <c r="B284" s="107" t="s">
        <v>1264</v>
      </c>
      <c r="C284" s="70">
        <v>0.70678240292540973</v>
      </c>
      <c r="D284" s="70">
        <v>2.2319316134343764E-2</v>
      </c>
      <c r="E284" s="71">
        <v>0.70699999999999996</v>
      </c>
      <c r="F284" s="72">
        <v>242783.44999999998</v>
      </c>
      <c r="G284" s="92">
        <v>0</v>
      </c>
      <c r="H284" s="108">
        <v>242783</v>
      </c>
      <c r="I284" s="74"/>
      <c r="J284" s="74"/>
      <c r="K284" s="74"/>
    </row>
    <row r="285" spans="1:11" ht="15">
      <c r="A285" s="107" t="s">
        <v>322</v>
      </c>
      <c r="B285" s="107" t="s">
        <v>1265</v>
      </c>
      <c r="C285" s="70">
        <v>0.7058867570016667</v>
      </c>
      <c r="D285" s="70">
        <v>2.672653414869124E-2</v>
      </c>
      <c r="E285" s="71">
        <v>0.70599999999999996</v>
      </c>
      <c r="F285" s="72">
        <v>242277.75</v>
      </c>
      <c r="G285" s="92">
        <v>0</v>
      </c>
      <c r="H285" s="108">
        <v>242278</v>
      </c>
      <c r="I285" s="74"/>
      <c r="J285" s="74"/>
      <c r="K285" s="74"/>
    </row>
    <row r="286" spans="1:11" ht="15">
      <c r="A286" s="107" t="s">
        <v>323</v>
      </c>
      <c r="B286" s="107" t="s">
        <v>1266</v>
      </c>
      <c r="C286" s="70">
        <v>0.65998918426723041</v>
      </c>
      <c r="D286" s="70">
        <v>1.1362529173943165E-2</v>
      </c>
      <c r="E286" s="71">
        <v>0.66</v>
      </c>
      <c r="F286" s="72">
        <v>200028.4</v>
      </c>
      <c r="G286" s="92">
        <v>0</v>
      </c>
      <c r="H286" s="108">
        <v>200028</v>
      </c>
      <c r="I286" s="74"/>
      <c r="J286" s="74"/>
      <c r="K286" s="74"/>
    </row>
    <row r="287" spans="1:11" ht="15">
      <c r="A287" s="107" t="s">
        <v>324</v>
      </c>
      <c r="B287" s="107" t="s">
        <v>1044</v>
      </c>
      <c r="C287" s="70">
        <v>0.62544332128944746</v>
      </c>
      <c r="D287" s="70">
        <v>7.9966440643665839E-3</v>
      </c>
      <c r="E287" s="71">
        <v>0.625</v>
      </c>
      <c r="F287" s="72">
        <v>90182.3</v>
      </c>
      <c r="G287" s="92">
        <v>0</v>
      </c>
      <c r="H287" s="108">
        <v>90182</v>
      </c>
      <c r="I287" s="74"/>
      <c r="J287" s="74"/>
      <c r="K287" s="74"/>
    </row>
    <row r="288" spans="1:11" ht="15">
      <c r="A288" s="107" t="s">
        <v>325</v>
      </c>
      <c r="B288" s="107" t="s">
        <v>1046</v>
      </c>
      <c r="C288" s="70">
        <v>0.71941514022733377</v>
      </c>
      <c r="D288" s="70">
        <v>1.8966135241777652E-2</v>
      </c>
      <c r="E288" s="71">
        <v>0.71899999999999997</v>
      </c>
      <c r="F288" s="72">
        <v>703657.82499999995</v>
      </c>
      <c r="G288" s="92">
        <v>0</v>
      </c>
      <c r="H288" s="108">
        <v>703658</v>
      </c>
      <c r="I288" s="74"/>
      <c r="J288" s="74"/>
      <c r="K288" s="74"/>
    </row>
    <row r="289" spans="1:11" ht="15">
      <c r="A289" s="107" t="s">
        <v>326</v>
      </c>
      <c r="B289" s="107" t="s">
        <v>1144</v>
      </c>
      <c r="C289" s="70">
        <v>0.69689162162039509</v>
      </c>
      <c r="D289" s="70">
        <v>2.2488309264486882E-2</v>
      </c>
      <c r="E289" s="71">
        <v>0.69699999999999995</v>
      </c>
      <c r="F289" s="72">
        <v>509018.25</v>
      </c>
      <c r="G289" s="92">
        <v>0</v>
      </c>
      <c r="H289" s="108">
        <v>509018</v>
      </c>
      <c r="I289" s="74"/>
      <c r="J289" s="74"/>
      <c r="K289" s="74"/>
    </row>
    <row r="290" spans="1:11" ht="15">
      <c r="A290" s="107" t="s">
        <v>327</v>
      </c>
      <c r="B290" s="107" t="s">
        <v>1049</v>
      </c>
      <c r="C290" s="70">
        <v>0.70405582153306712</v>
      </c>
      <c r="D290" s="70">
        <v>2.6059518559355094E-2</v>
      </c>
      <c r="E290" s="71">
        <v>0.70399999999999996</v>
      </c>
      <c r="F290" s="72">
        <v>279546.14999999997</v>
      </c>
      <c r="G290" s="92">
        <v>0</v>
      </c>
      <c r="H290" s="108">
        <v>279546</v>
      </c>
      <c r="I290" s="74"/>
      <c r="J290" s="74"/>
      <c r="K290" s="74"/>
    </row>
    <row r="291" spans="1:11" ht="15">
      <c r="A291" s="107" t="s">
        <v>329</v>
      </c>
      <c r="B291" s="107" t="s">
        <v>1053</v>
      </c>
      <c r="C291" s="70">
        <v>0.70670703971982785</v>
      </c>
      <c r="D291" s="70">
        <v>1.7922034602748278E-2</v>
      </c>
      <c r="E291" s="71">
        <v>0.70699999999999996</v>
      </c>
      <c r="F291" s="72">
        <v>182313.3</v>
      </c>
      <c r="G291" s="92">
        <v>0</v>
      </c>
      <c r="H291" s="108">
        <v>182313</v>
      </c>
      <c r="I291" s="74"/>
      <c r="J291" s="74"/>
      <c r="K291" s="74"/>
    </row>
    <row r="292" spans="1:11" ht="15">
      <c r="A292" s="107" t="s">
        <v>330</v>
      </c>
      <c r="B292" s="107" t="s">
        <v>1055</v>
      </c>
      <c r="C292" s="70">
        <v>0.68772913100477095</v>
      </c>
      <c r="D292" s="70">
        <v>2.342654459638845E-2</v>
      </c>
      <c r="E292" s="71">
        <v>0.68799999999999994</v>
      </c>
      <c r="F292" s="72">
        <v>221815.75</v>
      </c>
      <c r="G292" s="92">
        <v>8307</v>
      </c>
      <c r="H292" s="108">
        <v>221816</v>
      </c>
      <c r="I292" s="74"/>
      <c r="J292" s="74"/>
      <c r="K292" s="74"/>
    </row>
    <row r="293" spans="1:11" ht="15">
      <c r="A293" s="107" t="s">
        <v>331</v>
      </c>
      <c r="B293" s="107" t="s">
        <v>1057</v>
      </c>
      <c r="C293" s="70">
        <v>0.68211661609341079</v>
      </c>
      <c r="D293" s="70">
        <v>1.6976280640920476E-2</v>
      </c>
      <c r="E293" s="71">
        <v>0.68200000000000005</v>
      </c>
      <c r="F293" s="72">
        <v>610199.85</v>
      </c>
      <c r="G293" s="92">
        <v>432.25</v>
      </c>
      <c r="H293" s="108">
        <v>610200</v>
      </c>
      <c r="I293" s="74"/>
      <c r="J293" s="74"/>
      <c r="K293" s="74"/>
    </row>
    <row r="294" spans="1:11" ht="15">
      <c r="A294" s="107" t="s">
        <v>332</v>
      </c>
      <c r="B294" s="107" t="s">
        <v>1059</v>
      </c>
      <c r="C294" s="70">
        <v>0.67189009930491839</v>
      </c>
      <c r="D294" s="70">
        <v>1.4142339815802868E-2</v>
      </c>
      <c r="E294" s="71">
        <v>0.67200000000000004</v>
      </c>
      <c r="F294" s="72">
        <v>332705.75</v>
      </c>
      <c r="G294" s="92">
        <v>1023.75</v>
      </c>
      <c r="H294" s="108">
        <v>332706</v>
      </c>
      <c r="I294" s="74"/>
      <c r="J294" s="74"/>
      <c r="K294" s="74"/>
    </row>
    <row r="295" spans="1:11" ht="15">
      <c r="A295" s="107" t="s">
        <v>333</v>
      </c>
      <c r="B295" s="107" t="s">
        <v>1061</v>
      </c>
      <c r="C295" s="70">
        <v>0.76942956223291337</v>
      </c>
      <c r="D295" s="70">
        <v>0</v>
      </c>
      <c r="E295" s="71">
        <v>0.76900000000000002</v>
      </c>
      <c r="F295" s="72">
        <v>252326.75</v>
      </c>
      <c r="G295" s="92">
        <v>0</v>
      </c>
      <c r="H295" s="108">
        <v>252327</v>
      </c>
      <c r="I295" s="74"/>
      <c r="J295" s="74"/>
      <c r="K295" s="74"/>
    </row>
    <row r="296" spans="1:11" ht="15">
      <c r="A296" s="107" t="s">
        <v>334</v>
      </c>
      <c r="B296" s="107" t="s">
        <v>1063</v>
      </c>
      <c r="C296" s="70">
        <v>0.76120188685328194</v>
      </c>
      <c r="D296" s="70">
        <v>2.2148016916571339E-2</v>
      </c>
      <c r="E296" s="71">
        <v>0.76100000000000001</v>
      </c>
      <c r="F296" s="72">
        <v>465838.75</v>
      </c>
      <c r="G296" s="92">
        <v>17307.55</v>
      </c>
      <c r="H296" s="108">
        <v>465839</v>
      </c>
      <c r="I296" s="74"/>
      <c r="J296" s="74"/>
      <c r="K296" s="74"/>
    </row>
    <row r="297" spans="1:11" ht="15">
      <c r="A297" s="107" t="s">
        <v>335</v>
      </c>
      <c r="B297" s="107" t="s">
        <v>1267</v>
      </c>
      <c r="C297" s="70">
        <v>0.69491021635993133</v>
      </c>
      <c r="D297" s="70">
        <v>2.3047423215024315E-2</v>
      </c>
      <c r="E297" s="71">
        <v>0.69499999999999995</v>
      </c>
      <c r="F297" s="72">
        <v>399335.94999999995</v>
      </c>
      <c r="G297" s="92">
        <v>3581.5</v>
      </c>
      <c r="H297" s="108">
        <v>399336</v>
      </c>
      <c r="I297" s="74"/>
      <c r="J297" s="74"/>
      <c r="K297" s="74"/>
    </row>
    <row r="298" spans="1:11" ht="15">
      <c r="A298" s="107" t="s">
        <v>336</v>
      </c>
      <c r="B298" s="107" t="s">
        <v>1067</v>
      </c>
      <c r="C298" s="70">
        <v>0.69983834366395092</v>
      </c>
      <c r="D298" s="70">
        <v>2.3078102692361314E-2</v>
      </c>
      <c r="E298" s="71">
        <v>0.7</v>
      </c>
      <c r="F298" s="72">
        <v>312886.17099999997</v>
      </c>
      <c r="G298" s="92">
        <v>0</v>
      </c>
      <c r="H298" s="108">
        <v>312886</v>
      </c>
      <c r="I298" s="74"/>
      <c r="J298" s="74"/>
      <c r="K298" s="74"/>
    </row>
    <row r="299" spans="1:11" ht="15">
      <c r="A299" s="107" t="s">
        <v>338</v>
      </c>
      <c r="B299" s="107" t="s">
        <v>1071</v>
      </c>
      <c r="C299" s="70">
        <v>0.7266440202542227</v>
      </c>
      <c r="D299" s="70">
        <v>2.8192917687504329E-2</v>
      </c>
      <c r="E299" s="71">
        <v>0.72699999999999998</v>
      </c>
      <c r="F299" s="72">
        <v>218796.5</v>
      </c>
      <c r="G299" s="92">
        <v>0</v>
      </c>
      <c r="H299" s="108">
        <v>218797</v>
      </c>
      <c r="I299" s="74"/>
      <c r="J299" s="74"/>
      <c r="K299" s="74"/>
    </row>
    <row r="300" spans="1:11" ht="15">
      <c r="A300" s="107" t="s">
        <v>1268</v>
      </c>
      <c r="B300" s="107" t="s">
        <v>1269</v>
      </c>
      <c r="C300" s="70">
        <v>0.63526956402167156</v>
      </c>
      <c r="D300" s="70">
        <v>1.0547698539107163E-2</v>
      </c>
      <c r="E300" s="71">
        <v>0.63500000000000001</v>
      </c>
      <c r="F300" s="72">
        <v>149271.13499999998</v>
      </c>
      <c r="G300" s="92">
        <v>1413.75</v>
      </c>
      <c r="H300" s="108">
        <v>149271</v>
      </c>
      <c r="I300" s="74"/>
      <c r="J300" s="74"/>
      <c r="K300" s="74"/>
    </row>
    <row r="301" spans="1:11" ht="15">
      <c r="A301" s="107" t="s">
        <v>339</v>
      </c>
      <c r="B301" s="107" t="s">
        <v>1073</v>
      </c>
      <c r="C301" s="70">
        <v>0.7243204587788088</v>
      </c>
      <c r="D301" s="70">
        <v>2.3789092159180677E-2</v>
      </c>
      <c r="E301" s="71">
        <v>0.72399999999999998</v>
      </c>
      <c r="F301" s="72">
        <v>268980.39999999997</v>
      </c>
      <c r="G301" s="92">
        <v>0</v>
      </c>
      <c r="H301" s="108">
        <v>268980</v>
      </c>
      <c r="I301" s="74"/>
      <c r="J301" s="74"/>
      <c r="K301" s="74"/>
    </row>
    <row r="302" spans="1:11" ht="15">
      <c r="A302" s="107" t="s">
        <v>340</v>
      </c>
      <c r="B302" s="107" t="s">
        <v>1075</v>
      </c>
      <c r="C302" s="70">
        <v>0.68176178071839177</v>
      </c>
      <c r="D302" s="70">
        <v>1.195293822829439E-2</v>
      </c>
      <c r="E302" s="71">
        <v>0.68200000000000005</v>
      </c>
      <c r="F302" s="72">
        <v>255271.25</v>
      </c>
      <c r="G302" s="92">
        <v>0</v>
      </c>
      <c r="H302" s="108">
        <v>255271</v>
      </c>
      <c r="I302" s="74"/>
      <c r="J302" s="74"/>
      <c r="K302" s="74"/>
    </row>
    <row r="303" spans="1:11" ht="15">
      <c r="A303" s="107" t="s">
        <v>1270</v>
      </c>
      <c r="B303" s="107" t="s">
        <v>1271</v>
      </c>
      <c r="C303" s="70">
        <v>0.67911887406272142</v>
      </c>
      <c r="D303" s="70">
        <v>1.7628361917316253E-2</v>
      </c>
      <c r="E303" s="71">
        <v>0.67900000000000005</v>
      </c>
      <c r="F303" s="72">
        <v>138267.35</v>
      </c>
      <c r="G303" s="92">
        <v>0</v>
      </c>
      <c r="H303" s="108">
        <v>138267</v>
      </c>
      <c r="I303" s="74"/>
      <c r="J303" s="74"/>
      <c r="K303" s="74"/>
    </row>
    <row r="304" spans="1:11" ht="15">
      <c r="A304" s="107" t="s">
        <v>341</v>
      </c>
      <c r="B304" s="107" t="s">
        <v>1077</v>
      </c>
      <c r="C304" s="70">
        <v>0.72348270070053922</v>
      </c>
      <c r="D304" s="70">
        <v>2.8112446352422459E-2</v>
      </c>
      <c r="E304" s="71">
        <v>0.72299999999999998</v>
      </c>
      <c r="F304" s="72">
        <v>207173.84999999998</v>
      </c>
      <c r="G304" s="92">
        <v>0</v>
      </c>
      <c r="H304" s="108">
        <v>207174</v>
      </c>
      <c r="I304" s="74"/>
      <c r="J304" s="74"/>
      <c r="K304" s="74"/>
    </row>
    <row r="305" spans="1:11" ht="15">
      <c r="A305" s="107" t="s">
        <v>342</v>
      </c>
      <c r="B305" s="107" t="s">
        <v>1272</v>
      </c>
      <c r="C305" s="70">
        <v>0.7254638786794213</v>
      </c>
      <c r="D305" s="70">
        <v>2.5373409185480943E-2</v>
      </c>
      <c r="E305" s="71">
        <v>0.72499999999999998</v>
      </c>
      <c r="F305" s="72">
        <v>378769.3</v>
      </c>
      <c r="G305" s="92">
        <v>0</v>
      </c>
      <c r="H305" s="108">
        <v>378769</v>
      </c>
      <c r="I305" s="74"/>
      <c r="J305" s="74"/>
      <c r="K305" s="74"/>
    </row>
    <row r="306" spans="1:11" ht="15">
      <c r="A306" s="107" t="s">
        <v>343</v>
      </c>
      <c r="B306" s="107" t="s">
        <v>1081</v>
      </c>
      <c r="C306" s="70">
        <v>0.66818406011380538</v>
      </c>
      <c r="D306" s="70">
        <v>1.106306394072358E-2</v>
      </c>
      <c r="E306" s="71">
        <v>0.66800000000000004</v>
      </c>
      <c r="F306" s="72">
        <v>80976.349999999991</v>
      </c>
      <c r="G306" s="92">
        <v>0</v>
      </c>
      <c r="H306" s="108">
        <v>80976</v>
      </c>
      <c r="I306" s="74"/>
      <c r="J306" s="74"/>
      <c r="K306" s="74"/>
    </row>
    <row r="307" spans="1:11" ht="15">
      <c r="A307" s="107" t="s">
        <v>1273</v>
      </c>
      <c r="B307" s="107" t="s">
        <v>1274</v>
      </c>
      <c r="C307" s="70">
        <v>0.6752373194872795</v>
      </c>
      <c r="D307" s="70">
        <v>1.397550052492637E-2</v>
      </c>
      <c r="E307" s="71">
        <v>0.67500000000000004</v>
      </c>
      <c r="F307" s="72">
        <v>257645.69999999998</v>
      </c>
      <c r="G307" s="92">
        <v>0</v>
      </c>
      <c r="H307" s="108">
        <v>257646</v>
      </c>
      <c r="I307" s="74"/>
      <c r="J307" s="74"/>
      <c r="K307" s="74"/>
    </row>
    <row r="308" spans="1:11" ht="15">
      <c r="A308" s="107" t="s">
        <v>344</v>
      </c>
      <c r="B308" s="107" t="s">
        <v>1083</v>
      </c>
      <c r="C308" s="70">
        <v>0.68321598459003963</v>
      </c>
      <c r="D308" s="70">
        <v>1.7426710775483401E-2</v>
      </c>
      <c r="E308" s="71">
        <v>0.68300000000000005</v>
      </c>
      <c r="F308" s="72">
        <v>165429.54999999999</v>
      </c>
      <c r="G308" s="92">
        <v>0</v>
      </c>
      <c r="H308" s="108">
        <v>165430</v>
      </c>
      <c r="I308" s="74"/>
      <c r="J308" s="74"/>
      <c r="K308" s="74"/>
    </row>
    <row r="309" spans="1:11" ht="15">
      <c r="A309" s="107" t="s">
        <v>345</v>
      </c>
      <c r="B309" s="107" t="s">
        <v>1085</v>
      </c>
      <c r="C309" s="70">
        <v>0.64759849002615899</v>
      </c>
      <c r="D309" s="70">
        <v>1.3584172376153862E-2</v>
      </c>
      <c r="E309" s="71">
        <v>0.64800000000000002</v>
      </c>
      <c r="F309" s="72">
        <v>106463.5</v>
      </c>
      <c r="G309" s="92">
        <v>0</v>
      </c>
      <c r="H309" s="108">
        <v>106464</v>
      </c>
      <c r="I309" s="74"/>
      <c r="J309" s="74"/>
      <c r="K309" s="74"/>
    </row>
    <row r="310" spans="1:11" ht="15">
      <c r="A310" s="107" t="s">
        <v>348</v>
      </c>
      <c r="B310" s="107" t="s">
        <v>1091</v>
      </c>
      <c r="C310" s="70">
        <v>0.70046944836361769</v>
      </c>
      <c r="D310" s="70">
        <v>2.2907120318150398E-2</v>
      </c>
      <c r="E310" s="71">
        <v>0.7</v>
      </c>
      <c r="F310" s="72">
        <v>253189.83299999998</v>
      </c>
      <c r="G310" s="92">
        <v>0</v>
      </c>
      <c r="H310" s="108">
        <v>253190</v>
      </c>
      <c r="I310" s="74"/>
      <c r="J310" s="74"/>
      <c r="K310" s="74"/>
    </row>
    <row r="311" spans="1:11" ht="15">
      <c r="A311" s="107" t="s">
        <v>1275</v>
      </c>
      <c r="B311" s="107" t="s">
        <v>1276</v>
      </c>
      <c r="C311" s="70">
        <v>0.64239606995766718</v>
      </c>
      <c r="D311" s="70">
        <v>9.249084429248074E-3</v>
      </c>
      <c r="E311" s="71">
        <v>0.64200000000000002</v>
      </c>
      <c r="F311" s="72">
        <v>59944.078999999998</v>
      </c>
      <c r="G311" s="92">
        <v>0</v>
      </c>
      <c r="H311" s="108">
        <v>59944</v>
      </c>
      <c r="I311" s="74"/>
      <c r="J311" s="74"/>
      <c r="K311" s="74"/>
    </row>
    <row r="312" spans="1:11" ht="15">
      <c r="A312" s="107" t="s">
        <v>352</v>
      </c>
      <c r="B312" s="107" t="s">
        <v>1099</v>
      </c>
      <c r="C312" s="70">
        <v>0.73576527695646698</v>
      </c>
      <c r="D312" s="70">
        <v>4.5907178882730965E-2</v>
      </c>
      <c r="E312" s="71">
        <v>0.73599999999999999</v>
      </c>
      <c r="F312" s="72">
        <v>2085807.75</v>
      </c>
      <c r="G312" s="92">
        <v>0</v>
      </c>
      <c r="H312" s="108">
        <v>2085808</v>
      </c>
      <c r="I312" s="74"/>
      <c r="J312" s="74"/>
      <c r="K312" s="74"/>
    </row>
    <row r="313" spans="1:11" ht="15">
      <c r="A313" s="107" t="s">
        <v>1277</v>
      </c>
      <c r="B313" s="107" t="s">
        <v>1278</v>
      </c>
      <c r="C313" s="70">
        <v>0.66165653995056517</v>
      </c>
      <c r="D313" s="70">
        <v>1.2099848669986847E-2</v>
      </c>
      <c r="E313" s="71">
        <v>0.66200000000000003</v>
      </c>
      <c r="F313" s="72">
        <v>87033.062999999995</v>
      </c>
      <c r="G313" s="92">
        <v>0</v>
      </c>
      <c r="H313" s="108">
        <v>87033</v>
      </c>
      <c r="I313" s="74"/>
      <c r="J313" s="74"/>
      <c r="K313" s="74"/>
    </row>
    <row r="314" spans="1:11" ht="15">
      <c r="A314" s="107" t="s">
        <v>353</v>
      </c>
      <c r="B314" s="107" t="s">
        <v>1145</v>
      </c>
      <c r="C314" s="70">
        <v>0.66512775054678064</v>
      </c>
      <c r="D314" s="70">
        <v>1.4846557493696639E-2</v>
      </c>
      <c r="E314" s="71">
        <v>0.66500000000000004</v>
      </c>
      <c r="F314" s="72">
        <v>395163.6</v>
      </c>
      <c r="G314" s="92">
        <v>0</v>
      </c>
      <c r="H314" s="108">
        <v>395164</v>
      </c>
      <c r="I314" s="74"/>
      <c r="J314" s="74"/>
      <c r="K314" s="74"/>
    </row>
    <row r="315" spans="1:11" ht="15">
      <c r="A315" s="107" t="s">
        <v>354</v>
      </c>
      <c r="B315" s="107" t="s">
        <v>1279</v>
      </c>
      <c r="C315" s="70">
        <v>0.68544515135590223</v>
      </c>
      <c r="D315" s="70">
        <v>1.6192344008819453E-2</v>
      </c>
      <c r="E315" s="71">
        <v>0.68500000000000005</v>
      </c>
      <c r="F315" s="72">
        <v>687037.32499999995</v>
      </c>
      <c r="G315" s="92">
        <v>0</v>
      </c>
      <c r="H315" s="108">
        <v>687037</v>
      </c>
      <c r="I315" s="74"/>
      <c r="J315" s="74"/>
      <c r="K315" s="74"/>
    </row>
    <row r="316" spans="1:11" ht="15">
      <c r="A316" s="107" t="s">
        <v>355</v>
      </c>
      <c r="B316" s="107" t="s">
        <v>1104</v>
      </c>
      <c r="C316" s="70">
        <v>0.70663541019004539</v>
      </c>
      <c r="D316" s="70">
        <v>2.5634169717422509E-2</v>
      </c>
      <c r="E316" s="71">
        <v>0.70699999999999996</v>
      </c>
      <c r="F316" s="72">
        <v>289318.89999999997</v>
      </c>
      <c r="G316" s="92">
        <v>0</v>
      </c>
      <c r="H316" s="108">
        <v>289319</v>
      </c>
      <c r="I316" s="74"/>
      <c r="J316" s="74"/>
      <c r="K316" s="74"/>
    </row>
    <row r="317" spans="1:11" ht="15">
      <c r="A317" s="107" t="s">
        <v>356</v>
      </c>
      <c r="B317" s="107" t="s">
        <v>1280</v>
      </c>
      <c r="C317" s="70">
        <v>0.73885158636885151</v>
      </c>
      <c r="D317" s="70">
        <v>3.1083710020451995E-2</v>
      </c>
      <c r="E317" s="71">
        <v>0.73899999999999999</v>
      </c>
      <c r="F317" s="72">
        <v>369961.8</v>
      </c>
      <c r="G317" s="92">
        <v>0</v>
      </c>
      <c r="H317" s="108">
        <v>369962</v>
      </c>
      <c r="I317" s="74"/>
      <c r="J317" s="74"/>
      <c r="K317" s="74"/>
    </row>
    <row r="318" spans="1:11" ht="15">
      <c r="A318" s="107" t="s">
        <v>357</v>
      </c>
      <c r="B318" s="107" t="s">
        <v>1108</v>
      </c>
      <c r="C318" s="70">
        <v>0.6657477335405283</v>
      </c>
      <c r="D318" s="70">
        <v>1.403361692336243E-2</v>
      </c>
      <c r="E318" s="71">
        <v>0.66600000000000004</v>
      </c>
      <c r="F318" s="72">
        <v>346626.8</v>
      </c>
      <c r="G318" s="92">
        <v>1397.5</v>
      </c>
      <c r="H318" s="108">
        <v>346627</v>
      </c>
      <c r="I318" s="74"/>
      <c r="J318" s="74"/>
      <c r="K318" s="74"/>
    </row>
    <row r="319" spans="1:11" ht="15">
      <c r="A319" s="107" t="s">
        <v>358</v>
      </c>
      <c r="B319" s="107" t="s">
        <v>1110</v>
      </c>
      <c r="C319" s="70">
        <v>0.73801904137891161</v>
      </c>
      <c r="D319" s="70">
        <v>3.6492418117432153E-2</v>
      </c>
      <c r="E319" s="71">
        <v>0.73799999999999999</v>
      </c>
      <c r="F319" s="72">
        <v>210479.09999999998</v>
      </c>
      <c r="G319" s="92">
        <v>0</v>
      </c>
      <c r="H319" s="108">
        <v>210479</v>
      </c>
      <c r="I319" s="74"/>
      <c r="J319" s="74"/>
      <c r="K319" s="74"/>
    </row>
    <row r="320" spans="1:11" ht="15">
      <c r="A320" s="107" t="s">
        <v>359</v>
      </c>
      <c r="B320" s="107" t="s">
        <v>1281</v>
      </c>
      <c r="C320" s="70">
        <v>0.7083162191569331</v>
      </c>
      <c r="D320" s="70">
        <v>3.0901014089139929E-2</v>
      </c>
      <c r="E320" s="71">
        <v>0.70799999999999996</v>
      </c>
      <c r="F320" s="72">
        <v>275382.25</v>
      </c>
      <c r="G320" s="92">
        <v>0</v>
      </c>
      <c r="H320" s="108">
        <v>275382</v>
      </c>
      <c r="I320" s="74"/>
      <c r="J320" s="74"/>
      <c r="K320" s="74"/>
    </row>
    <row r="321" spans="1:11" ht="15">
      <c r="A321" s="107" t="s">
        <v>360</v>
      </c>
      <c r="B321" s="107" t="s">
        <v>1114</v>
      </c>
      <c r="C321" s="70">
        <v>0.67838087137162639</v>
      </c>
      <c r="D321" s="70">
        <v>1.4203058275502571E-2</v>
      </c>
      <c r="E321" s="71">
        <v>0.67800000000000005</v>
      </c>
      <c r="F321" s="72">
        <v>353063.75</v>
      </c>
      <c r="G321" s="92">
        <v>0</v>
      </c>
      <c r="H321" s="108">
        <v>353064</v>
      </c>
      <c r="I321" s="74"/>
      <c r="J321" s="74"/>
      <c r="K321" s="74"/>
    </row>
    <row r="322" spans="1:11" ht="15">
      <c r="A322" s="107" t="s">
        <v>361</v>
      </c>
      <c r="B322" s="107" t="s">
        <v>1116</v>
      </c>
      <c r="C322" s="70">
        <v>0.70581785785918605</v>
      </c>
      <c r="D322" s="70">
        <v>2.1588996739325798E-2</v>
      </c>
      <c r="E322" s="71">
        <v>0.70599999999999996</v>
      </c>
      <c r="F322" s="72">
        <v>181078.94999999998</v>
      </c>
      <c r="G322" s="92">
        <v>0</v>
      </c>
      <c r="H322" s="108">
        <v>181079</v>
      </c>
      <c r="I322" s="74"/>
      <c r="J322" s="74"/>
      <c r="K322" s="74"/>
    </row>
    <row r="323" spans="1:11" ht="15">
      <c r="A323" s="107" t="s">
        <v>363</v>
      </c>
      <c r="B323" s="107" t="s">
        <v>1120</v>
      </c>
      <c r="C323" s="70">
        <v>0.6888152018223056</v>
      </c>
      <c r="D323" s="70">
        <v>1.6213738557332644E-2</v>
      </c>
      <c r="E323" s="71">
        <v>0.68899999999999995</v>
      </c>
      <c r="F323" s="72">
        <v>151672.29999999999</v>
      </c>
      <c r="G323" s="92">
        <v>0</v>
      </c>
      <c r="H323" s="108">
        <v>151672</v>
      </c>
      <c r="I323" s="74"/>
      <c r="J323" s="74"/>
      <c r="K323" s="74"/>
    </row>
    <row r="324" spans="1:11" ht="15">
      <c r="A324" s="107" t="s">
        <v>364</v>
      </c>
      <c r="B324" s="107" t="s">
        <v>1122</v>
      </c>
      <c r="C324" s="70">
        <v>0.66535439567957921</v>
      </c>
      <c r="D324" s="70">
        <v>1.3440627835265366E-2</v>
      </c>
      <c r="E324" s="71">
        <v>0.66500000000000004</v>
      </c>
      <c r="F324" s="72">
        <v>206879.07499999998</v>
      </c>
      <c r="G324" s="92">
        <v>0</v>
      </c>
      <c r="H324" s="108">
        <v>206879</v>
      </c>
      <c r="I324" s="74"/>
      <c r="J324" s="74"/>
      <c r="K324" s="74"/>
    </row>
    <row r="325" spans="1:11" ht="15">
      <c r="A325" s="107" t="s">
        <v>1282</v>
      </c>
      <c r="B325" s="107" t="s">
        <v>1283</v>
      </c>
      <c r="C325" s="70">
        <v>0.72102872045160626</v>
      </c>
      <c r="D325" s="70">
        <v>2.9383687556776214E-2</v>
      </c>
      <c r="E325" s="71">
        <v>0.72099999999999997</v>
      </c>
      <c r="F325" s="72">
        <v>360549.14999999997</v>
      </c>
      <c r="G325" s="92">
        <v>0</v>
      </c>
      <c r="H325" s="108">
        <v>360549</v>
      </c>
      <c r="I325" s="74"/>
      <c r="J325" s="74"/>
      <c r="K325" s="74"/>
    </row>
    <row r="326" spans="1:11" ht="15">
      <c r="A326" s="107" t="s">
        <v>365</v>
      </c>
      <c r="B326" s="107" t="s">
        <v>1124</v>
      </c>
      <c r="C326" s="70">
        <v>0.66009228403244968</v>
      </c>
      <c r="D326" s="70">
        <v>1.2328029303518648E-2</v>
      </c>
      <c r="E326" s="71">
        <v>0.66</v>
      </c>
      <c r="F326" s="72">
        <v>151194.22500000001</v>
      </c>
      <c r="G326" s="92">
        <v>1911</v>
      </c>
      <c r="H326" s="108">
        <v>151194</v>
      </c>
      <c r="I326" s="74"/>
      <c r="J326" s="74"/>
      <c r="K326" s="74"/>
    </row>
    <row r="327" spans="1:11" ht="15">
      <c r="A327" s="107" t="s">
        <v>366</v>
      </c>
      <c r="B327" s="107" t="s">
        <v>1126</v>
      </c>
      <c r="C327" s="70">
        <v>0.66846599004708485</v>
      </c>
      <c r="D327" s="70">
        <v>1.523221989263196E-2</v>
      </c>
      <c r="E327" s="71">
        <v>0.66800000000000004</v>
      </c>
      <c r="F327" s="72">
        <v>151978.44999999998</v>
      </c>
      <c r="G327" s="92">
        <v>0</v>
      </c>
      <c r="H327" s="108">
        <v>151978</v>
      </c>
      <c r="I327" s="74"/>
      <c r="J327" s="74"/>
      <c r="K327" s="74"/>
    </row>
    <row r="328" spans="1:11" ht="15">
      <c r="A328" s="107" t="s">
        <v>367</v>
      </c>
      <c r="B328" s="107" t="s">
        <v>1284</v>
      </c>
      <c r="C328" s="70">
        <v>0.71664022292654517</v>
      </c>
      <c r="D328" s="70">
        <v>2.3781378085830245E-2</v>
      </c>
      <c r="E328" s="71">
        <v>0.71699999999999997</v>
      </c>
      <c r="F328" s="72">
        <v>371386.33999999997</v>
      </c>
      <c r="G328" s="92">
        <v>2184</v>
      </c>
      <c r="H328" s="108">
        <v>371386</v>
      </c>
      <c r="I328" s="74"/>
      <c r="J328" s="74"/>
      <c r="K328" s="74"/>
    </row>
    <row r="329" spans="1:11" ht="15">
      <c r="E329" s="109"/>
      <c r="H329" s="110"/>
      <c r="I329" s="74"/>
      <c r="J329" s="74"/>
      <c r="K329" s="74"/>
    </row>
    <row r="330" spans="1:11" ht="15">
      <c r="A330" s="111" t="s">
        <v>1285</v>
      </c>
      <c r="B330" s="104"/>
      <c r="C330" s="104"/>
      <c r="D330" s="104"/>
      <c r="E330" s="104"/>
      <c r="F330" s="106"/>
      <c r="G330" s="106"/>
      <c r="H330" s="104"/>
      <c r="I330" s="74"/>
      <c r="J330" s="74"/>
      <c r="K330" s="74"/>
    </row>
    <row r="331" spans="1:11" ht="15">
      <c r="A331" s="107" t="s">
        <v>35</v>
      </c>
      <c r="B331" s="107" t="s">
        <v>1286</v>
      </c>
      <c r="C331" s="70"/>
      <c r="D331" s="70"/>
      <c r="E331" s="112">
        <v>0.69599999999999995</v>
      </c>
      <c r="F331" s="72">
        <v>690784.25</v>
      </c>
      <c r="G331" s="92">
        <v>0</v>
      </c>
      <c r="H331" s="108">
        <v>690784</v>
      </c>
      <c r="I331" s="74"/>
      <c r="J331" s="74"/>
      <c r="K331" s="74"/>
    </row>
    <row r="332" spans="1:11" ht="15">
      <c r="A332" s="107" t="s">
        <v>93</v>
      </c>
      <c r="B332" s="107" t="s">
        <v>1287</v>
      </c>
      <c r="C332" s="70"/>
      <c r="D332" s="70"/>
      <c r="E332" s="112">
        <v>0.67600000000000005</v>
      </c>
      <c r="F332" s="72">
        <v>696947.30299999996</v>
      </c>
      <c r="G332" s="92">
        <v>0</v>
      </c>
      <c r="H332" s="108">
        <v>696947</v>
      </c>
      <c r="I332" s="74"/>
      <c r="J332" s="74"/>
      <c r="K332" s="74"/>
    </row>
    <row r="333" spans="1:11" ht="15">
      <c r="A333" s="107" t="s">
        <v>107</v>
      </c>
      <c r="B333" s="107" t="s">
        <v>630</v>
      </c>
      <c r="C333" s="70"/>
      <c r="D333" s="70"/>
      <c r="E333" s="112">
        <v>0.64100000000000001</v>
      </c>
      <c r="F333" s="72">
        <v>338729.55999999994</v>
      </c>
      <c r="G333" s="92">
        <v>1413.75</v>
      </c>
      <c r="H333" s="108">
        <v>338730</v>
      </c>
      <c r="I333" s="74"/>
      <c r="J333" s="74"/>
      <c r="K333" s="74"/>
    </row>
    <row r="334" spans="1:11" ht="15">
      <c r="A334" s="107" t="s">
        <v>349</v>
      </c>
      <c r="B334" s="107" t="s">
        <v>1093</v>
      </c>
      <c r="C334" s="70"/>
      <c r="D334" s="70"/>
      <c r="E334" s="112">
        <v>0.70899999999999996</v>
      </c>
      <c r="F334" s="72">
        <v>391071.85</v>
      </c>
      <c r="G334" s="92">
        <v>0</v>
      </c>
      <c r="H334" s="108">
        <v>391072</v>
      </c>
      <c r="I334" s="74"/>
      <c r="J334" s="74"/>
      <c r="K334" s="74"/>
    </row>
    <row r="335" spans="1:11" ht="15">
      <c r="A335" s="107" t="s">
        <v>273</v>
      </c>
      <c r="B335" s="107" t="s">
        <v>1288</v>
      </c>
      <c r="C335" s="70"/>
      <c r="D335" s="70"/>
      <c r="E335" s="112">
        <v>0.66800000000000004</v>
      </c>
      <c r="F335" s="72">
        <v>274314.94310999999</v>
      </c>
      <c r="G335" s="92">
        <v>0</v>
      </c>
      <c r="H335" s="108">
        <v>274315</v>
      </c>
      <c r="I335" s="74"/>
      <c r="J335" s="74"/>
      <c r="K335" s="74"/>
    </row>
    <row r="336" spans="1:11" ht="15">
      <c r="E336" s="109"/>
      <c r="H336" s="110"/>
      <c r="I336" s="74"/>
      <c r="J336" s="74"/>
      <c r="K336" s="74"/>
    </row>
    <row r="337" spans="1:11" ht="15">
      <c r="A337" s="111" t="s">
        <v>1289</v>
      </c>
      <c r="B337" s="104"/>
      <c r="C337" s="104"/>
      <c r="D337" s="104"/>
      <c r="E337" s="104"/>
      <c r="F337" s="106"/>
      <c r="G337" s="106"/>
      <c r="H337" s="104"/>
      <c r="I337" s="74"/>
      <c r="J337" s="74"/>
      <c r="K337" s="74"/>
    </row>
    <row r="338" spans="1:11" ht="15">
      <c r="A338" s="107" t="s">
        <v>49</v>
      </c>
      <c r="B338" s="107" t="s">
        <v>515</v>
      </c>
      <c r="C338" s="70"/>
      <c r="D338" s="70"/>
      <c r="E338" s="112">
        <v>0.71599999999999997</v>
      </c>
      <c r="F338" s="72">
        <v>944636.25099999993</v>
      </c>
      <c r="G338" s="92">
        <v>6818.5</v>
      </c>
      <c r="H338" s="108">
        <v>944636</v>
      </c>
      <c r="I338" s="74"/>
      <c r="J338" s="74"/>
      <c r="K338" s="74"/>
    </row>
    <row r="339" spans="1:11">
      <c r="I339" s="74"/>
      <c r="J339" s="74"/>
      <c r="K339" s="74"/>
    </row>
    <row r="340" spans="1:11" ht="15">
      <c r="A340" s="111" t="s">
        <v>1290</v>
      </c>
      <c r="B340" s="104"/>
      <c r="C340" s="104"/>
      <c r="D340" s="104"/>
      <c r="E340" s="104"/>
      <c r="F340" s="106"/>
      <c r="G340" s="106"/>
      <c r="H340" s="104"/>
      <c r="I340" s="74"/>
      <c r="J340" s="74"/>
      <c r="K340" s="74"/>
    </row>
    <row r="341" spans="1:11" ht="15">
      <c r="A341" s="107" t="s">
        <v>347</v>
      </c>
      <c r="B341" s="107" t="s">
        <v>1089</v>
      </c>
      <c r="C341" s="70"/>
      <c r="D341" s="70"/>
      <c r="E341" s="112">
        <v>0.68600000000000005</v>
      </c>
      <c r="F341" s="72">
        <v>630725.875</v>
      </c>
      <c r="G341" s="92">
        <v>21079.5</v>
      </c>
      <c r="H341" s="108">
        <v>630726</v>
      </c>
      <c r="I341" s="74"/>
      <c r="J341" s="74"/>
      <c r="K341" s="74"/>
    </row>
    <row r="342" spans="1:11" ht="15">
      <c r="A342" s="107" t="s">
        <v>220</v>
      </c>
      <c r="B342" s="107" t="s">
        <v>850</v>
      </c>
      <c r="C342" s="70"/>
      <c r="D342" s="70"/>
      <c r="E342" s="112">
        <v>0.67800000000000005</v>
      </c>
      <c r="F342" s="72">
        <v>378428.69999999995</v>
      </c>
      <c r="G342" s="92">
        <v>0</v>
      </c>
      <c r="H342" s="108">
        <v>378429</v>
      </c>
      <c r="I342" s="74"/>
      <c r="J342" s="74"/>
      <c r="K342" s="74"/>
    </row>
    <row r="343" spans="1:11">
      <c r="I343" s="74"/>
      <c r="J343" s="74"/>
      <c r="K343" s="74"/>
    </row>
    <row r="344" spans="1:11" ht="15">
      <c r="A344" s="111" t="s">
        <v>1291</v>
      </c>
      <c r="B344" s="104"/>
      <c r="C344" s="104"/>
      <c r="D344" s="104"/>
      <c r="E344" s="104"/>
      <c r="F344" s="106"/>
      <c r="G344" s="106"/>
      <c r="H344" s="104"/>
      <c r="I344" s="74"/>
      <c r="J344" s="74"/>
      <c r="K344" s="74"/>
    </row>
    <row r="345" spans="1:11" ht="15">
      <c r="A345" s="107" t="s">
        <v>371</v>
      </c>
      <c r="B345" s="107" t="s">
        <v>1292</v>
      </c>
      <c r="C345" s="70"/>
      <c r="D345" s="70"/>
      <c r="E345" s="112">
        <v>0.64800000000000002</v>
      </c>
      <c r="F345" s="72">
        <v>480778.35</v>
      </c>
      <c r="G345" s="92">
        <v>4910.75</v>
      </c>
      <c r="H345" s="108">
        <v>480778</v>
      </c>
      <c r="I345" s="74"/>
      <c r="J345" s="74"/>
      <c r="K345" s="74"/>
    </row>
    <row r="346" spans="1:11" ht="15">
      <c r="A346" s="107" t="s">
        <v>372</v>
      </c>
      <c r="B346" s="107" t="s">
        <v>1293</v>
      </c>
      <c r="C346" s="70"/>
      <c r="D346" s="70"/>
      <c r="E346" s="112">
        <v>0.66</v>
      </c>
      <c r="F346" s="72">
        <v>1151873.9049999998</v>
      </c>
      <c r="G346" s="92">
        <v>0</v>
      </c>
      <c r="H346" s="108">
        <v>1151874</v>
      </c>
      <c r="I346" s="74"/>
      <c r="J346" s="74"/>
      <c r="K346" s="74"/>
    </row>
    <row r="347" spans="1:11" ht="15">
      <c r="A347" s="107" t="s">
        <v>373</v>
      </c>
      <c r="B347" s="107" t="s">
        <v>1294</v>
      </c>
      <c r="C347" s="70"/>
      <c r="D347" s="70"/>
      <c r="E347" s="112">
        <v>0.67</v>
      </c>
      <c r="F347" s="72">
        <v>954805.01310999994</v>
      </c>
      <c r="G347" s="92">
        <v>0</v>
      </c>
      <c r="H347" s="108">
        <v>954805</v>
      </c>
      <c r="I347" s="74"/>
      <c r="J347" s="74"/>
      <c r="K347" s="74"/>
    </row>
    <row r="348" spans="1:11" ht="15">
      <c r="A348" s="107" t="s">
        <v>374</v>
      </c>
      <c r="B348" s="107" t="s">
        <v>1295</v>
      </c>
      <c r="C348" s="70"/>
      <c r="D348" s="70"/>
      <c r="E348" s="112">
        <v>0.64</v>
      </c>
      <c r="F348" s="72">
        <v>497735.22499999998</v>
      </c>
      <c r="G348" s="92">
        <v>0</v>
      </c>
      <c r="H348" s="108">
        <v>497735</v>
      </c>
      <c r="I348" s="74"/>
      <c r="J348" s="74"/>
      <c r="K348" s="74"/>
    </row>
    <row r="351" spans="1:11">
      <c r="F351" s="75"/>
    </row>
  </sheetData>
  <mergeCells count="1">
    <mergeCell ref="L3:P9"/>
  </mergeCells>
  <pageMargins left="0.70866141732283472" right="0.70866141732283472" top="0.74803149606299213" bottom="0.74803149606299213" header="0.31496062992125984" footer="0.31496062992125984"/>
  <pageSetup paperSize="9" fitToHeight="0" orientation="landscape" horizontalDpi="300" verticalDpi="300"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DBAC-BC66-47A2-A766-3C47DE0292BD}">
  <sheetPr>
    <tabColor rgb="FFFFFF00"/>
  </sheetPr>
  <dimension ref="A1:Q255"/>
  <sheetViews>
    <sheetView workbookViewId="0">
      <pane xSplit="5" ySplit="6" topLeftCell="F216" activePane="bottomRight" state="frozen"/>
      <selection activeCell="G11" sqref="G11"/>
      <selection pane="topRight" activeCell="G11" sqref="G11"/>
      <selection pane="bottomLeft" activeCell="G11" sqref="G11"/>
      <selection pane="bottomRight" activeCell="I14" sqref="I14"/>
    </sheetView>
  </sheetViews>
  <sheetFormatPr defaultColWidth="8.77734375" defaultRowHeight="15.75" outlineLevelCol="1"/>
  <cols>
    <col min="1" max="1" width="5.109375" style="152" customWidth="1" outlineLevel="1" collapsed="1"/>
    <col min="2" max="2" width="6" style="152" customWidth="1" outlineLevel="1" collapsed="1"/>
    <col min="3" max="3" width="20.77734375" style="152" customWidth="1" outlineLevel="1" collapsed="1"/>
    <col min="4" max="4" width="46.109375" style="152" customWidth="1" outlineLevel="1" collapsed="1"/>
    <col min="5" max="5" width="60.77734375" style="152" bestFit="1" customWidth="1"/>
    <col min="6" max="6" width="11.44140625" style="153" customWidth="1" collapsed="1"/>
    <col min="7" max="7" width="8.77734375" style="153" collapsed="1"/>
    <col min="8" max="8" width="10.77734375" style="153" bestFit="1" customWidth="1" collapsed="1"/>
    <col min="9" max="9" width="9" style="153" bestFit="1" customWidth="1" collapsed="1"/>
    <col min="10" max="10" width="5.77734375" style="153" customWidth="1"/>
    <col min="11" max="12" width="8.77734375" style="152" collapsed="1"/>
    <col min="13" max="17" width="8.77734375" style="152"/>
    <col min="18" max="16384" width="8.77734375" style="152" collapsed="1"/>
  </cols>
  <sheetData>
    <row r="1" spans="1:10">
      <c r="E1" s="194" t="s">
        <v>1358</v>
      </c>
      <c r="F1" s="194"/>
      <c r="G1" s="194"/>
      <c r="H1" s="158"/>
      <c r="I1" s="162"/>
      <c r="J1" s="162"/>
    </row>
    <row r="2" spans="1:10">
      <c r="E2" s="168"/>
      <c r="F2" s="162"/>
      <c r="G2" s="162"/>
      <c r="H2" s="162"/>
      <c r="I2" s="162"/>
      <c r="J2" s="162"/>
    </row>
    <row r="3" spans="1:10" s="164" customFormat="1" ht="15.75" customHeight="1">
      <c r="A3" s="164" t="s">
        <v>429</v>
      </c>
      <c r="B3" s="164" t="s">
        <v>1357</v>
      </c>
      <c r="C3" s="164" t="s">
        <v>1356</v>
      </c>
      <c r="D3" s="164" t="s">
        <v>1355</v>
      </c>
      <c r="E3" s="166" t="s">
        <v>5</v>
      </c>
      <c r="F3" s="167" t="s">
        <v>1313</v>
      </c>
      <c r="G3" s="167" t="s">
        <v>1354</v>
      </c>
      <c r="H3" s="167" t="s">
        <v>1312</v>
      </c>
      <c r="I3" s="167" t="s">
        <v>1353</v>
      </c>
      <c r="J3" s="167"/>
    </row>
    <row r="4" spans="1:10" s="164" customFormat="1">
      <c r="E4" s="166"/>
      <c r="F4" s="163" t="s">
        <v>1352</v>
      </c>
      <c r="G4" s="165"/>
      <c r="H4" s="165"/>
      <c r="I4" s="165"/>
      <c r="J4" s="165"/>
    </row>
    <row r="5" spans="1:10" ht="16.5" thickBot="1">
      <c r="E5" s="12"/>
      <c r="F5" s="163"/>
      <c r="G5" s="162"/>
    </row>
    <row r="6" spans="1:10" ht="31.5">
      <c r="A6" s="161" t="s">
        <v>429</v>
      </c>
      <c r="B6" s="161"/>
      <c r="C6" s="161" t="s">
        <v>1351</v>
      </c>
      <c r="D6" s="161" t="s">
        <v>1350</v>
      </c>
      <c r="E6" s="161" t="s">
        <v>376</v>
      </c>
      <c r="F6" s="160" t="s">
        <v>1349</v>
      </c>
      <c r="G6" s="160" t="s">
        <v>383</v>
      </c>
      <c r="H6" s="160" t="s">
        <v>1348</v>
      </c>
      <c r="I6" s="160" t="s">
        <v>1347</v>
      </c>
      <c r="J6" s="160"/>
    </row>
    <row r="8" spans="1:10">
      <c r="A8" s="152" t="s">
        <v>55</v>
      </c>
      <c r="C8" s="152" t="s">
        <v>948</v>
      </c>
      <c r="D8" s="152" t="s">
        <v>1146</v>
      </c>
      <c r="E8" s="152" t="s">
        <v>527</v>
      </c>
      <c r="F8" s="158">
        <v>67.8397807238251</v>
      </c>
      <c r="G8" s="158">
        <v>62.7517971695382</v>
      </c>
      <c r="H8" s="158">
        <v>39.1873558566094</v>
      </c>
      <c r="I8" s="158"/>
      <c r="J8" s="158"/>
    </row>
    <row r="9" spans="1:10">
      <c r="A9" s="152" t="s">
        <v>56</v>
      </c>
      <c r="C9" s="152" t="s">
        <v>948</v>
      </c>
      <c r="D9" s="152" t="s">
        <v>1146</v>
      </c>
      <c r="E9" s="152" t="s">
        <v>529</v>
      </c>
      <c r="F9" s="158">
        <v>6.34438304375165</v>
      </c>
      <c r="G9" s="158">
        <v>5.8685543154702797</v>
      </c>
      <c r="H9" s="158">
        <v>2.1718603205110001</v>
      </c>
      <c r="I9" s="158"/>
      <c r="J9" s="158"/>
    </row>
    <row r="10" spans="1:10">
      <c r="A10" s="152" t="s">
        <v>100</v>
      </c>
      <c r="C10" s="152" t="s">
        <v>948</v>
      </c>
      <c r="D10" s="152" t="s">
        <v>1146</v>
      </c>
      <c r="E10" s="152" t="s">
        <v>616</v>
      </c>
      <c r="F10" s="158">
        <v>2.5583877284936798</v>
      </c>
      <c r="G10" s="158">
        <v>2.3665086488566498</v>
      </c>
      <c r="H10" s="158">
        <v>-6.5687967210074296</v>
      </c>
      <c r="I10" s="158"/>
      <c r="J10" s="158"/>
    </row>
    <row r="11" spans="1:10">
      <c r="A11" s="152" t="s">
        <v>122</v>
      </c>
      <c r="C11" s="152" t="s">
        <v>948</v>
      </c>
      <c r="D11" s="152" t="s">
        <v>1146</v>
      </c>
      <c r="E11" s="152" t="s">
        <v>659</v>
      </c>
      <c r="F11" s="158">
        <v>3.84040975943108</v>
      </c>
      <c r="G11" s="158">
        <v>3.5523790274737501</v>
      </c>
      <c r="H11" s="158">
        <v>-7.3671231300782098</v>
      </c>
      <c r="I11" s="158"/>
      <c r="J11" s="158"/>
    </row>
    <row r="12" spans="1:10">
      <c r="A12" s="152" t="s">
        <v>238</v>
      </c>
      <c r="C12" s="152" t="s">
        <v>948</v>
      </c>
      <c r="D12" s="152" t="s">
        <v>1146</v>
      </c>
      <c r="E12" s="152" t="s">
        <v>885</v>
      </c>
      <c r="F12" s="158">
        <v>43.583283970467498</v>
      </c>
      <c r="G12" s="158">
        <v>40.314537672682498</v>
      </c>
      <c r="H12" s="158">
        <v>-4.6121197766895197</v>
      </c>
      <c r="I12" s="158"/>
      <c r="J12" s="158"/>
    </row>
    <row r="13" spans="1:10" ht="16.5" thickBot="1">
      <c r="A13" s="152" t="s">
        <v>274</v>
      </c>
      <c r="C13" s="152" t="s">
        <v>948</v>
      </c>
      <c r="D13" s="152" t="s">
        <v>1146</v>
      </c>
      <c r="E13" s="152" t="s">
        <v>948</v>
      </c>
      <c r="F13" s="158">
        <v>2.7462208320185901</v>
      </c>
      <c r="G13" s="158">
        <v>2.5402542696172001</v>
      </c>
      <c r="H13" s="158">
        <v>-33.901818369189499</v>
      </c>
      <c r="I13" s="158"/>
      <c r="J13" s="158"/>
    </row>
    <row r="14" spans="1:10" s="155" customFormat="1" ht="17.25" thickTop="1" thickBot="1">
      <c r="A14" s="156"/>
      <c r="B14" s="156">
        <v>1</v>
      </c>
      <c r="C14" s="156" t="s">
        <v>948</v>
      </c>
      <c r="D14" s="156" t="s">
        <v>1146</v>
      </c>
      <c r="E14" s="156" t="s">
        <v>1146</v>
      </c>
      <c r="F14" s="157">
        <v>126.912466057988</v>
      </c>
      <c r="G14" s="157">
        <v>117.39403110363899</v>
      </c>
      <c r="H14" s="157">
        <v>-11.090641819844301</v>
      </c>
      <c r="I14" s="157">
        <v>8.0365159816997198E-2</v>
      </c>
      <c r="J14" s="156"/>
    </row>
    <row r="15" spans="1:10" ht="16.5" thickTop="1">
      <c r="E15" s="154"/>
    </row>
    <row r="16" spans="1:10">
      <c r="A16" s="152" t="s">
        <v>223</v>
      </c>
      <c r="C16" s="152" t="s">
        <v>1069</v>
      </c>
      <c r="D16" s="152" t="s">
        <v>1311</v>
      </c>
      <c r="E16" s="152" t="s">
        <v>856</v>
      </c>
      <c r="F16" s="158">
        <v>1.99356795109046</v>
      </c>
      <c r="G16" s="158">
        <v>1.84405035475867</v>
      </c>
      <c r="H16" s="158">
        <v>-19.670373471548501</v>
      </c>
      <c r="I16" s="158"/>
      <c r="J16" s="158"/>
    </row>
    <row r="17" spans="1:10">
      <c r="A17" s="152" t="s">
        <v>232</v>
      </c>
      <c r="C17" s="152" t="s">
        <v>1069</v>
      </c>
      <c r="D17" s="152" t="s">
        <v>1311</v>
      </c>
      <c r="E17" s="152" t="s">
        <v>874</v>
      </c>
      <c r="F17" s="158">
        <v>3.8298746242692099</v>
      </c>
      <c r="G17" s="158">
        <v>3.54263402744902</v>
      </c>
      <c r="H17" s="158">
        <v>-11.0458299904657</v>
      </c>
      <c r="I17" s="158"/>
      <c r="J17" s="158"/>
    </row>
    <row r="18" spans="1:10">
      <c r="A18" s="152" t="s">
        <v>255</v>
      </c>
      <c r="C18" s="152" t="s">
        <v>1069</v>
      </c>
      <c r="D18" s="152" t="s">
        <v>1311</v>
      </c>
      <c r="E18" s="152" t="s">
        <v>917</v>
      </c>
      <c r="F18" s="158">
        <v>2.5047093952833199</v>
      </c>
      <c r="G18" s="158">
        <v>2.3168561906370702</v>
      </c>
      <c r="H18" s="158">
        <v>-15.3537803512239</v>
      </c>
      <c r="I18" s="158"/>
      <c r="J18" s="158"/>
    </row>
    <row r="19" spans="1:10">
      <c r="A19" s="152" t="s">
        <v>302</v>
      </c>
      <c r="C19" s="152" t="s">
        <v>1069</v>
      </c>
      <c r="D19" s="152" t="s">
        <v>1311</v>
      </c>
      <c r="E19" s="152" t="s">
        <v>1001</v>
      </c>
      <c r="F19" s="158">
        <v>2.5628587654832402</v>
      </c>
      <c r="G19" s="158">
        <v>2.3706443580719898</v>
      </c>
      <c r="H19" s="158">
        <v>-20.2737923413545</v>
      </c>
      <c r="I19" s="158"/>
      <c r="J19" s="158"/>
    </row>
    <row r="20" spans="1:10">
      <c r="A20" s="152" t="s">
        <v>336</v>
      </c>
      <c r="C20" s="152" t="s">
        <v>1069</v>
      </c>
      <c r="D20" s="152" t="s">
        <v>1311</v>
      </c>
      <c r="E20" s="152" t="s">
        <v>1067</v>
      </c>
      <c r="F20" s="158">
        <v>3.5758581252262802</v>
      </c>
      <c r="G20" s="158">
        <v>3.3076687658343098</v>
      </c>
      <c r="H20" s="158">
        <v>-25.128476679886599</v>
      </c>
      <c r="I20" s="158"/>
      <c r="J20" s="158"/>
    </row>
    <row r="21" spans="1:10">
      <c r="A21" s="152" t="s">
        <v>337</v>
      </c>
      <c r="C21" s="152" t="s">
        <v>1069</v>
      </c>
      <c r="D21" s="152" t="s">
        <v>1311</v>
      </c>
      <c r="E21" s="152" t="s">
        <v>1069</v>
      </c>
      <c r="F21" s="158">
        <v>66.494609716822495</v>
      </c>
      <c r="G21" s="158">
        <v>61.507513988060801</v>
      </c>
      <c r="H21" s="158">
        <v>40.011036022476098</v>
      </c>
      <c r="I21" s="158"/>
      <c r="J21" s="158"/>
    </row>
    <row r="22" spans="1:10" ht="16.5" thickBot="1">
      <c r="A22" s="152" t="s">
        <v>79</v>
      </c>
      <c r="C22" s="152" t="s">
        <v>1069</v>
      </c>
      <c r="D22" s="152" t="s">
        <v>1311</v>
      </c>
      <c r="E22" s="152" t="s">
        <v>574</v>
      </c>
      <c r="F22" s="158">
        <v>83.889128676355497</v>
      </c>
      <c r="G22" s="158">
        <v>77.597444025628903</v>
      </c>
      <c r="H22" s="158">
        <v>22.146910565289801</v>
      </c>
      <c r="I22" s="158"/>
      <c r="J22" s="158"/>
    </row>
    <row r="23" spans="1:10" s="155" customFormat="1" ht="17.25" thickTop="1" thickBot="1">
      <c r="A23" s="156"/>
      <c r="B23" s="156">
        <v>2</v>
      </c>
      <c r="C23" s="156" t="s">
        <v>1069</v>
      </c>
      <c r="D23" s="156" t="s">
        <v>1311</v>
      </c>
      <c r="E23" s="156" t="s">
        <v>1311</v>
      </c>
      <c r="F23" s="157">
        <v>164.85060725452999</v>
      </c>
      <c r="G23" s="157">
        <v>152.486811710441</v>
      </c>
      <c r="H23" s="157">
        <v>-29.3143062467134</v>
      </c>
      <c r="I23" s="157">
        <v>0.15097633098641999</v>
      </c>
      <c r="J23" s="156"/>
    </row>
    <row r="24" spans="1:10" ht="16.5" thickTop="1">
      <c r="E24" s="154"/>
    </row>
    <row r="25" spans="1:10">
      <c r="A25" s="152" t="s">
        <v>10</v>
      </c>
      <c r="C25" s="152" t="s">
        <v>588</v>
      </c>
      <c r="D25" s="152" t="s">
        <v>1147</v>
      </c>
      <c r="E25" s="152" t="s">
        <v>435</v>
      </c>
      <c r="F25" s="158">
        <v>3.3429249188101799</v>
      </c>
      <c r="G25" s="158">
        <v>3.0922055498994201</v>
      </c>
      <c r="H25" s="158">
        <v>-10.640492492411401</v>
      </c>
      <c r="I25" s="158"/>
      <c r="J25" s="158"/>
    </row>
    <row r="26" spans="1:10">
      <c r="A26" s="152" t="s">
        <v>32</v>
      </c>
      <c r="C26" s="152" t="s">
        <v>588</v>
      </c>
      <c r="D26" s="152" t="s">
        <v>1147</v>
      </c>
      <c r="E26" s="152" t="s">
        <v>482</v>
      </c>
      <c r="F26" s="158">
        <v>3.03592153724016</v>
      </c>
      <c r="G26" s="158">
        <v>2.8082274219471399</v>
      </c>
      <c r="H26" s="158">
        <v>-6.7860061924581903</v>
      </c>
      <c r="I26" s="158"/>
      <c r="J26" s="158"/>
    </row>
    <row r="27" spans="1:10">
      <c r="A27" s="152" t="s">
        <v>70</v>
      </c>
      <c r="C27" s="152" t="s">
        <v>588</v>
      </c>
      <c r="D27" s="152" t="s">
        <v>1147</v>
      </c>
      <c r="E27" s="152" t="s">
        <v>557</v>
      </c>
      <c r="F27" s="158">
        <v>3.4997645261807899</v>
      </c>
      <c r="G27" s="158">
        <v>3.2372821867172301</v>
      </c>
      <c r="H27" s="158">
        <v>-11.829710690047699</v>
      </c>
      <c r="I27" s="158"/>
      <c r="J27" s="158"/>
    </row>
    <row r="28" spans="1:10">
      <c r="A28" s="152" t="s">
        <v>86</v>
      </c>
      <c r="C28" s="152" t="s">
        <v>588</v>
      </c>
      <c r="D28" s="152" t="s">
        <v>1147</v>
      </c>
      <c r="E28" s="152" t="s">
        <v>588</v>
      </c>
      <c r="F28" s="158">
        <v>59.880493542489901</v>
      </c>
      <c r="G28" s="158">
        <v>55.389456526803201</v>
      </c>
      <c r="H28" s="158">
        <v>18.967748589529201</v>
      </c>
      <c r="I28" s="158"/>
      <c r="J28" s="158"/>
    </row>
    <row r="29" spans="1:10">
      <c r="A29" s="152" t="s">
        <v>87</v>
      </c>
      <c r="C29" s="152" t="s">
        <v>588</v>
      </c>
      <c r="D29" s="152" t="s">
        <v>1147</v>
      </c>
      <c r="E29" s="152" t="s">
        <v>590</v>
      </c>
      <c r="F29" s="158">
        <v>117.09856511559499</v>
      </c>
      <c r="G29" s="158">
        <v>108.31617273192499</v>
      </c>
      <c r="H29" s="158">
        <v>97.773886801267594</v>
      </c>
      <c r="I29" s="158"/>
      <c r="J29" s="158"/>
    </row>
    <row r="30" spans="1:10">
      <c r="A30" s="152" t="s">
        <v>88</v>
      </c>
      <c r="C30" s="152" t="s">
        <v>588</v>
      </c>
      <c r="D30" s="152" t="s">
        <v>1147</v>
      </c>
      <c r="E30" s="152" t="s">
        <v>592</v>
      </c>
      <c r="F30" s="158">
        <v>1.7377902685775799</v>
      </c>
      <c r="G30" s="158">
        <v>1.60745599843426</v>
      </c>
      <c r="H30" s="158">
        <v>-6.8374867779151103</v>
      </c>
      <c r="I30" s="158"/>
      <c r="J30" s="158"/>
    </row>
    <row r="31" spans="1:10">
      <c r="A31" s="152" t="s">
        <v>89</v>
      </c>
      <c r="C31" s="152" t="s">
        <v>588</v>
      </c>
      <c r="D31" s="152" t="s">
        <v>1147</v>
      </c>
      <c r="E31" s="152" t="s">
        <v>594</v>
      </c>
      <c r="F31" s="158">
        <v>9.3193344978758095</v>
      </c>
      <c r="G31" s="158">
        <v>8.6203844105351308</v>
      </c>
      <c r="H31" s="158">
        <v>6.3378690452198896</v>
      </c>
      <c r="I31" s="158"/>
      <c r="J31" s="158"/>
    </row>
    <row r="32" spans="1:10">
      <c r="A32" s="152" t="s">
        <v>117</v>
      </c>
      <c r="C32" s="152" t="s">
        <v>588</v>
      </c>
      <c r="D32" s="152" t="s">
        <v>1147</v>
      </c>
      <c r="E32" s="152" t="s">
        <v>649</v>
      </c>
      <c r="F32" s="158">
        <v>3.4485151414283499</v>
      </c>
      <c r="G32" s="158">
        <v>3.18987650582122</v>
      </c>
      <c r="H32" s="158">
        <v>-6.6490454806556496</v>
      </c>
      <c r="I32" s="158"/>
      <c r="J32" s="158"/>
    </row>
    <row r="33" spans="1:10">
      <c r="A33" s="152" t="s">
        <v>156</v>
      </c>
      <c r="C33" s="152" t="s">
        <v>588</v>
      </c>
      <c r="D33" s="152" t="s">
        <v>1147</v>
      </c>
      <c r="E33" s="152" t="s">
        <v>724</v>
      </c>
      <c r="F33" s="158">
        <v>2.4563192812600598</v>
      </c>
      <c r="G33" s="158">
        <v>2.2720953351655502</v>
      </c>
      <c r="H33" s="158">
        <v>-8.7841705792698903</v>
      </c>
      <c r="I33" s="158"/>
      <c r="J33" s="158"/>
    </row>
    <row r="34" spans="1:10">
      <c r="A34" s="152" t="s">
        <v>214</v>
      </c>
      <c r="C34" s="152" t="s">
        <v>588</v>
      </c>
      <c r="D34" s="152" t="s">
        <v>1147</v>
      </c>
      <c r="E34" s="152" t="s">
        <v>838</v>
      </c>
      <c r="F34" s="158">
        <v>2.9067677357480002</v>
      </c>
      <c r="G34" s="158">
        <v>2.6887601555669001</v>
      </c>
      <c r="H34" s="158">
        <v>-3.7144529651995102</v>
      </c>
      <c r="I34" s="158"/>
      <c r="J34" s="158"/>
    </row>
    <row r="35" spans="1:10" ht="16.5" thickBot="1">
      <c r="A35" s="152" t="s">
        <v>275</v>
      </c>
      <c r="C35" s="152" t="s">
        <v>588</v>
      </c>
      <c r="D35" s="152" t="s">
        <v>1147</v>
      </c>
      <c r="E35" s="152" t="s">
        <v>950</v>
      </c>
      <c r="F35" s="158">
        <v>2.6182494741965998</v>
      </c>
      <c r="G35" s="158">
        <v>2.4218807636318598</v>
      </c>
      <c r="H35" s="158">
        <v>-7.6686149838499702</v>
      </c>
      <c r="I35" s="158"/>
      <c r="J35" s="158"/>
    </row>
    <row r="36" spans="1:10" s="155" customFormat="1" ht="17.25" thickTop="1" thickBot="1">
      <c r="A36" s="156"/>
      <c r="B36" s="156">
        <v>4</v>
      </c>
      <c r="C36" s="156" t="s">
        <v>588</v>
      </c>
      <c r="D36" s="156" t="s">
        <v>1147</v>
      </c>
      <c r="E36" s="156" t="s">
        <v>1147</v>
      </c>
      <c r="F36" s="157">
        <v>209.34464603940299</v>
      </c>
      <c r="G36" s="157">
        <v>193.64379758644699</v>
      </c>
      <c r="H36" s="157">
        <v>60.169524274209301</v>
      </c>
      <c r="I36" s="157">
        <v>0</v>
      </c>
      <c r="J36" s="156"/>
    </row>
    <row r="37" spans="1:10" ht="16.5" thickTop="1">
      <c r="E37" s="154"/>
    </row>
    <row r="38" spans="1:10">
      <c r="A38" s="152" t="s">
        <v>90</v>
      </c>
      <c r="C38" s="152" t="s">
        <v>887</v>
      </c>
      <c r="D38" s="152" t="s">
        <v>1148</v>
      </c>
      <c r="E38" s="152" t="s">
        <v>596</v>
      </c>
      <c r="F38" s="158">
        <v>106.49218113102501</v>
      </c>
      <c r="G38" s="158">
        <v>98.5052675461978</v>
      </c>
      <c r="H38" s="158">
        <v>83.428069518770201</v>
      </c>
      <c r="I38" s="158"/>
      <c r="J38" s="158"/>
    </row>
    <row r="39" spans="1:10">
      <c r="A39" s="152" t="s">
        <v>101</v>
      </c>
      <c r="C39" s="152" t="s">
        <v>887</v>
      </c>
      <c r="D39" s="152" t="s">
        <v>1148</v>
      </c>
      <c r="E39" s="152" t="s">
        <v>618</v>
      </c>
      <c r="F39" s="158">
        <v>2.7671325269925999</v>
      </c>
      <c r="G39" s="158">
        <v>2.55959758746816</v>
      </c>
      <c r="H39" s="158">
        <v>-11.613555235032001</v>
      </c>
      <c r="I39" s="158"/>
      <c r="J39" s="158"/>
    </row>
    <row r="40" spans="1:10">
      <c r="A40" s="152" t="s">
        <v>120</v>
      </c>
      <c r="C40" s="152" t="s">
        <v>887</v>
      </c>
      <c r="D40" s="152" t="s">
        <v>1148</v>
      </c>
      <c r="E40" s="152" t="s">
        <v>655</v>
      </c>
      <c r="F40" s="158">
        <v>4.2845865361642099</v>
      </c>
      <c r="G40" s="158">
        <v>3.9632425459518998</v>
      </c>
      <c r="H40" s="158">
        <v>-25.1876625892093</v>
      </c>
      <c r="I40" s="158"/>
      <c r="J40" s="158"/>
    </row>
    <row r="41" spans="1:10">
      <c r="A41" s="152" t="s">
        <v>201</v>
      </c>
      <c r="C41" s="152" t="s">
        <v>887</v>
      </c>
      <c r="D41" s="152" t="s">
        <v>1148</v>
      </c>
      <c r="E41" s="152" t="s">
        <v>812</v>
      </c>
      <c r="F41" s="158">
        <v>2.29589345018909</v>
      </c>
      <c r="G41" s="158">
        <v>2.12370144142491</v>
      </c>
      <c r="H41" s="158">
        <v>-4.6199622603645896</v>
      </c>
      <c r="I41" s="158"/>
      <c r="J41" s="158"/>
    </row>
    <row r="42" spans="1:10">
      <c r="A42" s="152" t="s">
        <v>213</v>
      </c>
      <c r="C42" s="152" t="s">
        <v>887</v>
      </c>
      <c r="D42" s="152" t="s">
        <v>1148</v>
      </c>
      <c r="E42" s="152" t="s">
        <v>836</v>
      </c>
      <c r="F42" s="158">
        <v>3.1026630363721801</v>
      </c>
      <c r="G42" s="158">
        <v>2.86996330864427</v>
      </c>
      <c r="H42" s="158">
        <v>-10.1327502124383</v>
      </c>
      <c r="I42" s="158"/>
      <c r="J42" s="158"/>
    </row>
    <row r="43" spans="1:10">
      <c r="A43" s="152" t="s">
        <v>239</v>
      </c>
      <c r="C43" s="152" t="s">
        <v>887</v>
      </c>
      <c r="D43" s="152" t="s">
        <v>1148</v>
      </c>
      <c r="E43" s="152" t="s">
        <v>887</v>
      </c>
      <c r="F43" s="158">
        <v>60.517826217857198</v>
      </c>
      <c r="G43" s="158">
        <v>55.978989251517902</v>
      </c>
      <c r="H43" s="158">
        <v>15.077381342054601</v>
      </c>
      <c r="I43" s="158"/>
      <c r="J43" s="158"/>
    </row>
    <row r="44" spans="1:10">
      <c r="A44" s="152" t="s">
        <v>277</v>
      </c>
      <c r="C44" s="152" t="s">
        <v>887</v>
      </c>
      <c r="D44" s="152" t="s">
        <v>1148</v>
      </c>
      <c r="E44" s="152" t="s">
        <v>954</v>
      </c>
      <c r="F44" s="158">
        <v>2.0005188939607601</v>
      </c>
      <c r="G44" s="158">
        <v>1.8504799769136999</v>
      </c>
      <c r="H44" s="158">
        <v>-12.0695295863043</v>
      </c>
      <c r="I44" s="158"/>
      <c r="J44" s="158"/>
    </row>
    <row r="45" spans="1:10">
      <c r="A45" s="152" t="s">
        <v>314</v>
      </c>
      <c r="C45" s="152" t="s">
        <v>887</v>
      </c>
      <c r="D45" s="152" t="s">
        <v>1148</v>
      </c>
      <c r="E45" s="152" t="s">
        <v>1024</v>
      </c>
      <c r="F45" s="158">
        <v>3.52079759350003</v>
      </c>
      <c r="G45" s="158">
        <v>3.2567377739875298</v>
      </c>
      <c r="H45" s="158">
        <v>-10.0782698819036</v>
      </c>
      <c r="I45" s="158"/>
      <c r="J45" s="158"/>
    </row>
    <row r="46" spans="1:10">
      <c r="A46" s="152" t="s">
        <v>323</v>
      </c>
      <c r="C46" s="152" t="s">
        <v>887</v>
      </c>
      <c r="D46" s="152" t="s">
        <v>1148</v>
      </c>
      <c r="E46" s="152" t="s">
        <v>1042</v>
      </c>
      <c r="F46" s="158">
        <v>33.758263000087702</v>
      </c>
      <c r="G46" s="158">
        <v>31.226393275081101</v>
      </c>
      <c r="H46" s="158">
        <v>15.4865563425085</v>
      </c>
      <c r="I46" s="158"/>
      <c r="J46" s="158"/>
    </row>
    <row r="47" spans="1:10">
      <c r="A47" s="152" t="s">
        <v>324</v>
      </c>
      <c r="C47" s="152" t="s">
        <v>887</v>
      </c>
      <c r="D47" s="152" t="s">
        <v>1148</v>
      </c>
      <c r="E47" s="152" t="s">
        <v>1044</v>
      </c>
      <c r="F47" s="158">
        <v>2.4696226060936701</v>
      </c>
      <c r="G47" s="158">
        <v>2.2844009106366499</v>
      </c>
      <c r="H47" s="158">
        <v>-2.9403218108569198</v>
      </c>
      <c r="I47" s="158"/>
      <c r="J47" s="158"/>
    </row>
    <row r="48" spans="1:10" ht="16.5" thickBot="1">
      <c r="A48" s="152" t="s">
        <v>343</v>
      </c>
      <c r="C48" s="152" t="s">
        <v>887</v>
      </c>
      <c r="D48" s="152" t="s">
        <v>1148</v>
      </c>
      <c r="E48" s="152" t="s">
        <v>1081</v>
      </c>
      <c r="F48" s="158">
        <v>1.7096257302160001</v>
      </c>
      <c r="G48" s="158">
        <v>1.5814038004497999</v>
      </c>
      <c r="H48" s="158">
        <v>-3.5329644808984</v>
      </c>
      <c r="I48" s="158"/>
      <c r="J48" s="158"/>
    </row>
    <row r="49" spans="1:10" s="155" customFormat="1" ht="17.25" thickTop="1" thickBot="1">
      <c r="A49" s="156"/>
      <c r="B49" s="156">
        <v>5</v>
      </c>
      <c r="C49" s="156" t="s">
        <v>887</v>
      </c>
      <c r="D49" s="156" t="s">
        <v>1148</v>
      </c>
      <c r="E49" s="156" t="s">
        <v>1148</v>
      </c>
      <c r="F49" s="157">
        <v>222.91911072245799</v>
      </c>
      <c r="G49" s="157">
        <v>206.200177418274</v>
      </c>
      <c r="H49" s="157">
        <v>33.816991146325798</v>
      </c>
      <c r="I49" s="157">
        <v>0</v>
      </c>
      <c r="J49" s="156"/>
    </row>
    <row r="50" spans="1:10" ht="16.5" thickTop="1">
      <c r="E50" s="154"/>
    </row>
    <row r="51" spans="1:10">
      <c r="A51" s="152" t="s">
        <v>108</v>
      </c>
      <c r="C51" s="152" t="s">
        <v>1075</v>
      </c>
      <c r="D51" s="152" t="s">
        <v>1149</v>
      </c>
      <c r="E51" s="152" t="s">
        <v>632</v>
      </c>
      <c r="F51" s="158">
        <v>77.873469320858405</v>
      </c>
      <c r="G51" s="158">
        <v>72.032959121793994</v>
      </c>
      <c r="H51" s="158">
        <v>64.830741695144098</v>
      </c>
      <c r="I51" s="158"/>
      <c r="J51" s="158"/>
    </row>
    <row r="52" spans="1:10">
      <c r="A52" s="152" t="s">
        <v>109</v>
      </c>
      <c r="C52" s="152" t="s">
        <v>1075</v>
      </c>
      <c r="D52" s="152" t="s">
        <v>1149</v>
      </c>
      <c r="E52" s="152" t="s">
        <v>634</v>
      </c>
      <c r="F52" s="158">
        <v>8.0541190145227297</v>
      </c>
      <c r="G52" s="158">
        <v>7.4500600884335197</v>
      </c>
      <c r="H52" s="158">
        <v>5.3792179060433698</v>
      </c>
      <c r="I52" s="158"/>
      <c r="J52" s="158"/>
    </row>
    <row r="53" spans="1:10">
      <c r="A53" s="152" t="s">
        <v>110</v>
      </c>
      <c r="C53" s="152" t="s">
        <v>1075</v>
      </c>
      <c r="D53" s="152" t="s">
        <v>1149</v>
      </c>
      <c r="E53" s="152" t="s">
        <v>636</v>
      </c>
      <c r="F53" s="158">
        <v>3.7888581255661502</v>
      </c>
      <c r="G53" s="158">
        <v>3.5046937661486899</v>
      </c>
      <c r="H53" s="158">
        <v>-10.514575858794601</v>
      </c>
      <c r="I53" s="158"/>
      <c r="J53" s="158"/>
    </row>
    <row r="54" spans="1:10">
      <c r="A54" s="152" t="s">
        <v>149</v>
      </c>
      <c r="C54" s="152" t="s">
        <v>1075</v>
      </c>
      <c r="D54" s="152" t="s">
        <v>1149</v>
      </c>
      <c r="E54" s="152" t="s">
        <v>710</v>
      </c>
      <c r="F54" s="158">
        <v>3.9624516316949401</v>
      </c>
      <c r="G54" s="158">
        <v>3.6652677593178198</v>
      </c>
      <c r="H54" s="158">
        <v>-6.1748394850253696</v>
      </c>
      <c r="I54" s="158"/>
      <c r="J54" s="158"/>
    </row>
    <row r="55" spans="1:10">
      <c r="A55" s="152" t="s">
        <v>184</v>
      </c>
      <c r="C55" s="152" t="s">
        <v>1075</v>
      </c>
      <c r="D55" s="152" t="s">
        <v>1149</v>
      </c>
      <c r="E55" s="152" t="s">
        <v>780</v>
      </c>
      <c r="F55" s="158">
        <v>2.3267940086668299</v>
      </c>
      <c r="G55" s="158">
        <v>2.1522844580168199</v>
      </c>
      <c r="H55" s="158">
        <v>-8.6958722022705306</v>
      </c>
      <c r="I55" s="158"/>
      <c r="J55" s="158"/>
    </row>
    <row r="56" spans="1:10">
      <c r="A56" s="152" t="s">
        <v>253</v>
      </c>
      <c r="C56" s="152" t="s">
        <v>1075</v>
      </c>
      <c r="D56" s="152" t="s">
        <v>1149</v>
      </c>
      <c r="E56" s="152" t="s">
        <v>913</v>
      </c>
      <c r="F56" s="158">
        <v>2.4642978530932198</v>
      </c>
      <c r="G56" s="158">
        <v>2.2794755141112302</v>
      </c>
      <c r="H56" s="158">
        <v>-5.4762398974648097</v>
      </c>
      <c r="I56" s="158"/>
      <c r="J56" s="158"/>
    </row>
    <row r="57" spans="1:10" ht="16.5" thickBot="1">
      <c r="A57" s="152" t="s">
        <v>340</v>
      </c>
      <c r="C57" s="152" t="s">
        <v>1075</v>
      </c>
      <c r="D57" s="152" t="s">
        <v>1149</v>
      </c>
      <c r="E57" s="152" t="s">
        <v>1075</v>
      </c>
      <c r="F57" s="158">
        <v>3.0633772401247299</v>
      </c>
      <c r="G57" s="158">
        <v>2.8336239471153801</v>
      </c>
      <c r="H57" s="158">
        <v>-11.518533236664201</v>
      </c>
      <c r="I57" s="158"/>
      <c r="J57" s="158"/>
    </row>
    <row r="58" spans="1:10" s="155" customFormat="1" ht="17.25" thickTop="1" thickBot="1">
      <c r="A58" s="156"/>
      <c r="B58" s="156">
        <v>6</v>
      </c>
      <c r="C58" s="156" t="s">
        <v>1075</v>
      </c>
      <c r="D58" s="156" t="s">
        <v>1149</v>
      </c>
      <c r="E58" s="156" t="s">
        <v>1149</v>
      </c>
      <c r="F58" s="157">
        <v>101.533367194527</v>
      </c>
      <c r="G58" s="157">
        <v>93.918364654937506</v>
      </c>
      <c r="H58" s="157">
        <v>27.829898920967899</v>
      </c>
      <c r="I58" s="157">
        <v>0</v>
      </c>
      <c r="J58" s="156"/>
    </row>
    <row r="59" spans="1:10" ht="16.5" thickTop="1">
      <c r="E59" s="154"/>
    </row>
    <row r="60" spans="1:10">
      <c r="A60" s="152" t="s">
        <v>17</v>
      </c>
      <c r="C60" s="152" t="s">
        <v>563</v>
      </c>
      <c r="D60" s="152" t="s">
        <v>1150</v>
      </c>
      <c r="E60" s="152" t="s">
        <v>451</v>
      </c>
      <c r="F60" s="158">
        <v>60.928683981181301</v>
      </c>
      <c r="G60" s="158">
        <v>56.359032682592698</v>
      </c>
      <c r="H60" s="158">
        <v>22.132015884553802</v>
      </c>
      <c r="I60" s="158"/>
      <c r="J60" s="158"/>
    </row>
    <row r="61" spans="1:10">
      <c r="A61" s="152" t="s">
        <v>40</v>
      </c>
      <c r="C61" s="152" t="s">
        <v>563</v>
      </c>
      <c r="D61" s="152" t="s">
        <v>1150</v>
      </c>
      <c r="E61" s="152" t="s">
        <v>497</v>
      </c>
      <c r="F61" s="158">
        <v>91.626116695462997</v>
      </c>
      <c r="G61" s="158">
        <v>84.754157943303198</v>
      </c>
      <c r="H61" s="158">
        <v>50.884736037537301</v>
      </c>
      <c r="I61" s="158"/>
      <c r="J61" s="158"/>
    </row>
    <row r="62" spans="1:10">
      <c r="A62" s="152" t="s">
        <v>73</v>
      </c>
      <c r="C62" s="152" t="s">
        <v>563</v>
      </c>
      <c r="D62" s="152" t="s">
        <v>1150</v>
      </c>
      <c r="E62" s="152" t="s">
        <v>563</v>
      </c>
      <c r="F62" s="158">
        <v>17.2977944077345</v>
      </c>
      <c r="G62" s="158">
        <v>16.000459827154501</v>
      </c>
      <c r="H62" s="158">
        <v>-272.438384485271</v>
      </c>
      <c r="I62" s="158"/>
      <c r="J62" s="158"/>
    </row>
    <row r="63" spans="1:10">
      <c r="A63" s="152" t="s">
        <v>114</v>
      </c>
      <c r="C63" s="152" t="s">
        <v>563</v>
      </c>
      <c r="D63" s="152" t="s">
        <v>1150</v>
      </c>
      <c r="E63" s="152" t="s">
        <v>643</v>
      </c>
      <c r="F63" s="158">
        <v>76.939488762669896</v>
      </c>
      <c r="G63" s="158">
        <v>71.169027105469695</v>
      </c>
      <c r="H63" s="158">
        <v>36.723535834515602</v>
      </c>
      <c r="I63" s="158"/>
      <c r="J63" s="158"/>
    </row>
    <row r="64" spans="1:10">
      <c r="A64" s="152" t="s">
        <v>136</v>
      </c>
      <c r="C64" s="152" t="s">
        <v>563</v>
      </c>
      <c r="D64" s="152" t="s">
        <v>1150</v>
      </c>
      <c r="E64" s="152" t="s">
        <v>685</v>
      </c>
      <c r="F64" s="158">
        <v>115.19148318522301</v>
      </c>
      <c r="G64" s="158">
        <v>106.552121946331</v>
      </c>
      <c r="H64" s="158">
        <v>68.084463088460296</v>
      </c>
      <c r="I64" s="158"/>
      <c r="J64" s="158"/>
    </row>
    <row r="65" spans="1:10">
      <c r="A65" s="152" t="s">
        <v>143</v>
      </c>
      <c r="C65" s="152" t="s">
        <v>563</v>
      </c>
      <c r="D65" s="152" t="s">
        <v>1150</v>
      </c>
      <c r="E65" s="152" t="s">
        <v>699</v>
      </c>
      <c r="F65" s="158">
        <v>85.057456860709607</v>
      </c>
      <c r="G65" s="158">
        <v>78.678147596156293</v>
      </c>
      <c r="H65" s="158">
        <v>59.450939328933998</v>
      </c>
      <c r="I65" s="158"/>
      <c r="J65" s="158"/>
    </row>
    <row r="66" spans="1:10">
      <c r="A66" s="152" t="s">
        <v>325</v>
      </c>
      <c r="C66" s="152" t="s">
        <v>563</v>
      </c>
      <c r="D66" s="152" t="s">
        <v>1150</v>
      </c>
      <c r="E66" s="152" t="s">
        <v>1046</v>
      </c>
      <c r="F66" s="158">
        <v>115.695212752055</v>
      </c>
      <c r="G66" s="158">
        <v>107.018071795651</v>
      </c>
      <c r="H66" s="158">
        <v>2.5572451849073601</v>
      </c>
      <c r="I66" s="158"/>
      <c r="J66" s="158"/>
    </row>
    <row r="67" spans="1:10" ht="16.5" thickBot="1">
      <c r="A67" s="152" t="s">
        <v>333</v>
      </c>
      <c r="C67" s="152" t="s">
        <v>563</v>
      </c>
      <c r="D67" s="152" t="s">
        <v>1150</v>
      </c>
      <c r="E67" s="152" t="s">
        <v>1061</v>
      </c>
      <c r="F67" s="158">
        <v>72.781486132229801</v>
      </c>
      <c r="G67" s="158">
        <v>67.322874672312494</v>
      </c>
      <c r="H67" s="158">
        <v>49.863204694393801</v>
      </c>
      <c r="I67" s="158"/>
      <c r="J67" s="158"/>
    </row>
    <row r="68" spans="1:10" s="155" customFormat="1" ht="17.25" thickTop="1" thickBot="1">
      <c r="A68" s="156"/>
      <c r="B68" s="156">
        <v>7</v>
      </c>
      <c r="C68" s="156" t="s">
        <v>563</v>
      </c>
      <c r="D68" s="156" t="s">
        <v>1150</v>
      </c>
      <c r="E68" s="156" t="s">
        <v>1150</v>
      </c>
      <c r="F68" s="157">
        <v>635.51772277726502</v>
      </c>
      <c r="G68" s="157">
        <v>587.85389356897099</v>
      </c>
      <c r="H68" s="157">
        <v>17.257755568031001</v>
      </c>
      <c r="I68" s="157">
        <v>0</v>
      </c>
      <c r="J68" s="156"/>
    </row>
    <row r="69" spans="1:10" ht="16.5" thickTop="1"/>
    <row r="70" spans="1:10">
      <c r="A70" s="152" t="s">
        <v>20</v>
      </c>
      <c r="C70" s="152" t="s">
        <v>651</v>
      </c>
      <c r="D70" s="152" t="s">
        <v>1151</v>
      </c>
      <c r="E70" s="152" t="s">
        <v>457</v>
      </c>
      <c r="F70" s="158">
        <v>5.91483137708311</v>
      </c>
      <c r="G70" s="158">
        <v>5.4712190238018703</v>
      </c>
      <c r="H70" s="158">
        <v>-28.293621063261899</v>
      </c>
      <c r="I70" s="158"/>
      <c r="J70" s="158"/>
    </row>
    <row r="71" spans="1:10">
      <c r="A71" s="152" t="s">
        <v>38</v>
      </c>
      <c r="C71" s="152" t="s">
        <v>651</v>
      </c>
      <c r="D71" s="152" t="s">
        <v>1151</v>
      </c>
      <c r="E71" s="152" t="s">
        <v>493</v>
      </c>
      <c r="F71" s="158">
        <v>3.6174170637421401</v>
      </c>
      <c r="G71" s="158">
        <v>3.3461107839614801</v>
      </c>
      <c r="H71" s="158">
        <v>-16.346289324867399</v>
      </c>
      <c r="I71" s="158"/>
      <c r="J71" s="158"/>
    </row>
    <row r="72" spans="1:10">
      <c r="A72" s="152" t="s">
        <v>61</v>
      </c>
      <c r="C72" s="152" t="s">
        <v>651</v>
      </c>
      <c r="D72" s="152" t="s">
        <v>1151</v>
      </c>
      <c r="E72" s="152" t="s">
        <v>539</v>
      </c>
      <c r="F72" s="158">
        <v>2.3479305831757098</v>
      </c>
      <c r="G72" s="158">
        <v>2.1718357894375302</v>
      </c>
      <c r="H72" s="158">
        <v>-4.3253174500570903</v>
      </c>
      <c r="I72" s="158"/>
      <c r="J72" s="158"/>
    </row>
    <row r="73" spans="1:10">
      <c r="A73" s="152" t="s">
        <v>64</v>
      </c>
      <c r="C73" s="152" t="s">
        <v>651</v>
      </c>
      <c r="D73" s="152" t="s">
        <v>1151</v>
      </c>
      <c r="E73" s="152" t="s">
        <v>545</v>
      </c>
      <c r="F73" s="158">
        <v>3.5356746054465198</v>
      </c>
      <c r="G73" s="158">
        <v>3.27049901003803</v>
      </c>
      <c r="H73" s="158">
        <v>-29.542621432415199</v>
      </c>
      <c r="I73" s="158"/>
      <c r="J73" s="158"/>
    </row>
    <row r="74" spans="1:10">
      <c r="A74" s="152" t="s">
        <v>75</v>
      </c>
      <c r="C74" s="152" t="s">
        <v>651</v>
      </c>
      <c r="D74" s="152" t="s">
        <v>1151</v>
      </c>
      <c r="E74" s="152" t="s">
        <v>567</v>
      </c>
      <c r="F74" s="158">
        <v>4.48883134915389</v>
      </c>
      <c r="G74" s="158">
        <v>4.1521689979673502</v>
      </c>
      <c r="H74" s="158">
        <v>-20.3691639931778</v>
      </c>
      <c r="I74" s="158"/>
      <c r="J74" s="158"/>
    </row>
    <row r="75" spans="1:10">
      <c r="A75" s="152" t="s">
        <v>115</v>
      </c>
      <c r="C75" s="152" t="s">
        <v>651</v>
      </c>
      <c r="D75" s="152" t="s">
        <v>1151</v>
      </c>
      <c r="E75" s="152" t="s">
        <v>645</v>
      </c>
      <c r="F75" s="158">
        <v>3.4548968617933702</v>
      </c>
      <c r="G75" s="158">
        <v>3.1957795971588698</v>
      </c>
      <c r="H75" s="158">
        <v>-12.7735871347395</v>
      </c>
      <c r="I75" s="158"/>
      <c r="J75" s="158"/>
    </row>
    <row r="76" spans="1:10">
      <c r="A76" s="152" t="s">
        <v>118</v>
      </c>
      <c r="C76" s="152" t="s">
        <v>651</v>
      </c>
      <c r="D76" s="152" t="s">
        <v>1151</v>
      </c>
      <c r="E76" s="152" t="s">
        <v>651</v>
      </c>
      <c r="F76" s="158">
        <v>183.24634110830399</v>
      </c>
      <c r="G76" s="158">
        <v>169.50286552518099</v>
      </c>
      <c r="H76" s="158">
        <v>135.10023699096701</v>
      </c>
      <c r="I76" s="158"/>
      <c r="J76" s="158"/>
    </row>
    <row r="77" spans="1:10">
      <c r="A77" s="152" t="s">
        <v>119</v>
      </c>
      <c r="C77" s="152" t="s">
        <v>651</v>
      </c>
      <c r="D77" s="152" t="s">
        <v>1151</v>
      </c>
      <c r="E77" s="152" t="s">
        <v>653</v>
      </c>
      <c r="F77" s="158">
        <v>17.137385650398699</v>
      </c>
      <c r="G77" s="158">
        <v>15.852081726618801</v>
      </c>
      <c r="H77" s="158">
        <v>10.056091469134101</v>
      </c>
      <c r="I77" s="158"/>
      <c r="J77" s="158"/>
    </row>
    <row r="78" spans="1:10">
      <c r="A78" s="152" t="s">
        <v>144</v>
      </c>
      <c r="C78" s="152" t="s">
        <v>651</v>
      </c>
      <c r="D78" s="152" t="s">
        <v>1151</v>
      </c>
      <c r="E78" s="152" t="s">
        <v>701</v>
      </c>
      <c r="F78" s="158">
        <v>3.2348746616413502</v>
      </c>
      <c r="G78" s="158">
        <v>2.9922590620182499</v>
      </c>
      <c r="H78" s="158">
        <v>-17.406648289579401</v>
      </c>
      <c r="I78" s="158"/>
      <c r="J78" s="158"/>
    </row>
    <row r="79" spans="1:10">
      <c r="A79" s="152" t="s">
        <v>192</v>
      </c>
      <c r="C79" s="152" t="s">
        <v>651</v>
      </c>
      <c r="D79" s="152" t="s">
        <v>1151</v>
      </c>
      <c r="E79" s="152" t="s">
        <v>796</v>
      </c>
      <c r="F79" s="158">
        <v>1.5898345055879799</v>
      </c>
      <c r="G79" s="158">
        <v>1.47059691766888</v>
      </c>
      <c r="H79" s="158">
        <v>-4.7580789232793004</v>
      </c>
      <c r="I79" s="158"/>
      <c r="J79" s="158"/>
    </row>
    <row r="80" spans="1:10">
      <c r="A80" s="152" t="s">
        <v>251</v>
      </c>
      <c r="C80" s="152" t="s">
        <v>651</v>
      </c>
      <c r="D80" s="152" t="s">
        <v>1151</v>
      </c>
      <c r="E80" s="152" t="s">
        <v>909</v>
      </c>
      <c r="F80" s="158">
        <v>1.80283611216178</v>
      </c>
      <c r="G80" s="158">
        <v>1.66762340374964</v>
      </c>
      <c r="H80" s="158">
        <v>-6.1941810499307204</v>
      </c>
      <c r="I80" s="158"/>
      <c r="J80" s="158"/>
    </row>
    <row r="81" spans="1:10">
      <c r="A81" s="152" t="s">
        <v>289</v>
      </c>
      <c r="C81" s="152" t="s">
        <v>651</v>
      </c>
      <c r="D81" s="152" t="s">
        <v>1151</v>
      </c>
      <c r="E81" s="152" t="s">
        <v>976</v>
      </c>
      <c r="F81" s="158">
        <v>36.615325071581402</v>
      </c>
      <c r="G81" s="158">
        <v>33.869175691212803</v>
      </c>
      <c r="H81" s="158">
        <v>12.736763995756901</v>
      </c>
      <c r="I81" s="158"/>
      <c r="J81" s="158"/>
    </row>
    <row r="82" spans="1:10">
      <c r="A82" s="152" t="s">
        <v>316</v>
      </c>
      <c r="C82" s="152" t="s">
        <v>651</v>
      </c>
      <c r="D82" s="152" t="s">
        <v>1151</v>
      </c>
      <c r="E82" s="152" t="s">
        <v>1028</v>
      </c>
      <c r="F82" s="158">
        <v>5.2482403445271597</v>
      </c>
      <c r="G82" s="158">
        <v>4.8546223186876203</v>
      </c>
      <c r="H82" s="158">
        <v>-6.6244040042966503</v>
      </c>
      <c r="I82" s="158"/>
      <c r="J82" s="158"/>
    </row>
    <row r="83" spans="1:10" ht="16.5" thickBot="1">
      <c r="A83" s="152" t="s">
        <v>329</v>
      </c>
      <c r="C83" s="152" t="s">
        <v>651</v>
      </c>
      <c r="D83" s="152" t="s">
        <v>1151</v>
      </c>
      <c r="E83" s="152" t="s">
        <v>1053</v>
      </c>
      <c r="F83" s="158">
        <v>1.61036858135515</v>
      </c>
      <c r="G83" s="158">
        <v>1.4895909377535199</v>
      </c>
      <c r="H83" s="158">
        <v>-18.144490717617401</v>
      </c>
      <c r="I83" s="158"/>
      <c r="J83" s="158"/>
    </row>
    <row r="84" spans="1:10" s="155" customFormat="1" ht="17.25" thickTop="1" thickBot="1">
      <c r="A84" s="156"/>
      <c r="B84" s="156">
        <v>8</v>
      </c>
      <c r="C84" s="156" t="s">
        <v>651</v>
      </c>
      <c r="D84" s="156" t="s">
        <v>1151</v>
      </c>
      <c r="E84" s="156" t="s">
        <v>1151</v>
      </c>
      <c r="F84" s="157">
        <v>273.84478787595202</v>
      </c>
      <c r="G84" s="157">
        <v>253.30642878525501</v>
      </c>
      <c r="H84" s="157">
        <v>-6.8853109273638902</v>
      </c>
      <c r="I84" s="157">
        <v>2.4526443572364699E-2</v>
      </c>
      <c r="J84" s="156"/>
    </row>
    <row r="85" spans="1:10" ht="16.5" thickTop="1">
      <c r="E85" s="154"/>
    </row>
    <row r="86" spans="1:10">
      <c r="A86" s="152" t="s">
        <v>65</v>
      </c>
      <c r="C86" s="152" t="s">
        <v>1003</v>
      </c>
      <c r="D86" s="152" t="s">
        <v>1152</v>
      </c>
      <c r="E86" s="152" t="s">
        <v>547</v>
      </c>
      <c r="F86" s="158">
        <v>2.9477759830878001</v>
      </c>
      <c r="G86" s="158">
        <v>2.7266927843562101</v>
      </c>
      <c r="H86" s="158">
        <v>-20.991879724405798</v>
      </c>
      <c r="I86" s="158"/>
      <c r="J86" s="158"/>
    </row>
    <row r="87" spans="1:10">
      <c r="A87" s="152" t="s">
        <v>78</v>
      </c>
      <c r="C87" s="152" t="s">
        <v>1003</v>
      </c>
      <c r="D87" s="152" t="s">
        <v>1152</v>
      </c>
      <c r="E87" s="152" t="s">
        <v>572</v>
      </c>
      <c r="F87" s="158">
        <v>1.9486062596234099</v>
      </c>
      <c r="G87" s="158">
        <v>1.8024607901516501</v>
      </c>
      <c r="H87" s="158">
        <v>-12.963491659622299</v>
      </c>
      <c r="I87" s="158"/>
      <c r="J87" s="158"/>
    </row>
    <row r="88" spans="1:10">
      <c r="A88" s="152" t="s">
        <v>124</v>
      </c>
      <c r="C88" s="152" t="s">
        <v>1003</v>
      </c>
      <c r="D88" s="152" t="s">
        <v>1152</v>
      </c>
      <c r="E88" s="152" t="s">
        <v>663</v>
      </c>
      <c r="F88" s="158">
        <v>2.68917720886519</v>
      </c>
      <c r="G88" s="158">
        <v>2.4874889182003002</v>
      </c>
      <c r="H88" s="158">
        <v>-3.7482160931792601</v>
      </c>
      <c r="I88" s="158"/>
      <c r="J88" s="158"/>
    </row>
    <row r="89" spans="1:10">
      <c r="A89" s="152" t="s">
        <v>128</v>
      </c>
      <c r="C89" s="152" t="s">
        <v>1003</v>
      </c>
      <c r="D89" s="152" t="s">
        <v>1152</v>
      </c>
      <c r="E89" s="152" t="s">
        <v>671</v>
      </c>
      <c r="F89" s="158">
        <v>3.84315366851453</v>
      </c>
      <c r="G89" s="158">
        <v>3.5549171433759401</v>
      </c>
      <c r="H89" s="158">
        <v>-17.322298054227701</v>
      </c>
      <c r="I89" s="158"/>
      <c r="J89" s="158"/>
    </row>
    <row r="90" spans="1:10">
      <c r="A90" s="152" t="s">
        <v>129</v>
      </c>
      <c r="C90" s="152" t="s">
        <v>1003</v>
      </c>
      <c r="D90" s="152" t="s">
        <v>1152</v>
      </c>
      <c r="E90" s="152" t="s">
        <v>673</v>
      </c>
      <c r="F90" s="158">
        <v>78.604599718793807</v>
      </c>
      <c r="G90" s="158">
        <v>72.709254739884301</v>
      </c>
      <c r="H90" s="158">
        <v>54.668652922615301</v>
      </c>
      <c r="I90" s="158"/>
      <c r="J90" s="158"/>
    </row>
    <row r="91" spans="1:10">
      <c r="A91" s="152" t="s">
        <v>303</v>
      </c>
      <c r="C91" s="152" t="s">
        <v>1003</v>
      </c>
      <c r="D91" s="152" t="s">
        <v>1152</v>
      </c>
      <c r="E91" s="152" t="s">
        <v>1003</v>
      </c>
      <c r="F91" s="158">
        <v>2.5626024811742099</v>
      </c>
      <c r="G91" s="158">
        <v>2.3704072950861499</v>
      </c>
      <c r="H91" s="158">
        <v>-10.2387511865179</v>
      </c>
      <c r="I91" s="158"/>
      <c r="J91" s="158"/>
    </row>
    <row r="92" spans="1:10" ht="16.5" thickBot="1">
      <c r="A92" s="152" t="s">
        <v>318</v>
      </c>
      <c r="C92" s="152" t="s">
        <v>1003</v>
      </c>
      <c r="D92" s="152" t="s">
        <v>1152</v>
      </c>
      <c r="E92" s="152" t="s">
        <v>1032</v>
      </c>
      <c r="F92" s="158">
        <v>1.91532375566896</v>
      </c>
      <c r="G92" s="158">
        <v>1.77167447399379</v>
      </c>
      <c r="H92" s="158">
        <v>-14.3324795235718</v>
      </c>
      <c r="I92" s="158"/>
      <c r="J92" s="158"/>
    </row>
    <row r="93" spans="1:10" s="155" customFormat="1" ht="17.25" thickTop="1" thickBot="1">
      <c r="A93" s="156"/>
      <c r="B93" s="156">
        <v>9</v>
      </c>
      <c r="C93" s="156" t="s">
        <v>1003</v>
      </c>
      <c r="D93" s="156" t="s">
        <v>1152</v>
      </c>
      <c r="E93" s="156" t="s">
        <v>1152</v>
      </c>
      <c r="F93" s="157">
        <v>94.5112390757279</v>
      </c>
      <c r="G93" s="157">
        <v>87.422896145048298</v>
      </c>
      <c r="H93" s="157">
        <v>-24.928463318909401</v>
      </c>
      <c r="I93" s="157">
        <v>0.20871169987132099</v>
      </c>
      <c r="J93" s="156"/>
    </row>
    <row r="94" spans="1:10" ht="16.5" thickTop="1">
      <c r="E94" s="154"/>
    </row>
    <row r="95" spans="1:10">
      <c r="A95" s="152" t="s">
        <v>46</v>
      </c>
      <c r="C95" s="152" t="s">
        <v>1118</v>
      </c>
      <c r="D95" s="152" t="s">
        <v>1310</v>
      </c>
      <c r="E95" s="152" t="s">
        <v>509</v>
      </c>
      <c r="F95" s="158">
        <v>1.81151942250223</v>
      </c>
      <c r="G95" s="158">
        <v>1.6756554658145599</v>
      </c>
      <c r="H95" s="158">
        <v>-9.2761576008730007</v>
      </c>
    </row>
    <row r="96" spans="1:10">
      <c r="A96" s="152" t="s">
        <v>152</v>
      </c>
      <c r="C96" s="152" t="s">
        <v>1118</v>
      </c>
      <c r="D96" s="152" t="s">
        <v>1310</v>
      </c>
      <c r="E96" s="152" t="s">
        <v>716</v>
      </c>
      <c r="F96" s="158">
        <v>5.9005418738037703</v>
      </c>
      <c r="G96" s="158">
        <v>5.4580012332684902</v>
      </c>
      <c r="H96" s="158">
        <v>3.40174414707624</v>
      </c>
    </row>
    <row r="97" spans="1:10">
      <c r="A97" s="152" t="s">
        <v>153</v>
      </c>
      <c r="C97" s="152" t="s">
        <v>1118</v>
      </c>
      <c r="D97" s="152" t="s">
        <v>1310</v>
      </c>
      <c r="E97" s="152" t="s">
        <v>718</v>
      </c>
      <c r="F97" s="158">
        <v>33.862349294946597</v>
      </c>
      <c r="G97" s="158">
        <v>31.3226730978256</v>
      </c>
      <c r="H97" s="158">
        <v>9.0134054772933307</v>
      </c>
    </row>
    <row r="98" spans="1:10">
      <c r="A98" s="152" t="s">
        <v>193</v>
      </c>
      <c r="C98" s="152" t="s">
        <v>1118</v>
      </c>
      <c r="D98" s="152" t="s">
        <v>1310</v>
      </c>
      <c r="E98" s="152" t="s">
        <v>798</v>
      </c>
      <c r="F98" s="158">
        <v>1.8967979216238899</v>
      </c>
      <c r="G98" s="158">
        <v>1.7545380775021</v>
      </c>
      <c r="H98" s="158">
        <v>-5.2049121857923302</v>
      </c>
      <c r="I98" s="158"/>
      <c r="J98" s="158"/>
    </row>
    <row r="99" spans="1:10">
      <c r="A99" s="152" t="s">
        <v>245</v>
      </c>
      <c r="C99" s="152" t="s">
        <v>1118</v>
      </c>
      <c r="D99" s="152" t="s">
        <v>1310</v>
      </c>
      <c r="E99" s="152" t="s">
        <v>899</v>
      </c>
      <c r="F99" s="158">
        <v>2.28894917261775</v>
      </c>
      <c r="G99" s="158">
        <v>2.11727798467142</v>
      </c>
      <c r="H99" s="158">
        <v>-12.3178061441045</v>
      </c>
      <c r="I99" s="158"/>
      <c r="J99" s="158"/>
    </row>
    <row r="100" spans="1:10">
      <c r="A100" s="152" t="s">
        <v>361</v>
      </c>
      <c r="C100" s="152" t="s">
        <v>1118</v>
      </c>
      <c r="D100" s="152" t="s">
        <v>1310</v>
      </c>
      <c r="E100" s="152" t="s">
        <v>1116</v>
      </c>
      <c r="F100" s="158">
        <v>2.7130382328159</v>
      </c>
      <c r="G100" s="158">
        <v>2.5095603653547101</v>
      </c>
      <c r="H100" s="158">
        <v>-13.455658848775199</v>
      </c>
      <c r="I100" s="158"/>
      <c r="J100" s="158"/>
    </row>
    <row r="101" spans="1:10">
      <c r="A101" s="152" t="s">
        <v>362</v>
      </c>
      <c r="C101" s="152" t="s">
        <v>1118</v>
      </c>
      <c r="D101" s="152" t="s">
        <v>1310</v>
      </c>
      <c r="E101" s="152" t="s">
        <v>1118</v>
      </c>
      <c r="F101" s="158">
        <v>65.864367249298795</v>
      </c>
      <c r="G101" s="158">
        <v>60.924539705601298</v>
      </c>
      <c r="H101" s="158">
        <v>47.944739699685499</v>
      </c>
      <c r="I101" s="158"/>
      <c r="J101" s="158"/>
    </row>
    <row r="102" spans="1:10">
      <c r="A102" s="152" t="s">
        <v>364</v>
      </c>
      <c r="C102" s="152" t="s">
        <v>1118</v>
      </c>
      <c r="D102" s="152" t="s">
        <v>1310</v>
      </c>
      <c r="E102" s="152" t="s">
        <v>1122</v>
      </c>
      <c r="F102" s="158">
        <v>2.75150679281038</v>
      </c>
      <c r="G102" s="158">
        <v>2.5451437833495998</v>
      </c>
      <c r="H102" s="158">
        <v>-15.952423594517199</v>
      </c>
      <c r="I102" s="158"/>
      <c r="J102" s="158"/>
    </row>
    <row r="103" spans="1:10" ht="16.5" thickBot="1">
      <c r="A103" s="152" t="s">
        <v>366</v>
      </c>
      <c r="C103" s="152" t="s">
        <v>1118</v>
      </c>
      <c r="D103" s="152" t="s">
        <v>1310</v>
      </c>
      <c r="E103" s="152" t="s">
        <v>1126</v>
      </c>
      <c r="F103" s="158">
        <v>2.9496100588884002</v>
      </c>
      <c r="G103" s="158">
        <v>2.72838930447177</v>
      </c>
      <c r="H103" s="158">
        <v>-9.1134487522997407</v>
      </c>
      <c r="I103" s="158"/>
      <c r="J103" s="158"/>
    </row>
    <row r="104" spans="1:10" s="155" customFormat="1" ht="17.25" thickTop="1" thickBot="1">
      <c r="A104" s="156"/>
      <c r="B104" s="156">
        <v>11</v>
      </c>
      <c r="C104" s="156" t="s">
        <v>1118</v>
      </c>
      <c r="D104" s="156" t="s">
        <v>1310</v>
      </c>
      <c r="E104" s="156" t="s">
        <v>1310</v>
      </c>
      <c r="F104" s="157">
        <v>120.038680019308</v>
      </c>
      <c r="G104" s="157">
        <v>111.03577901785999</v>
      </c>
      <c r="H104" s="157">
        <v>-4.9605178023068497</v>
      </c>
      <c r="I104" s="157">
        <v>3.9684397090179499E-2</v>
      </c>
      <c r="J104" s="156"/>
    </row>
    <row r="105" spans="1:10" ht="16.5" thickTop="1">
      <c r="E105" s="154"/>
    </row>
    <row r="106" spans="1:10">
      <c r="A106" s="152" t="s">
        <v>13</v>
      </c>
      <c r="C106" s="152" t="s">
        <v>794</v>
      </c>
      <c r="D106" s="152" t="s">
        <v>1153</v>
      </c>
      <c r="E106" s="152" t="s">
        <v>441</v>
      </c>
      <c r="F106" s="158">
        <v>2.9853152247463299</v>
      </c>
      <c r="G106" s="158">
        <v>2.7614165828903499</v>
      </c>
      <c r="H106" s="158">
        <v>-16.2822779317735</v>
      </c>
      <c r="I106" s="158"/>
      <c r="J106" s="158"/>
    </row>
    <row r="107" spans="1:10">
      <c r="A107" s="152" t="s">
        <v>85</v>
      </c>
      <c r="C107" s="152" t="s">
        <v>794</v>
      </c>
      <c r="D107" s="152" t="s">
        <v>1153</v>
      </c>
      <c r="E107" s="152" t="s">
        <v>586</v>
      </c>
      <c r="F107" s="158">
        <v>2.81754222646004</v>
      </c>
      <c r="G107" s="158">
        <v>2.6062265594755298</v>
      </c>
      <c r="H107" s="158">
        <v>-27.386524299006702</v>
      </c>
      <c r="I107" s="158"/>
      <c r="J107" s="158"/>
    </row>
    <row r="108" spans="1:10">
      <c r="A108" s="152" t="s">
        <v>123</v>
      </c>
      <c r="C108" s="152" t="s">
        <v>794</v>
      </c>
      <c r="D108" s="152" t="s">
        <v>1153</v>
      </c>
      <c r="E108" s="152" t="s">
        <v>661</v>
      </c>
      <c r="F108" s="158">
        <v>3.8722288719392699</v>
      </c>
      <c r="G108" s="158">
        <v>3.58181170654382</v>
      </c>
      <c r="H108" s="158">
        <v>-6.9393371132649797</v>
      </c>
      <c r="I108" s="158"/>
      <c r="J108" s="158"/>
    </row>
    <row r="109" spans="1:10">
      <c r="A109" s="152" t="s">
        <v>131</v>
      </c>
      <c r="C109" s="152" t="s">
        <v>794</v>
      </c>
      <c r="D109" s="152" t="s">
        <v>1153</v>
      </c>
      <c r="E109" s="152" t="s">
        <v>677</v>
      </c>
      <c r="F109" s="158">
        <v>3.0757616622561001</v>
      </c>
      <c r="G109" s="158">
        <v>2.8450795375868898</v>
      </c>
      <c r="H109" s="158">
        <v>-7.3630409527604597</v>
      </c>
      <c r="I109" s="158"/>
      <c r="J109" s="158"/>
    </row>
    <row r="110" spans="1:10">
      <c r="A110" s="152" t="s">
        <v>169</v>
      </c>
      <c r="C110" s="152" t="s">
        <v>794</v>
      </c>
      <c r="D110" s="152" t="s">
        <v>1153</v>
      </c>
      <c r="E110" s="152" t="s">
        <v>750</v>
      </c>
      <c r="F110" s="158">
        <v>194.92948233210001</v>
      </c>
      <c r="G110" s="158">
        <v>180.30977115719301</v>
      </c>
      <c r="H110" s="158">
        <v>140.80230745603899</v>
      </c>
      <c r="I110" s="158"/>
      <c r="J110" s="158"/>
    </row>
    <row r="111" spans="1:10">
      <c r="A111" s="152" t="s">
        <v>170</v>
      </c>
      <c r="C111" s="152" t="s">
        <v>794</v>
      </c>
      <c r="D111" s="152" t="s">
        <v>1153</v>
      </c>
      <c r="E111" s="152" t="s">
        <v>752</v>
      </c>
      <c r="F111" s="158">
        <v>15.4608350965343</v>
      </c>
      <c r="G111" s="158">
        <v>14.3012724642942</v>
      </c>
      <c r="H111" s="158">
        <v>8.4800142391520108</v>
      </c>
      <c r="I111" s="158"/>
      <c r="J111" s="158"/>
    </row>
    <row r="112" spans="1:10">
      <c r="A112" s="152" t="s">
        <v>191</v>
      </c>
      <c r="C112" s="152" t="s">
        <v>794</v>
      </c>
      <c r="D112" s="152" t="s">
        <v>1153</v>
      </c>
      <c r="E112" s="152" t="s">
        <v>794</v>
      </c>
      <c r="F112" s="158">
        <v>3.3818181857643501</v>
      </c>
      <c r="G112" s="158">
        <v>3.1281818218320199</v>
      </c>
      <c r="H112" s="158">
        <v>-21.550737081167899</v>
      </c>
      <c r="I112" s="158"/>
      <c r="J112" s="158"/>
    </row>
    <row r="113" spans="1:12">
      <c r="A113" s="152" t="s">
        <v>309</v>
      </c>
      <c r="C113" s="152" t="s">
        <v>794</v>
      </c>
      <c r="D113" s="152" t="s">
        <v>1153</v>
      </c>
      <c r="E113" s="152" t="s">
        <v>1015</v>
      </c>
      <c r="F113" s="158">
        <v>4.4508622488088001</v>
      </c>
      <c r="G113" s="158">
        <v>4.1170475801481397</v>
      </c>
      <c r="H113" s="158">
        <v>-15.759805382484</v>
      </c>
      <c r="I113" s="158"/>
      <c r="J113" s="158"/>
    </row>
    <row r="114" spans="1:12">
      <c r="A114" s="152" t="s">
        <v>319</v>
      </c>
      <c r="C114" s="152" t="s">
        <v>794</v>
      </c>
      <c r="D114" s="152" t="s">
        <v>1153</v>
      </c>
      <c r="E114" s="152" t="s">
        <v>1034</v>
      </c>
      <c r="F114" s="158">
        <v>5.2429809790821498</v>
      </c>
      <c r="G114" s="158">
        <v>4.8497574056509896</v>
      </c>
      <c r="H114" s="158">
        <v>-9.5169348745408193</v>
      </c>
      <c r="I114" s="158"/>
      <c r="J114" s="158"/>
    </row>
    <row r="115" spans="1:12">
      <c r="A115" s="152" t="s">
        <v>322</v>
      </c>
      <c r="C115" s="152" t="s">
        <v>794</v>
      </c>
      <c r="D115" s="152" t="s">
        <v>1153</v>
      </c>
      <c r="E115" s="152" t="s">
        <v>1040</v>
      </c>
      <c r="F115" s="158">
        <v>2.3878878731817701</v>
      </c>
      <c r="G115" s="158">
        <v>2.2087962826931302</v>
      </c>
      <c r="H115" s="158">
        <v>-25.854000427918599</v>
      </c>
      <c r="I115" s="158"/>
      <c r="J115" s="158"/>
    </row>
    <row r="116" spans="1:12" ht="16.5" thickBot="1">
      <c r="A116" s="152" t="s">
        <v>327</v>
      </c>
      <c r="C116" s="152" t="s">
        <v>794</v>
      </c>
      <c r="D116" s="152" t="s">
        <v>1153</v>
      </c>
      <c r="E116" s="152" t="s">
        <v>1049</v>
      </c>
      <c r="F116" s="158">
        <v>2.4635491596911399</v>
      </c>
      <c r="G116" s="158">
        <v>2.2787829727143101</v>
      </c>
      <c r="H116" s="158">
        <v>-20.656926995404199</v>
      </c>
      <c r="I116" s="158"/>
      <c r="J116" s="158"/>
    </row>
    <row r="117" spans="1:12" ht="17.25" thickTop="1" thickBot="1">
      <c r="A117" s="156"/>
      <c r="B117" s="156">
        <v>13</v>
      </c>
      <c r="C117" s="156" t="s">
        <v>794</v>
      </c>
      <c r="D117" s="156" t="s">
        <v>1153</v>
      </c>
      <c r="E117" s="156" t="s">
        <v>1153</v>
      </c>
      <c r="F117" s="157">
        <v>241.068263860564</v>
      </c>
      <c r="G117" s="157">
        <v>222.98814407102199</v>
      </c>
      <c r="H117" s="157">
        <v>-2.0272633631303698</v>
      </c>
      <c r="I117" s="157">
        <v>8.33936924419376E-3</v>
      </c>
      <c r="J117" s="156"/>
      <c r="K117" s="155"/>
      <c r="L117" s="155"/>
    </row>
    <row r="118" spans="1:12" ht="16.5" thickTop="1">
      <c r="E118" s="154"/>
    </row>
    <row r="119" spans="1:12">
      <c r="A119" s="152" t="s">
        <v>51</v>
      </c>
      <c r="C119" s="152" t="s">
        <v>903</v>
      </c>
      <c r="D119" s="152" t="s">
        <v>1154</v>
      </c>
      <c r="E119" s="152" t="s">
        <v>519</v>
      </c>
      <c r="F119" s="158">
        <v>4.42408138914546</v>
      </c>
      <c r="G119" s="158">
        <v>4.0922752849595501</v>
      </c>
      <c r="H119" s="158">
        <v>-6.6446955172546902</v>
      </c>
    </row>
    <row r="120" spans="1:12">
      <c r="A120" s="152" t="s">
        <v>72</v>
      </c>
      <c r="C120" s="152" t="s">
        <v>903</v>
      </c>
      <c r="D120" s="152" t="s">
        <v>1154</v>
      </c>
      <c r="E120" s="152" t="s">
        <v>561</v>
      </c>
      <c r="F120" s="158">
        <v>3.0511098660623199</v>
      </c>
      <c r="G120" s="158">
        <v>2.8222766261076502</v>
      </c>
      <c r="H120" s="158">
        <v>-7.5261786969290201</v>
      </c>
    </row>
    <row r="121" spans="1:12">
      <c r="A121" s="152" t="s">
        <v>125</v>
      </c>
      <c r="C121" s="152" t="s">
        <v>903</v>
      </c>
      <c r="D121" s="152" t="s">
        <v>1154</v>
      </c>
      <c r="E121" s="152" t="s">
        <v>665</v>
      </c>
      <c r="F121" s="158">
        <v>2.0077500476672498</v>
      </c>
      <c r="G121" s="158">
        <v>1.8571687940922099</v>
      </c>
      <c r="H121" s="158">
        <v>-8.4756386172871299</v>
      </c>
    </row>
    <row r="122" spans="1:12">
      <c r="A122" s="152" t="s">
        <v>163</v>
      </c>
      <c r="C122" s="152" t="s">
        <v>903</v>
      </c>
      <c r="D122" s="152" t="s">
        <v>1154</v>
      </c>
      <c r="E122" s="152" t="s">
        <v>738</v>
      </c>
      <c r="F122" s="158">
        <v>3.7354607571399101</v>
      </c>
      <c r="G122" s="158">
        <v>3.4553012003544201</v>
      </c>
      <c r="H122" s="158">
        <v>-4.8520086788774597</v>
      </c>
    </row>
    <row r="123" spans="1:12">
      <c r="A123" s="152" t="s">
        <v>177</v>
      </c>
      <c r="C123" s="152" t="s">
        <v>903</v>
      </c>
      <c r="D123" s="152" t="s">
        <v>1154</v>
      </c>
      <c r="E123" s="152" t="s">
        <v>766</v>
      </c>
      <c r="F123" s="158">
        <v>196.56951637460301</v>
      </c>
      <c r="G123" s="158">
        <v>181.82680264650699</v>
      </c>
      <c r="H123" s="158">
        <v>162.376049606469</v>
      </c>
      <c r="I123" s="158"/>
      <c r="J123" s="158"/>
    </row>
    <row r="124" spans="1:12">
      <c r="A124" s="152" t="s">
        <v>237</v>
      </c>
      <c r="C124" s="152" t="s">
        <v>903</v>
      </c>
      <c r="D124" s="152" t="s">
        <v>1154</v>
      </c>
      <c r="E124" s="152" t="s">
        <v>883</v>
      </c>
      <c r="F124" s="158">
        <v>4.2237481265737298</v>
      </c>
      <c r="G124" s="158">
        <v>3.9069670170806998</v>
      </c>
      <c r="H124" s="158">
        <v>-4.4901178433839997</v>
      </c>
      <c r="I124" s="158"/>
      <c r="J124" s="158"/>
    </row>
    <row r="125" spans="1:12">
      <c r="A125" s="152" t="s">
        <v>247</v>
      </c>
      <c r="C125" s="152" t="s">
        <v>903</v>
      </c>
      <c r="D125" s="152" t="s">
        <v>1154</v>
      </c>
      <c r="E125" s="152" t="s">
        <v>903</v>
      </c>
      <c r="F125" s="158">
        <v>1.4050773904607201</v>
      </c>
      <c r="G125" s="158">
        <v>1.29969658617616</v>
      </c>
      <c r="H125" s="158">
        <v>-5.1156552277451199</v>
      </c>
      <c r="I125" s="158"/>
      <c r="J125" s="158"/>
    </row>
    <row r="126" spans="1:12">
      <c r="A126" s="152" t="s">
        <v>252</v>
      </c>
      <c r="C126" s="152" t="s">
        <v>903</v>
      </c>
      <c r="D126" s="152" t="s">
        <v>1154</v>
      </c>
      <c r="E126" s="152" t="s">
        <v>911</v>
      </c>
      <c r="F126" s="158">
        <v>2.2611212870659601</v>
      </c>
      <c r="G126" s="158">
        <v>2.0915371905360098</v>
      </c>
      <c r="H126" s="158">
        <v>-3.4822023343080502</v>
      </c>
      <c r="I126" s="158"/>
      <c r="J126" s="158"/>
    </row>
    <row r="127" spans="1:12">
      <c r="A127" s="152" t="s">
        <v>283</v>
      </c>
      <c r="C127" s="152" t="s">
        <v>903</v>
      </c>
      <c r="D127" s="152" t="s">
        <v>1154</v>
      </c>
      <c r="E127" s="152" t="s">
        <v>965</v>
      </c>
      <c r="F127" s="158">
        <v>2.4342570148335598</v>
      </c>
      <c r="G127" s="158">
        <v>2.2516877387210399</v>
      </c>
      <c r="H127" s="158">
        <v>-12.432623513596001</v>
      </c>
      <c r="I127" s="158"/>
      <c r="J127" s="158"/>
    </row>
    <row r="128" spans="1:12">
      <c r="A128" s="152" t="s">
        <v>344</v>
      </c>
      <c r="C128" s="152" t="s">
        <v>903</v>
      </c>
      <c r="D128" s="152" t="s">
        <v>1154</v>
      </c>
      <c r="E128" s="152" t="s">
        <v>1083</v>
      </c>
      <c r="F128" s="158">
        <v>3.43877820940373</v>
      </c>
      <c r="G128" s="158">
        <v>3.1808698436984502</v>
      </c>
      <c r="H128" s="158">
        <v>-10.139514787111599</v>
      </c>
      <c r="I128" s="158"/>
      <c r="J128" s="158"/>
    </row>
    <row r="129" spans="1:12" ht="16.5" thickBot="1">
      <c r="A129" s="152" t="s">
        <v>365</v>
      </c>
      <c r="C129" s="152" t="s">
        <v>903</v>
      </c>
      <c r="D129" s="152" t="s">
        <v>1154</v>
      </c>
      <c r="E129" s="152" t="s">
        <v>1124</v>
      </c>
      <c r="F129" s="158">
        <v>3.5368454601666999</v>
      </c>
      <c r="G129" s="158">
        <v>3.2715820506541999</v>
      </c>
      <c r="H129" s="158">
        <v>-8.0480021034287201</v>
      </c>
      <c r="I129" s="158"/>
      <c r="J129" s="158"/>
    </row>
    <row r="130" spans="1:12" ht="17.25" thickTop="1" thickBot="1">
      <c r="A130" s="156"/>
      <c r="B130" s="156">
        <v>14</v>
      </c>
      <c r="C130" s="156" t="s">
        <v>903</v>
      </c>
      <c r="D130" s="156" t="s">
        <v>1154</v>
      </c>
      <c r="E130" s="156" t="s">
        <v>1154</v>
      </c>
      <c r="F130" s="157">
        <v>227.08774592312199</v>
      </c>
      <c r="G130" s="157">
        <v>210.05616497888801</v>
      </c>
      <c r="H130" s="157">
        <v>91.169412286547598</v>
      </c>
      <c r="I130" s="157">
        <v>0</v>
      </c>
      <c r="J130" s="156"/>
      <c r="K130" s="155"/>
      <c r="L130" s="155"/>
    </row>
    <row r="131" spans="1:12" ht="16.5" thickTop="1">
      <c r="E131" s="154"/>
    </row>
    <row r="132" spans="1:12">
      <c r="A132" s="152" t="s">
        <v>37</v>
      </c>
      <c r="C132" s="152" t="s">
        <v>772</v>
      </c>
      <c r="D132" s="152" t="s">
        <v>1155</v>
      </c>
      <c r="E132" s="152" t="s">
        <v>491</v>
      </c>
      <c r="F132" s="158">
        <v>144.468902740988</v>
      </c>
      <c r="G132" s="158">
        <v>133.63373503541399</v>
      </c>
      <c r="H132" s="158">
        <v>74.971672627072905</v>
      </c>
      <c r="I132" s="158"/>
      <c r="J132" s="158"/>
    </row>
    <row r="133" spans="1:12">
      <c r="A133" s="152" t="s">
        <v>53</v>
      </c>
      <c r="C133" s="152" t="s">
        <v>772</v>
      </c>
      <c r="D133" s="152" t="s">
        <v>1155</v>
      </c>
      <c r="E133" s="152" t="s">
        <v>522</v>
      </c>
      <c r="F133" s="158">
        <v>43.808803300084797</v>
      </c>
      <c r="G133" s="158">
        <v>40.523143052578398</v>
      </c>
      <c r="H133" s="158">
        <v>13.9571337988476</v>
      </c>
      <c r="I133" s="158"/>
      <c r="J133" s="158"/>
    </row>
    <row r="134" spans="1:12">
      <c r="A134" s="152" t="s">
        <v>174</v>
      </c>
      <c r="C134" s="152" t="s">
        <v>772</v>
      </c>
      <c r="D134" s="152" t="s">
        <v>1155</v>
      </c>
      <c r="E134" s="152" t="s">
        <v>760</v>
      </c>
      <c r="F134" s="158">
        <v>85.772666286046203</v>
      </c>
      <c r="G134" s="158">
        <v>79.339716314592806</v>
      </c>
      <c r="H134" s="158">
        <v>30.570270883319498</v>
      </c>
      <c r="I134" s="158"/>
      <c r="J134" s="158"/>
    </row>
    <row r="135" spans="1:12">
      <c r="A135" s="152" t="s">
        <v>180</v>
      </c>
      <c r="C135" s="152" t="s">
        <v>772</v>
      </c>
      <c r="D135" s="152" t="s">
        <v>1155</v>
      </c>
      <c r="E135" s="152" t="s">
        <v>772</v>
      </c>
      <c r="F135" s="158">
        <v>164.36335535139901</v>
      </c>
      <c r="G135" s="158">
        <v>152.03610370004401</v>
      </c>
      <c r="H135" s="158">
        <v>-9.3826952230472909</v>
      </c>
      <c r="I135" s="158"/>
      <c r="J135" s="158"/>
    </row>
    <row r="136" spans="1:12">
      <c r="A136" s="152" t="s">
        <v>331</v>
      </c>
      <c r="C136" s="152" t="s">
        <v>772</v>
      </c>
      <c r="D136" s="152" t="s">
        <v>1155</v>
      </c>
      <c r="E136" s="152" t="s">
        <v>1057</v>
      </c>
      <c r="F136" s="158">
        <v>74.834243096330098</v>
      </c>
      <c r="G136" s="158">
        <v>69.221674864105296</v>
      </c>
      <c r="H136" s="158">
        <v>14.7821013792729</v>
      </c>
      <c r="I136" s="158"/>
      <c r="J136" s="158"/>
    </row>
    <row r="137" spans="1:12" ht="16.5" thickBot="1">
      <c r="A137" s="152" t="s">
        <v>367</v>
      </c>
      <c r="C137" s="152" t="s">
        <v>772</v>
      </c>
      <c r="D137" s="152" t="s">
        <v>1155</v>
      </c>
      <c r="E137" s="152" t="s">
        <v>1128</v>
      </c>
      <c r="F137" s="158">
        <v>27.548766304247799</v>
      </c>
      <c r="G137" s="158">
        <v>25.4826088314292</v>
      </c>
      <c r="H137" s="158">
        <v>-17.112042139878199</v>
      </c>
      <c r="I137" s="158"/>
      <c r="J137" s="158"/>
    </row>
    <row r="138" spans="1:12" ht="17.25" thickTop="1" thickBot="1">
      <c r="A138" s="156"/>
      <c r="B138" s="156">
        <v>15</v>
      </c>
      <c r="C138" s="156" t="s">
        <v>772</v>
      </c>
      <c r="D138" s="156" t="s">
        <v>1155</v>
      </c>
      <c r="E138" s="156" t="s">
        <v>1155</v>
      </c>
      <c r="F138" s="157">
        <v>540.79673707909706</v>
      </c>
      <c r="G138" s="157">
        <v>500.23698179816398</v>
      </c>
      <c r="H138" s="157">
        <v>107.786441325588</v>
      </c>
      <c r="I138" s="157">
        <v>0</v>
      </c>
      <c r="J138" s="156"/>
      <c r="K138" s="155"/>
      <c r="L138" s="155"/>
    </row>
    <row r="139" spans="1:12" ht="16.5" thickTop="1">
      <c r="E139" s="154"/>
    </row>
    <row r="140" spans="1:12">
      <c r="A140" s="152" t="s">
        <v>29</v>
      </c>
      <c r="C140" s="152" t="s">
        <v>776</v>
      </c>
      <c r="D140" s="152" t="s">
        <v>1309</v>
      </c>
      <c r="E140" s="152" t="s">
        <v>476</v>
      </c>
      <c r="F140" s="158">
        <v>2.31369882931729</v>
      </c>
      <c r="G140" s="158">
        <v>2.14017141711849</v>
      </c>
      <c r="H140" s="158">
        <v>-13.946325312381299</v>
      </c>
      <c r="I140" s="158"/>
      <c r="J140" s="158"/>
    </row>
    <row r="141" spans="1:12">
      <c r="A141" s="152" t="s">
        <v>63</v>
      </c>
      <c r="C141" s="152" t="s">
        <v>776</v>
      </c>
      <c r="D141" s="152" t="s">
        <v>1309</v>
      </c>
      <c r="E141" s="152" t="s">
        <v>543</v>
      </c>
      <c r="F141" s="158">
        <v>4.4534052793027499</v>
      </c>
      <c r="G141" s="158">
        <v>4.1193998833550403</v>
      </c>
      <c r="H141" s="158">
        <v>-16.046540785443099</v>
      </c>
      <c r="I141" s="158"/>
      <c r="J141" s="158"/>
    </row>
    <row r="142" spans="1:12">
      <c r="A142" s="152" t="s">
        <v>142</v>
      </c>
      <c r="C142" s="152" t="s">
        <v>776</v>
      </c>
      <c r="D142" s="152" t="s">
        <v>1309</v>
      </c>
      <c r="E142" s="152" t="s">
        <v>697</v>
      </c>
      <c r="F142" s="158">
        <v>1.8368330327298099</v>
      </c>
      <c r="G142" s="158">
        <v>1.69907055527508</v>
      </c>
      <c r="H142" s="158">
        <v>-16.3751670049807</v>
      </c>
      <c r="I142" s="158"/>
      <c r="J142" s="158"/>
    </row>
    <row r="143" spans="1:12">
      <c r="A143" s="152" t="s">
        <v>158</v>
      </c>
      <c r="C143" s="152" t="s">
        <v>776</v>
      </c>
      <c r="D143" s="152" t="s">
        <v>1309</v>
      </c>
      <c r="E143" s="152" t="s">
        <v>728</v>
      </c>
      <c r="F143" s="158">
        <v>2.6960296763979898</v>
      </c>
      <c r="G143" s="158">
        <v>2.4938274506681499</v>
      </c>
      <c r="H143" s="158">
        <v>-11.338594460618401</v>
      </c>
      <c r="I143" s="158"/>
      <c r="J143" s="158"/>
    </row>
    <row r="144" spans="1:12">
      <c r="A144" s="152" t="s">
        <v>181</v>
      </c>
      <c r="C144" s="152" t="s">
        <v>776</v>
      </c>
      <c r="D144" s="152" t="s">
        <v>1309</v>
      </c>
      <c r="E144" s="152" t="s">
        <v>774</v>
      </c>
      <c r="F144" s="158">
        <v>105.118319483158</v>
      </c>
      <c r="G144" s="158">
        <v>97.234445521921401</v>
      </c>
      <c r="H144" s="158">
        <v>49.652500748805799</v>
      </c>
      <c r="I144" s="158"/>
      <c r="J144" s="158"/>
    </row>
    <row r="145" spans="1:12">
      <c r="A145" s="152" t="s">
        <v>182</v>
      </c>
      <c r="C145" s="152" t="s">
        <v>776</v>
      </c>
      <c r="D145" s="152" t="s">
        <v>1309</v>
      </c>
      <c r="E145" s="152" t="s">
        <v>776</v>
      </c>
      <c r="F145" s="158">
        <v>64.190098886375395</v>
      </c>
      <c r="G145" s="158">
        <v>59.375841469897203</v>
      </c>
      <c r="H145" s="158">
        <v>40.527287772603103</v>
      </c>
      <c r="I145" s="158"/>
      <c r="J145" s="158"/>
    </row>
    <row r="146" spans="1:12">
      <c r="A146" s="152" t="s">
        <v>183</v>
      </c>
      <c r="C146" s="152" t="s">
        <v>776</v>
      </c>
      <c r="D146" s="152" t="s">
        <v>1309</v>
      </c>
      <c r="E146" s="152" t="s">
        <v>778</v>
      </c>
      <c r="F146" s="158">
        <v>9.34469722718387</v>
      </c>
      <c r="G146" s="158">
        <v>8.6438449351450792</v>
      </c>
      <c r="H146" s="158">
        <v>5.4585388353089801</v>
      </c>
      <c r="I146" s="158"/>
      <c r="J146" s="158"/>
    </row>
    <row r="147" spans="1:12">
      <c r="A147" s="152" t="s">
        <v>197</v>
      </c>
      <c r="C147" s="152" t="s">
        <v>776</v>
      </c>
      <c r="D147" s="152" t="s">
        <v>1309</v>
      </c>
      <c r="E147" s="152" t="s">
        <v>805</v>
      </c>
      <c r="F147" s="158">
        <v>1.37731341981563</v>
      </c>
      <c r="G147" s="158">
        <v>1.27401491332946</v>
      </c>
      <c r="H147" s="158">
        <v>-4.5707191489099896</v>
      </c>
      <c r="I147" s="158"/>
      <c r="J147" s="158"/>
    </row>
    <row r="148" spans="1:12">
      <c r="A148" s="152" t="s">
        <v>224</v>
      </c>
      <c r="C148" s="152" t="s">
        <v>776</v>
      </c>
      <c r="D148" s="152" t="s">
        <v>1309</v>
      </c>
      <c r="E148" s="152" t="s">
        <v>858</v>
      </c>
      <c r="F148" s="158">
        <v>2.4935655568422299</v>
      </c>
      <c r="G148" s="158">
        <v>2.3065481400790602</v>
      </c>
      <c r="H148" s="158">
        <v>-22.647628388675901</v>
      </c>
      <c r="I148" s="158"/>
      <c r="J148" s="158"/>
    </row>
    <row r="149" spans="1:12" ht="16.5" thickBot="1">
      <c r="A149" s="152" t="s">
        <v>233</v>
      </c>
      <c r="C149" s="152" t="s">
        <v>776</v>
      </c>
      <c r="D149" s="152" t="s">
        <v>1309</v>
      </c>
      <c r="E149" s="152" t="s">
        <v>876</v>
      </c>
      <c r="F149" s="158">
        <v>1.59998741286888</v>
      </c>
      <c r="G149" s="158">
        <v>1.47998835690372</v>
      </c>
      <c r="H149" s="158">
        <v>-3.74575547064831</v>
      </c>
      <c r="I149" s="158"/>
      <c r="J149" s="158"/>
    </row>
    <row r="150" spans="1:12" ht="17.25" thickTop="1" thickBot="1">
      <c r="A150" s="156"/>
      <c r="B150" s="156">
        <v>16</v>
      </c>
      <c r="C150" s="156" t="s">
        <v>776</v>
      </c>
      <c r="D150" s="156" t="s">
        <v>1309</v>
      </c>
      <c r="E150" s="156" t="s">
        <v>1309</v>
      </c>
      <c r="F150" s="157">
        <v>195.423948803992</v>
      </c>
      <c r="G150" s="157">
        <v>180.76715264369301</v>
      </c>
      <c r="H150" s="157">
        <v>6.9675967850600999</v>
      </c>
      <c r="I150" s="157">
        <v>0</v>
      </c>
      <c r="J150" s="156"/>
      <c r="K150" s="155"/>
      <c r="L150" s="155"/>
    </row>
    <row r="151" spans="1:12" ht="16.5" thickTop="1"/>
    <row r="152" spans="1:12">
      <c r="A152" s="152" t="s">
        <v>34</v>
      </c>
      <c r="C152" s="152" t="s">
        <v>786</v>
      </c>
      <c r="D152" s="152" t="s">
        <v>1156</v>
      </c>
      <c r="E152" s="152" t="s">
        <v>485</v>
      </c>
      <c r="F152" s="158">
        <v>2.8041288655999601</v>
      </c>
      <c r="G152" s="158">
        <v>2.5938192006799601</v>
      </c>
      <c r="H152" s="158">
        <v>-5.2468064209345799</v>
      </c>
      <c r="I152" s="158"/>
    </row>
    <row r="153" spans="1:12">
      <c r="A153" s="152" t="s">
        <v>104</v>
      </c>
      <c r="C153" s="152" t="s">
        <v>786</v>
      </c>
      <c r="D153" s="152" t="s">
        <v>1156</v>
      </c>
      <c r="E153" s="152" t="s">
        <v>624</v>
      </c>
      <c r="F153" s="158">
        <v>6.3812115000932899</v>
      </c>
      <c r="G153" s="158">
        <v>5.9026206375863</v>
      </c>
      <c r="H153" s="158">
        <v>-7.8266001302681296</v>
      </c>
      <c r="I153" s="158"/>
    </row>
    <row r="154" spans="1:12">
      <c r="A154" s="152" t="s">
        <v>187</v>
      </c>
      <c r="C154" s="152" t="s">
        <v>786</v>
      </c>
      <c r="D154" s="152" t="s">
        <v>1156</v>
      </c>
      <c r="E154" s="152" t="s">
        <v>786</v>
      </c>
      <c r="F154" s="158">
        <v>3.9569233281912299</v>
      </c>
      <c r="G154" s="158">
        <v>3.6601540785768898</v>
      </c>
      <c r="H154" s="158">
        <v>-12.208586846524</v>
      </c>
      <c r="I154" s="158"/>
    </row>
    <row r="155" spans="1:12">
      <c r="A155" s="152" t="s">
        <v>188</v>
      </c>
      <c r="C155" s="152" t="s">
        <v>786</v>
      </c>
      <c r="D155" s="152" t="s">
        <v>1156</v>
      </c>
      <c r="E155" s="152" t="s">
        <v>788</v>
      </c>
      <c r="F155" s="158">
        <v>115.63511623394</v>
      </c>
      <c r="G155" s="158">
        <v>106.962482516395</v>
      </c>
      <c r="H155" s="158">
        <v>95.051878660779906</v>
      </c>
      <c r="I155" s="158"/>
    </row>
    <row r="156" spans="1:12">
      <c r="A156" s="152" t="s">
        <v>217</v>
      </c>
      <c r="C156" s="152" t="s">
        <v>786</v>
      </c>
      <c r="D156" s="152" t="s">
        <v>1156</v>
      </c>
      <c r="E156" s="152" t="s">
        <v>844</v>
      </c>
      <c r="F156" s="158">
        <v>3.2302413004795101</v>
      </c>
      <c r="G156" s="158">
        <v>2.9879732029435502</v>
      </c>
      <c r="H156" s="158">
        <v>-7.1682372678052202</v>
      </c>
      <c r="I156" s="158"/>
    </row>
    <row r="157" spans="1:12">
      <c r="A157" s="152" t="s">
        <v>278</v>
      </c>
      <c r="C157" s="152" t="s">
        <v>786</v>
      </c>
      <c r="D157" s="152" t="s">
        <v>1156</v>
      </c>
      <c r="E157" s="152" t="s">
        <v>956</v>
      </c>
      <c r="F157" s="158">
        <v>3.4709422362737898</v>
      </c>
      <c r="G157" s="158">
        <v>3.2106215685532602</v>
      </c>
      <c r="H157" s="158">
        <v>-6.0739664684446497</v>
      </c>
      <c r="I157" s="158"/>
      <c r="J157" s="158"/>
    </row>
    <row r="158" spans="1:12">
      <c r="A158" s="152" t="s">
        <v>279</v>
      </c>
      <c r="C158" s="152" t="s">
        <v>786</v>
      </c>
      <c r="D158" s="152" t="s">
        <v>1156</v>
      </c>
      <c r="E158" s="152" t="s">
        <v>958</v>
      </c>
      <c r="F158" s="158">
        <v>3.8065688588773101</v>
      </c>
      <c r="G158" s="158">
        <v>3.5210761944615099</v>
      </c>
      <c r="H158" s="158">
        <v>-13.159132052563701</v>
      </c>
      <c r="I158" s="158"/>
      <c r="J158" s="158"/>
    </row>
    <row r="159" spans="1:12" ht="16.5" thickBot="1">
      <c r="A159" s="152" t="s">
        <v>345</v>
      </c>
      <c r="C159" s="152" t="s">
        <v>786</v>
      </c>
      <c r="D159" s="152" t="s">
        <v>1156</v>
      </c>
      <c r="E159" s="152" t="s">
        <v>1085</v>
      </c>
      <c r="F159" s="158">
        <v>3.1358094219974402</v>
      </c>
      <c r="G159" s="158">
        <v>2.90062371534763</v>
      </c>
      <c r="H159" s="158">
        <v>-3.8729597306621102</v>
      </c>
      <c r="I159" s="158"/>
      <c r="J159" s="158"/>
    </row>
    <row r="160" spans="1:12" ht="17.25" thickTop="1" thickBot="1">
      <c r="A160" s="156"/>
      <c r="B160" s="156">
        <v>17</v>
      </c>
      <c r="C160" s="156" t="s">
        <v>786</v>
      </c>
      <c r="D160" s="156" t="s">
        <v>1156</v>
      </c>
      <c r="E160" s="156" t="s">
        <v>1156</v>
      </c>
      <c r="F160" s="157">
        <v>142.42094174545301</v>
      </c>
      <c r="G160" s="157">
        <v>131.73937111454401</v>
      </c>
      <c r="H160" s="157">
        <v>39.495589743577497</v>
      </c>
      <c r="I160" s="157">
        <v>0</v>
      </c>
      <c r="J160" s="156"/>
      <c r="K160" s="155"/>
      <c r="L160" s="155"/>
    </row>
    <row r="161" spans="1:12" ht="16.5" thickTop="1">
      <c r="E161" s="154"/>
    </row>
    <row r="162" spans="1:12">
      <c r="A162" s="152" t="s">
        <v>335</v>
      </c>
      <c r="C162" s="152" t="s">
        <v>1065</v>
      </c>
      <c r="D162" s="152" t="s">
        <v>1157</v>
      </c>
      <c r="E162" s="152" t="s">
        <v>1065</v>
      </c>
      <c r="F162" s="158">
        <v>32.502645312524798</v>
      </c>
      <c r="G162" s="158">
        <v>30.0649469140855</v>
      </c>
      <c r="H162" s="158">
        <v>-18.262488824154801</v>
      </c>
      <c r="I162" s="158"/>
      <c r="J162" s="158"/>
    </row>
    <row r="163" spans="1:12">
      <c r="A163" s="152" t="s">
        <v>137</v>
      </c>
      <c r="C163" s="152" t="s">
        <v>1065</v>
      </c>
      <c r="D163" s="152" t="s">
        <v>1157</v>
      </c>
      <c r="E163" s="152" t="s">
        <v>687</v>
      </c>
      <c r="F163" s="158">
        <v>37.454895649567902</v>
      </c>
      <c r="G163" s="158">
        <v>34.6457784758503</v>
      </c>
      <c r="H163" s="158">
        <v>11.6337138638124</v>
      </c>
      <c r="I163" s="158"/>
      <c r="J163" s="158"/>
    </row>
    <row r="164" spans="1:12" ht="16.5" thickBot="1">
      <c r="A164" s="152" t="s">
        <v>293</v>
      </c>
      <c r="C164" s="152" t="s">
        <v>1065</v>
      </c>
      <c r="D164" s="152" t="s">
        <v>1157</v>
      </c>
      <c r="E164" s="152" t="s">
        <v>984</v>
      </c>
      <c r="F164" s="158">
        <v>47.9501869478499</v>
      </c>
      <c r="G164" s="158">
        <v>44.3539229267612</v>
      </c>
      <c r="H164" s="158">
        <v>22.332440065518799</v>
      </c>
      <c r="I164" s="158"/>
      <c r="J164" s="158"/>
    </row>
    <row r="165" spans="1:12" ht="17.25" thickTop="1" thickBot="1">
      <c r="A165" s="156"/>
      <c r="B165" s="156">
        <v>18</v>
      </c>
      <c r="C165" s="156" t="s">
        <v>1065</v>
      </c>
      <c r="D165" s="156" t="s">
        <v>1157</v>
      </c>
      <c r="E165" s="156" t="s">
        <v>1157</v>
      </c>
      <c r="F165" s="157">
        <v>117.90772790994301</v>
      </c>
      <c r="G165" s="157">
        <v>109.064648316697</v>
      </c>
      <c r="H165" s="157">
        <v>15.7036651051764</v>
      </c>
      <c r="I165" s="157">
        <v>0</v>
      </c>
      <c r="J165" s="156"/>
      <c r="K165" s="155"/>
      <c r="L165" s="155"/>
    </row>
    <row r="166" spans="1:12" ht="16.5" thickTop="1">
      <c r="A166" s="155"/>
      <c r="B166" s="155"/>
      <c r="C166" s="155"/>
      <c r="D166" s="155"/>
      <c r="E166" s="155"/>
      <c r="I166" s="158"/>
      <c r="J166" s="158"/>
    </row>
    <row r="167" spans="1:12">
      <c r="A167" s="152" t="s">
        <v>39</v>
      </c>
      <c r="B167" s="155"/>
      <c r="C167" s="152" t="s">
        <v>834</v>
      </c>
      <c r="D167" s="152" t="s">
        <v>1158</v>
      </c>
      <c r="E167" s="152" t="s">
        <v>495</v>
      </c>
      <c r="F167" s="158">
        <v>4.1075826966678104</v>
      </c>
      <c r="G167" s="158">
        <v>3.7995139944177301</v>
      </c>
      <c r="H167" s="158">
        <v>-10.0703282774861</v>
      </c>
      <c r="I167" s="158"/>
      <c r="J167" s="158"/>
    </row>
    <row r="168" spans="1:12">
      <c r="A168" s="152" t="s">
        <v>44</v>
      </c>
      <c r="B168" s="155"/>
      <c r="C168" s="152" t="s">
        <v>834</v>
      </c>
      <c r="D168" s="152" t="s">
        <v>1158</v>
      </c>
      <c r="E168" s="152" t="s">
        <v>505</v>
      </c>
      <c r="F168" s="158">
        <v>2.9831578431680801</v>
      </c>
      <c r="G168" s="158">
        <v>2.7594210049304699</v>
      </c>
      <c r="H168" s="158">
        <v>-9.8179537873530993</v>
      </c>
      <c r="I168" s="158"/>
      <c r="J168" s="158"/>
    </row>
    <row r="169" spans="1:12">
      <c r="A169" s="152" t="s">
        <v>132</v>
      </c>
      <c r="B169" s="155"/>
      <c r="C169" s="152" t="s">
        <v>834</v>
      </c>
      <c r="D169" s="152" t="s">
        <v>1158</v>
      </c>
      <c r="E169" s="152" t="s">
        <v>679</v>
      </c>
      <c r="F169" s="158">
        <v>3.9844071329617101</v>
      </c>
      <c r="G169" s="158">
        <v>3.6855765979895798</v>
      </c>
      <c r="H169" s="158">
        <v>-8.4024296310526001</v>
      </c>
      <c r="I169" s="158"/>
      <c r="J169" s="158"/>
    </row>
    <row r="170" spans="1:12">
      <c r="A170" s="152" t="s">
        <v>171</v>
      </c>
      <c r="B170" s="155"/>
      <c r="C170" s="152" t="s">
        <v>834</v>
      </c>
      <c r="D170" s="152" t="s">
        <v>1158</v>
      </c>
      <c r="E170" s="152" t="s">
        <v>754</v>
      </c>
      <c r="F170" s="158">
        <v>5.6967186722796699</v>
      </c>
      <c r="G170" s="158">
        <v>5.2694647718586998</v>
      </c>
      <c r="H170" s="158">
        <v>-11.8851199147052</v>
      </c>
      <c r="I170" s="158"/>
      <c r="J170" s="158"/>
    </row>
    <row r="171" spans="1:12">
      <c r="A171" s="152" t="s">
        <v>212</v>
      </c>
      <c r="B171" s="155"/>
      <c r="C171" s="152" t="s">
        <v>834</v>
      </c>
      <c r="D171" s="152" t="s">
        <v>1158</v>
      </c>
      <c r="E171" s="152" t="s">
        <v>834</v>
      </c>
      <c r="F171" s="158">
        <v>160.81966012514701</v>
      </c>
      <c r="G171" s="158">
        <v>148.75818561576099</v>
      </c>
      <c r="H171" s="158">
        <v>132.93613177207001</v>
      </c>
      <c r="I171" s="158"/>
      <c r="J171" s="158"/>
    </row>
    <row r="172" spans="1:12">
      <c r="A172" s="152" t="s">
        <v>219</v>
      </c>
      <c r="C172" s="152" t="s">
        <v>834</v>
      </c>
      <c r="D172" s="152" t="s">
        <v>1158</v>
      </c>
      <c r="E172" s="152" t="s">
        <v>848</v>
      </c>
      <c r="F172" s="158">
        <v>3.3459201243085301</v>
      </c>
      <c r="G172" s="158">
        <v>3.09497611498539</v>
      </c>
      <c r="H172" s="158">
        <v>-8.2470404116970304</v>
      </c>
      <c r="I172" s="158"/>
      <c r="J172" s="158"/>
    </row>
    <row r="173" spans="1:12">
      <c r="A173" s="152" t="s">
        <v>228</v>
      </c>
      <c r="C173" s="152" t="s">
        <v>834</v>
      </c>
      <c r="D173" s="152" t="s">
        <v>1158</v>
      </c>
      <c r="E173" s="152" t="s">
        <v>866</v>
      </c>
      <c r="F173" s="158">
        <v>6.2106130211252699</v>
      </c>
      <c r="G173" s="158">
        <v>5.7448170445408699</v>
      </c>
      <c r="H173" s="158">
        <v>-24.4342183115299</v>
      </c>
      <c r="I173" s="158"/>
      <c r="J173" s="158"/>
    </row>
    <row r="174" spans="1:12" ht="16.5" thickBot="1">
      <c r="A174" s="152" t="s">
        <v>281</v>
      </c>
      <c r="C174" s="152" t="s">
        <v>834</v>
      </c>
      <c r="D174" s="152" t="s">
        <v>1158</v>
      </c>
      <c r="E174" s="152" t="s">
        <v>961</v>
      </c>
      <c r="F174" s="158">
        <v>3.2382539361405098</v>
      </c>
      <c r="G174" s="158">
        <v>2.9953848909299801</v>
      </c>
      <c r="H174" s="158">
        <v>-9.0031778481999307</v>
      </c>
      <c r="I174" s="158"/>
      <c r="J174" s="158"/>
      <c r="K174" s="155"/>
      <c r="L174" s="155"/>
    </row>
    <row r="175" spans="1:12" ht="17.25" thickTop="1" thickBot="1">
      <c r="A175" s="156"/>
      <c r="B175" s="156">
        <v>19</v>
      </c>
      <c r="C175" s="156" t="s">
        <v>834</v>
      </c>
      <c r="D175" s="156" t="s">
        <v>1158</v>
      </c>
      <c r="E175" s="156" t="s">
        <v>1158</v>
      </c>
      <c r="F175" s="157">
        <v>190.38631355179899</v>
      </c>
      <c r="G175" s="157">
        <v>176.10734003541401</v>
      </c>
      <c r="H175" s="157">
        <v>51.075863590045699</v>
      </c>
      <c r="I175" s="157">
        <v>0</v>
      </c>
      <c r="J175" s="156"/>
      <c r="K175" s="155"/>
      <c r="L175" s="155"/>
    </row>
    <row r="176" spans="1:12" ht="16.5" thickTop="1"/>
    <row r="177" spans="1:12">
      <c r="A177" s="152" t="s">
        <v>66</v>
      </c>
      <c r="C177" s="152" t="s">
        <v>549</v>
      </c>
      <c r="D177" s="152" t="s">
        <v>1159</v>
      </c>
      <c r="E177" s="152" t="s">
        <v>549</v>
      </c>
      <c r="F177" s="158">
        <v>3.9617490204884298</v>
      </c>
      <c r="G177" s="158">
        <v>3.6646178439517998</v>
      </c>
      <c r="H177" s="158">
        <v>-33.009797696199399</v>
      </c>
      <c r="I177" s="158"/>
      <c r="J177" s="158"/>
    </row>
    <row r="178" spans="1:12" ht="15" customHeight="1">
      <c r="A178" s="152" t="s">
        <v>236</v>
      </c>
      <c r="C178" s="152" t="s">
        <v>549</v>
      </c>
      <c r="D178" s="152" t="s">
        <v>1159</v>
      </c>
      <c r="E178" s="152" t="s">
        <v>881</v>
      </c>
      <c r="F178" s="158">
        <v>74.648601350475801</v>
      </c>
      <c r="G178" s="158">
        <v>69.049956249190203</v>
      </c>
      <c r="H178" s="158">
        <v>39.976141359842202</v>
      </c>
      <c r="I178" s="158"/>
      <c r="J178" s="158"/>
    </row>
    <row r="179" spans="1:12" ht="15" customHeight="1" thickBot="1">
      <c r="A179" s="152" t="s">
        <v>348</v>
      </c>
      <c r="C179" s="152" t="s">
        <v>549</v>
      </c>
      <c r="D179" s="152" t="s">
        <v>1159</v>
      </c>
      <c r="E179" s="152" t="s">
        <v>1091</v>
      </c>
      <c r="F179" s="158">
        <v>2.2263793313654001</v>
      </c>
      <c r="G179" s="158">
        <v>2.0594008815129898</v>
      </c>
      <c r="H179" s="158">
        <v>-13.759910556958999</v>
      </c>
      <c r="I179" s="158"/>
      <c r="J179" s="158"/>
    </row>
    <row r="180" spans="1:12" ht="17.25" thickTop="1" thickBot="1">
      <c r="A180" s="156"/>
      <c r="B180" s="156">
        <v>20</v>
      </c>
      <c r="C180" s="156" t="s">
        <v>549</v>
      </c>
      <c r="D180" s="156" t="s">
        <v>1159</v>
      </c>
      <c r="E180" s="156" t="s">
        <v>1159</v>
      </c>
      <c r="F180" s="157">
        <v>80.836729702329706</v>
      </c>
      <c r="G180" s="157">
        <v>74.773974974655005</v>
      </c>
      <c r="H180" s="157">
        <v>-6.7935668933162603</v>
      </c>
      <c r="I180" s="157">
        <v>7.7525321232951305E-2</v>
      </c>
      <c r="J180" s="156"/>
      <c r="K180" s="155"/>
      <c r="L180" s="155"/>
    </row>
    <row r="181" spans="1:12" ht="16.5" thickTop="1">
      <c r="E181" s="154"/>
    </row>
    <row r="182" spans="1:12">
      <c r="A182" s="152" t="s">
        <v>12</v>
      </c>
      <c r="C182" s="152" t="s">
        <v>870</v>
      </c>
      <c r="D182" s="152" t="s">
        <v>1160</v>
      </c>
      <c r="E182" s="152" t="s">
        <v>439</v>
      </c>
      <c r="F182" s="158">
        <v>4.0306074670894896</v>
      </c>
      <c r="G182" s="158">
        <v>3.7283119070577802</v>
      </c>
      <c r="H182" s="158">
        <v>-11.245827909002999</v>
      </c>
      <c r="I182" s="158"/>
      <c r="J182" s="152"/>
    </row>
    <row r="183" spans="1:12">
      <c r="A183" s="152" t="s">
        <v>22</v>
      </c>
      <c r="C183" s="152" t="s">
        <v>870</v>
      </c>
      <c r="D183" s="152" t="s">
        <v>1160</v>
      </c>
      <c r="E183" s="152" t="s">
        <v>461</v>
      </c>
      <c r="F183" s="158">
        <v>4.2080237055712901</v>
      </c>
      <c r="G183" s="158">
        <v>3.89242192765344</v>
      </c>
      <c r="H183" s="158">
        <v>-13.7920282447775</v>
      </c>
      <c r="I183" s="158"/>
      <c r="J183" s="152"/>
    </row>
    <row r="184" spans="1:12">
      <c r="A184" s="152" t="s">
        <v>48</v>
      </c>
      <c r="C184" s="152" t="s">
        <v>870</v>
      </c>
      <c r="D184" s="152" t="s">
        <v>1160</v>
      </c>
      <c r="E184" s="152" t="s">
        <v>513</v>
      </c>
      <c r="F184" s="158">
        <v>3.00590582759133</v>
      </c>
      <c r="G184" s="158">
        <v>2.7804628905219801</v>
      </c>
      <c r="H184" s="158">
        <v>-7.8772244948051</v>
      </c>
      <c r="I184" s="158"/>
      <c r="J184" s="152"/>
    </row>
    <row r="185" spans="1:12">
      <c r="A185" s="152" t="s">
        <v>127</v>
      </c>
      <c r="C185" s="152" t="s">
        <v>870</v>
      </c>
      <c r="D185" s="152" t="s">
        <v>1160</v>
      </c>
      <c r="E185" s="152" t="s">
        <v>669</v>
      </c>
      <c r="F185" s="158">
        <v>3.1915709972512798</v>
      </c>
      <c r="G185" s="158">
        <v>2.95220317245743</v>
      </c>
      <c r="H185" s="158">
        <v>-6.3319418754708998</v>
      </c>
      <c r="I185" s="158"/>
      <c r="J185" s="152"/>
    </row>
    <row r="186" spans="1:12">
      <c r="A186" s="152" t="s">
        <v>195</v>
      </c>
      <c r="C186" s="152" t="s">
        <v>870</v>
      </c>
      <c r="D186" s="152" t="s">
        <v>1160</v>
      </c>
      <c r="E186" s="152" t="s">
        <v>801</v>
      </c>
      <c r="F186" s="158">
        <v>3.8716832647413599</v>
      </c>
      <c r="G186" s="158">
        <v>3.5813070198857599</v>
      </c>
      <c r="H186" s="158">
        <v>-7.0918048577644397</v>
      </c>
      <c r="I186" s="158"/>
      <c r="J186" s="152"/>
    </row>
    <row r="187" spans="1:12">
      <c r="A187" s="152" t="s">
        <v>208</v>
      </c>
      <c r="C187" s="152" t="s">
        <v>870</v>
      </c>
      <c r="D187" s="152" t="s">
        <v>1160</v>
      </c>
      <c r="E187" s="152" t="s">
        <v>826</v>
      </c>
      <c r="F187" s="158">
        <v>3.8153645527512099</v>
      </c>
      <c r="G187" s="158">
        <v>3.5292122112948698</v>
      </c>
      <c r="H187" s="158">
        <v>-12.0063478009452</v>
      </c>
      <c r="I187" s="158"/>
      <c r="J187" s="152"/>
    </row>
    <row r="188" spans="1:12">
      <c r="A188" s="152" t="s">
        <v>230</v>
      </c>
      <c r="C188" s="152" t="s">
        <v>870</v>
      </c>
      <c r="D188" s="152" t="s">
        <v>1160</v>
      </c>
      <c r="E188" s="152" t="s">
        <v>870</v>
      </c>
      <c r="F188" s="158">
        <v>112.973797681348</v>
      </c>
      <c r="G188" s="158">
        <v>104.500762855247</v>
      </c>
      <c r="H188" s="158">
        <v>92.282720915869803</v>
      </c>
      <c r="I188" s="158"/>
      <c r="J188" s="152"/>
    </row>
    <row r="189" spans="1:12" ht="16.5" thickBot="1">
      <c r="A189" s="152" t="s">
        <v>257</v>
      </c>
      <c r="C189" s="152" t="s">
        <v>870</v>
      </c>
      <c r="D189" s="152" t="s">
        <v>1160</v>
      </c>
      <c r="E189" s="152" t="s">
        <v>921</v>
      </c>
      <c r="F189" s="158">
        <v>2.4735494068447101</v>
      </c>
      <c r="G189" s="158">
        <v>2.2880332013313498</v>
      </c>
      <c r="H189" s="158">
        <v>-8.9878683039610099</v>
      </c>
      <c r="I189" s="158"/>
      <c r="J189" s="152"/>
    </row>
    <row r="190" spans="1:12" ht="17.25" thickTop="1" thickBot="1">
      <c r="A190" s="156"/>
      <c r="B190" s="156">
        <v>21</v>
      </c>
      <c r="C190" s="156" t="s">
        <v>870</v>
      </c>
      <c r="D190" s="156" t="s">
        <v>1160</v>
      </c>
      <c r="E190" s="156" t="s">
        <v>1160</v>
      </c>
      <c r="F190" s="157">
        <v>137.57050290318901</v>
      </c>
      <c r="G190" s="157">
        <v>127.25271518545</v>
      </c>
      <c r="H190" s="157">
        <v>24.9496774291426</v>
      </c>
      <c r="I190" s="157">
        <v>0</v>
      </c>
      <c r="J190" s="156"/>
      <c r="K190" s="155"/>
      <c r="L190" s="155"/>
    </row>
    <row r="191" spans="1:12" ht="16.5" thickTop="1">
      <c r="E191" s="154"/>
    </row>
    <row r="192" spans="1:12">
      <c r="A192" s="152" t="s">
        <v>58</v>
      </c>
      <c r="C192" s="152" t="s">
        <v>534</v>
      </c>
      <c r="D192" s="152" t="s">
        <v>1308</v>
      </c>
      <c r="E192" s="152" t="s">
        <v>534</v>
      </c>
      <c r="F192" s="158">
        <v>3.1595389875058402</v>
      </c>
      <c r="G192" s="158">
        <v>2.9225735634429002</v>
      </c>
      <c r="H192" s="158">
        <v>-9.8477610346354805</v>
      </c>
    </row>
    <row r="193" spans="1:12">
      <c r="A193" s="152" t="s">
        <v>106</v>
      </c>
      <c r="C193" s="152" t="s">
        <v>534</v>
      </c>
      <c r="D193" s="152" t="s">
        <v>1308</v>
      </c>
      <c r="E193" s="152" t="s">
        <v>628</v>
      </c>
      <c r="F193" s="158">
        <v>3.3190282534633302</v>
      </c>
      <c r="G193" s="158">
        <v>3.07010113445358</v>
      </c>
      <c r="H193" s="158">
        <v>-20.624994801186698</v>
      </c>
    </row>
    <row r="194" spans="1:12">
      <c r="A194" s="152" t="s">
        <v>186</v>
      </c>
      <c r="C194" s="152" t="s">
        <v>534</v>
      </c>
      <c r="D194" s="152" t="s">
        <v>1308</v>
      </c>
      <c r="E194" s="152" t="s">
        <v>784</v>
      </c>
      <c r="F194" s="158">
        <v>2.1959655669411702</v>
      </c>
      <c r="G194" s="158">
        <v>2.0312681494205802</v>
      </c>
      <c r="H194" s="158">
        <v>-12.761226097198</v>
      </c>
    </row>
    <row r="195" spans="1:12">
      <c r="A195" s="152" t="s">
        <v>210</v>
      </c>
      <c r="C195" s="152" t="s">
        <v>534</v>
      </c>
      <c r="D195" s="152" t="s">
        <v>1308</v>
      </c>
      <c r="E195" s="152" t="s">
        <v>830</v>
      </c>
      <c r="F195" s="158">
        <v>3.8758274320818198</v>
      </c>
      <c r="G195" s="158">
        <v>3.58514037467569</v>
      </c>
      <c r="H195" s="158">
        <v>-10.6627094722074</v>
      </c>
    </row>
    <row r="196" spans="1:12">
      <c r="A196" s="152" t="s">
        <v>285</v>
      </c>
      <c r="C196" s="152" t="s">
        <v>534</v>
      </c>
      <c r="D196" s="152" t="s">
        <v>1308</v>
      </c>
      <c r="E196" s="152" t="s">
        <v>968</v>
      </c>
      <c r="F196" s="158">
        <v>2.4357012686514801</v>
      </c>
      <c r="G196" s="158">
        <v>2.2530236735026201</v>
      </c>
      <c r="H196" s="158">
        <v>-7.1672266907105797</v>
      </c>
    </row>
    <row r="197" spans="1:12">
      <c r="A197" s="152" t="s">
        <v>294</v>
      </c>
      <c r="C197" s="152" t="s">
        <v>534</v>
      </c>
      <c r="D197" s="152" t="s">
        <v>1308</v>
      </c>
      <c r="E197" s="152" t="s">
        <v>986</v>
      </c>
      <c r="F197" s="158">
        <v>2.9301185375315</v>
      </c>
      <c r="G197" s="158">
        <v>2.7103596472166398</v>
      </c>
      <c r="H197" s="158">
        <v>-15.891439517668401</v>
      </c>
    </row>
    <row r="198" spans="1:12">
      <c r="A198" s="152" t="s">
        <v>295</v>
      </c>
      <c r="C198" s="152" t="s">
        <v>534</v>
      </c>
      <c r="D198" s="152" t="s">
        <v>1308</v>
      </c>
      <c r="E198" s="152" t="s">
        <v>988</v>
      </c>
      <c r="F198" s="158">
        <v>104.97884097863199</v>
      </c>
      <c r="G198" s="158">
        <v>97.105427905234393</v>
      </c>
      <c r="H198" s="158">
        <v>78.791246553993702</v>
      </c>
    </row>
    <row r="199" spans="1:12">
      <c r="A199" s="152" t="s">
        <v>296</v>
      </c>
      <c r="C199" s="152" t="s">
        <v>534</v>
      </c>
      <c r="D199" s="152" t="s">
        <v>1308</v>
      </c>
      <c r="E199" s="152" t="s">
        <v>1346</v>
      </c>
      <c r="F199" s="158">
        <v>9.9787321542336898</v>
      </c>
      <c r="G199" s="158">
        <v>9.2303272426661707</v>
      </c>
      <c r="H199" s="158">
        <v>6.21223034951639</v>
      </c>
      <c r="I199" s="158"/>
      <c r="J199" s="158"/>
    </row>
    <row r="200" spans="1:12">
      <c r="A200" s="152" t="s">
        <v>297</v>
      </c>
      <c r="B200" s="159"/>
      <c r="C200" s="152" t="s">
        <v>534</v>
      </c>
      <c r="D200" s="152" t="s">
        <v>1308</v>
      </c>
      <c r="E200" s="152" t="s">
        <v>992</v>
      </c>
      <c r="F200" s="158">
        <v>2.7205627245388899</v>
      </c>
      <c r="G200" s="158">
        <v>2.5165205201984699</v>
      </c>
      <c r="H200" s="158">
        <v>-5.50972602637209</v>
      </c>
      <c r="I200" s="158"/>
      <c r="J200" s="158"/>
    </row>
    <row r="201" spans="1:12">
      <c r="A201" s="152" t="s">
        <v>301</v>
      </c>
      <c r="B201" s="159"/>
      <c r="C201" s="152" t="s">
        <v>534</v>
      </c>
      <c r="D201" s="152" t="s">
        <v>1308</v>
      </c>
      <c r="E201" s="152" t="s">
        <v>999</v>
      </c>
      <c r="F201" s="158">
        <v>75.594674480610706</v>
      </c>
      <c r="G201" s="158">
        <v>69.925073894564903</v>
      </c>
      <c r="H201" s="158">
        <v>33.573714451184003</v>
      </c>
      <c r="I201" s="158"/>
      <c r="J201" s="158"/>
    </row>
    <row r="202" spans="1:12" ht="16.5" thickBot="1">
      <c r="A202" s="152" t="s">
        <v>312</v>
      </c>
      <c r="B202" s="159"/>
      <c r="C202" s="152" t="s">
        <v>534</v>
      </c>
      <c r="D202" s="152" t="s">
        <v>1308</v>
      </c>
      <c r="E202" s="152" t="s">
        <v>1020</v>
      </c>
      <c r="F202" s="158">
        <v>2.4260178354986701</v>
      </c>
      <c r="G202" s="158">
        <v>2.2440664978362701</v>
      </c>
      <c r="H202" s="158">
        <v>-10.6868498325681</v>
      </c>
      <c r="I202" s="158"/>
      <c r="J202" s="158"/>
    </row>
    <row r="203" spans="1:12" ht="17.25" thickTop="1" thickBot="1">
      <c r="A203" s="156"/>
      <c r="B203" s="156">
        <v>22</v>
      </c>
      <c r="C203" s="156" t="s">
        <v>534</v>
      </c>
      <c r="D203" s="156" t="s">
        <v>1308</v>
      </c>
      <c r="E203" s="156" t="s">
        <v>1308</v>
      </c>
      <c r="F203" s="157">
        <v>213.615008219689</v>
      </c>
      <c r="G203" s="157">
        <v>197.59388260321199</v>
      </c>
      <c r="H203" s="157">
        <v>25.425257882147299</v>
      </c>
      <c r="I203" s="157">
        <v>0</v>
      </c>
      <c r="J203" s="156"/>
      <c r="K203" s="155"/>
      <c r="L203" s="155"/>
    </row>
    <row r="204" spans="1:12" ht="16.5" thickTop="1">
      <c r="E204" s="154"/>
    </row>
    <row r="205" spans="1:12">
      <c r="A205" s="152" t="s">
        <v>15</v>
      </c>
      <c r="C205" s="152" t="s">
        <v>1005</v>
      </c>
      <c r="D205" s="152" t="s">
        <v>1161</v>
      </c>
      <c r="E205" s="152" t="s">
        <v>446</v>
      </c>
      <c r="F205" s="158">
        <v>2.2187313022974999</v>
      </c>
      <c r="G205" s="158">
        <v>2.0523264546251898</v>
      </c>
      <c r="H205" s="158">
        <v>-7.95339542306355</v>
      </c>
      <c r="I205" s="158"/>
      <c r="J205" s="158"/>
    </row>
    <row r="206" spans="1:12">
      <c r="A206" s="152" t="s">
        <v>107</v>
      </c>
      <c r="C206" s="152" t="s">
        <v>1005</v>
      </c>
      <c r="D206" s="152" t="s">
        <v>1161</v>
      </c>
      <c r="E206" s="152" t="s">
        <v>630</v>
      </c>
      <c r="F206" s="158">
        <v>7.18411982453358</v>
      </c>
      <c r="G206" s="158">
        <v>6.6453108376935699</v>
      </c>
      <c r="H206" s="158">
        <v>-24.171211597899699</v>
      </c>
      <c r="I206" s="158"/>
      <c r="J206" s="158"/>
    </row>
    <row r="207" spans="1:12">
      <c r="A207" s="152" t="s">
        <v>164</v>
      </c>
      <c r="C207" s="152" t="s">
        <v>1005</v>
      </c>
      <c r="D207" s="152" t="s">
        <v>1161</v>
      </c>
      <c r="E207" s="152" t="s">
        <v>740</v>
      </c>
      <c r="F207" s="158">
        <v>4.5202882545590901</v>
      </c>
      <c r="G207" s="158">
        <v>4.1812666354671597</v>
      </c>
      <c r="H207" s="158">
        <v>-17.451896521419702</v>
      </c>
      <c r="I207" s="158"/>
      <c r="J207" s="158"/>
    </row>
    <row r="208" spans="1:12">
      <c r="A208" s="152" t="s">
        <v>202</v>
      </c>
      <c r="C208" s="152" t="s">
        <v>1005</v>
      </c>
      <c r="D208" s="152" t="s">
        <v>1161</v>
      </c>
      <c r="E208" s="152" t="s">
        <v>814</v>
      </c>
      <c r="F208" s="158">
        <v>2.3593026178418199</v>
      </c>
      <c r="G208" s="158">
        <v>2.1823549215036802</v>
      </c>
      <c r="H208" s="158">
        <v>-8.2836000007856807</v>
      </c>
      <c r="I208" s="158"/>
      <c r="J208" s="158"/>
    </row>
    <row r="209" spans="1:12">
      <c r="A209" s="152" t="s">
        <v>304</v>
      </c>
      <c r="C209" s="152" t="s">
        <v>1005</v>
      </c>
      <c r="D209" s="152" t="s">
        <v>1161</v>
      </c>
      <c r="E209" s="152" t="s">
        <v>1005</v>
      </c>
      <c r="F209" s="158">
        <v>106.548200328696</v>
      </c>
      <c r="G209" s="158">
        <v>98.557085304043795</v>
      </c>
      <c r="H209" s="158">
        <v>80.389293566111405</v>
      </c>
      <c r="I209" s="158"/>
      <c r="J209" s="158"/>
    </row>
    <row r="210" spans="1:12" ht="16.5" thickBot="1">
      <c r="A210" s="152" t="s">
        <v>349</v>
      </c>
      <c r="C210" s="152" t="s">
        <v>1005</v>
      </c>
      <c r="D210" s="152" t="s">
        <v>1161</v>
      </c>
      <c r="E210" s="152" t="s">
        <v>1093</v>
      </c>
      <c r="F210" s="158">
        <v>4.6930301696562999</v>
      </c>
      <c r="G210" s="158">
        <v>4.34105290693208</v>
      </c>
      <c r="H210" s="158">
        <v>-25.6322921241667</v>
      </c>
      <c r="I210" s="158"/>
      <c r="J210" s="158"/>
    </row>
    <row r="211" spans="1:12" ht="17.25" thickTop="1" thickBot="1">
      <c r="A211" s="156"/>
      <c r="B211" s="156">
        <v>23</v>
      </c>
      <c r="C211" s="156" t="s">
        <v>1005</v>
      </c>
      <c r="D211" s="156" t="s">
        <v>1161</v>
      </c>
      <c r="E211" s="156" t="s">
        <v>1161</v>
      </c>
      <c r="F211" s="157">
        <v>127.523672497584</v>
      </c>
      <c r="G211" s="157">
        <v>117.959397060265</v>
      </c>
      <c r="H211" s="157">
        <v>-3.1031021012238398</v>
      </c>
      <c r="I211" s="157">
        <v>2.3755482830792901E-2</v>
      </c>
      <c r="J211" s="156"/>
      <c r="K211" s="155"/>
      <c r="L211" s="155"/>
    </row>
    <row r="212" spans="1:12" ht="16.5" thickTop="1">
      <c r="E212" s="154"/>
    </row>
    <row r="213" spans="1:12">
      <c r="A213" s="152" t="s">
        <v>116</v>
      </c>
      <c r="C213" s="152" t="s">
        <v>1009</v>
      </c>
      <c r="D213" s="152" t="s">
        <v>1162</v>
      </c>
      <c r="E213" s="152" t="s">
        <v>1345</v>
      </c>
      <c r="F213" s="158">
        <v>1.4728490569699</v>
      </c>
      <c r="G213" s="158">
        <v>1.3623853776971599</v>
      </c>
      <c r="H213" s="158">
        <v>-8.7698481245494602</v>
      </c>
    </row>
    <row r="214" spans="1:12">
      <c r="A214" s="152" t="s">
        <v>256</v>
      </c>
      <c r="C214" s="152" t="s">
        <v>1009</v>
      </c>
      <c r="D214" s="152" t="s">
        <v>1162</v>
      </c>
      <c r="E214" s="152" t="s">
        <v>919</v>
      </c>
      <c r="F214" s="158">
        <v>1.9228634088603</v>
      </c>
      <c r="G214" s="158">
        <v>1.7786486531957799</v>
      </c>
      <c r="H214" s="158">
        <v>-22.269760245081901</v>
      </c>
    </row>
    <row r="215" spans="1:12">
      <c r="A215" s="152" t="s">
        <v>291</v>
      </c>
      <c r="C215" s="152" t="s">
        <v>1009</v>
      </c>
      <c r="D215" s="152" t="s">
        <v>1162</v>
      </c>
      <c r="E215" s="152" t="s">
        <v>980</v>
      </c>
      <c r="F215" s="158">
        <v>2.0010516866532302</v>
      </c>
      <c r="G215" s="158">
        <v>1.85097281015423</v>
      </c>
      <c r="H215" s="158">
        <v>-18.569272090003999</v>
      </c>
      <c r="I215" s="158"/>
      <c r="J215" s="158"/>
    </row>
    <row r="216" spans="1:12">
      <c r="A216" s="152" t="s">
        <v>306</v>
      </c>
      <c r="C216" s="152" t="s">
        <v>1009</v>
      </c>
      <c r="D216" s="152" t="s">
        <v>1162</v>
      </c>
      <c r="E216" s="152" t="s">
        <v>1009</v>
      </c>
      <c r="F216" s="158">
        <v>119.429703006658</v>
      </c>
      <c r="G216" s="158">
        <v>110.47247528115901</v>
      </c>
      <c r="H216" s="158">
        <v>63.604737363582402</v>
      </c>
      <c r="I216" s="158"/>
      <c r="J216" s="158"/>
    </row>
    <row r="217" spans="1:12">
      <c r="A217" s="152" t="s">
        <v>307</v>
      </c>
      <c r="C217" s="152" t="s">
        <v>1009</v>
      </c>
      <c r="D217" s="152" t="s">
        <v>1162</v>
      </c>
      <c r="E217" s="152" t="s">
        <v>1011</v>
      </c>
      <c r="F217" s="158">
        <v>1.62707624777948</v>
      </c>
      <c r="G217" s="158">
        <v>1.5050455291960201</v>
      </c>
      <c r="H217" s="158">
        <v>-14.1477970067842</v>
      </c>
      <c r="I217" s="158"/>
      <c r="J217" s="158"/>
    </row>
    <row r="218" spans="1:12">
      <c r="A218" s="152" t="s">
        <v>308</v>
      </c>
      <c r="C218" s="152" t="s">
        <v>1009</v>
      </c>
      <c r="D218" s="152" t="s">
        <v>1162</v>
      </c>
      <c r="E218" s="152" t="s">
        <v>1013</v>
      </c>
      <c r="F218" s="158">
        <v>37.780120673524202</v>
      </c>
      <c r="G218" s="158">
        <v>34.9466116230099</v>
      </c>
      <c r="H218" s="158">
        <v>18.129855199373399</v>
      </c>
      <c r="I218" s="158"/>
      <c r="J218" s="158"/>
    </row>
    <row r="219" spans="1:12">
      <c r="A219" s="152" t="s">
        <v>313</v>
      </c>
      <c r="C219" s="152" t="s">
        <v>1009</v>
      </c>
      <c r="D219" s="152" t="s">
        <v>1162</v>
      </c>
      <c r="E219" s="152" t="s">
        <v>1022</v>
      </c>
      <c r="F219" s="158">
        <v>1.51376532656246</v>
      </c>
      <c r="G219" s="158">
        <v>1.40023292707027</v>
      </c>
      <c r="H219" s="158">
        <v>-8.6294000978440195</v>
      </c>
      <c r="I219" s="158"/>
      <c r="J219" s="158"/>
    </row>
    <row r="220" spans="1:12" ht="16.5" thickBot="1">
      <c r="A220" s="152" t="s">
        <v>358</v>
      </c>
      <c r="C220" s="152" t="s">
        <v>1009</v>
      </c>
      <c r="D220" s="152" t="s">
        <v>1162</v>
      </c>
      <c r="E220" s="152" t="s">
        <v>1110</v>
      </c>
      <c r="F220" s="158">
        <v>2.21450729756222</v>
      </c>
      <c r="G220" s="158">
        <v>2.0484192502450602</v>
      </c>
      <c r="H220" s="158">
        <v>-18.729433412629</v>
      </c>
      <c r="I220" s="158"/>
      <c r="J220" s="158"/>
    </row>
    <row r="221" spans="1:12" ht="17.25" thickTop="1" thickBot="1">
      <c r="A221" s="156"/>
      <c r="B221" s="156">
        <v>24</v>
      </c>
      <c r="C221" s="156" t="s">
        <v>1009</v>
      </c>
      <c r="D221" s="156" t="s">
        <v>1162</v>
      </c>
      <c r="E221" s="156" t="s">
        <v>1162</v>
      </c>
      <c r="F221" s="157">
        <v>167.96193670457001</v>
      </c>
      <c r="G221" s="157">
        <v>155.364791451727</v>
      </c>
      <c r="H221" s="157">
        <v>-9.3809184139366693</v>
      </c>
      <c r="I221" s="157">
        <v>5.2897075597818803E-2</v>
      </c>
      <c r="J221" s="156"/>
      <c r="K221" s="155"/>
      <c r="L221" s="155"/>
    </row>
    <row r="222" spans="1:12" ht="16.5" thickTop="1">
      <c r="E222" s="154"/>
    </row>
    <row r="223" spans="1:12">
      <c r="A223" s="152" t="s">
        <v>8</v>
      </c>
      <c r="C223" s="152" t="s">
        <v>1095</v>
      </c>
      <c r="D223" s="152" t="s">
        <v>1163</v>
      </c>
      <c r="E223" s="152" t="s">
        <v>379</v>
      </c>
      <c r="F223" s="158">
        <v>1.83328387363212</v>
      </c>
      <c r="G223" s="158">
        <v>1.69578758310971</v>
      </c>
      <c r="H223" s="158">
        <v>-5.8016562789157504</v>
      </c>
      <c r="I223" s="158"/>
      <c r="J223" s="158"/>
    </row>
    <row r="224" spans="1:12">
      <c r="A224" s="152" t="s">
        <v>11</v>
      </c>
      <c r="C224" s="152" t="s">
        <v>1095</v>
      </c>
      <c r="D224" s="152" t="s">
        <v>1163</v>
      </c>
      <c r="E224" s="152" t="s">
        <v>437</v>
      </c>
      <c r="F224" s="158">
        <v>3.8059815004261801</v>
      </c>
      <c r="G224" s="158">
        <v>3.5205328878942201</v>
      </c>
      <c r="H224" s="158">
        <v>-9.9491538633784309</v>
      </c>
      <c r="I224" s="158"/>
      <c r="J224" s="158"/>
    </row>
    <row r="225" spans="1:12">
      <c r="A225" s="152" t="s">
        <v>159</v>
      </c>
      <c r="C225" s="152" t="s">
        <v>1095</v>
      </c>
      <c r="D225" s="152" t="s">
        <v>1163</v>
      </c>
      <c r="E225" s="152" t="s">
        <v>730</v>
      </c>
      <c r="F225" s="158">
        <v>2.1289306779180999</v>
      </c>
      <c r="G225" s="158">
        <v>1.9692608770742399</v>
      </c>
      <c r="H225" s="158">
        <v>-16.9995347035082</v>
      </c>
      <c r="I225" s="158"/>
      <c r="J225" s="158"/>
    </row>
    <row r="226" spans="1:12">
      <c r="A226" s="152" t="s">
        <v>203</v>
      </c>
      <c r="C226" s="152" t="s">
        <v>1095</v>
      </c>
      <c r="D226" s="152" t="s">
        <v>1163</v>
      </c>
      <c r="E226" s="152" t="s">
        <v>816</v>
      </c>
      <c r="F226" s="158">
        <v>2.2224409021938301</v>
      </c>
      <c r="G226" s="158">
        <v>2.05575783452929</v>
      </c>
      <c r="H226" s="158">
        <v>-18.205304483447101</v>
      </c>
      <c r="I226" s="158"/>
      <c r="J226" s="158"/>
    </row>
    <row r="227" spans="1:12" ht="16.5" thickBot="1">
      <c r="A227" s="152" t="s">
        <v>350</v>
      </c>
      <c r="C227" s="152" t="s">
        <v>1095</v>
      </c>
      <c r="D227" s="152" t="s">
        <v>1163</v>
      </c>
      <c r="E227" s="152" t="s">
        <v>1095</v>
      </c>
      <c r="F227" s="158">
        <v>82.222789260413705</v>
      </c>
      <c r="G227" s="158">
        <v>76.056080065882696</v>
      </c>
      <c r="H227" s="158">
        <v>45.752630373615197</v>
      </c>
      <c r="I227" s="158"/>
      <c r="J227" s="158"/>
    </row>
    <row r="228" spans="1:12" ht="17.25" thickTop="1" thickBot="1">
      <c r="A228" s="156"/>
      <c r="B228" s="156">
        <v>25</v>
      </c>
      <c r="C228" s="156" t="s">
        <v>1095</v>
      </c>
      <c r="D228" s="156" t="s">
        <v>1163</v>
      </c>
      <c r="E228" s="156" t="s">
        <v>1163</v>
      </c>
      <c r="F228" s="157">
        <v>92.213426214583905</v>
      </c>
      <c r="G228" s="157">
        <v>85.297419248490201</v>
      </c>
      <c r="H228" s="157">
        <v>-5.2030189556342599</v>
      </c>
      <c r="I228" s="157">
        <v>5.34100679463606E-2</v>
      </c>
      <c r="J228" s="156"/>
      <c r="K228" s="155"/>
      <c r="L228" s="155"/>
    </row>
    <row r="229" spans="1:12" ht="16.5" thickTop="1">
      <c r="E229" s="154"/>
    </row>
    <row r="250" spans="5:5">
      <c r="E250" s="152" t="s">
        <v>1164</v>
      </c>
    </row>
    <row r="251" spans="5:5">
      <c r="E251" s="152" t="s">
        <v>1164</v>
      </c>
    </row>
    <row r="252" spans="5:5">
      <c r="E252" s="152" t="s">
        <v>1164</v>
      </c>
    </row>
    <row r="253" spans="5:5">
      <c r="E253" s="152" t="s">
        <v>1164</v>
      </c>
    </row>
    <row r="254" spans="5:5">
      <c r="E254" s="152" t="s">
        <v>1164</v>
      </c>
    </row>
    <row r="255" spans="5:5">
      <c r="E255" s="152" t="s">
        <v>1164</v>
      </c>
    </row>
  </sheetData>
  <mergeCells count="1">
    <mergeCell ref="E1:G1"/>
  </mergeCells>
  <pageMargins left="0.7" right="0.7" top="0.75" bottom="0.75" header="0.3" footer="0.3"/>
  <pageSetup paperSize="9" orientation="portrait" r:id="rId1"/>
  <headerFooter>
    <oddHeader>&amp;C&amp;"Calibri"&amp;10&amp;K000000 OFFICIAL-SENSITIVE&amp;1#_x000D_</oddHeader>
    <oddFooter>&amp;C_x000D_&amp;1#&amp;"Calibri"&amp;10&amp;K000000 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1" ma:contentTypeDescription="Create a new document." ma:contentTypeScope="" ma:versionID="03afcefb6d239b3103f0ba301d7f3ede">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49397700736aca5c192438326b708e0c"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Link"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ink" ma:index="16"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ab540116-e543-40a6-9929-05d3083b1aec}"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ink xmlns="3fa4860e-4e84-4984-b511-cb934d7752ca">
      <Url xsi:nil="true"/>
      <Description xsi:nil="true"/>
    </Link>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4.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4460CBA8-9235-4D68-9A3F-D91541DBE85D}">
  <ds:schemaRefs>
    <ds:schemaRef ds:uri="http://schemas.microsoft.com/sharepoint/v3/contenttype/forms"/>
  </ds:schemaRefs>
</ds:datastoreItem>
</file>

<file path=customXml/itemProps2.xml><?xml version="1.0" encoding="utf-8"?>
<ds:datastoreItem xmlns:ds="http://schemas.openxmlformats.org/officeDocument/2006/customXml" ds:itemID="{C2C51E7E-8FE3-46D0-A3C2-2BB01EBF0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34EE2E-7E82-4B31-8FB6-475F3C046B10}">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3a87e31-bf32-46ab-8e70-9fa18461fa4d"/>
    <ds:schemaRef ds:uri="3fa4860e-4e84-4984-b511-cb934d7752ca"/>
    <ds:schemaRef ds:uri="63fd57c9-5291-4ee5-b3d3-37b4b570c278"/>
    <ds:schemaRef ds:uri="http://www.w3.org/XML/1998/namespace"/>
    <ds:schemaRef ds:uri="http://purl.org/dc/terms/"/>
  </ds:schemaRefs>
</ds:datastoreItem>
</file>

<file path=customXml/itemProps4.xml><?xml version="1.0" encoding="utf-8"?>
<ds:datastoreItem xmlns:ds="http://schemas.openxmlformats.org/officeDocument/2006/customXml" ds:itemID="{A88AF621-9CDA-4356-A11B-049F10CA45DC}">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5</vt:i4>
      </vt:variant>
    </vt:vector>
  </HeadingPairs>
  <TitlesOfParts>
    <vt:vector size="5" baseType="lpstr">
      <vt:lpstr>L&amp;SN Calculator</vt:lpstr>
      <vt:lpstr>Pool dropdown</vt:lpstr>
      <vt:lpstr>Calculator 50%</vt:lpstr>
      <vt:lpstr>SBRR</vt:lpstr>
      <vt:lpstr>Pools KI 2023-24</vt:lpstr>
    </vt:vector>
  </TitlesOfParts>
  <Manager/>
  <Company>Department for Communities and Local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Brand</dc:creator>
  <cp:keywords/>
  <dc:description/>
  <cp:lastModifiedBy>Tim Roast</cp:lastModifiedBy>
  <cp:revision/>
  <dcterms:created xsi:type="dcterms:W3CDTF">2018-11-23T11:08:41Z</dcterms:created>
  <dcterms:modified xsi:type="dcterms:W3CDTF">2025-03-07T08:07:45Z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1079d609-b7ca-48d8-b996-53ef04c5338e</vt:lpwstr>
  </property>
  <property fmtid="{D5CDD505-2E9C-101B-9397-08002B2CF9AE}" pid="3" name="bjSaver">
    <vt:lpwstr>x83X+1/811XqcBvxUzZI2s9tCYeE/WZu</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AuthorIds_UIVersion_2560">
    <vt:lpwstr>124</vt:lpwstr>
  </property>
  <property fmtid="{D5CDD505-2E9C-101B-9397-08002B2CF9AE}" pid="7" name="AuthorIds_UIVersion_2048">
    <vt:lpwstr>4213</vt:lpwstr>
  </property>
  <property fmtid="{D5CDD505-2E9C-101B-9397-08002B2CF9AE}" pid="8" name="AuthorIds_UIVersion_1536">
    <vt:lpwstr>124</vt:lpwstr>
  </property>
  <property fmtid="{D5CDD505-2E9C-101B-9397-08002B2CF9AE}" pid="9" name="MediaServiceImageTags">
    <vt:lpwstr/>
  </property>
</Properties>
</file>